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b39980c3d69890/Documents/you-tube-channels/10x-in-10/_Videos/003 (10x in 10 Market Guide)/"/>
    </mc:Choice>
  </mc:AlternateContent>
  <xr:revisionPtr revIDLastSave="3768" documentId="8_{9FBBF7B2-1E37-4B15-9079-3F04D549E86A}" xr6:coauthVersionLast="47" xr6:coauthVersionMax="47" xr10:uidLastSave="{C44B0E03-F146-4E8C-AA0F-7D74A8607390}"/>
  <bookViews>
    <workbookView xWindow="-120" yWindow="-120" windowWidth="51840" windowHeight="21240" xr2:uid="{00000000-000D-0000-FFFF-FFFF00000000}"/>
  </bookViews>
  <sheets>
    <sheet name="Shiller.Data" sheetId="9" r:id="rId1"/>
    <sheet name="PE.Calc" sheetId="8" r:id="rId2"/>
    <sheet name="Market.Guide" sheetId="14" r:id="rId3"/>
    <sheet name="Chart.SP500.Earnings" sheetId="11" state="hidden" r:id="rId4"/>
    <sheet name="Chart.SP500.PE" sheetId="12" state="hidden" r:id="rId5"/>
    <sheet name="Chart.SP500.Detrended.PE" sheetId="13" state="hidden" r:id="rId6"/>
  </sheets>
  <definedNames>
    <definedName name="_xlnm._FilterDatabase" localSheetId="0" hidden="1">Shiller.Data!$B$8:$L$1811</definedName>
    <definedName name="Chart_Detrended">OFFSET(PE.Calc!$L$29,1,0,PE.Calc!$D$28,1)</definedName>
    <definedName name="Chart_Fitted">OFFSET(PE.Calc!$H$29,1,0,PE.Calc!$D$28,1)</definedName>
    <definedName name="Chart_Index">OFFSET(PE.Calc!$C$29,1,0,PE.Calc!$D$28,1)</definedName>
    <definedName name="Chart_LogY">OFFSET(PE.Calc!$G$29,1,0,PE.Calc!$D$28,1)</definedName>
    <definedName name="Chart_PE_Fitted">OFFSET(PE.Calc!$K$29,1,0,PE.Calc!$D$28,1)</definedName>
    <definedName name="Chart_Year">OFFSET(PE.Calc!$D$29,1,0,PE.Calc!$D$28,1)</definedName>
    <definedName name="_xlnm.Print_Area" localSheetId="1">PE.Calc!#REF!</definedName>
    <definedName name="solver_adj" localSheetId="1" hidden="1">PE.Calc!$C$28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PE.Calc!$C$28</definedName>
    <definedName name="solver_lhs2" localSheetId="1" hidden="1">PE.Calc!$C$28</definedName>
    <definedName name="solver_lhs3" localSheetId="1" hidden="1">PE.Calc!#REF!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PE.Calc!$F$23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3</definedName>
    <definedName name="solver_rel3" localSheetId="1" hidden="1">3</definedName>
    <definedName name="solver_rhs1" localSheetId="1" hidden="1">0</definedName>
    <definedName name="solver_rhs2" localSheetId="1" hidden="1">0</definedName>
    <definedName name="solver_rhs3" localSheetId="1" hidden="1">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  <definedName name="Symbol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9" l="1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301" i="9"/>
  <c r="I302" i="9"/>
  <c r="I303" i="9"/>
  <c r="I304" i="9"/>
  <c r="I305" i="9"/>
  <c r="I306" i="9"/>
  <c r="I307" i="9"/>
  <c r="I308" i="9"/>
  <c r="I309" i="9"/>
  <c r="I310" i="9"/>
  <c r="I311" i="9"/>
  <c r="I312" i="9"/>
  <c r="I313" i="9"/>
  <c r="I314" i="9"/>
  <c r="I315" i="9"/>
  <c r="I316" i="9"/>
  <c r="I317" i="9"/>
  <c r="I318" i="9"/>
  <c r="I319" i="9"/>
  <c r="I320" i="9"/>
  <c r="I321" i="9"/>
  <c r="I322" i="9"/>
  <c r="I323" i="9"/>
  <c r="I324" i="9"/>
  <c r="I325" i="9"/>
  <c r="I326" i="9"/>
  <c r="I327" i="9"/>
  <c r="I328" i="9"/>
  <c r="I329" i="9"/>
  <c r="I330" i="9"/>
  <c r="I331" i="9"/>
  <c r="I332" i="9"/>
  <c r="I333" i="9"/>
  <c r="I334" i="9"/>
  <c r="I335" i="9"/>
  <c r="I336" i="9"/>
  <c r="I337" i="9"/>
  <c r="I338" i="9"/>
  <c r="I339" i="9"/>
  <c r="I340" i="9"/>
  <c r="I341" i="9"/>
  <c r="I342" i="9"/>
  <c r="I343" i="9"/>
  <c r="I344" i="9"/>
  <c r="I345" i="9"/>
  <c r="I346" i="9"/>
  <c r="I347" i="9"/>
  <c r="I348" i="9"/>
  <c r="I349" i="9"/>
  <c r="I350" i="9"/>
  <c r="I351" i="9"/>
  <c r="I352" i="9"/>
  <c r="I353" i="9"/>
  <c r="I354" i="9"/>
  <c r="I355" i="9"/>
  <c r="I356" i="9"/>
  <c r="I357" i="9"/>
  <c r="I358" i="9"/>
  <c r="I359" i="9"/>
  <c r="I360" i="9"/>
  <c r="I361" i="9"/>
  <c r="I362" i="9"/>
  <c r="I363" i="9"/>
  <c r="I364" i="9"/>
  <c r="I365" i="9"/>
  <c r="I366" i="9"/>
  <c r="I367" i="9"/>
  <c r="I368" i="9"/>
  <c r="I369" i="9"/>
  <c r="I370" i="9"/>
  <c r="I371" i="9"/>
  <c r="I372" i="9"/>
  <c r="I373" i="9"/>
  <c r="I374" i="9"/>
  <c r="I375" i="9"/>
  <c r="I376" i="9"/>
  <c r="I377" i="9"/>
  <c r="I378" i="9"/>
  <c r="I379" i="9"/>
  <c r="I380" i="9"/>
  <c r="I381" i="9"/>
  <c r="I382" i="9"/>
  <c r="I383" i="9"/>
  <c r="I384" i="9"/>
  <c r="I385" i="9"/>
  <c r="I386" i="9"/>
  <c r="I387" i="9"/>
  <c r="I388" i="9"/>
  <c r="I389" i="9"/>
  <c r="I390" i="9"/>
  <c r="I391" i="9"/>
  <c r="I392" i="9"/>
  <c r="I393" i="9"/>
  <c r="I394" i="9"/>
  <c r="I395" i="9"/>
  <c r="I396" i="9"/>
  <c r="I397" i="9"/>
  <c r="I398" i="9"/>
  <c r="I399" i="9"/>
  <c r="I400" i="9"/>
  <c r="I401" i="9"/>
  <c r="I402" i="9"/>
  <c r="I403" i="9"/>
  <c r="I404" i="9"/>
  <c r="I405" i="9"/>
  <c r="I406" i="9"/>
  <c r="I407" i="9"/>
  <c r="I408" i="9"/>
  <c r="I409" i="9"/>
  <c r="I410" i="9"/>
  <c r="I411" i="9"/>
  <c r="I412" i="9"/>
  <c r="I413" i="9"/>
  <c r="I414" i="9"/>
  <c r="I415" i="9"/>
  <c r="I416" i="9"/>
  <c r="I417" i="9"/>
  <c r="I418" i="9"/>
  <c r="I419" i="9"/>
  <c r="I420" i="9"/>
  <c r="I421" i="9"/>
  <c r="I422" i="9"/>
  <c r="I423" i="9"/>
  <c r="I424" i="9"/>
  <c r="I425" i="9"/>
  <c r="I426" i="9"/>
  <c r="I427" i="9"/>
  <c r="I428" i="9"/>
  <c r="I429" i="9"/>
  <c r="I430" i="9"/>
  <c r="I431" i="9"/>
  <c r="I432" i="9"/>
  <c r="I433" i="9"/>
  <c r="I434" i="9"/>
  <c r="I435" i="9"/>
  <c r="I436" i="9"/>
  <c r="I437" i="9"/>
  <c r="I438" i="9"/>
  <c r="I439" i="9"/>
  <c r="I440" i="9"/>
  <c r="I441" i="9"/>
  <c r="I442" i="9"/>
  <c r="I443" i="9"/>
  <c r="I444" i="9"/>
  <c r="I445" i="9"/>
  <c r="I446" i="9"/>
  <c r="I447" i="9"/>
  <c r="I448" i="9"/>
  <c r="I449" i="9"/>
  <c r="I450" i="9"/>
  <c r="I451" i="9"/>
  <c r="I452" i="9"/>
  <c r="I453" i="9"/>
  <c r="I454" i="9"/>
  <c r="I455" i="9"/>
  <c r="I456" i="9"/>
  <c r="I457" i="9"/>
  <c r="I458" i="9"/>
  <c r="I459" i="9"/>
  <c r="I460" i="9"/>
  <c r="I461" i="9"/>
  <c r="I462" i="9"/>
  <c r="I463" i="9"/>
  <c r="I464" i="9"/>
  <c r="I465" i="9"/>
  <c r="I466" i="9"/>
  <c r="I467" i="9"/>
  <c r="I468" i="9"/>
  <c r="I469" i="9"/>
  <c r="I470" i="9"/>
  <c r="I471" i="9"/>
  <c r="I472" i="9"/>
  <c r="I473" i="9"/>
  <c r="I474" i="9"/>
  <c r="I475" i="9"/>
  <c r="I476" i="9"/>
  <c r="I477" i="9"/>
  <c r="I478" i="9"/>
  <c r="I479" i="9"/>
  <c r="I480" i="9"/>
  <c r="I481" i="9"/>
  <c r="I482" i="9"/>
  <c r="I483" i="9"/>
  <c r="I484" i="9"/>
  <c r="I485" i="9"/>
  <c r="I486" i="9"/>
  <c r="I487" i="9"/>
  <c r="I488" i="9"/>
  <c r="I489" i="9"/>
  <c r="I490" i="9"/>
  <c r="I491" i="9"/>
  <c r="I492" i="9"/>
  <c r="I493" i="9"/>
  <c r="I494" i="9"/>
  <c r="I495" i="9"/>
  <c r="I496" i="9"/>
  <c r="I497" i="9"/>
  <c r="I498" i="9"/>
  <c r="I499" i="9"/>
  <c r="I500" i="9"/>
  <c r="I501" i="9"/>
  <c r="I502" i="9"/>
  <c r="I503" i="9"/>
  <c r="I504" i="9"/>
  <c r="I505" i="9"/>
  <c r="I506" i="9"/>
  <c r="I507" i="9"/>
  <c r="I508" i="9"/>
  <c r="I509" i="9"/>
  <c r="I510" i="9"/>
  <c r="I511" i="9"/>
  <c r="I512" i="9"/>
  <c r="I513" i="9"/>
  <c r="I514" i="9"/>
  <c r="I515" i="9"/>
  <c r="I516" i="9"/>
  <c r="I517" i="9"/>
  <c r="I518" i="9"/>
  <c r="I519" i="9"/>
  <c r="I520" i="9"/>
  <c r="I521" i="9"/>
  <c r="I522" i="9"/>
  <c r="I523" i="9"/>
  <c r="I524" i="9"/>
  <c r="I525" i="9"/>
  <c r="I526" i="9"/>
  <c r="I527" i="9"/>
  <c r="I528" i="9"/>
  <c r="I529" i="9"/>
  <c r="I530" i="9"/>
  <c r="I531" i="9"/>
  <c r="I532" i="9"/>
  <c r="I533" i="9"/>
  <c r="I534" i="9"/>
  <c r="I535" i="9"/>
  <c r="I536" i="9"/>
  <c r="I537" i="9"/>
  <c r="I538" i="9"/>
  <c r="I539" i="9"/>
  <c r="I540" i="9"/>
  <c r="I541" i="9"/>
  <c r="I542" i="9"/>
  <c r="I543" i="9"/>
  <c r="I544" i="9"/>
  <c r="I545" i="9"/>
  <c r="I546" i="9"/>
  <c r="I547" i="9"/>
  <c r="I548" i="9"/>
  <c r="I549" i="9"/>
  <c r="I550" i="9"/>
  <c r="I551" i="9"/>
  <c r="I552" i="9"/>
  <c r="I553" i="9"/>
  <c r="I554" i="9"/>
  <c r="I555" i="9"/>
  <c r="I556" i="9"/>
  <c r="I557" i="9"/>
  <c r="I558" i="9"/>
  <c r="I559" i="9"/>
  <c r="I560" i="9"/>
  <c r="I561" i="9"/>
  <c r="I562" i="9"/>
  <c r="I563" i="9"/>
  <c r="I564" i="9"/>
  <c r="I565" i="9"/>
  <c r="I566" i="9"/>
  <c r="I567" i="9"/>
  <c r="I568" i="9"/>
  <c r="I569" i="9"/>
  <c r="I570" i="9"/>
  <c r="I571" i="9"/>
  <c r="I572" i="9"/>
  <c r="I573" i="9"/>
  <c r="I574" i="9"/>
  <c r="I575" i="9"/>
  <c r="I576" i="9"/>
  <c r="I577" i="9"/>
  <c r="I578" i="9"/>
  <c r="I579" i="9"/>
  <c r="I580" i="9"/>
  <c r="I581" i="9"/>
  <c r="I582" i="9"/>
  <c r="I583" i="9"/>
  <c r="I584" i="9"/>
  <c r="I585" i="9"/>
  <c r="I586" i="9"/>
  <c r="I587" i="9"/>
  <c r="I588" i="9"/>
  <c r="I589" i="9"/>
  <c r="I590" i="9"/>
  <c r="I591" i="9"/>
  <c r="I592" i="9"/>
  <c r="I593" i="9"/>
  <c r="I594" i="9"/>
  <c r="I595" i="9"/>
  <c r="I596" i="9"/>
  <c r="I597" i="9"/>
  <c r="I598" i="9"/>
  <c r="I599" i="9"/>
  <c r="I600" i="9"/>
  <c r="I601" i="9"/>
  <c r="I602" i="9"/>
  <c r="I603" i="9"/>
  <c r="I604" i="9"/>
  <c r="I605" i="9"/>
  <c r="I606" i="9"/>
  <c r="I607" i="9"/>
  <c r="I608" i="9"/>
  <c r="I609" i="9"/>
  <c r="I610" i="9"/>
  <c r="I611" i="9"/>
  <c r="I612" i="9"/>
  <c r="I613" i="9"/>
  <c r="I614" i="9"/>
  <c r="I615" i="9"/>
  <c r="I616" i="9"/>
  <c r="I617" i="9"/>
  <c r="I618" i="9"/>
  <c r="I619" i="9"/>
  <c r="I620" i="9"/>
  <c r="I621" i="9"/>
  <c r="I622" i="9"/>
  <c r="I623" i="9"/>
  <c r="I624" i="9"/>
  <c r="I625" i="9"/>
  <c r="I626" i="9"/>
  <c r="I627" i="9"/>
  <c r="I628" i="9"/>
  <c r="I629" i="9"/>
  <c r="I630" i="9"/>
  <c r="I631" i="9"/>
  <c r="I632" i="9"/>
  <c r="I633" i="9"/>
  <c r="I634" i="9"/>
  <c r="I635" i="9"/>
  <c r="I636" i="9"/>
  <c r="I637" i="9"/>
  <c r="I638" i="9"/>
  <c r="I639" i="9"/>
  <c r="I640" i="9"/>
  <c r="I641" i="9"/>
  <c r="I642" i="9"/>
  <c r="I643" i="9"/>
  <c r="I644" i="9"/>
  <c r="I645" i="9"/>
  <c r="I646" i="9"/>
  <c r="I647" i="9"/>
  <c r="I648" i="9"/>
  <c r="I649" i="9"/>
  <c r="I650" i="9"/>
  <c r="I651" i="9"/>
  <c r="I652" i="9"/>
  <c r="I653" i="9"/>
  <c r="I654" i="9"/>
  <c r="I655" i="9"/>
  <c r="I656" i="9"/>
  <c r="I657" i="9"/>
  <c r="I658" i="9"/>
  <c r="I659" i="9"/>
  <c r="I660" i="9"/>
  <c r="I661" i="9"/>
  <c r="I662" i="9"/>
  <c r="I663" i="9"/>
  <c r="I664" i="9"/>
  <c r="I665" i="9"/>
  <c r="I666" i="9"/>
  <c r="I667" i="9"/>
  <c r="I668" i="9"/>
  <c r="I669" i="9"/>
  <c r="I670" i="9"/>
  <c r="I671" i="9"/>
  <c r="I672" i="9"/>
  <c r="I673" i="9"/>
  <c r="I674" i="9"/>
  <c r="I675" i="9"/>
  <c r="I676" i="9"/>
  <c r="I677" i="9"/>
  <c r="I678" i="9"/>
  <c r="I679" i="9"/>
  <c r="I680" i="9"/>
  <c r="I681" i="9"/>
  <c r="I682" i="9"/>
  <c r="I683" i="9"/>
  <c r="I684" i="9"/>
  <c r="I685" i="9"/>
  <c r="I686" i="9"/>
  <c r="I687" i="9"/>
  <c r="I688" i="9"/>
  <c r="I689" i="9"/>
  <c r="I690" i="9"/>
  <c r="I691" i="9"/>
  <c r="I692" i="9"/>
  <c r="I693" i="9"/>
  <c r="I694" i="9"/>
  <c r="I695" i="9"/>
  <c r="I696" i="9"/>
  <c r="I697" i="9"/>
  <c r="I698" i="9"/>
  <c r="I699" i="9"/>
  <c r="I700" i="9"/>
  <c r="I701" i="9"/>
  <c r="I702" i="9"/>
  <c r="I703" i="9"/>
  <c r="I704" i="9"/>
  <c r="I705" i="9"/>
  <c r="I706" i="9"/>
  <c r="I707" i="9"/>
  <c r="I708" i="9"/>
  <c r="I709" i="9"/>
  <c r="I710" i="9"/>
  <c r="I711" i="9"/>
  <c r="I712" i="9"/>
  <c r="I713" i="9"/>
  <c r="I714" i="9"/>
  <c r="I715" i="9"/>
  <c r="I716" i="9"/>
  <c r="I717" i="9"/>
  <c r="I718" i="9"/>
  <c r="I719" i="9"/>
  <c r="I720" i="9"/>
  <c r="I721" i="9"/>
  <c r="I722" i="9"/>
  <c r="I723" i="9"/>
  <c r="I724" i="9"/>
  <c r="I725" i="9"/>
  <c r="I726" i="9"/>
  <c r="I727" i="9"/>
  <c r="I728" i="9"/>
  <c r="I729" i="9"/>
  <c r="I730" i="9"/>
  <c r="I731" i="9"/>
  <c r="I732" i="9"/>
  <c r="I733" i="9"/>
  <c r="I734" i="9"/>
  <c r="I735" i="9"/>
  <c r="I736" i="9"/>
  <c r="I737" i="9"/>
  <c r="I738" i="9"/>
  <c r="I739" i="9"/>
  <c r="I740" i="9"/>
  <c r="I741" i="9"/>
  <c r="I742" i="9"/>
  <c r="I743" i="9"/>
  <c r="I744" i="9"/>
  <c r="I745" i="9"/>
  <c r="I746" i="9"/>
  <c r="I747" i="9"/>
  <c r="I748" i="9"/>
  <c r="I749" i="9"/>
  <c r="I750" i="9"/>
  <c r="I751" i="9"/>
  <c r="I752" i="9"/>
  <c r="I753" i="9"/>
  <c r="I754" i="9"/>
  <c r="I755" i="9"/>
  <c r="I756" i="9"/>
  <c r="I757" i="9"/>
  <c r="I758" i="9"/>
  <c r="I759" i="9"/>
  <c r="I760" i="9"/>
  <c r="I761" i="9"/>
  <c r="I762" i="9"/>
  <c r="I763" i="9"/>
  <c r="I764" i="9"/>
  <c r="I765" i="9"/>
  <c r="I766" i="9"/>
  <c r="I767" i="9"/>
  <c r="I768" i="9"/>
  <c r="I769" i="9"/>
  <c r="I770" i="9"/>
  <c r="I771" i="9"/>
  <c r="I772" i="9"/>
  <c r="I773" i="9"/>
  <c r="I774" i="9"/>
  <c r="I775" i="9"/>
  <c r="I776" i="9"/>
  <c r="I777" i="9"/>
  <c r="I778" i="9"/>
  <c r="I779" i="9"/>
  <c r="I780" i="9"/>
  <c r="I781" i="9"/>
  <c r="I782" i="9"/>
  <c r="I783" i="9"/>
  <c r="I784" i="9"/>
  <c r="I785" i="9"/>
  <c r="I786" i="9"/>
  <c r="I787" i="9"/>
  <c r="I788" i="9"/>
  <c r="I789" i="9"/>
  <c r="I790" i="9"/>
  <c r="I791" i="9"/>
  <c r="I792" i="9"/>
  <c r="I793" i="9"/>
  <c r="I794" i="9"/>
  <c r="I795" i="9"/>
  <c r="I796" i="9"/>
  <c r="I797" i="9"/>
  <c r="I798" i="9"/>
  <c r="I799" i="9"/>
  <c r="I800" i="9"/>
  <c r="I801" i="9"/>
  <c r="I802" i="9"/>
  <c r="I803" i="9"/>
  <c r="I804" i="9"/>
  <c r="I805" i="9"/>
  <c r="I806" i="9"/>
  <c r="I807" i="9"/>
  <c r="I808" i="9"/>
  <c r="I809" i="9"/>
  <c r="I810" i="9"/>
  <c r="I811" i="9"/>
  <c r="I812" i="9"/>
  <c r="I813" i="9"/>
  <c r="I814" i="9"/>
  <c r="I815" i="9"/>
  <c r="I816" i="9"/>
  <c r="I817" i="9"/>
  <c r="I818" i="9"/>
  <c r="I819" i="9"/>
  <c r="I820" i="9"/>
  <c r="I821" i="9"/>
  <c r="I822" i="9"/>
  <c r="I823" i="9"/>
  <c r="I824" i="9"/>
  <c r="I825" i="9"/>
  <c r="I826" i="9"/>
  <c r="I827" i="9"/>
  <c r="I828" i="9"/>
  <c r="I829" i="9"/>
  <c r="I830" i="9"/>
  <c r="I831" i="9"/>
  <c r="I832" i="9"/>
  <c r="I833" i="9"/>
  <c r="I834" i="9"/>
  <c r="I835" i="9"/>
  <c r="I836" i="9"/>
  <c r="I837" i="9"/>
  <c r="I838" i="9"/>
  <c r="I839" i="9"/>
  <c r="I840" i="9"/>
  <c r="I841" i="9"/>
  <c r="I842" i="9"/>
  <c r="I843" i="9"/>
  <c r="I844" i="9"/>
  <c r="I845" i="9"/>
  <c r="I846" i="9"/>
  <c r="I847" i="9"/>
  <c r="I848" i="9"/>
  <c r="I849" i="9"/>
  <c r="I850" i="9"/>
  <c r="I851" i="9"/>
  <c r="I852" i="9"/>
  <c r="I853" i="9"/>
  <c r="I854" i="9"/>
  <c r="I855" i="9"/>
  <c r="I856" i="9"/>
  <c r="I857" i="9"/>
  <c r="I858" i="9"/>
  <c r="I859" i="9"/>
  <c r="I860" i="9"/>
  <c r="I861" i="9"/>
  <c r="I862" i="9"/>
  <c r="I863" i="9"/>
  <c r="I864" i="9"/>
  <c r="I865" i="9"/>
  <c r="I866" i="9"/>
  <c r="I867" i="9"/>
  <c r="I868" i="9"/>
  <c r="I869" i="9"/>
  <c r="I870" i="9"/>
  <c r="I871" i="9"/>
  <c r="I872" i="9"/>
  <c r="I873" i="9"/>
  <c r="I874" i="9"/>
  <c r="I875" i="9"/>
  <c r="I876" i="9"/>
  <c r="I877" i="9"/>
  <c r="I878" i="9"/>
  <c r="I879" i="9"/>
  <c r="I880" i="9"/>
  <c r="I881" i="9"/>
  <c r="I882" i="9"/>
  <c r="I883" i="9"/>
  <c r="I884" i="9"/>
  <c r="I885" i="9"/>
  <c r="I886" i="9"/>
  <c r="I887" i="9"/>
  <c r="I888" i="9"/>
  <c r="I889" i="9"/>
  <c r="I890" i="9"/>
  <c r="I891" i="9"/>
  <c r="I892" i="9"/>
  <c r="I893" i="9"/>
  <c r="I894" i="9"/>
  <c r="I895" i="9"/>
  <c r="I896" i="9"/>
  <c r="I897" i="9"/>
  <c r="I898" i="9"/>
  <c r="I899" i="9"/>
  <c r="I900" i="9"/>
  <c r="I901" i="9"/>
  <c r="I902" i="9"/>
  <c r="I903" i="9"/>
  <c r="I904" i="9"/>
  <c r="I905" i="9"/>
  <c r="I906" i="9"/>
  <c r="I907" i="9"/>
  <c r="I908" i="9"/>
  <c r="I909" i="9"/>
  <c r="I910" i="9"/>
  <c r="I911" i="9"/>
  <c r="I912" i="9"/>
  <c r="I913" i="9"/>
  <c r="I914" i="9"/>
  <c r="I915" i="9"/>
  <c r="I916" i="9"/>
  <c r="I917" i="9"/>
  <c r="I918" i="9"/>
  <c r="I919" i="9"/>
  <c r="I920" i="9"/>
  <c r="I921" i="9"/>
  <c r="I922" i="9"/>
  <c r="I923" i="9"/>
  <c r="I924" i="9"/>
  <c r="I925" i="9"/>
  <c r="I926" i="9"/>
  <c r="I927" i="9"/>
  <c r="I928" i="9"/>
  <c r="I929" i="9"/>
  <c r="I930" i="9"/>
  <c r="I931" i="9"/>
  <c r="I932" i="9"/>
  <c r="I933" i="9"/>
  <c r="I934" i="9"/>
  <c r="I935" i="9"/>
  <c r="I936" i="9"/>
  <c r="I937" i="9"/>
  <c r="I938" i="9"/>
  <c r="I939" i="9"/>
  <c r="I940" i="9"/>
  <c r="I941" i="9"/>
  <c r="I942" i="9"/>
  <c r="I943" i="9"/>
  <c r="I944" i="9"/>
  <c r="I945" i="9"/>
  <c r="I946" i="9"/>
  <c r="I947" i="9"/>
  <c r="I948" i="9"/>
  <c r="I949" i="9"/>
  <c r="I950" i="9"/>
  <c r="I951" i="9"/>
  <c r="I952" i="9"/>
  <c r="I953" i="9"/>
  <c r="I954" i="9"/>
  <c r="I955" i="9"/>
  <c r="I956" i="9"/>
  <c r="I957" i="9"/>
  <c r="I958" i="9"/>
  <c r="I959" i="9"/>
  <c r="I960" i="9"/>
  <c r="I961" i="9"/>
  <c r="I962" i="9"/>
  <c r="I963" i="9"/>
  <c r="I964" i="9"/>
  <c r="I965" i="9"/>
  <c r="I966" i="9"/>
  <c r="I967" i="9"/>
  <c r="I968" i="9"/>
  <c r="I969" i="9"/>
  <c r="I970" i="9"/>
  <c r="I971" i="9"/>
  <c r="I972" i="9"/>
  <c r="I973" i="9"/>
  <c r="I974" i="9"/>
  <c r="I975" i="9"/>
  <c r="I976" i="9"/>
  <c r="I977" i="9"/>
  <c r="I978" i="9"/>
  <c r="I979" i="9"/>
  <c r="I980" i="9"/>
  <c r="I981" i="9"/>
  <c r="I982" i="9"/>
  <c r="I983" i="9"/>
  <c r="I984" i="9"/>
  <c r="I985" i="9"/>
  <c r="I986" i="9"/>
  <c r="I987" i="9"/>
  <c r="I988" i="9"/>
  <c r="I989" i="9"/>
  <c r="I990" i="9"/>
  <c r="I991" i="9"/>
  <c r="I992" i="9"/>
  <c r="I993" i="9"/>
  <c r="I994" i="9"/>
  <c r="I995" i="9"/>
  <c r="I996" i="9"/>
  <c r="I997" i="9"/>
  <c r="I998" i="9"/>
  <c r="I999" i="9"/>
  <c r="I1000" i="9"/>
  <c r="I1001" i="9"/>
  <c r="I1002" i="9"/>
  <c r="I1003" i="9"/>
  <c r="I1004" i="9"/>
  <c r="I1005" i="9"/>
  <c r="I1006" i="9"/>
  <c r="I1007" i="9"/>
  <c r="I1008" i="9"/>
  <c r="I1009" i="9"/>
  <c r="I1010" i="9"/>
  <c r="I1011" i="9"/>
  <c r="I1012" i="9"/>
  <c r="I1013" i="9"/>
  <c r="I1014" i="9"/>
  <c r="I1015" i="9"/>
  <c r="I1016" i="9"/>
  <c r="I1017" i="9"/>
  <c r="I1018" i="9"/>
  <c r="I1019" i="9"/>
  <c r="I1020" i="9"/>
  <c r="I1021" i="9"/>
  <c r="I1022" i="9"/>
  <c r="I1023" i="9"/>
  <c r="I1024" i="9"/>
  <c r="I1025" i="9"/>
  <c r="I1026" i="9"/>
  <c r="I1027" i="9"/>
  <c r="I1028" i="9"/>
  <c r="I1029" i="9"/>
  <c r="I1030" i="9"/>
  <c r="I1031" i="9"/>
  <c r="I1032" i="9"/>
  <c r="I1033" i="9"/>
  <c r="I1034" i="9"/>
  <c r="I1035" i="9"/>
  <c r="I1036" i="9"/>
  <c r="I1037" i="9"/>
  <c r="I1038" i="9"/>
  <c r="I1039" i="9"/>
  <c r="I1040" i="9"/>
  <c r="I1041" i="9"/>
  <c r="I1042" i="9"/>
  <c r="I1043" i="9"/>
  <c r="I1044" i="9"/>
  <c r="I1045" i="9"/>
  <c r="I1046" i="9"/>
  <c r="I1047" i="9"/>
  <c r="I1048" i="9"/>
  <c r="I1049" i="9"/>
  <c r="I1050" i="9"/>
  <c r="I1051" i="9"/>
  <c r="I1052" i="9"/>
  <c r="I1053" i="9"/>
  <c r="I1054" i="9"/>
  <c r="I1055" i="9"/>
  <c r="I1056" i="9"/>
  <c r="I1057" i="9"/>
  <c r="I1058" i="9"/>
  <c r="I1059" i="9"/>
  <c r="I1060" i="9"/>
  <c r="I1061" i="9"/>
  <c r="I1062" i="9"/>
  <c r="I1063" i="9"/>
  <c r="I1064" i="9"/>
  <c r="I1065" i="9"/>
  <c r="I1066" i="9"/>
  <c r="I1067" i="9"/>
  <c r="I1068" i="9"/>
  <c r="I1069" i="9"/>
  <c r="I1070" i="9"/>
  <c r="I1071" i="9"/>
  <c r="I1072" i="9"/>
  <c r="I1073" i="9"/>
  <c r="I1074" i="9"/>
  <c r="I1075" i="9"/>
  <c r="I1076" i="9"/>
  <c r="I1077" i="9"/>
  <c r="I1078" i="9"/>
  <c r="I1079" i="9"/>
  <c r="I1080" i="9"/>
  <c r="I1081" i="9"/>
  <c r="I1082" i="9"/>
  <c r="I1083" i="9"/>
  <c r="I1084" i="9"/>
  <c r="I1085" i="9"/>
  <c r="I1086" i="9"/>
  <c r="I1087" i="9"/>
  <c r="I1088" i="9"/>
  <c r="I1089" i="9"/>
  <c r="I1090" i="9"/>
  <c r="I1091" i="9"/>
  <c r="I1092" i="9"/>
  <c r="I1093" i="9"/>
  <c r="I1094" i="9"/>
  <c r="I1095" i="9"/>
  <c r="I1096" i="9"/>
  <c r="I1097" i="9"/>
  <c r="I1098" i="9"/>
  <c r="I1099" i="9"/>
  <c r="I1100" i="9"/>
  <c r="I1101" i="9"/>
  <c r="I1102" i="9"/>
  <c r="I1103" i="9"/>
  <c r="I1104" i="9"/>
  <c r="I1105" i="9"/>
  <c r="I1106" i="9"/>
  <c r="I1107" i="9"/>
  <c r="I1108" i="9"/>
  <c r="I1109" i="9"/>
  <c r="I1110" i="9"/>
  <c r="I1111" i="9"/>
  <c r="I1112" i="9"/>
  <c r="I1113" i="9"/>
  <c r="I1114" i="9"/>
  <c r="I1115" i="9"/>
  <c r="I1116" i="9"/>
  <c r="I1117" i="9"/>
  <c r="I1118" i="9"/>
  <c r="I1119" i="9"/>
  <c r="I1120" i="9"/>
  <c r="I1121" i="9"/>
  <c r="I1122" i="9"/>
  <c r="I1123" i="9"/>
  <c r="I1124" i="9"/>
  <c r="I1125" i="9"/>
  <c r="I1126" i="9"/>
  <c r="I1127" i="9"/>
  <c r="I1128" i="9"/>
  <c r="I1129" i="9"/>
  <c r="I1130" i="9"/>
  <c r="I1131" i="9"/>
  <c r="I1132" i="9"/>
  <c r="I1133" i="9"/>
  <c r="I1134" i="9"/>
  <c r="I1135" i="9"/>
  <c r="I1136" i="9"/>
  <c r="I1137" i="9"/>
  <c r="I1138" i="9"/>
  <c r="I1139" i="9"/>
  <c r="I1140" i="9"/>
  <c r="I1141" i="9"/>
  <c r="I1142" i="9"/>
  <c r="I1143" i="9"/>
  <c r="I1144" i="9"/>
  <c r="I1145" i="9"/>
  <c r="I1146" i="9"/>
  <c r="I1147" i="9"/>
  <c r="I1148" i="9"/>
  <c r="I1149" i="9"/>
  <c r="I1150" i="9"/>
  <c r="I1151" i="9"/>
  <c r="I1152" i="9"/>
  <c r="I1153" i="9"/>
  <c r="I1154" i="9"/>
  <c r="I1155" i="9"/>
  <c r="I1156" i="9"/>
  <c r="I1157" i="9"/>
  <c r="I1158" i="9"/>
  <c r="I1159" i="9"/>
  <c r="I1160" i="9"/>
  <c r="I1161" i="9"/>
  <c r="I1162" i="9"/>
  <c r="I1163" i="9"/>
  <c r="I1164" i="9"/>
  <c r="I1165" i="9"/>
  <c r="I1166" i="9"/>
  <c r="I1167" i="9"/>
  <c r="I1168" i="9"/>
  <c r="I1169" i="9"/>
  <c r="I1170" i="9"/>
  <c r="I1171" i="9"/>
  <c r="I1172" i="9"/>
  <c r="I1173" i="9"/>
  <c r="I1174" i="9"/>
  <c r="I1175" i="9"/>
  <c r="I1176" i="9"/>
  <c r="I1177" i="9"/>
  <c r="I1178" i="9"/>
  <c r="I1179" i="9"/>
  <c r="I1180" i="9"/>
  <c r="I1181" i="9"/>
  <c r="I1182" i="9"/>
  <c r="I1183" i="9"/>
  <c r="I1184" i="9"/>
  <c r="I1185" i="9"/>
  <c r="I1186" i="9"/>
  <c r="I1187" i="9"/>
  <c r="I1188" i="9"/>
  <c r="I1189" i="9"/>
  <c r="I1190" i="9"/>
  <c r="I1191" i="9"/>
  <c r="I1192" i="9"/>
  <c r="I1193" i="9"/>
  <c r="I1194" i="9"/>
  <c r="I1195" i="9"/>
  <c r="I1196" i="9"/>
  <c r="I1197" i="9"/>
  <c r="I1198" i="9"/>
  <c r="I1199" i="9"/>
  <c r="I1200" i="9"/>
  <c r="I1201" i="9"/>
  <c r="I1202" i="9"/>
  <c r="I1203" i="9"/>
  <c r="I1204" i="9"/>
  <c r="I1205" i="9"/>
  <c r="I1206" i="9"/>
  <c r="I1207" i="9"/>
  <c r="I1208" i="9"/>
  <c r="I1209" i="9"/>
  <c r="I1210" i="9"/>
  <c r="I1211" i="9"/>
  <c r="I1212" i="9"/>
  <c r="I1213" i="9"/>
  <c r="I1214" i="9"/>
  <c r="I1215" i="9"/>
  <c r="I1216" i="9"/>
  <c r="I1217" i="9"/>
  <c r="I1218" i="9"/>
  <c r="I1219" i="9"/>
  <c r="I1220" i="9"/>
  <c r="I1221" i="9"/>
  <c r="I1222" i="9"/>
  <c r="I1223" i="9"/>
  <c r="I1224" i="9"/>
  <c r="I1225" i="9"/>
  <c r="I1226" i="9"/>
  <c r="I1227" i="9"/>
  <c r="I1228" i="9"/>
  <c r="I1229" i="9"/>
  <c r="I1230" i="9"/>
  <c r="I1231" i="9"/>
  <c r="I1232" i="9"/>
  <c r="I1233" i="9"/>
  <c r="I1234" i="9"/>
  <c r="I1235" i="9"/>
  <c r="I1236" i="9"/>
  <c r="I1237" i="9"/>
  <c r="I1238" i="9"/>
  <c r="I1239" i="9"/>
  <c r="I1240" i="9"/>
  <c r="I1241" i="9"/>
  <c r="I1242" i="9"/>
  <c r="I1243" i="9"/>
  <c r="I1244" i="9"/>
  <c r="I1245" i="9"/>
  <c r="I1246" i="9"/>
  <c r="I1247" i="9"/>
  <c r="I1248" i="9"/>
  <c r="I1249" i="9"/>
  <c r="I1250" i="9"/>
  <c r="I1251" i="9"/>
  <c r="I1252" i="9"/>
  <c r="I1253" i="9"/>
  <c r="I1254" i="9"/>
  <c r="I1255" i="9"/>
  <c r="I1256" i="9"/>
  <c r="I1257" i="9"/>
  <c r="I1258" i="9"/>
  <c r="I1259" i="9"/>
  <c r="I1260" i="9"/>
  <c r="I1261" i="9"/>
  <c r="I1262" i="9"/>
  <c r="I1263" i="9"/>
  <c r="I1264" i="9"/>
  <c r="I1265" i="9"/>
  <c r="I1266" i="9"/>
  <c r="I1267" i="9"/>
  <c r="I1268" i="9"/>
  <c r="I1269" i="9"/>
  <c r="I1270" i="9"/>
  <c r="I1271" i="9"/>
  <c r="I1272" i="9"/>
  <c r="I1273" i="9"/>
  <c r="I1274" i="9"/>
  <c r="I1275" i="9"/>
  <c r="I1276" i="9"/>
  <c r="I1277" i="9"/>
  <c r="I1278" i="9"/>
  <c r="I1279" i="9"/>
  <c r="I1280" i="9"/>
  <c r="I1281" i="9"/>
  <c r="I1282" i="9"/>
  <c r="I1283" i="9"/>
  <c r="I1284" i="9"/>
  <c r="I1285" i="9"/>
  <c r="I1286" i="9"/>
  <c r="I1287" i="9"/>
  <c r="I1288" i="9"/>
  <c r="I1289" i="9"/>
  <c r="I1290" i="9"/>
  <c r="I1291" i="9"/>
  <c r="I1292" i="9"/>
  <c r="I1293" i="9"/>
  <c r="I1294" i="9"/>
  <c r="I1295" i="9"/>
  <c r="I1296" i="9"/>
  <c r="I1297" i="9"/>
  <c r="I1298" i="9"/>
  <c r="I1299" i="9"/>
  <c r="I1300" i="9"/>
  <c r="I1301" i="9"/>
  <c r="I1302" i="9"/>
  <c r="I1303" i="9"/>
  <c r="I1304" i="9"/>
  <c r="I1305" i="9"/>
  <c r="I1306" i="9"/>
  <c r="I1307" i="9"/>
  <c r="I1308" i="9"/>
  <c r="I1309" i="9"/>
  <c r="I1310" i="9"/>
  <c r="I1311" i="9"/>
  <c r="I1312" i="9"/>
  <c r="I1313" i="9"/>
  <c r="I1314" i="9"/>
  <c r="I1315" i="9"/>
  <c r="I1316" i="9"/>
  <c r="I1317" i="9"/>
  <c r="I1318" i="9"/>
  <c r="I1319" i="9"/>
  <c r="I1320" i="9"/>
  <c r="I1321" i="9"/>
  <c r="I1322" i="9"/>
  <c r="I1323" i="9"/>
  <c r="I1324" i="9"/>
  <c r="I1325" i="9"/>
  <c r="I1326" i="9"/>
  <c r="I1327" i="9"/>
  <c r="I1328" i="9"/>
  <c r="I1329" i="9"/>
  <c r="I1330" i="9"/>
  <c r="I1331" i="9"/>
  <c r="I1332" i="9"/>
  <c r="I1333" i="9"/>
  <c r="I1334" i="9"/>
  <c r="I1335" i="9"/>
  <c r="I1336" i="9"/>
  <c r="I1337" i="9"/>
  <c r="I1338" i="9"/>
  <c r="I1339" i="9"/>
  <c r="I1340" i="9"/>
  <c r="I1341" i="9"/>
  <c r="I1342" i="9"/>
  <c r="I1343" i="9"/>
  <c r="I1344" i="9"/>
  <c r="I1345" i="9"/>
  <c r="I1346" i="9"/>
  <c r="I1347" i="9"/>
  <c r="I1348" i="9"/>
  <c r="I1349" i="9"/>
  <c r="I1350" i="9"/>
  <c r="I1351" i="9"/>
  <c r="I1352" i="9"/>
  <c r="I1353" i="9"/>
  <c r="I1354" i="9"/>
  <c r="I1355" i="9"/>
  <c r="I1356" i="9"/>
  <c r="I1357" i="9"/>
  <c r="I1358" i="9"/>
  <c r="I1359" i="9"/>
  <c r="I1360" i="9"/>
  <c r="I1361" i="9"/>
  <c r="I1362" i="9"/>
  <c r="I1363" i="9"/>
  <c r="I1364" i="9"/>
  <c r="I1365" i="9"/>
  <c r="I1366" i="9"/>
  <c r="I1367" i="9"/>
  <c r="I1368" i="9"/>
  <c r="I1369" i="9"/>
  <c r="I1370" i="9"/>
  <c r="I1371" i="9"/>
  <c r="I1372" i="9"/>
  <c r="I1373" i="9"/>
  <c r="I1374" i="9"/>
  <c r="I1375" i="9"/>
  <c r="I1376" i="9"/>
  <c r="I1377" i="9"/>
  <c r="I1378" i="9"/>
  <c r="I1379" i="9"/>
  <c r="I1380" i="9"/>
  <c r="I1381" i="9"/>
  <c r="I1382" i="9"/>
  <c r="I1383" i="9"/>
  <c r="I1384" i="9"/>
  <c r="I1385" i="9"/>
  <c r="I1386" i="9"/>
  <c r="I1387" i="9"/>
  <c r="I1388" i="9"/>
  <c r="I1389" i="9"/>
  <c r="I1390" i="9"/>
  <c r="I1391" i="9"/>
  <c r="I1392" i="9"/>
  <c r="I1393" i="9"/>
  <c r="I1394" i="9"/>
  <c r="I1395" i="9"/>
  <c r="I1396" i="9"/>
  <c r="I1397" i="9"/>
  <c r="I1398" i="9"/>
  <c r="I1399" i="9"/>
  <c r="I1400" i="9"/>
  <c r="I1401" i="9"/>
  <c r="I1402" i="9"/>
  <c r="I1403" i="9"/>
  <c r="I1404" i="9"/>
  <c r="I1405" i="9"/>
  <c r="I1406" i="9"/>
  <c r="I1407" i="9"/>
  <c r="I1408" i="9"/>
  <c r="I1409" i="9"/>
  <c r="I1410" i="9"/>
  <c r="I1411" i="9"/>
  <c r="I1412" i="9"/>
  <c r="I1413" i="9"/>
  <c r="I1414" i="9"/>
  <c r="I1415" i="9"/>
  <c r="I1416" i="9"/>
  <c r="I1417" i="9"/>
  <c r="I1418" i="9"/>
  <c r="I1419" i="9"/>
  <c r="I1420" i="9"/>
  <c r="I1421" i="9"/>
  <c r="I1422" i="9"/>
  <c r="I1423" i="9"/>
  <c r="I1424" i="9"/>
  <c r="I1425" i="9"/>
  <c r="I1426" i="9"/>
  <c r="I1427" i="9"/>
  <c r="I1428" i="9"/>
  <c r="I1429" i="9"/>
  <c r="I1430" i="9"/>
  <c r="I1431" i="9"/>
  <c r="I1432" i="9"/>
  <c r="I1433" i="9"/>
  <c r="I1434" i="9"/>
  <c r="I1435" i="9"/>
  <c r="I1436" i="9"/>
  <c r="I1437" i="9"/>
  <c r="I1438" i="9"/>
  <c r="I1439" i="9"/>
  <c r="I1440" i="9"/>
  <c r="I1441" i="9"/>
  <c r="I1442" i="9"/>
  <c r="I1443" i="9"/>
  <c r="I1444" i="9"/>
  <c r="I1445" i="9"/>
  <c r="I1446" i="9"/>
  <c r="I1447" i="9"/>
  <c r="I1448" i="9"/>
  <c r="I1449" i="9"/>
  <c r="I1450" i="9"/>
  <c r="I1451" i="9"/>
  <c r="I1452" i="9"/>
  <c r="I1453" i="9"/>
  <c r="I1454" i="9"/>
  <c r="I1455" i="9"/>
  <c r="I1456" i="9"/>
  <c r="I1457" i="9"/>
  <c r="I1458" i="9"/>
  <c r="I1459" i="9"/>
  <c r="I1460" i="9"/>
  <c r="I1461" i="9"/>
  <c r="I1462" i="9"/>
  <c r="I1463" i="9"/>
  <c r="I1464" i="9"/>
  <c r="I1465" i="9"/>
  <c r="I1466" i="9"/>
  <c r="I1467" i="9"/>
  <c r="I1468" i="9"/>
  <c r="I1469" i="9"/>
  <c r="I1470" i="9"/>
  <c r="I1471" i="9"/>
  <c r="I1472" i="9"/>
  <c r="I1473" i="9"/>
  <c r="I1474" i="9"/>
  <c r="I1475" i="9"/>
  <c r="I1476" i="9"/>
  <c r="I1477" i="9"/>
  <c r="I1478" i="9"/>
  <c r="I1479" i="9"/>
  <c r="I1480" i="9"/>
  <c r="I1481" i="9"/>
  <c r="I1482" i="9"/>
  <c r="I1483" i="9"/>
  <c r="I1484" i="9"/>
  <c r="I1485" i="9"/>
  <c r="I1486" i="9"/>
  <c r="I1487" i="9"/>
  <c r="I1488" i="9"/>
  <c r="I1489" i="9"/>
  <c r="I1490" i="9"/>
  <c r="I1491" i="9"/>
  <c r="I1492" i="9"/>
  <c r="I1493" i="9"/>
  <c r="I1494" i="9"/>
  <c r="I1495" i="9"/>
  <c r="I1496" i="9"/>
  <c r="I1497" i="9"/>
  <c r="I1498" i="9"/>
  <c r="I1499" i="9"/>
  <c r="I1500" i="9"/>
  <c r="I1501" i="9"/>
  <c r="I1502" i="9"/>
  <c r="I1503" i="9"/>
  <c r="I1504" i="9"/>
  <c r="I1505" i="9"/>
  <c r="I1506" i="9"/>
  <c r="I1507" i="9"/>
  <c r="I1508" i="9"/>
  <c r="I1509" i="9"/>
  <c r="I1510" i="9"/>
  <c r="I1511" i="9"/>
  <c r="I1512" i="9"/>
  <c r="I1513" i="9"/>
  <c r="I1514" i="9"/>
  <c r="I1515" i="9"/>
  <c r="I1516" i="9"/>
  <c r="I1517" i="9"/>
  <c r="I1518" i="9"/>
  <c r="I1519" i="9"/>
  <c r="I1520" i="9"/>
  <c r="I1521" i="9"/>
  <c r="I1522" i="9"/>
  <c r="I1523" i="9"/>
  <c r="I1524" i="9"/>
  <c r="I1525" i="9"/>
  <c r="I1526" i="9"/>
  <c r="I1527" i="9"/>
  <c r="I1528" i="9"/>
  <c r="I1529" i="9"/>
  <c r="I1530" i="9"/>
  <c r="I1531" i="9"/>
  <c r="I1532" i="9"/>
  <c r="I1533" i="9"/>
  <c r="I1534" i="9"/>
  <c r="I1535" i="9"/>
  <c r="I1536" i="9"/>
  <c r="I1537" i="9"/>
  <c r="I1538" i="9"/>
  <c r="I1539" i="9"/>
  <c r="I1540" i="9"/>
  <c r="I1541" i="9"/>
  <c r="I1542" i="9"/>
  <c r="I1543" i="9"/>
  <c r="I1544" i="9"/>
  <c r="I1545" i="9"/>
  <c r="I1546" i="9"/>
  <c r="I1547" i="9"/>
  <c r="I1548" i="9"/>
  <c r="I1549" i="9"/>
  <c r="I1550" i="9"/>
  <c r="I1551" i="9"/>
  <c r="I1552" i="9"/>
  <c r="I1553" i="9"/>
  <c r="I1554" i="9"/>
  <c r="I1555" i="9"/>
  <c r="I1556" i="9"/>
  <c r="I1557" i="9"/>
  <c r="I1558" i="9"/>
  <c r="I1559" i="9"/>
  <c r="I1560" i="9"/>
  <c r="I1561" i="9"/>
  <c r="I1562" i="9"/>
  <c r="I1563" i="9"/>
  <c r="I1564" i="9"/>
  <c r="I1565" i="9"/>
  <c r="I1566" i="9"/>
  <c r="I1567" i="9"/>
  <c r="I1568" i="9"/>
  <c r="I1569" i="9"/>
  <c r="I1570" i="9"/>
  <c r="I1571" i="9"/>
  <c r="I1572" i="9"/>
  <c r="I1573" i="9"/>
  <c r="I1574" i="9"/>
  <c r="I1575" i="9"/>
  <c r="I1576" i="9"/>
  <c r="I1577" i="9"/>
  <c r="I1578" i="9"/>
  <c r="I1579" i="9"/>
  <c r="I1580" i="9"/>
  <c r="I1581" i="9"/>
  <c r="I1582" i="9"/>
  <c r="I1583" i="9"/>
  <c r="I1584" i="9"/>
  <c r="I1585" i="9"/>
  <c r="I1586" i="9"/>
  <c r="I1587" i="9"/>
  <c r="I1588" i="9"/>
  <c r="I1589" i="9"/>
  <c r="I1590" i="9"/>
  <c r="I1591" i="9"/>
  <c r="I1592" i="9"/>
  <c r="I1593" i="9"/>
  <c r="I1594" i="9"/>
  <c r="I1595" i="9"/>
  <c r="I1596" i="9"/>
  <c r="I1597" i="9"/>
  <c r="I1598" i="9"/>
  <c r="I1599" i="9"/>
  <c r="I1600" i="9"/>
  <c r="I1601" i="9"/>
  <c r="I1602" i="9"/>
  <c r="I1603" i="9"/>
  <c r="I1604" i="9"/>
  <c r="I1605" i="9"/>
  <c r="I1606" i="9"/>
  <c r="I1607" i="9"/>
  <c r="I1608" i="9"/>
  <c r="I1609" i="9"/>
  <c r="I1610" i="9"/>
  <c r="I1611" i="9"/>
  <c r="I1612" i="9"/>
  <c r="I1613" i="9"/>
  <c r="I1614" i="9"/>
  <c r="I1615" i="9"/>
  <c r="I1616" i="9"/>
  <c r="I1617" i="9"/>
  <c r="I1618" i="9"/>
  <c r="I1619" i="9"/>
  <c r="I1620" i="9"/>
  <c r="I1621" i="9"/>
  <c r="I1622" i="9"/>
  <c r="I1623" i="9"/>
  <c r="I1624" i="9"/>
  <c r="I1625" i="9"/>
  <c r="I1626" i="9"/>
  <c r="I1627" i="9"/>
  <c r="I1628" i="9"/>
  <c r="I1629" i="9"/>
  <c r="I1630" i="9"/>
  <c r="I1631" i="9"/>
  <c r="I1632" i="9"/>
  <c r="I1633" i="9"/>
  <c r="I1634" i="9"/>
  <c r="I1635" i="9"/>
  <c r="I1636" i="9"/>
  <c r="I1637" i="9"/>
  <c r="I1638" i="9"/>
  <c r="I1639" i="9"/>
  <c r="I1640" i="9"/>
  <c r="I1641" i="9"/>
  <c r="I1642" i="9"/>
  <c r="I1643" i="9"/>
  <c r="I1644" i="9"/>
  <c r="I1645" i="9"/>
  <c r="I1646" i="9"/>
  <c r="I1647" i="9"/>
  <c r="I1648" i="9"/>
  <c r="I1649" i="9"/>
  <c r="I1650" i="9"/>
  <c r="I1651" i="9"/>
  <c r="I1652" i="9"/>
  <c r="I1653" i="9"/>
  <c r="I1654" i="9"/>
  <c r="I1655" i="9"/>
  <c r="I1656" i="9"/>
  <c r="I1657" i="9"/>
  <c r="I1658" i="9"/>
  <c r="I1659" i="9"/>
  <c r="I1660" i="9"/>
  <c r="I1661" i="9"/>
  <c r="I1662" i="9"/>
  <c r="I1663" i="9"/>
  <c r="I1664" i="9"/>
  <c r="I1665" i="9"/>
  <c r="I1666" i="9"/>
  <c r="I1667" i="9"/>
  <c r="I1668" i="9"/>
  <c r="I1669" i="9"/>
  <c r="I1670" i="9"/>
  <c r="I1671" i="9"/>
  <c r="I1672" i="9"/>
  <c r="I1673" i="9"/>
  <c r="I1674" i="9"/>
  <c r="I1675" i="9"/>
  <c r="I1676" i="9"/>
  <c r="I1677" i="9"/>
  <c r="I1678" i="9"/>
  <c r="I1679" i="9"/>
  <c r="I1680" i="9"/>
  <c r="I1681" i="9"/>
  <c r="I1682" i="9"/>
  <c r="I1683" i="9"/>
  <c r="I1684" i="9"/>
  <c r="I1685" i="9"/>
  <c r="I1686" i="9"/>
  <c r="I1687" i="9"/>
  <c r="I1688" i="9"/>
  <c r="I1689" i="9"/>
  <c r="I1690" i="9"/>
  <c r="I1691" i="9"/>
  <c r="I1692" i="9"/>
  <c r="I1693" i="9"/>
  <c r="I1694" i="9"/>
  <c r="I1695" i="9"/>
  <c r="I1696" i="9"/>
  <c r="I1697" i="9"/>
  <c r="I1698" i="9"/>
  <c r="I1699" i="9"/>
  <c r="I1700" i="9"/>
  <c r="I1701" i="9"/>
  <c r="I1702" i="9"/>
  <c r="I1703" i="9"/>
  <c r="I1704" i="9"/>
  <c r="I1705" i="9"/>
  <c r="I1706" i="9"/>
  <c r="I1707" i="9"/>
  <c r="I1708" i="9"/>
  <c r="I1709" i="9"/>
  <c r="I1710" i="9"/>
  <c r="I1711" i="9"/>
  <c r="I1712" i="9"/>
  <c r="I1713" i="9"/>
  <c r="I1714" i="9"/>
  <c r="I1715" i="9"/>
  <c r="I1716" i="9"/>
  <c r="I1717" i="9"/>
  <c r="I1718" i="9"/>
  <c r="I1719" i="9"/>
  <c r="I1720" i="9"/>
  <c r="I1721" i="9"/>
  <c r="I1722" i="9"/>
  <c r="I1723" i="9"/>
  <c r="I1724" i="9"/>
  <c r="I1725" i="9"/>
  <c r="I1726" i="9"/>
  <c r="I1727" i="9"/>
  <c r="I1728" i="9"/>
  <c r="I1729" i="9"/>
  <c r="I1730" i="9"/>
  <c r="I1731" i="9"/>
  <c r="I1732" i="9"/>
  <c r="I1733" i="9"/>
  <c r="I1734" i="9"/>
  <c r="I1735" i="9"/>
  <c r="I1736" i="9"/>
  <c r="I1737" i="9"/>
  <c r="I1738" i="9"/>
  <c r="I1739" i="9"/>
  <c r="I1740" i="9"/>
  <c r="I1741" i="9"/>
  <c r="I1742" i="9"/>
  <c r="I1743" i="9"/>
  <c r="I1744" i="9"/>
  <c r="I1745" i="9"/>
  <c r="I1746" i="9"/>
  <c r="I1747" i="9"/>
  <c r="I1748" i="9"/>
  <c r="I1749" i="9"/>
  <c r="I1750" i="9"/>
  <c r="I1751" i="9"/>
  <c r="I1752" i="9"/>
  <c r="I1753" i="9"/>
  <c r="I1754" i="9"/>
  <c r="I1755" i="9"/>
  <c r="I1756" i="9"/>
  <c r="I1757" i="9"/>
  <c r="I1758" i="9"/>
  <c r="I1759" i="9"/>
  <c r="I1760" i="9"/>
  <c r="I1761" i="9"/>
  <c r="I1762" i="9"/>
  <c r="I1763" i="9"/>
  <c r="I1764" i="9"/>
  <c r="I1765" i="9"/>
  <c r="I1766" i="9"/>
  <c r="I1767" i="9"/>
  <c r="I1768" i="9"/>
  <c r="I1769" i="9"/>
  <c r="I1770" i="9"/>
  <c r="I1771" i="9"/>
  <c r="I1772" i="9"/>
  <c r="I1773" i="9"/>
  <c r="I1774" i="9"/>
  <c r="I1775" i="9"/>
  <c r="I1776" i="9"/>
  <c r="I1777" i="9"/>
  <c r="I1778" i="9"/>
  <c r="I1779" i="9"/>
  <c r="I1780" i="9"/>
  <c r="I1781" i="9"/>
  <c r="I1782" i="9"/>
  <c r="I1783" i="9"/>
  <c r="I1784" i="9"/>
  <c r="I1785" i="9"/>
  <c r="I1786" i="9"/>
  <c r="I1787" i="9"/>
  <c r="I1788" i="9"/>
  <c r="I1789" i="9"/>
  <c r="I1790" i="9"/>
  <c r="I1791" i="9"/>
  <c r="I1792" i="9"/>
  <c r="I1793" i="9"/>
  <c r="I1794" i="9"/>
  <c r="I1795" i="9"/>
  <c r="I1796" i="9"/>
  <c r="I1797" i="9"/>
  <c r="I1798" i="9"/>
  <c r="I1799" i="9"/>
  <c r="I1800" i="9"/>
  <c r="I1801" i="9"/>
  <c r="I1802" i="9"/>
  <c r="I1803" i="9"/>
  <c r="I1804" i="9"/>
  <c r="I1805" i="9"/>
  <c r="I1806" i="9"/>
  <c r="I1807" i="9"/>
  <c r="I1808" i="9"/>
  <c r="I1809" i="9"/>
  <c r="I1810" i="9"/>
  <c r="I1811" i="9"/>
  <c r="I6" i="9" a="1"/>
  <c r="I6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02" i="9"/>
  <c r="H403" i="9"/>
  <c r="H404" i="9"/>
  <c r="H405" i="9"/>
  <c r="H406" i="9"/>
  <c r="H407" i="9"/>
  <c r="H408" i="9"/>
  <c r="H409" i="9"/>
  <c r="H410" i="9"/>
  <c r="H411" i="9"/>
  <c r="H412" i="9"/>
  <c r="H413" i="9"/>
  <c r="H414" i="9"/>
  <c r="H415" i="9"/>
  <c r="H416" i="9"/>
  <c r="H417" i="9"/>
  <c r="H418" i="9"/>
  <c r="H419" i="9"/>
  <c r="H420" i="9"/>
  <c r="H421" i="9"/>
  <c r="H422" i="9"/>
  <c r="H423" i="9"/>
  <c r="H424" i="9"/>
  <c r="H425" i="9"/>
  <c r="H426" i="9"/>
  <c r="H427" i="9"/>
  <c r="H428" i="9"/>
  <c r="H429" i="9"/>
  <c r="H430" i="9"/>
  <c r="H431" i="9"/>
  <c r="H432" i="9"/>
  <c r="H433" i="9"/>
  <c r="H434" i="9"/>
  <c r="H435" i="9"/>
  <c r="H436" i="9"/>
  <c r="H437" i="9"/>
  <c r="H438" i="9"/>
  <c r="H439" i="9"/>
  <c r="H440" i="9"/>
  <c r="H441" i="9"/>
  <c r="H442" i="9"/>
  <c r="H443" i="9"/>
  <c r="H444" i="9"/>
  <c r="H445" i="9"/>
  <c r="H446" i="9"/>
  <c r="H447" i="9"/>
  <c r="H448" i="9"/>
  <c r="H449" i="9"/>
  <c r="H450" i="9"/>
  <c r="H451" i="9"/>
  <c r="H452" i="9"/>
  <c r="H453" i="9"/>
  <c r="H454" i="9"/>
  <c r="H455" i="9"/>
  <c r="H456" i="9"/>
  <c r="H457" i="9"/>
  <c r="H458" i="9"/>
  <c r="H459" i="9"/>
  <c r="H460" i="9"/>
  <c r="H461" i="9"/>
  <c r="H462" i="9"/>
  <c r="H463" i="9"/>
  <c r="H464" i="9"/>
  <c r="H465" i="9"/>
  <c r="H466" i="9"/>
  <c r="H467" i="9"/>
  <c r="H468" i="9"/>
  <c r="H469" i="9"/>
  <c r="H470" i="9"/>
  <c r="H471" i="9"/>
  <c r="H472" i="9"/>
  <c r="H473" i="9"/>
  <c r="H474" i="9"/>
  <c r="H475" i="9"/>
  <c r="H476" i="9"/>
  <c r="H477" i="9"/>
  <c r="H478" i="9"/>
  <c r="H479" i="9"/>
  <c r="H480" i="9"/>
  <c r="H481" i="9"/>
  <c r="H482" i="9"/>
  <c r="H483" i="9"/>
  <c r="H484" i="9"/>
  <c r="H485" i="9"/>
  <c r="H486" i="9"/>
  <c r="H487" i="9"/>
  <c r="H488" i="9"/>
  <c r="H489" i="9"/>
  <c r="H490" i="9"/>
  <c r="H491" i="9"/>
  <c r="H492" i="9"/>
  <c r="H493" i="9"/>
  <c r="H494" i="9"/>
  <c r="H495" i="9"/>
  <c r="H496" i="9"/>
  <c r="H497" i="9"/>
  <c r="H498" i="9"/>
  <c r="H499" i="9"/>
  <c r="H500" i="9"/>
  <c r="H501" i="9"/>
  <c r="H502" i="9"/>
  <c r="H503" i="9"/>
  <c r="H504" i="9"/>
  <c r="H505" i="9"/>
  <c r="H506" i="9"/>
  <c r="H507" i="9"/>
  <c r="H508" i="9"/>
  <c r="H509" i="9"/>
  <c r="H510" i="9"/>
  <c r="H511" i="9"/>
  <c r="H512" i="9"/>
  <c r="H513" i="9"/>
  <c r="H514" i="9"/>
  <c r="H515" i="9"/>
  <c r="H516" i="9"/>
  <c r="H517" i="9"/>
  <c r="H518" i="9"/>
  <c r="H519" i="9"/>
  <c r="H520" i="9"/>
  <c r="H521" i="9"/>
  <c r="H522" i="9"/>
  <c r="H523" i="9"/>
  <c r="H524" i="9"/>
  <c r="H525" i="9"/>
  <c r="H526" i="9"/>
  <c r="H527" i="9"/>
  <c r="H528" i="9"/>
  <c r="H529" i="9"/>
  <c r="H530" i="9"/>
  <c r="H531" i="9"/>
  <c r="H532" i="9"/>
  <c r="H533" i="9"/>
  <c r="H534" i="9"/>
  <c r="H535" i="9"/>
  <c r="H536" i="9"/>
  <c r="H537" i="9"/>
  <c r="H538" i="9"/>
  <c r="H539" i="9"/>
  <c r="H540" i="9"/>
  <c r="H541" i="9"/>
  <c r="H542" i="9"/>
  <c r="H543" i="9"/>
  <c r="H544" i="9"/>
  <c r="H545" i="9"/>
  <c r="H546" i="9"/>
  <c r="H547" i="9"/>
  <c r="H548" i="9"/>
  <c r="H549" i="9"/>
  <c r="H550" i="9"/>
  <c r="H551" i="9"/>
  <c r="H552" i="9"/>
  <c r="H553" i="9"/>
  <c r="H554" i="9"/>
  <c r="H555" i="9"/>
  <c r="H556" i="9"/>
  <c r="H557" i="9"/>
  <c r="H558" i="9"/>
  <c r="H559" i="9"/>
  <c r="H560" i="9"/>
  <c r="H561" i="9"/>
  <c r="H562" i="9"/>
  <c r="H563" i="9"/>
  <c r="H564" i="9"/>
  <c r="H565" i="9"/>
  <c r="H566" i="9"/>
  <c r="H567" i="9"/>
  <c r="H568" i="9"/>
  <c r="H569" i="9"/>
  <c r="H570" i="9"/>
  <c r="H571" i="9"/>
  <c r="H572" i="9"/>
  <c r="H573" i="9"/>
  <c r="H574" i="9"/>
  <c r="H575" i="9"/>
  <c r="H576" i="9"/>
  <c r="H577" i="9"/>
  <c r="H578" i="9"/>
  <c r="H579" i="9"/>
  <c r="H580" i="9"/>
  <c r="H581" i="9"/>
  <c r="H582" i="9"/>
  <c r="H583" i="9"/>
  <c r="H584" i="9"/>
  <c r="H585" i="9"/>
  <c r="H586" i="9"/>
  <c r="H587" i="9"/>
  <c r="H588" i="9"/>
  <c r="H589" i="9"/>
  <c r="H590" i="9"/>
  <c r="H591" i="9"/>
  <c r="H592" i="9"/>
  <c r="H593" i="9"/>
  <c r="H594" i="9"/>
  <c r="H595" i="9"/>
  <c r="H596" i="9"/>
  <c r="H597" i="9"/>
  <c r="H598" i="9"/>
  <c r="H599" i="9"/>
  <c r="H600" i="9"/>
  <c r="H601" i="9"/>
  <c r="H602" i="9"/>
  <c r="H603" i="9"/>
  <c r="H604" i="9"/>
  <c r="H605" i="9"/>
  <c r="H606" i="9"/>
  <c r="H607" i="9"/>
  <c r="H608" i="9"/>
  <c r="H609" i="9"/>
  <c r="H610" i="9"/>
  <c r="H611" i="9"/>
  <c r="H612" i="9"/>
  <c r="H613" i="9"/>
  <c r="H614" i="9"/>
  <c r="H615" i="9"/>
  <c r="H616" i="9"/>
  <c r="H617" i="9"/>
  <c r="H618" i="9"/>
  <c r="H619" i="9"/>
  <c r="H620" i="9"/>
  <c r="H621" i="9"/>
  <c r="H622" i="9"/>
  <c r="H623" i="9"/>
  <c r="H624" i="9"/>
  <c r="H625" i="9"/>
  <c r="H626" i="9"/>
  <c r="H627" i="9"/>
  <c r="H628" i="9"/>
  <c r="H629" i="9"/>
  <c r="H630" i="9"/>
  <c r="H631" i="9"/>
  <c r="H632" i="9"/>
  <c r="H633" i="9"/>
  <c r="H634" i="9"/>
  <c r="H635" i="9"/>
  <c r="H636" i="9"/>
  <c r="H637" i="9"/>
  <c r="H638" i="9"/>
  <c r="H639" i="9"/>
  <c r="H640" i="9"/>
  <c r="H641" i="9"/>
  <c r="H642" i="9"/>
  <c r="H643" i="9"/>
  <c r="H644" i="9"/>
  <c r="H645" i="9"/>
  <c r="H646" i="9"/>
  <c r="H647" i="9"/>
  <c r="H648" i="9"/>
  <c r="H649" i="9"/>
  <c r="H650" i="9"/>
  <c r="H651" i="9"/>
  <c r="H652" i="9"/>
  <c r="H653" i="9"/>
  <c r="H654" i="9"/>
  <c r="H655" i="9"/>
  <c r="H656" i="9"/>
  <c r="H657" i="9"/>
  <c r="H658" i="9"/>
  <c r="H659" i="9"/>
  <c r="H660" i="9"/>
  <c r="H661" i="9"/>
  <c r="H662" i="9"/>
  <c r="H663" i="9"/>
  <c r="H664" i="9"/>
  <c r="H665" i="9"/>
  <c r="H666" i="9"/>
  <c r="H667" i="9"/>
  <c r="H668" i="9"/>
  <c r="H669" i="9"/>
  <c r="H670" i="9"/>
  <c r="H671" i="9"/>
  <c r="H672" i="9"/>
  <c r="H673" i="9"/>
  <c r="H674" i="9"/>
  <c r="H675" i="9"/>
  <c r="H676" i="9"/>
  <c r="H677" i="9"/>
  <c r="H678" i="9"/>
  <c r="H679" i="9"/>
  <c r="H680" i="9"/>
  <c r="H681" i="9"/>
  <c r="H682" i="9"/>
  <c r="H683" i="9"/>
  <c r="H684" i="9"/>
  <c r="H685" i="9"/>
  <c r="H686" i="9"/>
  <c r="H687" i="9"/>
  <c r="H688" i="9"/>
  <c r="H689" i="9"/>
  <c r="H690" i="9"/>
  <c r="H691" i="9"/>
  <c r="H692" i="9"/>
  <c r="H693" i="9"/>
  <c r="H694" i="9"/>
  <c r="H695" i="9"/>
  <c r="H696" i="9"/>
  <c r="H697" i="9"/>
  <c r="H698" i="9"/>
  <c r="H699" i="9"/>
  <c r="H700" i="9"/>
  <c r="H701" i="9"/>
  <c r="H702" i="9"/>
  <c r="H703" i="9"/>
  <c r="H704" i="9"/>
  <c r="H705" i="9"/>
  <c r="H706" i="9"/>
  <c r="H707" i="9"/>
  <c r="H708" i="9"/>
  <c r="H709" i="9"/>
  <c r="H710" i="9"/>
  <c r="H711" i="9"/>
  <c r="H712" i="9"/>
  <c r="H713" i="9"/>
  <c r="H714" i="9"/>
  <c r="H715" i="9"/>
  <c r="H716" i="9"/>
  <c r="H717" i="9"/>
  <c r="H718" i="9"/>
  <c r="H719" i="9"/>
  <c r="H720" i="9"/>
  <c r="H721" i="9"/>
  <c r="H722" i="9"/>
  <c r="H723" i="9"/>
  <c r="H724" i="9"/>
  <c r="H725" i="9"/>
  <c r="H726" i="9"/>
  <c r="H727" i="9"/>
  <c r="H728" i="9"/>
  <c r="H729" i="9"/>
  <c r="H730" i="9"/>
  <c r="H731" i="9"/>
  <c r="H732" i="9"/>
  <c r="H733" i="9"/>
  <c r="H734" i="9"/>
  <c r="H735" i="9"/>
  <c r="H736" i="9"/>
  <c r="H737" i="9"/>
  <c r="H738" i="9"/>
  <c r="H739" i="9"/>
  <c r="H740" i="9"/>
  <c r="H741" i="9"/>
  <c r="H742" i="9"/>
  <c r="H743" i="9"/>
  <c r="H744" i="9"/>
  <c r="H745" i="9"/>
  <c r="H746" i="9"/>
  <c r="H747" i="9"/>
  <c r="H748" i="9"/>
  <c r="H749" i="9"/>
  <c r="H750" i="9"/>
  <c r="H751" i="9"/>
  <c r="H752" i="9"/>
  <c r="H753" i="9"/>
  <c r="H754" i="9"/>
  <c r="H755" i="9"/>
  <c r="H756" i="9"/>
  <c r="H757" i="9"/>
  <c r="H758" i="9"/>
  <c r="H759" i="9"/>
  <c r="H760" i="9"/>
  <c r="H761" i="9"/>
  <c r="H762" i="9"/>
  <c r="H763" i="9"/>
  <c r="H764" i="9"/>
  <c r="H765" i="9"/>
  <c r="H766" i="9"/>
  <c r="H767" i="9"/>
  <c r="H768" i="9"/>
  <c r="H769" i="9"/>
  <c r="H770" i="9"/>
  <c r="H771" i="9"/>
  <c r="H772" i="9"/>
  <c r="H773" i="9"/>
  <c r="H774" i="9"/>
  <c r="H775" i="9"/>
  <c r="H776" i="9"/>
  <c r="H777" i="9"/>
  <c r="H778" i="9"/>
  <c r="H779" i="9"/>
  <c r="H780" i="9"/>
  <c r="H781" i="9"/>
  <c r="H782" i="9"/>
  <c r="H783" i="9"/>
  <c r="H784" i="9"/>
  <c r="H785" i="9"/>
  <c r="H786" i="9"/>
  <c r="H787" i="9"/>
  <c r="H788" i="9"/>
  <c r="H789" i="9"/>
  <c r="H790" i="9"/>
  <c r="H791" i="9"/>
  <c r="H792" i="9"/>
  <c r="H793" i="9"/>
  <c r="H794" i="9"/>
  <c r="H795" i="9"/>
  <c r="H796" i="9"/>
  <c r="H797" i="9"/>
  <c r="H798" i="9"/>
  <c r="H799" i="9"/>
  <c r="H800" i="9"/>
  <c r="H801" i="9"/>
  <c r="H802" i="9"/>
  <c r="H803" i="9"/>
  <c r="H804" i="9"/>
  <c r="H805" i="9"/>
  <c r="H806" i="9"/>
  <c r="H807" i="9"/>
  <c r="H808" i="9"/>
  <c r="H809" i="9"/>
  <c r="H810" i="9"/>
  <c r="H811" i="9"/>
  <c r="H812" i="9"/>
  <c r="H813" i="9"/>
  <c r="H814" i="9"/>
  <c r="H815" i="9"/>
  <c r="H816" i="9"/>
  <c r="H817" i="9"/>
  <c r="H818" i="9"/>
  <c r="H819" i="9"/>
  <c r="H820" i="9"/>
  <c r="H821" i="9"/>
  <c r="H822" i="9"/>
  <c r="H823" i="9"/>
  <c r="H824" i="9"/>
  <c r="H825" i="9"/>
  <c r="H826" i="9"/>
  <c r="H827" i="9"/>
  <c r="H828" i="9"/>
  <c r="H829" i="9"/>
  <c r="H830" i="9"/>
  <c r="H831" i="9"/>
  <c r="H832" i="9"/>
  <c r="H833" i="9"/>
  <c r="H834" i="9"/>
  <c r="H835" i="9"/>
  <c r="H836" i="9"/>
  <c r="H837" i="9"/>
  <c r="H838" i="9"/>
  <c r="H839" i="9"/>
  <c r="H840" i="9"/>
  <c r="H841" i="9"/>
  <c r="H842" i="9"/>
  <c r="H843" i="9"/>
  <c r="H844" i="9"/>
  <c r="H845" i="9"/>
  <c r="H846" i="9"/>
  <c r="H847" i="9"/>
  <c r="H848" i="9"/>
  <c r="H849" i="9"/>
  <c r="H850" i="9"/>
  <c r="H851" i="9"/>
  <c r="H852" i="9"/>
  <c r="H853" i="9"/>
  <c r="H854" i="9"/>
  <c r="H855" i="9"/>
  <c r="H856" i="9"/>
  <c r="H857" i="9"/>
  <c r="H858" i="9"/>
  <c r="H859" i="9"/>
  <c r="H860" i="9"/>
  <c r="H861" i="9"/>
  <c r="H862" i="9"/>
  <c r="H863" i="9"/>
  <c r="H864" i="9"/>
  <c r="H865" i="9"/>
  <c r="H866" i="9"/>
  <c r="H867" i="9"/>
  <c r="H868" i="9"/>
  <c r="H869" i="9"/>
  <c r="H870" i="9"/>
  <c r="H871" i="9"/>
  <c r="H872" i="9"/>
  <c r="H873" i="9"/>
  <c r="H874" i="9"/>
  <c r="H875" i="9"/>
  <c r="H876" i="9"/>
  <c r="H877" i="9"/>
  <c r="H878" i="9"/>
  <c r="H879" i="9"/>
  <c r="H880" i="9"/>
  <c r="H881" i="9"/>
  <c r="H882" i="9"/>
  <c r="H883" i="9"/>
  <c r="H884" i="9"/>
  <c r="H885" i="9"/>
  <c r="H886" i="9"/>
  <c r="H887" i="9"/>
  <c r="H888" i="9"/>
  <c r="H889" i="9"/>
  <c r="H890" i="9"/>
  <c r="H891" i="9"/>
  <c r="H892" i="9"/>
  <c r="H893" i="9"/>
  <c r="H894" i="9"/>
  <c r="H895" i="9"/>
  <c r="H896" i="9"/>
  <c r="H897" i="9"/>
  <c r="H898" i="9"/>
  <c r="H899" i="9"/>
  <c r="H900" i="9"/>
  <c r="H901" i="9"/>
  <c r="H902" i="9"/>
  <c r="H903" i="9"/>
  <c r="H904" i="9"/>
  <c r="H905" i="9"/>
  <c r="H906" i="9"/>
  <c r="H907" i="9"/>
  <c r="H908" i="9"/>
  <c r="H909" i="9"/>
  <c r="H910" i="9"/>
  <c r="H911" i="9"/>
  <c r="H912" i="9"/>
  <c r="H913" i="9"/>
  <c r="H914" i="9"/>
  <c r="H915" i="9"/>
  <c r="H916" i="9"/>
  <c r="H917" i="9"/>
  <c r="H918" i="9"/>
  <c r="H919" i="9"/>
  <c r="H920" i="9"/>
  <c r="H921" i="9"/>
  <c r="H922" i="9"/>
  <c r="H923" i="9"/>
  <c r="H924" i="9"/>
  <c r="H925" i="9"/>
  <c r="H926" i="9"/>
  <c r="H927" i="9"/>
  <c r="H928" i="9"/>
  <c r="H929" i="9"/>
  <c r="H930" i="9"/>
  <c r="H931" i="9"/>
  <c r="H932" i="9"/>
  <c r="H933" i="9"/>
  <c r="H934" i="9"/>
  <c r="H935" i="9"/>
  <c r="H936" i="9"/>
  <c r="H937" i="9"/>
  <c r="H938" i="9"/>
  <c r="H939" i="9"/>
  <c r="H940" i="9"/>
  <c r="H941" i="9"/>
  <c r="H942" i="9"/>
  <c r="H943" i="9"/>
  <c r="H944" i="9"/>
  <c r="H945" i="9"/>
  <c r="H946" i="9"/>
  <c r="H947" i="9"/>
  <c r="H948" i="9"/>
  <c r="H949" i="9"/>
  <c r="H950" i="9"/>
  <c r="H951" i="9"/>
  <c r="H952" i="9"/>
  <c r="H953" i="9"/>
  <c r="H954" i="9"/>
  <c r="H955" i="9"/>
  <c r="H956" i="9"/>
  <c r="H957" i="9"/>
  <c r="H958" i="9"/>
  <c r="H959" i="9"/>
  <c r="H960" i="9"/>
  <c r="H961" i="9"/>
  <c r="H962" i="9"/>
  <c r="H963" i="9"/>
  <c r="H964" i="9"/>
  <c r="H965" i="9"/>
  <c r="H966" i="9"/>
  <c r="H967" i="9"/>
  <c r="H968" i="9"/>
  <c r="H969" i="9"/>
  <c r="H970" i="9"/>
  <c r="H971" i="9"/>
  <c r="H972" i="9"/>
  <c r="H973" i="9"/>
  <c r="H974" i="9"/>
  <c r="H975" i="9"/>
  <c r="H976" i="9"/>
  <c r="H977" i="9"/>
  <c r="H978" i="9"/>
  <c r="H979" i="9"/>
  <c r="H980" i="9"/>
  <c r="H981" i="9"/>
  <c r="H982" i="9"/>
  <c r="H983" i="9"/>
  <c r="H984" i="9"/>
  <c r="H985" i="9"/>
  <c r="H986" i="9"/>
  <c r="H987" i="9"/>
  <c r="H988" i="9"/>
  <c r="H989" i="9"/>
  <c r="H990" i="9"/>
  <c r="H991" i="9"/>
  <c r="H992" i="9"/>
  <c r="H993" i="9"/>
  <c r="H994" i="9"/>
  <c r="H995" i="9"/>
  <c r="H996" i="9"/>
  <c r="H997" i="9"/>
  <c r="H998" i="9"/>
  <c r="H999" i="9"/>
  <c r="H1000" i="9"/>
  <c r="H1001" i="9"/>
  <c r="H1002" i="9"/>
  <c r="H1003" i="9"/>
  <c r="H1004" i="9"/>
  <c r="H1005" i="9"/>
  <c r="H1006" i="9"/>
  <c r="H1007" i="9"/>
  <c r="H1008" i="9"/>
  <c r="H1009" i="9"/>
  <c r="H1010" i="9"/>
  <c r="H1011" i="9"/>
  <c r="H1012" i="9"/>
  <c r="H1013" i="9"/>
  <c r="H1014" i="9"/>
  <c r="H1015" i="9"/>
  <c r="H1016" i="9"/>
  <c r="H1017" i="9"/>
  <c r="H1018" i="9"/>
  <c r="H1019" i="9"/>
  <c r="H1020" i="9"/>
  <c r="H1021" i="9"/>
  <c r="H1022" i="9"/>
  <c r="H1023" i="9"/>
  <c r="H1024" i="9"/>
  <c r="H1025" i="9"/>
  <c r="H1026" i="9"/>
  <c r="H1027" i="9"/>
  <c r="H1028" i="9"/>
  <c r="H1029" i="9"/>
  <c r="H1030" i="9"/>
  <c r="H1031" i="9"/>
  <c r="H1032" i="9"/>
  <c r="H1033" i="9"/>
  <c r="H1034" i="9"/>
  <c r="H1035" i="9"/>
  <c r="H1036" i="9"/>
  <c r="H1037" i="9"/>
  <c r="H1038" i="9"/>
  <c r="H1039" i="9"/>
  <c r="H1040" i="9"/>
  <c r="H1041" i="9"/>
  <c r="H1042" i="9"/>
  <c r="H1043" i="9"/>
  <c r="H1044" i="9"/>
  <c r="H1045" i="9"/>
  <c r="H1046" i="9"/>
  <c r="H1047" i="9"/>
  <c r="H1048" i="9"/>
  <c r="H1049" i="9"/>
  <c r="H1050" i="9"/>
  <c r="H1051" i="9"/>
  <c r="H1052" i="9"/>
  <c r="H1053" i="9"/>
  <c r="H1054" i="9"/>
  <c r="H1055" i="9"/>
  <c r="H1056" i="9"/>
  <c r="H1057" i="9"/>
  <c r="H1058" i="9"/>
  <c r="H1059" i="9"/>
  <c r="H1060" i="9"/>
  <c r="H1061" i="9"/>
  <c r="H1062" i="9"/>
  <c r="H1063" i="9"/>
  <c r="H1064" i="9"/>
  <c r="H1065" i="9"/>
  <c r="H1066" i="9"/>
  <c r="H1067" i="9"/>
  <c r="H1068" i="9"/>
  <c r="H1069" i="9"/>
  <c r="H1070" i="9"/>
  <c r="H1071" i="9"/>
  <c r="H1072" i="9"/>
  <c r="H1073" i="9"/>
  <c r="H1074" i="9"/>
  <c r="H1075" i="9"/>
  <c r="H1076" i="9"/>
  <c r="H1077" i="9"/>
  <c r="H1078" i="9"/>
  <c r="H1079" i="9"/>
  <c r="H1080" i="9"/>
  <c r="H1081" i="9"/>
  <c r="H1082" i="9"/>
  <c r="H1083" i="9"/>
  <c r="H1084" i="9"/>
  <c r="H1085" i="9"/>
  <c r="H1086" i="9"/>
  <c r="H1087" i="9"/>
  <c r="H1088" i="9"/>
  <c r="H1089" i="9"/>
  <c r="H1090" i="9"/>
  <c r="H1091" i="9"/>
  <c r="H1092" i="9"/>
  <c r="H1093" i="9"/>
  <c r="H1094" i="9"/>
  <c r="H1095" i="9"/>
  <c r="H1096" i="9"/>
  <c r="H1097" i="9"/>
  <c r="H1098" i="9"/>
  <c r="H1099" i="9"/>
  <c r="H1100" i="9"/>
  <c r="H1101" i="9"/>
  <c r="H1102" i="9"/>
  <c r="H1103" i="9"/>
  <c r="H1104" i="9"/>
  <c r="H1105" i="9"/>
  <c r="H1106" i="9"/>
  <c r="H1107" i="9"/>
  <c r="H1108" i="9"/>
  <c r="H1109" i="9"/>
  <c r="H1110" i="9"/>
  <c r="H1111" i="9"/>
  <c r="H1112" i="9"/>
  <c r="H1113" i="9"/>
  <c r="H1114" i="9"/>
  <c r="H1115" i="9"/>
  <c r="H1116" i="9"/>
  <c r="H1117" i="9"/>
  <c r="H1118" i="9"/>
  <c r="H1119" i="9"/>
  <c r="H1120" i="9"/>
  <c r="H1121" i="9"/>
  <c r="H1122" i="9"/>
  <c r="H1123" i="9"/>
  <c r="H1124" i="9"/>
  <c r="H1125" i="9"/>
  <c r="H1126" i="9"/>
  <c r="H1127" i="9"/>
  <c r="H1128" i="9"/>
  <c r="H1129" i="9"/>
  <c r="H1130" i="9"/>
  <c r="H1131" i="9"/>
  <c r="H1132" i="9"/>
  <c r="H1133" i="9"/>
  <c r="H1134" i="9"/>
  <c r="H1135" i="9"/>
  <c r="H1136" i="9"/>
  <c r="H1137" i="9"/>
  <c r="H1138" i="9"/>
  <c r="H1139" i="9"/>
  <c r="H1140" i="9"/>
  <c r="H1141" i="9"/>
  <c r="H1142" i="9"/>
  <c r="H1143" i="9"/>
  <c r="H1144" i="9"/>
  <c r="H1145" i="9"/>
  <c r="H1146" i="9"/>
  <c r="H1147" i="9"/>
  <c r="H1148" i="9"/>
  <c r="H1149" i="9"/>
  <c r="H1150" i="9"/>
  <c r="H1151" i="9"/>
  <c r="H1152" i="9"/>
  <c r="H1153" i="9"/>
  <c r="H1154" i="9"/>
  <c r="H1155" i="9"/>
  <c r="H1156" i="9"/>
  <c r="H1157" i="9"/>
  <c r="H1158" i="9"/>
  <c r="H1159" i="9"/>
  <c r="H1160" i="9"/>
  <c r="H1161" i="9"/>
  <c r="H1162" i="9"/>
  <c r="H1163" i="9"/>
  <c r="H1164" i="9"/>
  <c r="H1165" i="9"/>
  <c r="H1166" i="9"/>
  <c r="H1167" i="9"/>
  <c r="H1168" i="9"/>
  <c r="H1169" i="9"/>
  <c r="H1170" i="9"/>
  <c r="H1171" i="9"/>
  <c r="H1172" i="9"/>
  <c r="H1173" i="9"/>
  <c r="H1174" i="9"/>
  <c r="H1175" i="9"/>
  <c r="H1176" i="9"/>
  <c r="H1177" i="9"/>
  <c r="H1178" i="9"/>
  <c r="H1179" i="9"/>
  <c r="H1180" i="9"/>
  <c r="H1181" i="9"/>
  <c r="H1182" i="9"/>
  <c r="H1183" i="9"/>
  <c r="H1184" i="9"/>
  <c r="H1185" i="9"/>
  <c r="H1186" i="9"/>
  <c r="H1187" i="9"/>
  <c r="H1188" i="9"/>
  <c r="H1189" i="9"/>
  <c r="H1190" i="9"/>
  <c r="H1191" i="9"/>
  <c r="H1192" i="9"/>
  <c r="H1193" i="9"/>
  <c r="H1194" i="9"/>
  <c r="H1195" i="9"/>
  <c r="H1196" i="9"/>
  <c r="H1197" i="9"/>
  <c r="H1198" i="9"/>
  <c r="H1199" i="9"/>
  <c r="H1200" i="9"/>
  <c r="H1201" i="9"/>
  <c r="H1202" i="9"/>
  <c r="H1203" i="9"/>
  <c r="H1204" i="9"/>
  <c r="H1205" i="9"/>
  <c r="H1206" i="9"/>
  <c r="H1207" i="9"/>
  <c r="H1208" i="9"/>
  <c r="H1209" i="9"/>
  <c r="H1210" i="9"/>
  <c r="H1211" i="9"/>
  <c r="H1212" i="9"/>
  <c r="H1213" i="9"/>
  <c r="H1214" i="9"/>
  <c r="H1215" i="9"/>
  <c r="H1216" i="9"/>
  <c r="H1217" i="9"/>
  <c r="H1218" i="9"/>
  <c r="H1219" i="9"/>
  <c r="H1220" i="9"/>
  <c r="H1221" i="9"/>
  <c r="H1222" i="9"/>
  <c r="H1223" i="9"/>
  <c r="H1224" i="9"/>
  <c r="H1225" i="9"/>
  <c r="H1226" i="9"/>
  <c r="H1227" i="9"/>
  <c r="H1228" i="9"/>
  <c r="H1229" i="9"/>
  <c r="H1230" i="9"/>
  <c r="H1231" i="9"/>
  <c r="H1232" i="9"/>
  <c r="H1233" i="9"/>
  <c r="H1234" i="9"/>
  <c r="H1235" i="9"/>
  <c r="H1236" i="9"/>
  <c r="H1237" i="9"/>
  <c r="H1238" i="9"/>
  <c r="H1239" i="9"/>
  <c r="H1240" i="9"/>
  <c r="H1241" i="9"/>
  <c r="H1242" i="9"/>
  <c r="H1243" i="9"/>
  <c r="H1244" i="9"/>
  <c r="H1245" i="9"/>
  <c r="H1246" i="9"/>
  <c r="H1247" i="9"/>
  <c r="H1248" i="9"/>
  <c r="H1249" i="9"/>
  <c r="H1250" i="9"/>
  <c r="H1251" i="9"/>
  <c r="H1252" i="9"/>
  <c r="H1253" i="9"/>
  <c r="H1254" i="9"/>
  <c r="H1255" i="9"/>
  <c r="H1256" i="9"/>
  <c r="H1257" i="9"/>
  <c r="H1258" i="9"/>
  <c r="H1259" i="9"/>
  <c r="H1260" i="9"/>
  <c r="H1261" i="9"/>
  <c r="H1262" i="9"/>
  <c r="H1263" i="9"/>
  <c r="H1264" i="9"/>
  <c r="H1265" i="9"/>
  <c r="H1266" i="9"/>
  <c r="H1267" i="9"/>
  <c r="H1268" i="9"/>
  <c r="H1269" i="9"/>
  <c r="H1270" i="9"/>
  <c r="H1271" i="9"/>
  <c r="H1272" i="9"/>
  <c r="H1273" i="9"/>
  <c r="H1274" i="9"/>
  <c r="H1275" i="9"/>
  <c r="H1276" i="9"/>
  <c r="H1277" i="9"/>
  <c r="H1278" i="9"/>
  <c r="H1279" i="9"/>
  <c r="H1280" i="9"/>
  <c r="H1281" i="9"/>
  <c r="H1282" i="9"/>
  <c r="H1283" i="9"/>
  <c r="H1284" i="9"/>
  <c r="H1285" i="9"/>
  <c r="H1286" i="9"/>
  <c r="H1287" i="9"/>
  <c r="H1288" i="9"/>
  <c r="H1289" i="9"/>
  <c r="H1290" i="9"/>
  <c r="H1291" i="9"/>
  <c r="H1292" i="9"/>
  <c r="H1293" i="9"/>
  <c r="H1294" i="9"/>
  <c r="H1295" i="9"/>
  <c r="H1296" i="9"/>
  <c r="H1297" i="9"/>
  <c r="H1298" i="9"/>
  <c r="H1299" i="9"/>
  <c r="H1300" i="9"/>
  <c r="H1301" i="9"/>
  <c r="H1302" i="9"/>
  <c r="H1303" i="9"/>
  <c r="H1304" i="9"/>
  <c r="H1305" i="9"/>
  <c r="H1306" i="9"/>
  <c r="H1307" i="9"/>
  <c r="H1308" i="9"/>
  <c r="H1309" i="9"/>
  <c r="H1310" i="9"/>
  <c r="H1311" i="9"/>
  <c r="H1312" i="9"/>
  <c r="H1313" i="9"/>
  <c r="H1314" i="9"/>
  <c r="H1315" i="9"/>
  <c r="H1316" i="9"/>
  <c r="H1317" i="9"/>
  <c r="H1318" i="9"/>
  <c r="H1319" i="9"/>
  <c r="H1320" i="9"/>
  <c r="H1321" i="9"/>
  <c r="H1322" i="9"/>
  <c r="H1323" i="9"/>
  <c r="H1324" i="9"/>
  <c r="H1325" i="9"/>
  <c r="H1326" i="9"/>
  <c r="H1327" i="9"/>
  <c r="H1328" i="9"/>
  <c r="H1329" i="9"/>
  <c r="H1330" i="9"/>
  <c r="H1331" i="9"/>
  <c r="H1332" i="9"/>
  <c r="H1333" i="9"/>
  <c r="H1334" i="9"/>
  <c r="H1335" i="9"/>
  <c r="H1336" i="9"/>
  <c r="H1337" i="9"/>
  <c r="H1338" i="9"/>
  <c r="H1339" i="9"/>
  <c r="H1340" i="9"/>
  <c r="H1341" i="9"/>
  <c r="H1342" i="9"/>
  <c r="H1343" i="9"/>
  <c r="H1344" i="9"/>
  <c r="H1345" i="9"/>
  <c r="H1346" i="9"/>
  <c r="H1347" i="9"/>
  <c r="H1348" i="9"/>
  <c r="H1349" i="9"/>
  <c r="H1350" i="9"/>
  <c r="H1351" i="9"/>
  <c r="H1352" i="9"/>
  <c r="H1353" i="9"/>
  <c r="H1354" i="9"/>
  <c r="H1355" i="9"/>
  <c r="H1356" i="9"/>
  <c r="H1357" i="9"/>
  <c r="H1358" i="9"/>
  <c r="H1359" i="9"/>
  <c r="H1360" i="9"/>
  <c r="H1361" i="9"/>
  <c r="H1362" i="9"/>
  <c r="H1363" i="9"/>
  <c r="H1364" i="9"/>
  <c r="H1365" i="9"/>
  <c r="H1366" i="9"/>
  <c r="H1367" i="9"/>
  <c r="H1368" i="9"/>
  <c r="H1369" i="9"/>
  <c r="H1370" i="9"/>
  <c r="H1371" i="9"/>
  <c r="H1372" i="9"/>
  <c r="H1373" i="9"/>
  <c r="H1374" i="9"/>
  <c r="H1375" i="9"/>
  <c r="H1376" i="9"/>
  <c r="H1377" i="9"/>
  <c r="H1378" i="9"/>
  <c r="H1379" i="9"/>
  <c r="H1380" i="9"/>
  <c r="H1381" i="9"/>
  <c r="H1382" i="9"/>
  <c r="H1383" i="9"/>
  <c r="H1384" i="9"/>
  <c r="H1385" i="9"/>
  <c r="H1386" i="9"/>
  <c r="H1387" i="9"/>
  <c r="H1388" i="9"/>
  <c r="H1389" i="9"/>
  <c r="H1390" i="9"/>
  <c r="H1391" i="9"/>
  <c r="H1392" i="9"/>
  <c r="H1393" i="9"/>
  <c r="H1394" i="9"/>
  <c r="H1395" i="9"/>
  <c r="H1396" i="9"/>
  <c r="H1397" i="9"/>
  <c r="H1398" i="9"/>
  <c r="H1399" i="9"/>
  <c r="H1400" i="9"/>
  <c r="H1401" i="9"/>
  <c r="H1402" i="9"/>
  <c r="H1403" i="9"/>
  <c r="H1404" i="9"/>
  <c r="H1405" i="9"/>
  <c r="H1406" i="9"/>
  <c r="H1407" i="9"/>
  <c r="H1408" i="9"/>
  <c r="H1409" i="9"/>
  <c r="H1410" i="9"/>
  <c r="H1411" i="9"/>
  <c r="H1412" i="9"/>
  <c r="H1413" i="9"/>
  <c r="H1414" i="9"/>
  <c r="H1415" i="9"/>
  <c r="H1416" i="9"/>
  <c r="H1417" i="9"/>
  <c r="H1418" i="9"/>
  <c r="H1419" i="9"/>
  <c r="H1420" i="9"/>
  <c r="H1421" i="9"/>
  <c r="H1422" i="9"/>
  <c r="H1423" i="9"/>
  <c r="H1424" i="9"/>
  <c r="H1425" i="9"/>
  <c r="H1426" i="9"/>
  <c r="H1427" i="9"/>
  <c r="H1428" i="9"/>
  <c r="H1429" i="9"/>
  <c r="H1430" i="9"/>
  <c r="H1431" i="9"/>
  <c r="H1432" i="9"/>
  <c r="H1433" i="9"/>
  <c r="H1434" i="9"/>
  <c r="H1435" i="9"/>
  <c r="H1436" i="9"/>
  <c r="H1437" i="9"/>
  <c r="H1438" i="9"/>
  <c r="H1439" i="9"/>
  <c r="H1440" i="9"/>
  <c r="H1441" i="9"/>
  <c r="H1442" i="9"/>
  <c r="H1443" i="9"/>
  <c r="H1444" i="9"/>
  <c r="H1445" i="9"/>
  <c r="H1446" i="9"/>
  <c r="H1447" i="9"/>
  <c r="H1448" i="9"/>
  <c r="H1449" i="9"/>
  <c r="H1450" i="9"/>
  <c r="H1451" i="9"/>
  <c r="H1452" i="9"/>
  <c r="H1453" i="9"/>
  <c r="H1454" i="9"/>
  <c r="H1455" i="9"/>
  <c r="H1456" i="9"/>
  <c r="H1457" i="9"/>
  <c r="H1458" i="9"/>
  <c r="H1459" i="9"/>
  <c r="H1460" i="9"/>
  <c r="H1461" i="9"/>
  <c r="H1462" i="9"/>
  <c r="H1463" i="9"/>
  <c r="H1464" i="9"/>
  <c r="H1465" i="9"/>
  <c r="H1466" i="9"/>
  <c r="H1467" i="9"/>
  <c r="H1468" i="9"/>
  <c r="H1469" i="9"/>
  <c r="H1470" i="9"/>
  <c r="H1471" i="9"/>
  <c r="H1472" i="9"/>
  <c r="H1473" i="9"/>
  <c r="H1474" i="9"/>
  <c r="H1475" i="9"/>
  <c r="H1476" i="9"/>
  <c r="H1477" i="9"/>
  <c r="H1478" i="9"/>
  <c r="H1479" i="9"/>
  <c r="H1480" i="9"/>
  <c r="H1481" i="9"/>
  <c r="H1482" i="9"/>
  <c r="H1483" i="9"/>
  <c r="H1484" i="9"/>
  <c r="H1485" i="9"/>
  <c r="H1486" i="9"/>
  <c r="H1487" i="9"/>
  <c r="H1488" i="9"/>
  <c r="H1489" i="9"/>
  <c r="H1490" i="9"/>
  <c r="H1491" i="9"/>
  <c r="H1492" i="9"/>
  <c r="H1493" i="9"/>
  <c r="H1494" i="9"/>
  <c r="H1495" i="9"/>
  <c r="H1496" i="9"/>
  <c r="H1497" i="9"/>
  <c r="H1498" i="9"/>
  <c r="H1499" i="9"/>
  <c r="H1500" i="9"/>
  <c r="H1501" i="9"/>
  <c r="H1502" i="9"/>
  <c r="H1503" i="9"/>
  <c r="H1504" i="9"/>
  <c r="H1505" i="9"/>
  <c r="H1506" i="9"/>
  <c r="H1507" i="9"/>
  <c r="H1508" i="9"/>
  <c r="H1509" i="9"/>
  <c r="H1510" i="9"/>
  <c r="H1511" i="9"/>
  <c r="H1512" i="9"/>
  <c r="H1513" i="9"/>
  <c r="H1514" i="9"/>
  <c r="H1515" i="9"/>
  <c r="H1516" i="9"/>
  <c r="H1517" i="9"/>
  <c r="H1518" i="9"/>
  <c r="H1519" i="9"/>
  <c r="H1520" i="9"/>
  <c r="H1521" i="9"/>
  <c r="H1522" i="9"/>
  <c r="H1523" i="9"/>
  <c r="H1524" i="9"/>
  <c r="H1525" i="9"/>
  <c r="H1526" i="9"/>
  <c r="H1527" i="9"/>
  <c r="H1528" i="9"/>
  <c r="H1529" i="9"/>
  <c r="H1530" i="9"/>
  <c r="H1531" i="9"/>
  <c r="H1532" i="9"/>
  <c r="H1533" i="9"/>
  <c r="H1534" i="9"/>
  <c r="H1535" i="9"/>
  <c r="H1536" i="9"/>
  <c r="H1537" i="9"/>
  <c r="H1538" i="9"/>
  <c r="H1539" i="9"/>
  <c r="H1540" i="9"/>
  <c r="H1541" i="9"/>
  <c r="H1542" i="9"/>
  <c r="H1543" i="9"/>
  <c r="H1544" i="9"/>
  <c r="H1545" i="9"/>
  <c r="H1546" i="9"/>
  <c r="H1547" i="9"/>
  <c r="H1548" i="9"/>
  <c r="H1549" i="9"/>
  <c r="H1550" i="9"/>
  <c r="H1551" i="9"/>
  <c r="H1552" i="9"/>
  <c r="H1553" i="9"/>
  <c r="H1554" i="9"/>
  <c r="H1555" i="9"/>
  <c r="H1556" i="9"/>
  <c r="H1557" i="9"/>
  <c r="H1558" i="9"/>
  <c r="H1559" i="9"/>
  <c r="H1560" i="9"/>
  <c r="H1561" i="9"/>
  <c r="H1562" i="9"/>
  <c r="H1563" i="9"/>
  <c r="H1564" i="9"/>
  <c r="H1565" i="9"/>
  <c r="H1566" i="9"/>
  <c r="H1567" i="9"/>
  <c r="H1568" i="9"/>
  <c r="H1569" i="9"/>
  <c r="H1570" i="9"/>
  <c r="H1571" i="9"/>
  <c r="H1572" i="9"/>
  <c r="H1573" i="9"/>
  <c r="H1574" i="9"/>
  <c r="H1575" i="9"/>
  <c r="H1576" i="9"/>
  <c r="H1577" i="9"/>
  <c r="H1578" i="9"/>
  <c r="H1579" i="9"/>
  <c r="H1580" i="9"/>
  <c r="H1581" i="9"/>
  <c r="H1582" i="9"/>
  <c r="H1583" i="9"/>
  <c r="H1584" i="9"/>
  <c r="H1585" i="9"/>
  <c r="H1586" i="9"/>
  <c r="H1587" i="9"/>
  <c r="H1588" i="9"/>
  <c r="H1589" i="9"/>
  <c r="H1590" i="9"/>
  <c r="H1591" i="9"/>
  <c r="H1592" i="9"/>
  <c r="H1593" i="9"/>
  <c r="H1594" i="9"/>
  <c r="H1595" i="9"/>
  <c r="H1596" i="9"/>
  <c r="H1597" i="9"/>
  <c r="H1598" i="9"/>
  <c r="H1599" i="9"/>
  <c r="H1600" i="9"/>
  <c r="H1601" i="9"/>
  <c r="H1602" i="9"/>
  <c r="H1603" i="9"/>
  <c r="H1604" i="9"/>
  <c r="H1605" i="9"/>
  <c r="H1606" i="9"/>
  <c r="H1607" i="9"/>
  <c r="H1608" i="9"/>
  <c r="H1609" i="9"/>
  <c r="H1610" i="9"/>
  <c r="H1611" i="9"/>
  <c r="H1612" i="9"/>
  <c r="H1613" i="9"/>
  <c r="H1614" i="9"/>
  <c r="H1615" i="9"/>
  <c r="H1616" i="9"/>
  <c r="H1617" i="9"/>
  <c r="H1618" i="9"/>
  <c r="H1619" i="9"/>
  <c r="H1620" i="9"/>
  <c r="H1621" i="9"/>
  <c r="H1622" i="9"/>
  <c r="H1623" i="9"/>
  <c r="H1624" i="9"/>
  <c r="H1625" i="9"/>
  <c r="H1626" i="9"/>
  <c r="H1627" i="9"/>
  <c r="H1628" i="9"/>
  <c r="H1629" i="9"/>
  <c r="H1630" i="9"/>
  <c r="H1631" i="9"/>
  <c r="H1632" i="9"/>
  <c r="H1633" i="9"/>
  <c r="H1634" i="9"/>
  <c r="H1635" i="9"/>
  <c r="H1636" i="9"/>
  <c r="H1637" i="9"/>
  <c r="H1638" i="9"/>
  <c r="H1639" i="9"/>
  <c r="H1640" i="9"/>
  <c r="H1641" i="9"/>
  <c r="H1642" i="9"/>
  <c r="H1643" i="9"/>
  <c r="H1644" i="9"/>
  <c r="H1645" i="9"/>
  <c r="H1646" i="9"/>
  <c r="H1647" i="9"/>
  <c r="H1648" i="9"/>
  <c r="H1649" i="9"/>
  <c r="H1650" i="9"/>
  <c r="H1651" i="9"/>
  <c r="H1652" i="9"/>
  <c r="H1653" i="9"/>
  <c r="H1654" i="9"/>
  <c r="H1655" i="9"/>
  <c r="H1656" i="9"/>
  <c r="H1657" i="9"/>
  <c r="H1658" i="9"/>
  <c r="H1659" i="9"/>
  <c r="H1660" i="9"/>
  <c r="H1661" i="9"/>
  <c r="H1662" i="9"/>
  <c r="H1663" i="9"/>
  <c r="H1664" i="9"/>
  <c r="H1665" i="9"/>
  <c r="H1666" i="9"/>
  <c r="H1667" i="9"/>
  <c r="H1668" i="9"/>
  <c r="H1669" i="9"/>
  <c r="H1670" i="9"/>
  <c r="H1671" i="9"/>
  <c r="H1672" i="9"/>
  <c r="H1673" i="9"/>
  <c r="H1674" i="9"/>
  <c r="H1675" i="9"/>
  <c r="H1676" i="9"/>
  <c r="H1677" i="9"/>
  <c r="H1678" i="9"/>
  <c r="H1679" i="9"/>
  <c r="H1680" i="9"/>
  <c r="H1681" i="9"/>
  <c r="H1682" i="9"/>
  <c r="H1683" i="9"/>
  <c r="H1684" i="9"/>
  <c r="H1685" i="9"/>
  <c r="H1686" i="9"/>
  <c r="H1687" i="9"/>
  <c r="H1688" i="9"/>
  <c r="H1689" i="9"/>
  <c r="H1690" i="9"/>
  <c r="H1691" i="9"/>
  <c r="H1692" i="9"/>
  <c r="H1693" i="9"/>
  <c r="H1694" i="9"/>
  <c r="H1695" i="9"/>
  <c r="H1696" i="9"/>
  <c r="H1697" i="9"/>
  <c r="H1698" i="9"/>
  <c r="H1699" i="9"/>
  <c r="H1700" i="9"/>
  <c r="H1701" i="9"/>
  <c r="H1702" i="9"/>
  <c r="H1703" i="9"/>
  <c r="H1704" i="9"/>
  <c r="H1705" i="9"/>
  <c r="H1706" i="9"/>
  <c r="H1707" i="9"/>
  <c r="H1708" i="9"/>
  <c r="H1709" i="9"/>
  <c r="H1710" i="9"/>
  <c r="H1711" i="9"/>
  <c r="H1712" i="9"/>
  <c r="H1713" i="9"/>
  <c r="H1714" i="9"/>
  <c r="H1715" i="9"/>
  <c r="H1716" i="9"/>
  <c r="H1717" i="9"/>
  <c r="H1718" i="9"/>
  <c r="H1719" i="9"/>
  <c r="H1720" i="9"/>
  <c r="H1721" i="9"/>
  <c r="H1722" i="9"/>
  <c r="H1723" i="9"/>
  <c r="H1724" i="9"/>
  <c r="H1725" i="9"/>
  <c r="H1726" i="9"/>
  <c r="H1727" i="9"/>
  <c r="H1728" i="9"/>
  <c r="H1729" i="9"/>
  <c r="H1730" i="9"/>
  <c r="H1731" i="9"/>
  <c r="H1732" i="9"/>
  <c r="H1733" i="9"/>
  <c r="H1734" i="9"/>
  <c r="H1735" i="9"/>
  <c r="H1736" i="9"/>
  <c r="H1737" i="9"/>
  <c r="H1738" i="9"/>
  <c r="H1739" i="9"/>
  <c r="H1740" i="9"/>
  <c r="H1741" i="9"/>
  <c r="H1742" i="9"/>
  <c r="H1743" i="9"/>
  <c r="H1744" i="9"/>
  <c r="H1745" i="9"/>
  <c r="H1746" i="9"/>
  <c r="H1747" i="9"/>
  <c r="H1748" i="9"/>
  <c r="H1749" i="9"/>
  <c r="H1750" i="9"/>
  <c r="H1751" i="9"/>
  <c r="H1752" i="9"/>
  <c r="H1753" i="9"/>
  <c r="H1754" i="9"/>
  <c r="H1755" i="9"/>
  <c r="H1756" i="9"/>
  <c r="H1757" i="9"/>
  <c r="H1758" i="9"/>
  <c r="H1759" i="9"/>
  <c r="H1760" i="9"/>
  <c r="H1761" i="9"/>
  <c r="H1762" i="9"/>
  <c r="H1763" i="9"/>
  <c r="H1764" i="9"/>
  <c r="H1765" i="9"/>
  <c r="H1766" i="9"/>
  <c r="H1767" i="9"/>
  <c r="H1768" i="9"/>
  <c r="H1769" i="9"/>
  <c r="H1770" i="9"/>
  <c r="H1771" i="9"/>
  <c r="H1772" i="9"/>
  <c r="H1773" i="9"/>
  <c r="H1774" i="9"/>
  <c r="H1775" i="9"/>
  <c r="H1776" i="9"/>
  <c r="H1777" i="9"/>
  <c r="H1778" i="9"/>
  <c r="H1779" i="9"/>
  <c r="H1780" i="9"/>
  <c r="H1781" i="9"/>
  <c r="H1782" i="9"/>
  <c r="H1783" i="9"/>
  <c r="H1784" i="9"/>
  <c r="H1785" i="9"/>
  <c r="H1786" i="9"/>
  <c r="H1787" i="9"/>
  <c r="H1788" i="9"/>
  <c r="H1789" i="9"/>
  <c r="H1790" i="9"/>
  <c r="H1791" i="9"/>
  <c r="H1792" i="9"/>
  <c r="H1793" i="9"/>
  <c r="H1794" i="9"/>
  <c r="H1795" i="9"/>
  <c r="H1796" i="9"/>
  <c r="H1797" i="9"/>
  <c r="H1798" i="9"/>
  <c r="H1799" i="9"/>
  <c r="H1800" i="9"/>
  <c r="H1801" i="9"/>
  <c r="H1802" i="9"/>
  <c r="H1803" i="9"/>
  <c r="H1804" i="9"/>
  <c r="H1805" i="9"/>
  <c r="H1806" i="9"/>
  <c r="H1807" i="9"/>
  <c r="H1808" i="9"/>
  <c r="H1809" i="9"/>
  <c r="H1810" i="9"/>
  <c r="H1811" i="9"/>
  <c r="D30" i="8" a="1"/>
  <c r="D30" i="8"/>
  <c r="E20" i="8"/>
  <c r="J6" i="9"/>
  <c r="J911" i="9"/>
  <c r="J923" i="9"/>
  <c r="J935" i="9"/>
  <c r="J947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297" i="9"/>
  <c r="J298" i="9"/>
  <c r="J299" i="9"/>
  <c r="J300" i="9"/>
  <c r="J301" i="9"/>
  <c r="J302" i="9"/>
  <c r="J303" i="9"/>
  <c r="J304" i="9"/>
  <c r="J305" i="9"/>
  <c r="J306" i="9"/>
  <c r="J307" i="9"/>
  <c r="J308" i="9"/>
  <c r="J309" i="9"/>
  <c r="J310" i="9"/>
  <c r="J311" i="9"/>
  <c r="J312" i="9"/>
  <c r="J313" i="9"/>
  <c r="J314" i="9"/>
  <c r="J315" i="9"/>
  <c r="J316" i="9"/>
  <c r="J317" i="9"/>
  <c r="J318" i="9"/>
  <c r="J319" i="9"/>
  <c r="J320" i="9"/>
  <c r="J321" i="9"/>
  <c r="J322" i="9"/>
  <c r="J323" i="9"/>
  <c r="J324" i="9"/>
  <c r="J325" i="9"/>
  <c r="J326" i="9"/>
  <c r="J327" i="9"/>
  <c r="J328" i="9"/>
  <c r="J329" i="9"/>
  <c r="J330" i="9"/>
  <c r="J331" i="9"/>
  <c r="J332" i="9"/>
  <c r="J333" i="9"/>
  <c r="J334" i="9"/>
  <c r="J335" i="9"/>
  <c r="J336" i="9"/>
  <c r="J337" i="9"/>
  <c r="J338" i="9"/>
  <c r="J339" i="9"/>
  <c r="J340" i="9"/>
  <c r="J341" i="9"/>
  <c r="J342" i="9"/>
  <c r="J343" i="9"/>
  <c r="J344" i="9"/>
  <c r="J345" i="9"/>
  <c r="J346" i="9"/>
  <c r="J347" i="9"/>
  <c r="J348" i="9"/>
  <c r="J349" i="9"/>
  <c r="J350" i="9"/>
  <c r="J351" i="9"/>
  <c r="J352" i="9"/>
  <c r="J353" i="9"/>
  <c r="J354" i="9"/>
  <c r="J355" i="9"/>
  <c r="J356" i="9"/>
  <c r="J357" i="9"/>
  <c r="J358" i="9"/>
  <c r="J359" i="9"/>
  <c r="J360" i="9"/>
  <c r="J361" i="9"/>
  <c r="J362" i="9"/>
  <c r="J363" i="9"/>
  <c r="J364" i="9"/>
  <c r="J365" i="9"/>
  <c r="J366" i="9"/>
  <c r="J367" i="9"/>
  <c r="J368" i="9"/>
  <c r="J369" i="9"/>
  <c r="J370" i="9"/>
  <c r="J371" i="9"/>
  <c r="J372" i="9"/>
  <c r="J373" i="9"/>
  <c r="J374" i="9"/>
  <c r="J375" i="9"/>
  <c r="J376" i="9"/>
  <c r="J377" i="9"/>
  <c r="J378" i="9"/>
  <c r="J379" i="9"/>
  <c r="J380" i="9"/>
  <c r="J381" i="9"/>
  <c r="J382" i="9"/>
  <c r="J383" i="9"/>
  <c r="J384" i="9"/>
  <c r="J385" i="9"/>
  <c r="J386" i="9"/>
  <c r="J387" i="9"/>
  <c r="J388" i="9"/>
  <c r="J389" i="9"/>
  <c r="J390" i="9"/>
  <c r="J391" i="9"/>
  <c r="J392" i="9"/>
  <c r="J393" i="9"/>
  <c r="J394" i="9"/>
  <c r="J395" i="9"/>
  <c r="J396" i="9"/>
  <c r="J397" i="9"/>
  <c r="J398" i="9"/>
  <c r="J399" i="9"/>
  <c r="J400" i="9"/>
  <c r="J401" i="9"/>
  <c r="J402" i="9"/>
  <c r="J403" i="9"/>
  <c r="J404" i="9"/>
  <c r="J405" i="9"/>
  <c r="J406" i="9"/>
  <c r="J407" i="9"/>
  <c r="J408" i="9"/>
  <c r="J409" i="9"/>
  <c r="J410" i="9"/>
  <c r="J411" i="9"/>
  <c r="J412" i="9"/>
  <c r="J413" i="9"/>
  <c r="J414" i="9"/>
  <c r="J415" i="9"/>
  <c r="J416" i="9"/>
  <c r="J417" i="9"/>
  <c r="J418" i="9"/>
  <c r="J419" i="9"/>
  <c r="J420" i="9"/>
  <c r="J421" i="9"/>
  <c r="J422" i="9"/>
  <c r="J423" i="9"/>
  <c r="J424" i="9"/>
  <c r="J425" i="9"/>
  <c r="J426" i="9"/>
  <c r="J427" i="9"/>
  <c r="J428" i="9"/>
  <c r="J429" i="9"/>
  <c r="J430" i="9"/>
  <c r="J431" i="9"/>
  <c r="J432" i="9"/>
  <c r="J433" i="9"/>
  <c r="J434" i="9"/>
  <c r="J435" i="9"/>
  <c r="J436" i="9"/>
  <c r="J437" i="9"/>
  <c r="J438" i="9"/>
  <c r="J439" i="9"/>
  <c r="J440" i="9"/>
  <c r="J441" i="9"/>
  <c r="J442" i="9"/>
  <c r="J443" i="9"/>
  <c r="J444" i="9"/>
  <c r="J445" i="9"/>
  <c r="J446" i="9"/>
  <c r="J447" i="9"/>
  <c r="J448" i="9"/>
  <c r="J449" i="9"/>
  <c r="J450" i="9"/>
  <c r="J451" i="9"/>
  <c r="J452" i="9"/>
  <c r="J453" i="9"/>
  <c r="J454" i="9"/>
  <c r="J455" i="9"/>
  <c r="J456" i="9"/>
  <c r="J457" i="9"/>
  <c r="J458" i="9"/>
  <c r="J459" i="9"/>
  <c r="J460" i="9"/>
  <c r="J461" i="9"/>
  <c r="J462" i="9"/>
  <c r="J463" i="9"/>
  <c r="J464" i="9"/>
  <c r="J465" i="9"/>
  <c r="J466" i="9"/>
  <c r="J467" i="9"/>
  <c r="J468" i="9"/>
  <c r="J469" i="9"/>
  <c r="J470" i="9"/>
  <c r="J471" i="9"/>
  <c r="J472" i="9"/>
  <c r="J473" i="9"/>
  <c r="J474" i="9"/>
  <c r="J475" i="9"/>
  <c r="J476" i="9"/>
  <c r="J477" i="9"/>
  <c r="J478" i="9"/>
  <c r="J479" i="9"/>
  <c r="J480" i="9"/>
  <c r="J481" i="9"/>
  <c r="J482" i="9"/>
  <c r="J483" i="9"/>
  <c r="J484" i="9"/>
  <c r="J485" i="9"/>
  <c r="J486" i="9"/>
  <c r="J487" i="9"/>
  <c r="J488" i="9"/>
  <c r="J489" i="9"/>
  <c r="J490" i="9"/>
  <c r="J491" i="9"/>
  <c r="J492" i="9"/>
  <c r="J493" i="9"/>
  <c r="J494" i="9"/>
  <c r="J495" i="9"/>
  <c r="J496" i="9"/>
  <c r="J497" i="9"/>
  <c r="J498" i="9"/>
  <c r="J499" i="9"/>
  <c r="J500" i="9"/>
  <c r="J501" i="9"/>
  <c r="J502" i="9"/>
  <c r="J503" i="9"/>
  <c r="J504" i="9"/>
  <c r="J505" i="9"/>
  <c r="J506" i="9"/>
  <c r="J507" i="9"/>
  <c r="J508" i="9"/>
  <c r="J509" i="9"/>
  <c r="J510" i="9"/>
  <c r="J511" i="9"/>
  <c r="J512" i="9"/>
  <c r="J513" i="9"/>
  <c r="J514" i="9"/>
  <c r="J515" i="9"/>
  <c r="J516" i="9"/>
  <c r="J517" i="9"/>
  <c r="J518" i="9"/>
  <c r="J519" i="9"/>
  <c r="J520" i="9"/>
  <c r="J521" i="9"/>
  <c r="J522" i="9"/>
  <c r="J523" i="9"/>
  <c r="J524" i="9"/>
  <c r="J525" i="9"/>
  <c r="J526" i="9"/>
  <c r="J527" i="9"/>
  <c r="J528" i="9"/>
  <c r="J529" i="9"/>
  <c r="J530" i="9"/>
  <c r="J531" i="9"/>
  <c r="J532" i="9"/>
  <c r="J533" i="9"/>
  <c r="J534" i="9"/>
  <c r="J535" i="9"/>
  <c r="J536" i="9"/>
  <c r="J537" i="9"/>
  <c r="J538" i="9"/>
  <c r="J539" i="9"/>
  <c r="J540" i="9"/>
  <c r="J541" i="9"/>
  <c r="J542" i="9"/>
  <c r="J543" i="9"/>
  <c r="J544" i="9"/>
  <c r="J545" i="9"/>
  <c r="J546" i="9"/>
  <c r="J547" i="9"/>
  <c r="J548" i="9"/>
  <c r="J549" i="9"/>
  <c r="J550" i="9"/>
  <c r="J551" i="9"/>
  <c r="J552" i="9"/>
  <c r="J553" i="9"/>
  <c r="J554" i="9"/>
  <c r="J555" i="9"/>
  <c r="J556" i="9"/>
  <c r="J557" i="9"/>
  <c r="J558" i="9"/>
  <c r="J559" i="9"/>
  <c r="J560" i="9"/>
  <c r="J561" i="9"/>
  <c r="J562" i="9"/>
  <c r="J563" i="9"/>
  <c r="J564" i="9"/>
  <c r="J565" i="9"/>
  <c r="J566" i="9"/>
  <c r="J567" i="9"/>
  <c r="J568" i="9"/>
  <c r="J569" i="9"/>
  <c r="J570" i="9"/>
  <c r="J571" i="9"/>
  <c r="J572" i="9"/>
  <c r="J573" i="9"/>
  <c r="J574" i="9"/>
  <c r="J575" i="9"/>
  <c r="J576" i="9"/>
  <c r="J577" i="9"/>
  <c r="J578" i="9"/>
  <c r="J579" i="9"/>
  <c r="J580" i="9"/>
  <c r="J581" i="9"/>
  <c r="J582" i="9"/>
  <c r="J583" i="9"/>
  <c r="J584" i="9"/>
  <c r="J585" i="9"/>
  <c r="J586" i="9"/>
  <c r="J587" i="9"/>
  <c r="J588" i="9"/>
  <c r="J589" i="9"/>
  <c r="J590" i="9"/>
  <c r="J591" i="9"/>
  <c r="J592" i="9"/>
  <c r="J593" i="9"/>
  <c r="J594" i="9"/>
  <c r="J595" i="9"/>
  <c r="J596" i="9"/>
  <c r="J597" i="9"/>
  <c r="J598" i="9"/>
  <c r="J599" i="9"/>
  <c r="J600" i="9"/>
  <c r="J601" i="9"/>
  <c r="J602" i="9"/>
  <c r="J603" i="9"/>
  <c r="J604" i="9"/>
  <c r="J605" i="9"/>
  <c r="J606" i="9"/>
  <c r="J607" i="9"/>
  <c r="J608" i="9"/>
  <c r="J609" i="9"/>
  <c r="J610" i="9"/>
  <c r="J611" i="9"/>
  <c r="J612" i="9"/>
  <c r="J613" i="9"/>
  <c r="J614" i="9"/>
  <c r="J615" i="9"/>
  <c r="J616" i="9"/>
  <c r="J617" i="9"/>
  <c r="J618" i="9"/>
  <c r="J619" i="9"/>
  <c r="J620" i="9"/>
  <c r="J621" i="9"/>
  <c r="J622" i="9"/>
  <c r="J623" i="9"/>
  <c r="J624" i="9"/>
  <c r="J625" i="9"/>
  <c r="J626" i="9"/>
  <c r="J627" i="9"/>
  <c r="J628" i="9"/>
  <c r="J629" i="9"/>
  <c r="J630" i="9"/>
  <c r="J631" i="9"/>
  <c r="J632" i="9"/>
  <c r="J633" i="9"/>
  <c r="J634" i="9"/>
  <c r="J635" i="9"/>
  <c r="J636" i="9"/>
  <c r="J637" i="9"/>
  <c r="J638" i="9"/>
  <c r="J639" i="9"/>
  <c r="J640" i="9"/>
  <c r="J641" i="9"/>
  <c r="J642" i="9"/>
  <c r="J643" i="9"/>
  <c r="J644" i="9"/>
  <c r="J645" i="9"/>
  <c r="J646" i="9"/>
  <c r="J647" i="9"/>
  <c r="J648" i="9"/>
  <c r="J649" i="9"/>
  <c r="J650" i="9"/>
  <c r="J651" i="9"/>
  <c r="J652" i="9"/>
  <c r="J653" i="9"/>
  <c r="J654" i="9"/>
  <c r="J655" i="9"/>
  <c r="J656" i="9"/>
  <c r="J657" i="9"/>
  <c r="J658" i="9"/>
  <c r="J659" i="9"/>
  <c r="J660" i="9"/>
  <c r="J661" i="9"/>
  <c r="J662" i="9"/>
  <c r="J663" i="9"/>
  <c r="J664" i="9"/>
  <c r="J665" i="9"/>
  <c r="J666" i="9"/>
  <c r="J667" i="9"/>
  <c r="J668" i="9"/>
  <c r="J669" i="9"/>
  <c r="J670" i="9"/>
  <c r="J671" i="9"/>
  <c r="J672" i="9"/>
  <c r="J673" i="9"/>
  <c r="J674" i="9"/>
  <c r="J675" i="9"/>
  <c r="J676" i="9"/>
  <c r="J677" i="9"/>
  <c r="J678" i="9"/>
  <c r="J679" i="9"/>
  <c r="J680" i="9"/>
  <c r="J681" i="9"/>
  <c r="J682" i="9"/>
  <c r="J683" i="9"/>
  <c r="J684" i="9"/>
  <c r="J685" i="9"/>
  <c r="J686" i="9"/>
  <c r="J687" i="9"/>
  <c r="J688" i="9"/>
  <c r="J689" i="9"/>
  <c r="J690" i="9"/>
  <c r="J691" i="9"/>
  <c r="J692" i="9"/>
  <c r="J693" i="9"/>
  <c r="J694" i="9"/>
  <c r="J695" i="9"/>
  <c r="J696" i="9"/>
  <c r="J697" i="9"/>
  <c r="J698" i="9"/>
  <c r="J699" i="9"/>
  <c r="J700" i="9"/>
  <c r="J701" i="9"/>
  <c r="J702" i="9"/>
  <c r="J703" i="9"/>
  <c r="J704" i="9"/>
  <c r="J705" i="9"/>
  <c r="J706" i="9"/>
  <c r="J707" i="9"/>
  <c r="J708" i="9"/>
  <c r="J709" i="9"/>
  <c r="J710" i="9"/>
  <c r="J711" i="9"/>
  <c r="J712" i="9"/>
  <c r="J713" i="9"/>
  <c r="J714" i="9"/>
  <c r="J715" i="9"/>
  <c r="J716" i="9"/>
  <c r="J717" i="9"/>
  <c r="J718" i="9"/>
  <c r="J719" i="9"/>
  <c r="J720" i="9"/>
  <c r="J721" i="9"/>
  <c r="J722" i="9"/>
  <c r="J723" i="9"/>
  <c r="J724" i="9"/>
  <c r="J725" i="9"/>
  <c r="J726" i="9"/>
  <c r="J727" i="9"/>
  <c r="J728" i="9"/>
  <c r="J729" i="9"/>
  <c r="J730" i="9"/>
  <c r="J731" i="9"/>
  <c r="J732" i="9"/>
  <c r="J733" i="9"/>
  <c r="J734" i="9"/>
  <c r="J735" i="9"/>
  <c r="J736" i="9"/>
  <c r="J737" i="9"/>
  <c r="J738" i="9"/>
  <c r="J739" i="9"/>
  <c r="J740" i="9"/>
  <c r="J741" i="9"/>
  <c r="J742" i="9"/>
  <c r="J743" i="9"/>
  <c r="J744" i="9"/>
  <c r="J745" i="9"/>
  <c r="J746" i="9"/>
  <c r="J747" i="9"/>
  <c r="J748" i="9"/>
  <c r="J749" i="9"/>
  <c r="J750" i="9"/>
  <c r="J751" i="9"/>
  <c r="J752" i="9"/>
  <c r="J753" i="9"/>
  <c r="J754" i="9"/>
  <c r="J755" i="9"/>
  <c r="J756" i="9"/>
  <c r="J757" i="9"/>
  <c r="J758" i="9"/>
  <c r="J759" i="9"/>
  <c r="J760" i="9"/>
  <c r="J761" i="9"/>
  <c r="J762" i="9"/>
  <c r="J763" i="9"/>
  <c r="J764" i="9"/>
  <c r="J765" i="9"/>
  <c r="J766" i="9"/>
  <c r="J767" i="9"/>
  <c r="J768" i="9"/>
  <c r="J769" i="9"/>
  <c r="J770" i="9"/>
  <c r="J771" i="9"/>
  <c r="J772" i="9"/>
  <c r="J773" i="9"/>
  <c r="J774" i="9"/>
  <c r="J775" i="9"/>
  <c r="J776" i="9"/>
  <c r="J777" i="9"/>
  <c r="J778" i="9"/>
  <c r="J779" i="9"/>
  <c r="J780" i="9"/>
  <c r="J781" i="9"/>
  <c r="J782" i="9"/>
  <c r="J783" i="9"/>
  <c r="J784" i="9"/>
  <c r="J785" i="9"/>
  <c r="J786" i="9"/>
  <c r="J787" i="9"/>
  <c r="J788" i="9"/>
  <c r="J789" i="9"/>
  <c r="J790" i="9"/>
  <c r="J791" i="9"/>
  <c r="J792" i="9"/>
  <c r="J793" i="9"/>
  <c r="J794" i="9"/>
  <c r="J795" i="9"/>
  <c r="J796" i="9"/>
  <c r="J797" i="9"/>
  <c r="J798" i="9"/>
  <c r="J799" i="9"/>
  <c r="J800" i="9"/>
  <c r="J801" i="9"/>
  <c r="J802" i="9"/>
  <c r="J803" i="9"/>
  <c r="J804" i="9"/>
  <c r="J805" i="9"/>
  <c r="J806" i="9"/>
  <c r="J807" i="9"/>
  <c r="J808" i="9"/>
  <c r="J809" i="9"/>
  <c r="J810" i="9"/>
  <c r="J811" i="9"/>
  <c r="J812" i="9"/>
  <c r="J813" i="9"/>
  <c r="J814" i="9"/>
  <c r="J815" i="9"/>
  <c r="J816" i="9"/>
  <c r="J817" i="9"/>
  <c r="J818" i="9"/>
  <c r="J819" i="9"/>
  <c r="J820" i="9"/>
  <c r="J821" i="9"/>
  <c r="J822" i="9"/>
  <c r="J823" i="9"/>
  <c r="J824" i="9"/>
  <c r="J825" i="9"/>
  <c r="J826" i="9"/>
  <c r="J827" i="9"/>
  <c r="J828" i="9"/>
  <c r="J829" i="9"/>
  <c r="J830" i="9"/>
  <c r="J831" i="9"/>
  <c r="J832" i="9"/>
  <c r="J833" i="9"/>
  <c r="J834" i="9"/>
  <c r="J835" i="9"/>
  <c r="J836" i="9"/>
  <c r="J837" i="9"/>
  <c r="J838" i="9"/>
  <c r="J839" i="9"/>
  <c r="J840" i="9"/>
  <c r="J841" i="9"/>
  <c r="J842" i="9"/>
  <c r="J843" i="9"/>
  <c r="J844" i="9"/>
  <c r="J845" i="9"/>
  <c r="J846" i="9"/>
  <c r="J847" i="9"/>
  <c r="J848" i="9"/>
  <c r="J849" i="9"/>
  <c r="J850" i="9"/>
  <c r="J851" i="9"/>
  <c r="J852" i="9"/>
  <c r="J853" i="9"/>
  <c r="J854" i="9"/>
  <c r="J855" i="9"/>
  <c r="J856" i="9"/>
  <c r="J857" i="9"/>
  <c r="J858" i="9"/>
  <c r="J859" i="9"/>
  <c r="J860" i="9"/>
  <c r="J861" i="9"/>
  <c r="J862" i="9"/>
  <c r="J863" i="9"/>
  <c r="J864" i="9"/>
  <c r="J865" i="9"/>
  <c r="J866" i="9"/>
  <c r="J867" i="9"/>
  <c r="J868" i="9"/>
  <c r="J869" i="9"/>
  <c r="J870" i="9"/>
  <c r="J871" i="9"/>
  <c r="J872" i="9"/>
  <c r="J873" i="9"/>
  <c r="J874" i="9"/>
  <c r="J875" i="9"/>
  <c r="J876" i="9"/>
  <c r="J877" i="9"/>
  <c r="J878" i="9"/>
  <c r="J879" i="9"/>
  <c r="J880" i="9"/>
  <c r="J881" i="9"/>
  <c r="J882" i="9"/>
  <c r="J883" i="9"/>
  <c r="J884" i="9"/>
  <c r="J885" i="9"/>
  <c r="J886" i="9"/>
  <c r="J887" i="9"/>
  <c r="J888" i="9"/>
  <c r="J889" i="9"/>
  <c r="J890" i="9"/>
  <c r="J891" i="9"/>
  <c r="J892" i="9"/>
  <c r="J893" i="9"/>
  <c r="J894" i="9"/>
  <c r="J895" i="9"/>
  <c r="J896" i="9"/>
  <c r="J897" i="9"/>
  <c r="J898" i="9"/>
  <c r="J899" i="9"/>
  <c r="J900" i="9"/>
  <c r="J901" i="9"/>
  <c r="J902" i="9"/>
  <c r="J903" i="9"/>
  <c r="J904" i="9"/>
  <c r="J905" i="9"/>
  <c r="J906" i="9"/>
  <c r="J907" i="9"/>
  <c r="J908" i="9"/>
  <c r="J909" i="9"/>
  <c r="J910" i="9"/>
  <c r="J912" i="9"/>
  <c r="J913" i="9"/>
  <c r="J914" i="9"/>
  <c r="J915" i="9"/>
  <c r="J916" i="9"/>
  <c r="J917" i="9"/>
  <c r="J918" i="9"/>
  <c r="J919" i="9"/>
  <c r="J920" i="9"/>
  <c r="J921" i="9"/>
  <c r="J922" i="9"/>
  <c r="J924" i="9"/>
  <c r="J925" i="9"/>
  <c r="J926" i="9"/>
  <c r="J927" i="9"/>
  <c r="J928" i="9"/>
  <c r="J929" i="9"/>
  <c r="J930" i="9"/>
  <c r="J931" i="9"/>
  <c r="J932" i="9"/>
  <c r="J933" i="9"/>
  <c r="J934" i="9"/>
  <c r="J936" i="9"/>
  <c r="J937" i="9"/>
  <c r="J938" i="9"/>
  <c r="J939" i="9"/>
  <c r="J940" i="9"/>
  <c r="J941" i="9"/>
  <c r="J942" i="9"/>
  <c r="J943" i="9"/>
  <c r="J944" i="9"/>
  <c r="J945" i="9"/>
  <c r="J946" i="9"/>
  <c r="J948" i="9"/>
  <c r="J949" i="9"/>
  <c r="J950" i="9"/>
  <c r="J951" i="9"/>
  <c r="J952" i="9"/>
  <c r="J953" i="9"/>
  <c r="J954" i="9"/>
  <c r="J955" i="9"/>
  <c r="J956" i="9"/>
  <c r="J957" i="9"/>
  <c r="J958" i="9"/>
  <c r="J959" i="9"/>
  <c r="J960" i="9"/>
  <c r="J961" i="9"/>
  <c r="J962" i="9"/>
  <c r="J963" i="9"/>
  <c r="J964" i="9"/>
  <c r="J965" i="9"/>
  <c r="J966" i="9"/>
  <c r="J967" i="9"/>
  <c r="J968" i="9"/>
  <c r="J969" i="9"/>
  <c r="J970" i="9"/>
  <c r="J971" i="9"/>
  <c r="J972" i="9"/>
  <c r="J973" i="9"/>
  <c r="J974" i="9"/>
  <c r="J975" i="9"/>
  <c r="J976" i="9"/>
  <c r="J977" i="9"/>
  <c r="J978" i="9"/>
  <c r="J979" i="9"/>
  <c r="J980" i="9"/>
  <c r="J981" i="9"/>
  <c r="J982" i="9"/>
  <c r="J983" i="9"/>
  <c r="J984" i="9"/>
  <c r="J985" i="9"/>
  <c r="J986" i="9"/>
  <c r="J987" i="9"/>
  <c r="J988" i="9"/>
  <c r="J989" i="9"/>
  <c r="J990" i="9"/>
  <c r="J991" i="9"/>
  <c r="J992" i="9"/>
  <c r="J993" i="9"/>
  <c r="J994" i="9"/>
  <c r="J995" i="9"/>
  <c r="J996" i="9"/>
  <c r="J997" i="9"/>
  <c r="J998" i="9"/>
  <c r="J999" i="9"/>
  <c r="J1000" i="9"/>
  <c r="J1001" i="9"/>
  <c r="J1002" i="9"/>
  <c r="J1003" i="9"/>
  <c r="J1004" i="9"/>
  <c r="J1005" i="9"/>
  <c r="J1006" i="9"/>
  <c r="J1007" i="9"/>
  <c r="J1008" i="9"/>
  <c r="J1009" i="9"/>
  <c r="J1010" i="9"/>
  <c r="J1011" i="9"/>
  <c r="J1012" i="9"/>
  <c r="J1013" i="9"/>
  <c r="J1014" i="9"/>
  <c r="J1015" i="9"/>
  <c r="J1016" i="9"/>
  <c r="J1017" i="9"/>
  <c r="J1018" i="9"/>
  <c r="J1019" i="9"/>
  <c r="J1020" i="9"/>
  <c r="J1021" i="9"/>
  <c r="J1022" i="9"/>
  <c r="J1023" i="9"/>
  <c r="J1024" i="9"/>
  <c r="J1025" i="9"/>
  <c r="J1026" i="9"/>
  <c r="J1027" i="9"/>
  <c r="J1028" i="9"/>
  <c r="J1029" i="9"/>
  <c r="J1030" i="9"/>
  <c r="J1031" i="9"/>
  <c r="J1032" i="9"/>
  <c r="J1033" i="9"/>
  <c r="J1034" i="9"/>
  <c r="J1035" i="9"/>
  <c r="J1036" i="9"/>
  <c r="J1037" i="9"/>
  <c r="J1038" i="9"/>
  <c r="J1039" i="9"/>
  <c r="J1040" i="9"/>
  <c r="J1041" i="9"/>
  <c r="J1042" i="9"/>
  <c r="J1043" i="9"/>
  <c r="J1044" i="9"/>
  <c r="J1045" i="9"/>
  <c r="J1046" i="9"/>
  <c r="J1047" i="9"/>
  <c r="J1048" i="9"/>
  <c r="J1049" i="9"/>
  <c r="J1050" i="9"/>
  <c r="J1051" i="9"/>
  <c r="J1052" i="9"/>
  <c r="J1053" i="9"/>
  <c r="J1054" i="9"/>
  <c r="J1055" i="9"/>
  <c r="J1056" i="9"/>
  <c r="J1057" i="9"/>
  <c r="J1058" i="9"/>
  <c r="J1059" i="9"/>
  <c r="J1060" i="9"/>
  <c r="J1061" i="9"/>
  <c r="J1062" i="9"/>
  <c r="J1063" i="9"/>
  <c r="J1064" i="9"/>
  <c r="J1065" i="9"/>
  <c r="J1066" i="9"/>
  <c r="J1067" i="9"/>
  <c r="J1068" i="9"/>
  <c r="J1069" i="9"/>
  <c r="J1070" i="9"/>
  <c r="J1071" i="9"/>
  <c r="J1072" i="9"/>
  <c r="J1073" i="9"/>
  <c r="J1074" i="9"/>
  <c r="J1075" i="9"/>
  <c r="J1076" i="9"/>
  <c r="J1077" i="9"/>
  <c r="J1078" i="9"/>
  <c r="J1079" i="9"/>
  <c r="J1080" i="9"/>
  <c r="J1081" i="9"/>
  <c r="J1082" i="9"/>
  <c r="J1083" i="9"/>
  <c r="J1084" i="9"/>
  <c r="J1085" i="9"/>
  <c r="J1086" i="9"/>
  <c r="J1087" i="9"/>
  <c r="J1088" i="9"/>
  <c r="J1089" i="9"/>
  <c r="J1090" i="9"/>
  <c r="J1091" i="9"/>
  <c r="J1092" i="9"/>
  <c r="J1093" i="9"/>
  <c r="J1094" i="9"/>
  <c r="J1095" i="9"/>
  <c r="J1096" i="9"/>
  <c r="J1097" i="9"/>
  <c r="J1098" i="9"/>
  <c r="J1099" i="9"/>
  <c r="J1100" i="9"/>
  <c r="J1101" i="9"/>
  <c r="J1102" i="9"/>
  <c r="J1103" i="9"/>
  <c r="J1104" i="9"/>
  <c r="J1105" i="9"/>
  <c r="J1106" i="9"/>
  <c r="J1107" i="9"/>
  <c r="J1108" i="9"/>
  <c r="J1109" i="9"/>
  <c r="J1110" i="9"/>
  <c r="J1111" i="9"/>
  <c r="J1112" i="9"/>
  <c r="J1113" i="9"/>
  <c r="J1114" i="9"/>
  <c r="J1115" i="9"/>
  <c r="J1116" i="9"/>
  <c r="J1117" i="9"/>
  <c r="J1118" i="9"/>
  <c r="J1119" i="9"/>
  <c r="J1120" i="9"/>
  <c r="J1121" i="9"/>
  <c r="J1122" i="9"/>
  <c r="J1123" i="9"/>
  <c r="J1124" i="9"/>
  <c r="J1125" i="9"/>
  <c r="J1126" i="9"/>
  <c r="J1127" i="9"/>
  <c r="J1128" i="9"/>
  <c r="J1129" i="9"/>
  <c r="J1130" i="9"/>
  <c r="J1131" i="9"/>
  <c r="J1132" i="9"/>
  <c r="J1133" i="9"/>
  <c r="J1134" i="9"/>
  <c r="J1135" i="9"/>
  <c r="J1136" i="9"/>
  <c r="J1137" i="9"/>
  <c r="J1138" i="9"/>
  <c r="J1139" i="9"/>
  <c r="J1140" i="9"/>
  <c r="J1141" i="9"/>
  <c r="J1142" i="9"/>
  <c r="J1143" i="9"/>
  <c r="J1144" i="9"/>
  <c r="J1145" i="9"/>
  <c r="J1146" i="9"/>
  <c r="J1147" i="9"/>
  <c r="J1148" i="9"/>
  <c r="J1149" i="9"/>
  <c r="J1150" i="9"/>
  <c r="J1151" i="9"/>
  <c r="J1152" i="9"/>
  <c r="J1153" i="9"/>
  <c r="J1154" i="9"/>
  <c r="J1155" i="9"/>
  <c r="J1156" i="9"/>
  <c r="J1157" i="9"/>
  <c r="J1158" i="9"/>
  <c r="J1159" i="9"/>
  <c r="J1160" i="9"/>
  <c r="J1161" i="9"/>
  <c r="J1162" i="9"/>
  <c r="J1163" i="9"/>
  <c r="J1164" i="9"/>
  <c r="J1165" i="9"/>
  <c r="J1166" i="9"/>
  <c r="J1167" i="9"/>
  <c r="J1168" i="9"/>
  <c r="J1169" i="9"/>
  <c r="J1170" i="9"/>
  <c r="J1171" i="9"/>
  <c r="J1172" i="9"/>
  <c r="J1173" i="9"/>
  <c r="J1174" i="9"/>
  <c r="J1175" i="9"/>
  <c r="J1176" i="9"/>
  <c r="J1177" i="9"/>
  <c r="J1178" i="9"/>
  <c r="J1179" i="9"/>
  <c r="J1180" i="9"/>
  <c r="J1181" i="9"/>
  <c r="J1182" i="9"/>
  <c r="J1183" i="9"/>
  <c r="J1184" i="9"/>
  <c r="J1185" i="9"/>
  <c r="J1186" i="9"/>
  <c r="J1187" i="9"/>
  <c r="J1188" i="9"/>
  <c r="J1189" i="9"/>
  <c r="J1190" i="9"/>
  <c r="J1191" i="9"/>
  <c r="J1192" i="9"/>
  <c r="J1193" i="9"/>
  <c r="J1194" i="9"/>
  <c r="J1195" i="9"/>
  <c r="J1196" i="9"/>
  <c r="J1197" i="9"/>
  <c r="J1198" i="9"/>
  <c r="J1199" i="9"/>
  <c r="J1200" i="9"/>
  <c r="J1201" i="9"/>
  <c r="J1202" i="9"/>
  <c r="J1203" i="9"/>
  <c r="J1204" i="9"/>
  <c r="J1205" i="9"/>
  <c r="J1206" i="9"/>
  <c r="J1207" i="9"/>
  <c r="J1208" i="9"/>
  <c r="J1209" i="9"/>
  <c r="J1210" i="9"/>
  <c r="J1211" i="9"/>
  <c r="J1212" i="9"/>
  <c r="J1213" i="9"/>
  <c r="J1214" i="9"/>
  <c r="J1215" i="9"/>
  <c r="J1216" i="9"/>
  <c r="J1217" i="9"/>
  <c r="J1218" i="9"/>
  <c r="J1219" i="9"/>
  <c r="J1220" i="9"/>
  <c r="J1221" i="9"/>
  <c r="J1222" i="9"/>
  <c r="J1223" i="9"/>
  <c r="J1224" i="9"/>
  <c r="J1225" i="9"/>
  <c r="J1226" i="9"/>
  <c r="J1227" i="9"/>
  <c r="J1228" i="9"/>
  <c r="J1229" i="9"/>
  <c r="J1230" i="9"/>
  <c r="J1231" i="9"/>
  <c r="J1232" i="9"/>
  <c r="J1233" i="9"/>
  <c r="J1234" i="9"/>
  <c r="J1235" i="9"/>
  <c r="J1236" i="9"/>
  <c r="J1237" i="9"/>
  <c r="J1238" i="9"/>
  <c r="J1239" i="9"/>
  <c r="J1240" i="9"/>
  <c r="J1241" i="9"/>
  <c r="J1242" i="9"/>
  <c r="J1243" i="9"/>
  <c r="J1244" i="9"/>
  <c r="J1245" i="9"/>
  <c r="J1246" i="9"/>
  <c r="J1247" i="9"/>
  <c r="J1248" i="9"/>
  <c r="J1249" i="9"/>
  <c r="J1250" i="9"/>
  <c r="J1251" i="9"/>
  <c r="J1252" i="9"/>
  <c r="J1253" i="9"/>
  <c r="J1254" i="9"/>
  <c r="J1255" i="9"/>
  <c r="J1256" i="9"/>
  <c r="J1257" i="9"/>
  <c r="J1258" i="9"/>
  <c r="J1259" i="9"/>
  <c r="J1260" i="9"/>
  <c r="J1261" i="9"/>
  <c r="J1262" i="9"/>
  <c r="J1263" i="9"/>
  <c r="J1264" i="9"/>
  <c r="J1265" i="9"/>
  <c r="J1266" i="9"/>
  <c r="J1267" i="9"/>
  <c r="J1268" i="9"/>
  <c r="J1269" i="9"/>
  <c r="J1270" i="9"/>
  <c r="J1271" i="9"/>
  <c r="J1272" i="9"/>
  <c r="J1273" i="9"/>
  <c r="J1274" i="9"/>
  <c r="J1275" i="9"/>
  <c r="J1276" i="9"/>
  <c r="J1277" i="9"/>
  <c r="J1278" i="9"/>
  <c r="J1279" i="9"/>
  <c r="J1280" i="9"/>
  <c r="J1281" i="9"/>
  <c r="J1282" i="9"/>
  <c r="J1283" i="9"/>
  <c r="J1284" i="9"/>
  <c r="J1285" i="9"/>
  <c r="J1286" i="9"/>
  <c r="J1287" i="9"/>
  <c r="J1288" i="9"/>
  <c r="J1289" i="9"/>
  <c r="J1290" i="9"/>
  <c r="J1291" i="9"/>
  <c r="J1292" i="9"/>
  <c r="J1293" i="9"/>
  <c r="J1294" i="9"/>
  <c r="J1295" i="9"/>
  <c r="J1296" i="9"/>
  <c r="J1297" i="9"/>
  <c r="J1298" i="9"/>
  <c r="J1299" i="9"/>
  <c r="J1300" i="9"/>
  <c r="J1301" i="9"/>
  <c r="J1302" i="9"/>
  <c r="J1303" i="9"/>
  <c r="J1304" i="9"/>
  <c r="J1305" i="9"/>
  <c r="J1306" i="9"/>
  <c r="J1307" i="9"/>
  <c r="J1308" i="9"/>
  <c r="J1309" i="9"/>
  <c r="J1310" i="9"/>
  <c r="J1311" i="9"/>
  <c r="J1312" i="9"/>
  <c r="J1313" i="9"/>
  <c r="J1314" i="9"/>
  <c r="J1315" i="9"/>
  <c r="J1316" i="9"/>
  <c r="J1317" i="9"/>
  <c r="J1318" i="9"/>
  <c r="J1319" i="9"/>
  <c r="J1320" i="9"/>
  <c r="J1321" i="9"/>
  <c r="J1322" i="9"/>
  <c r="J1323" i="9"/>
  <c r="J1324" i="9"/>
  <c r="J1325" i="9"/>
  <c r="J1326" i="9"/>
  <c r="J1327" i="9"/>
  <c r="J1328" i="9"/>
  <c r="J1329" i="9"/>
  <c r="J1330" i="9"/>
  <c r="J1331" i="9"/>
  <c r="J1332" i="9"/>
  <c r="J1333" i="9"/>
  <c r="J1334" i="9"/>
  <c r="J1335" i="9"/>
  <c r="J1336" i="9"/>
  <c r="J1337" i="9"/>
  <c r="J1338" i="9"/>
  <c r="J1339" i="9"/>
  <c r="J1340" i="9"/>
  <c r="J1341" i="9"/>
  <c r="J1342" i="9"/>
  <c r="J1343" i="9"/>
  <c r="J1344" i="9"/>
  <c r="J1345" i="9"/>
  <c r="J1346" i="9"/>
  <c r="J1347" i="9"/>
  <c r="J1348" i="9"/>
  <c r="J1349" i="9"/>
  <c r="J1350" i="9"/>
  <c r="J1351" i="9"/>
  <c r="J1352" i="9"/>
  <c r="J1353" i="9"/>
  <c r="J1354" i="9"/>
  <c r="J1355" i="9"/>
  <c r="J1356" i="9"/>
  <c r="J1357" i="9"/>
  <c r="J1358" i="9"/>
  <c r="J1359" i="9"/>
  <c r="J1360" i="9"/>
  <c r="J1361" i="9"/>
  <c r="J1362" i="9"/>
  <c r="J1363" i="9"/>
  <c r="J1364" i="9"/>
  <c r="J1365" i="9"/>
  <c r="J1366" i="9"/>
  <c r="J1367" i="9"/>
  <c r="J1368" i="9"/>
  <c r="J1369" i="9"/>
  <c r="J1370" i="9"/>
  <c r="J1371" i="9"/>
  <c r="J1372" i="9"/>
  <c r="J1373" i="9"/>
  <c r="J1374" i="9"/>
  <c r="J1375" i="9"/>
  <c r="J1376" i="9"/>
  <c r="J1377" i="9"/>
  <c r="J1378" i="9"/>
  <c r="J1379" i="9"/>
  <c r="J1380" i="9"/>
  <c r="J1381" i="9"/>
  <c r="J1382" i="9"/>
  <c r="J1383" i="9"/>
  <c r="J1384" i="9"/>
  <c r="J1385" i="9"/>
  <c r="J1386" i="9"/>
  <c r="J1387" i="9"/>
  <c r="J1388" i="9"/>
  <c r="J1389" i="9"/>
  <c r="J1390" i="9"/>
  <c r="J1391" i="9"/>
  <c r="J1392" i="9"/>
  <c r="J1393" i="9"/>
  <c r="J1394" i="9"/>
  <c r="J1395" i="9"/>
  <c r="J1396" i="9"/>
  <c r="J1397" i="9"/>
  <c r="J1398" i="9"/>
  <c r="J1399" i="9"/>
  <c r="J1400" i="9"/>
  <c r="J1401" i="9"/>
  <c r="J1402" i="9"/>
  <c r="J1403" i="9"/>
  <c r="J1404" i="9"/>
  <c r="J1405" i="9"/>
  <c r="J1406" i="9"/>
  <c r="J1407" i="9"/>
  <c r="J1408" i="9"/>
  <c r="J1409" i="9"/>
  <c r="J1410" i="9"/>
  <c r="J1411" i="9"/>
  <c r="J1412" i="9"/>
  <c r="J1413" i="9"/>
  <c r="J1414" i="9"/>
  <c r="J1415" i="9"/>
  <c r="J1416" i="9"/>
  <c r="J1417" i="9"/>
  <c r="J1418" i="9"/>
  <c r="J1419" i="9"/>
  <c r="J1420" i="9"/>
  <c r="J1421" i="9"/>
  <c r="J1422" i="9"/>
  <c r="J1423" i="9"/>
  <c r="J1424" i="9"/>
  <c r="J1425" i="9"/>
  <c r="J1426" i="9"/>
  <c r="J1427" i="9"/>
  <c r="J1428" i="9"/>
  <c r="J1429" i="9"/>
  <c r="J1430" i="9"/>
  <c r="J1431" i="9"/>
  <c r="J1432" i="9"/>
  <c r="J1433" i="9"/>
  <c r="J1434" i="9"/>
  <c r="J1435" i="9"/>
  <c r="J1436" i="9"/>
  <c r="J1437" i="9"/>
  <c r="J1438" i="9"/>
  <c r="J1439" i="9"/>
  <c r="J1440" i="9"/>
  <c r="J1441" i="9"/>
  <c r="J1442" i="9"/>
  <c r="J1443" i="9"/>
  <c r="J1444" i="9"/>
  <c r="J1445" i="9"/>
  <c r="J1446" i="9"/>
  <c r="J1447" i="9"/>
  <c r="J1448" i="9"/>
  <c r="J1449" i="9"/>
  <c r="J1450" i="9"/>
  <c r="J1451" i="9"/>
  <c r="J1452" i="9"/>
  <c r="J1453" i="9"/>
  <c r="J1454" i="9"/>
  <c r="J1455" i="9"/>
  <c r="J1456" i="9"/>
  <c r="J1457" i="9"/>
  <c r="J1458" i="9"/>
  <c r="J1459" i="9"/>
  <c r="J1460" i="9"/>
  <c r="J1461" i="9"/>
  <c r="J1462" i="9"/>
  <c r="J1463" i="9"/>
  <c r="J1464" i="9"/>
  <c r="J1465" i="9"/>
  <c r="J1466" i="9"/>
  <c r="J1467" i="9"/>
  <c r="J1468" i="9"/>
  <c r="J1469" i="9"/>
  <c r="J1470" i="9"/>
  <c r="J1471" i="9"/>
  <c r="J1472" i="9"/>
  <c r="J1473" i="9"/>
  <c r="J1474" i="9"/>
  <c r="J1475" i="9"/>
  <c r="J1476" i="9"/>
  <c r="J1477" i="9"/>
  <c r="J1478" i="9"/>
  <c r="J1479" i="9"/>
  <c r="J1480" i="9"/>
  <c r="J1481" i="9"/>
  <c r="J1482" i="9"/>
  <c r="J1483" i="9"/>
  <c r="J1484" i="9"/>
  <c r="J1485" i="9"/>
  <c r="J1486" i="9"/>
  <c r="J1487" i="9"/>
  <c r="J1488" i="9"/>
  <c r="J1489" i="9"/>
  <c r="J1490" i="9"/>
  <c r="J1491" i="9"/>
  <c r="J1492" i="9"/>
  <c r="J1493" i="9"/>
  <c r="J1494" i="9"/>
  <c r="J1495" i="9"/>
  <c r="J1496" i="9"/>
  <c r="J1497" i="9"/>
  <c r="J1498" i="9"/>
  <c r="J1499" i="9"/>
  <c r="J1500" i="9"/>
  <c r="J1501" i="9"/>
  <c r="J1502" i="9"/>
  <c r="J1503" i="9"/>
  <c r="J1504" i="9"/>
  <c r="J1505" i="9"/>
  <c r="J1506" i="9"/>
  <c r="J1507" i="9"/>
  <c r="J1508" i="9"/>
  <c r="J1509" i="9"/>
  <c r="J1510" i="9"/>
  <c r="J1511" i="9"/>
  <c r="J1512" i="9"/>
  <c r="J1513" i="9"/>
  <c r="J1514" i="9"/>
  <c r="J1515" i="9"/>
  <c r="J1516" i="9"/>
  <c r="J1517" i="9"/>
  <c r="J1518" i="9"/>
  <c r="J1519" i="9"/>
  <c r="J1520" i="9"/>
  <c r="J1521" i="9"/>
  <c r="J1522" i="9"/>
  <c r="J1523" i="9"/>
  <c r="J1524" i="9"/>
  <c r="J1525" i="9"/>
  <c r="J1526" i="9"/>
  <c r="J1527" i="9"/>
  <c r="J1528" i="9"/>
  <c r="J1529" i="9"/>
  <c r="J1530" i="9"/>
  <c r="J1531" i="9"/>
  <c r="J1532" i="9"/>
  <c r="J1533" i="9"/>
  <c r="J1534" i="9"/>
  <c r="J1535" i="9"/>
  <c r="J1536" i="9"/>
  <c r="J1537" i="9"/>
  <c r="J1538" i="9"/>
  <c r="J1539" i="9"/>
  <c r="J1540" i="9"/>
  <c r="J1541" i="9"/>
  <c r="J1542" i="9"/>
  <c r="J1543" i="9"/>
  <c r="J1544" i="9"/>
  <c r="J1545" i="9"/>
  <c r="J1546" i="9"/>
  <c r="J1547" i="9"/>
  <c r="J1548" i="9"/>
  <c r="J1549" i="9"/>
  <c r="J1550" i="9"/>
  <c r="J1551" i="9"/>
  <c r="J1552" i="9"/>
  <c r="J1553" i="9"/>
  <c r="E1554" i="9"/>
  <c r="J1554" i="9"/>
  <c r="E1555" i="9"/>
  <c r="J1555" i="9"/>
  <c r="J1556" i="9"/>
  <c r="E1557" i="9"/>
  <c r="J1557" i="9"/>
  <c r="E1558" i="9"/>
  <c r="J1558" i="9"/>
  <c r="J1559" i="9"/>
  <c r="E1560" i="9"/>
  <c r="J1560" i="9"/>
  <c r="E1561" i="9"/>
  <c r="J1561" i="9"/>
  <c r="J1562" i="9"/>
  <c r="E1563" i="9"/>
  <c r="J1563" i="9"/>
  <c r="E1564" i="9"/>
  <c r="J1564" i="9"/>
  <c r="J1565" i="9"/>
  <c r="E1566" i="9"/>
  <c r="J1566" i="9"/>
  <c r="E1567" i="9"/>
  <c r="J1567" i="9"/>
  <c r="J1568" i="9"/>
  <c r="E1569" i="9"/>
  <c r="J1569" i="9"/>
  <c r="E1570" i="9"/>
  <c r="J1570" i="9"/>
  <c r="J1571" i="9"/>
  <c r="E1572" i="9"/>
  <c r="J1572" i="9"/>
  <c r="E1573" i="9"/>
  <c r="J1573" i="9"/>
  <c r="J1574" i="9"/>
  <c r="E1575" i="9"/>
  <c r="J1575" i="9"/>
  <c r="E1576" i="9"/>
  <c r="J1576" i="9"/>
  <c r="J1577" i="9"/>
  <c r="E1578" i="9"/>
  <c r="J1578" i="9"/>
  <c r="E1579" i="9"/>
  <c r="J1579" i="9"/>
  <c r="J1580" i="9"/>
  <c r="E1581" i="9"/>
  <c r="J1581" i="9"/>
  <c r="E1582" i="9"/>
  <c r="J1582" i="9"/>
  <c r="J1583" i="9"/>
  <c r="E1584" i="9"/>
  <c r="J1584" i="9"/>
  <c r="E1585" i="9"/>
  <c r="J1585" i="9"/>
  <c r="J1586" i="9"/>
  <c r="E1587" i="9"/>
  <c r="J1587" i="9"/>
  <c r="E1588" i="9"/>
  <c r="J1588" i="9"/>
  <c r="J1589" i="9"/>
  <c r="E1590" i="9"/>
  <c r="J1590" i="9"/>
  <c r="E1591" i="9"/>
  <c r="J1591" i="9"/>
  <c r="J1592" i="9"/>
  <c r="E1593" i="9"/>
  <c r="J1593" i="9"/>
  <c r="E1594" i="9"/>
  <c r="J1594" i="9"/>
  <c r="J1595" i="9"/>
  <c r="E1596" i="9"/>
  <c r="J1596" i="9"/>
  <c r="E1597" i="9"/>
  <c r="J1597" i="9"/>
  <c r="J1598" i="9"/>
  <c r="E1599" i="9"/>
  <c r="J1599" i="9"/>
  <c r="E1600" i="9"/>
  <c r="J1600" i="9"/>
  <c r="J1601" i="9"/>
  <c r="E1602" i="9"/>
  <c r="J1602" i="9"/>
  <c r="E1603" i="9"/>
  <c r="J1603" i="9"/>
  <c r="J1604" i="9"/>
  <c r="E1605" i="9"/>
  <c r="J1605" i="9"/>
  <c r="E1606" i="9"/>
  <c r="J1606" i="9"/>
  <c r="J1607" i="9"/>
  <c r="E1608" i="9"/>
  <c r="J1608" i="9"/>
  <c r="E1609" i="9"/>
  <c r="J1609" i="9"/>
  <c r="J1610" i="9"/>
  <c r="E1611" i="9"/>
  <c r="J1611" i="9"/>
  <c r="E1612" i="9"/>
  <c r="J1612" i="9"/>
  <c r="J1613" i="9"/>
  <c r="E1614" i="9"/>
  <c r="J1614" i="9"/>
  <c r="E1615" i="9"/>
  <c r="J1615" i="9"/>
  <c r="J1616" i="9"/>
  <c r="E1617" i="9"/>
  <c r="J1617" i="9"/>
  <c r="E1618" i="9"/>
  <c r="J1618" i="9"/>
  <c r="J1619" i="9"/>
  <c r="E1620" i="9"/>
  <c r="J1620" i="9"/>
  <c r="E1621" i="9"/>
  <c r="J1621" i="9"/>
  <c r="J1622" i="9"/>
  <c r="E1623" i="9"/>
  <c r="J1623" i="9"/>
  <c r="E1624" i="9"/>
  <c r="J1624" i="9"/>
  <c r="J1625" i="9"/>
  <c r="E1626" i="9"/>
  <c r="J1626" i="9"/>
  <c r="E1627" i="9"/>
  <c r="J1627" i="9"/>
  <c r="J1628" i="9"/>
  <c r="E1629" i="9"/>
  <c r="J1629" i="9"/>
  <c r="E1630" i="9"/>
  <c r="J1630" i="9"/>
  <c r="J1631" i="9"/>
  <c r="E1632" i="9"/>
  <c r="J1632" i="9"/>
  <c r="E1633" i="9"/>
  <c r="J1633" i="9"/>
  <c r="J1634" i="9"/>
  <c r="E1635" i="9"/>
  <c r="J1635" i="9"/>
  <c r="E1636" i="9"/>
  <c r="J1636" i="9"/>
  <c r="J1637" i="9"/>
  <c r="E1638" i="9"/>
  <c r="J1638" i="9"/>
  <c r="E1639" i="9"/>
  <c r="J1639" i="9"/>
  <c r="J1640" i="9"/>
  <c r="E1641" i="9"/>
  <c r="J1641" i="9"/>
  <c r="E1642" i="9"/>
  <c r="J1642" i="9"/>
  <c r="J1643" i="9"/>
  <c r="E1644" i="9"/>
  <c r="J1644" i="9"/>
  <c r="E1645" i="9"/>
  <c r="J1645" i="9"/>
  <c r="J1646" i="9"/>
  <c r="E1647" i="9"/>
  <c r="J1647" i="9"/>
  <c r="E1648" i="9"/>
  <c r="J1648" i="9"/>
  <c r="J1649" i="9"/>
  <c r="E1650" i="9"/>
  <c r="J1650" i="9"/>
  <c r="E1651" i="9"/>
  <c r="J1651" i="9"/>
  <c r="J1652" i="9"/>
  <c r="E1653" i="9"/>
  <c r="J1653" i="9"/>
  <c r="E1654" i="9"/>
  <c r="J1654" i="9"/>
  <c r="J1655" i="9"/>
  <c r="E1656" i="9"/>
  <c r="J1656" i="9"/>
  <c r="E1657" i="9"/>
  <c r="J1657" i="9"/>
  <c r="J1658" i="9"/>
  <c r="E1661" i="9"/>
  <c r="E1659" i="9"/>
  <c r="J1659" i="9"/>
  <c r="E1660" i="9"/>
  <c r="J1660" i="9"/>
  <c r="J1661" i="9"/>
  <c r="E1662" i="9"/>
  <c r="J1662" i="9"/>
  <c r="E1663" i="9"/>
  <c r="J1663" i="9"/>
  <c r="J1664" i="9"/>
  <c r="E1665" i="9"/>
  <c r="J1665" i="9"/>
  <c r="E1666" i="9"/>
  <c r="J1666" i="9"/>
  <c r="J1667" i="9"/>
  <c r="E1668" i="9"/>
  <c r="J1668" i="9"/>
  <c r="E1669" i="9"/>
  <c r="J1669" i="9"/>
  <c r="J1670" i="9"/>
  <c r="E1671" i="9"/>
  <c r="J1671" i="9"/>
  <c r="E1672" i="9"/>
  <c r="J1672" i="9"/>
  <c r="J1673" i="9"/>
  <c r="E1674" i="9"/>
  <c r="J1674" i="9"/>
  <c r="E1675" i="9"/>
  <c r="J1675" i="9"/>
  <c r="J1676" i="9"/>
  <c r="E1677" i="9"/>
  <c r="J1677" i="9"/>
  <c r="E1678" i="9"/>
  <c r="J1678" i="9"/>
  <c r="J1679" i="9"/>
  <c r="E1680" i="9"/>
  <c r="J1680" i="9"/>
  <c r="E1681" i="9"/>
  <c r="J1681" i="9"/>
  <c r="J1682" i="9"/>
  <c r="E1683" i="9"/>
  <c r="J1683" i="9"/>
  <c r="E1684" i="9"/>
  <c r="J1684" i="9"/>
  <c r="J1685" i="9"/>
  <c r="E1686" i="9"/>
  <c r="J1686" i="9"/>
  <c r="E1687" i="9"/>
  <c r="J1687" i="9"/>
  <c r="J1688" i="9"/>
  <c r="E1689" i="9"/>
  <c r="J1689" i="9"/>
  <c r="E1690" i="9"/>
  <c r="J1690" i="9"/>
  <c r="J1691" i="9"/>
  <c r="E1692" i="9"/>
  <c r="J1692" i="9"/>
  <c r="E1693" i="9"/>
  <c r="J1693" i="9"/>
  <c r="J1694" i="9"/>
  <c r="E1695" i="9"/>
  <c r="J1695" i="9"/>
  <c r="E1696" i="9"/>
  <c r="J1696" i="9"/>
  <c r="J1697" i="9"/>
  <c r="E1698" i="9"/>
  <c r="J1698" i="9"/>
  <c r="E1699" i="9"/>
  <c r="J1699" i="9"/>
  <c r="J1700" i="9"/>
  <c r="E1701" i="9"/>
  <c r="J1701" i="9"/>
  <c r="E1702" i="9"/>
  <c r="J1702" i="9"/>
  <c r="J1703" i="9"/>
  <c r="E1704" i="9"/>
  <c r="J1704" i="9"/>
  <c r="E1705" i="9"/>
  <c r="J1705" i="9"/>
  <c r="J1706" i="9"/>
  <c r="E1707" i="9"/>
  <c r="J1707" i="9"/>
  <c r="E1708" i="9"/>
  <c r="J1708" i="9"/>
  <c r="J1709" i="9"/>
  <c r="E1710" i="9"/>
  <c r="J1710" i="9"/>
  <c r="E1711" i="9"/>
  <c r="J1711" i="9"/>
  <c r="J1712" i="9"/>
  <c r="E1713" i="9"/>
  <c r="J1713" i="9"/>
  <c r="E1714" i="9"/>
  <c r="J1714" i="9"/>
  <c r="J1715" i="9"/>
  <c r="E1716" i="9"/>
  <c r="J1716" i="9"/>
  <c r="E1717" i="9"/>
  <c r="J1717" i="9"/>
  <c r="J1718" i="9"/>
  <c r="E1719" i="9"/>
  <c r="J1719" i="9"/>
  <c r="E1720" i="9"/>
  <c r="J1720" i="9"/>
  <c r="J1721" i="9"/>
  <c r="E1722" i="9"/>
  <c r="J1722" i="9"/>
  <c r="E1723" i="9"/>
  <c r="J1723" i="9"/>
  <c r="J1724" i="9"/>
  <c r="E1725" i="9"/>
  <c r="J1725" i="9"/>
  <c r="E1726" i="9"/>
  <c r="J1726" i="9"/>
  <c r="J1727" i="9"/>
  <c r="E1728" i="9"/>
  <c r="J1728" i="9"/>
  <c r="E1729" i="9"/>
  <c r="J1729" i="9"/>
  <c r="J1730" i="9"/>
  <c r="E1731" i="9"/>
  <c r="J1731" i="9"/>
  <c r="E1732" i="9"/>
  <c r="J1732" i="9"/>
  <c r="J1733" i="9"/>
  <c r="E1734" i="9"/>
  <c r="J1734" i="9"/>
  <c r="E1735" i="9"/>
  <c r="J1735" i="9"/>
  <c r="J1736" i="9"/>
  <c r="E1737" i="9"/>
  <c r="J1737" i="9"/>
  <c r="E1738" i="9"/>
  <c r="J1738" i="9"/>
  <c r="J1739" i="9"/>
  <c r="E1740" i="9"/>
  <c r="J1740" i="9"/>
  <c r="E1741" i="9"/>
  <c r="J1741" i="9"/>
  <c r="J1742" i="9"/>
  <c r="E1743" i="9"/>
  <c r="J1743" i="9"/>
  <c r="E1744" i="9"/>
  <c r="J1744" i="9"/>
  <c r="J1745" i="9"/>
  <c r="E1746" i="9"/>
  <c r="J1746" i="9"/>
  <c r="E1747" i="9"/>
  <c r="J1747" i="9"/>
  <c r="J1748" i="9"/>
  <c r="E1749" i="9"/>
  <c r="J1749" i="9"/>
  <c r="E1750" i="9"/>
  <c r="J1750" i="9"/>
  <c r="J1751" i="9"/>
  <c r="E1752" i="9"/>
  <c r="J1752" i="9"/>
  <c r="E1753" i="9"/>
  <c r="J1753" i="9"/>
  <c r="J1754" i="9"/>
  <c r="E1755" i="9"/>
  <c r="J1755" i="9"/>
  <c r="E1756" i="9"/>
  <c r="J1756" i="9"/>
  <c r="J1757" i="9"/>
  <c r="E1758" i="9"/>
  <c r="J1758" i="9"/>
  <c r="E1759" i="9"/>
  <c r="J1759" i="9"/>
  <c r="J1760" i="9"/>
  <c r="E1761" i="9"/>
  <c r="J1761" i="9"/>
  <c r="E1762" i="9"/>
  <c r="J1762" i="9"/>
  <c r="J1763" i="9"/>
  <c r="E1764" i="9"/>
  <c r="J1764" i="9"/>
  <c r="E1765" i="9"/>
  <c r="J1765" i="9"/>
  <c r="J1766" i="9"/>
  <c r="E1767" i="9"/>
  <c r="J1767" i="9"/>
  <c r="E1768" i="9"/>
  <c r="J1768" i="9"/>
  <c r="J1769" i="9"/>
  <c r="E1770" i="9"/>
  <c r="J1770" i="9"/>
  <c r="E1771" i="9"/>
  <c r="J1771" i="9"/>
  <c r="J1772" i="9"/>
  <c r="E1773" i="9"/>
  <c r="J1773" i="9"/>
  <c r="E1774" i="9"/>
  <c r="J1774" i="9"/>
  <c r="J1775" i="9"/>
  <c r="E1776" i="9"/>
  <c r="J1776" i="9"/>
  <c r="E1777" i="9"/>
  <c r="J1777" i="9"/>
  <c r="J1778" i="9"/>
  <c r="E1779" i="9"/>
  <c r="J1779" i="9"/>
  <c r="E1780" i="9"/>
  <c r="J1780" i="9"/>
  <c r="J1781" i="9"/>
  <c r="E1782" i="9"/>
  <c r="J1782" i="9"/>
  <c r="E1783" i="9"/>
  <c r="J1783" i="9"/>
  <c r="J1784" i="9"/>
  <c r="E1785" i="9"/>
  <c r="J1785" i="9"/>
  <c r="E1786" i="9"/>
  <c r="J1786" i="9"/>
  <c r="J1787" i="9"/>
  <c r="E1788" i="9"/>
  <c r="J1788" i="9"/>
  <c r="E1789" i="9"/>
  <c r="J1789" i="9"/>
  <c r="J1790" i="9"/>
  <c r="E1791" i="9"/>
  <c r="J1791" i="9"/>
  <c r="E1792" i="9"/>
  <c r="J1792" i="9"/>
  <c r="J1793" i="9"/>
  <c r="E1794" i="9"/>
  <c r="J1794" i="9"/>
  <c r="E1795" i="9"/>
  <c r="J1795" i="9"/>
  <c r="J1796" i="9"/>
  <c r="E1797" i="9"/>
  <c r="J1797" i="9"/>
  <c r="E1798" i="9"/>
  <c r="J1798" i="9"/>
  <c r="J1799" i="9"/>
  <c r="E1800" i="9"/>
  <c r="J1800" i="9"/>
  <c r="E1801" i="9"/>
  <c r="J1801" i="9"/>
  <c r="J1802" i="9"/>
  <c r="E1803" i="9"/>
  <c r="J1803" i="9"/>
  <c r="E1804" i="9"/>
  <c r="J1804" i="9"/>
  <c r="J1805" i="9"/>
  <c r="E1806" i="9"/>
  <c r="J1806" i="9"/>
  <c r="E1807" i="9"/>
  <c r="J1807" i="9"/>
  <c r="J1808" i="9"/>
  <c r="E1809" i="9"/>
  <c r="J1809" i="9"/>
  <c r="E1810" i="9"/>
  <c r="J1810" i="9"/>
  <c r="J1811" i="9"/>
  <c r="E30" i="8" a="1"/>
  <c r="E30" i="8"/>
  <c r="G30" i="8" a="1"/>
  <c r="G30" i="8"/>
  <c r="K1811" i="9"/>
  <c r="K911" i="9"/>
  <c r="K923" i="9"/>
  <c r="K935" i="9"/>
  <c r="K947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194" i="9"/>
  <c r="K195" i="9"/>
  <c r="K196" i="9"/>
  <c r="K197" i="9"/>
  <c r="K198" i="9"/>
  <c r="K199" i="9"/>
  <c r="K200" i="9"/>
  <c r="K201" i="9"/>
  <c r="K202" i="9"/>
  <c r="K203" i="9"/>
  <c r="K204" i="9"/>
  <c r="K205" i="9"/>
  <c r="K206" i="9"/>
  <c r="K207" i="9"/>
  <c r="K208" i="9"/>
  <c r="K209" i="9"/>
  <c r="K210" i="9"/>
  <c r="K211" i="9"/>
  <c r="K212" i="9"/>
  <c r="K213" i="9"/>
  <c r="K214" i="9"/>
  <c r="K215" i="9"/>
  <c r="K216" i="9"/>
  <c r="K217" i="9"/>
  <c r="K218" i="9"/>
  <c r="K219" i="9"/>
  <c r="K220" i="9"/>
  <c r="K221" i="9"/>
  <c r="K222" i="9"/>
  <c r="K223" i="9"/>
  <c r="K224" i="9"/>
  <c r="K225" i="9"/>
  <c r="K226" i="9"/>
  <c r="K227" i="9"/>
  <c r="K228" i="9"/>
  <c r="K229" i="9"/>
  <c r="K230" i="9"/>
  <c r="K231" i="9"/>
  <c r="K232" i="9"/>
  <c r="K233" i="9"/>
  <c r="K234" i="9"/>
  <c r="K235" i="9"/>
  <c r="K236" i="9"/>
  <c r="K237" i="9"/>
  <c r="K238" i="9"/>
  <c r="K239" i="9"/>
  <c r="K240" i="9"/>
  <c r="K241" i="9"/>
  <c r="K242" i="9"/>
  <c r="K243" i="9"/>
  <c r="K244" i="9"/>
  <c r="K245" i="9"/>
  <c r="K246" i="9"/>
  <c r="K247" i="9"/>
  <c r="K248" i="9"/>
  <c r="K249" i="9"/>
  <c r="K250" i="9"/>
  <c r="K251" i="9"/>
  <c r="K252" i="9"/>
  <c r="K253" i="9"/>
  <c r="K254" i="9"/>
  <c r="K255" i="9"/>
  <c r="K256" i="9"/>
  <c r="K257" i="9"/>
  <c r="K258" i="9"/>
  <c r="K259" i="9"/>
  <c r="K260" i="9"/>
  <c r="K261" i="9"/>
  <c r="K262" i="9"/>
  <c r="K263" i="9"/>
  <c r="K264" i="9"/>
  <c r="K265" i="9"/>
  <c r="K266" i="9"/>
  <c r="K267" i="9"/>
  <c r="K268" i="9"/>
  <c r="K269" i="9"/>
  <c r="K270" i="9"/>
  <c r="K271" i="9"/>
  <c r="K272" i="9"/>
  <c r="K273" i="9"/>
  <c r="K274" i="9"/>
  <c r="K275" i="9"/>
  <c r="K276" i="9"/>
  <c r="K277" i="9"/>
  <c r="K278" i="9"/>
  <c r="K279" i="9"/>
  <c r="K280" i="9"/>
  <c r="K281" i="9"/>
  <c r="K282" i="9"/>
  <c r="K283" i="9"/>
  <c r="K284" i="9"/>
  <c r="K285" i="9"/>
  <c r="K286" i="9"/>
  <c r="K287" i="9"/>
  <c r="K288" i="9"/>
  <c r="K289" i="9"/>
  <c r="K290" i="9"/>
  <c r="K291" i="9"/>
  <c r="K292" i="9"/>
  <c r="K293" i="9"/>
  <c r="K294" i="9"/>
  <c r="K295" i="9"/>
  <c r="K296" i="9"/>
  <c r="K297" i="9"/>
  <c r="K298" i="9"/>
  <c r="K299" i="9"/>
  <c r="K300" i="9"/>
  <c r="K301" i="9"/>
  <c r="K302" i="9"/>
  <c r="K303" i="9"/>
  <c r="K304" i="9"/>
  <c r="K305" i="9"/>
  <c r="K306" i="9"/>
  <c r="K307" i="9"/>
  <c r="K308" i="9"/>
  <c r="K309" i="9"/>
  <c r="K310" i="9"/>
  <c r="K311" i="9"/>
  <c r="K312" i="9"/>
  <c r="K313" i="9"/>
  <c r="K314" i="9"/>
  <c r="K315" i="9"/>
  <c r="K316" i="9"/>
  <c r="K317" i="9"/>
  <c r="K318" i="9"/>
  <c r="K319" i="9"/>
  <c r="K320" i="9"/>
  <c r="K321" i="9"/>
  <c r="K322" i="9"/>
  <c r="K323" i="9"/>
  <c r="K324" i="9"/>
  <c r="K325" i="9"/>
  <c r="K326" i="9"/>
  <c r="K327" i="9"/>
  <c r="K328" i="9"/>
  <c r="K329" i="9"/>
  <c r="K330" i="9"/>
  <c r="K331" i="9"/>
  <c r="K332" i="9"/>
  <c r="K333" i="9"/>
  <c r="K334" i="9"/>
  <c r="K335" i="9"/>
  <c r="K336" i="9"/>
  <c r="K337" i="9"/>
  <c r="K338" i="9"/>
  <c r="K339" i="9"/>
  <c r="K340" i="9"/>
  <c r="K341" i="9"/>
  <c r="K342" i="9"/>
  <c r="K343" i="9"/>
  <c r="K344" i="9"/>
  <c r="K345" i="9"/>
  <c r="K346" i="9"/>
  <c r="K347" i="9"/>
  <c r="K348" i="9"/>
  <c r="K349" i="9"/>
  <c r="K350" i="9"/>
  <c r="K351" i="9"/>
  <c r="K352" i="9"/>
  <c r="K353" i="9"/>
  <c r="K354" i="9"/>
  <c r="K355" i="9"/>
  <c r="K356" i="9"/>
  <c r="K357" i="9"/>
  <c r="K358" i="9"/>
  <c r="K359" i="9"/>
  <c r="K360" i="9"/>
  <c r="K361" i="9"/>
  <c r="K362" i="9"/>
  <c r="K363" i="9"/>
  <c r="K364" i="9"/>
  <c r="K365" i="9"/>
  <c r="K366" i="9"/>
  <c r="K367" i="9"/>
  <c r="K368" i="9"/>
  <c r="K369" i="9"/>
  <c r="K370" i="9"/>
  <c r="K371" i="9"/>
  <c r="K372" i="9"/>
  <c r="K373" i="9"/>
  <c r="K374" i="9"/>
  <c r="K375" i="9"/>
  <c r="K376" i="9"/>
  <c r="K377" i="9"/>
  <c r="K378" i="9"/>
  <c r="K379" i="9"/>
  <c r="K380" i="9"/>
  <c r="K381" i="9"/>
  <c r="K382" i="9"/>
  <c r="K383" i="9"/>
  <c r="K384" i="9"/>
  <c r="K385" i="9"/>
  <c r="K386" i="9"/>
  <c r="K387" i="9"/>
  <c r="K388" i="9"/>
  <c r="K389" i="9"/>
  <c r="K390" i="9"/>
  <c r="K391" i="9"/>
  <c r="K392" i="9"/>
  <c r="K393" i="9"/>
  <c r="K394" i="9"/>
  <c r="K395" i="9"/>
  <c r="K396" i="9"/>
  <c r="K397" i="9"/>
  <c r="K398" i="9"/>
  <c r="K399" i="9"/>
  <c r="K400" i="9"/>
  <c r="K401" i="9"/>
  <c r="K402" i="9"/>
  <c r="K403" i="9"/>
  <c r="K404" i="9"/>
  <c r="K405" i="9"/>
  <c r="K406" i="9"/>
  <c r="K407" i="9"/>
  <c r="K408" i="9"/>
  <c r="K409" i="9"/>
  <c r="K410" i="9"/>
  <c r="K411" i="9"/>
  <c r="K412" i="9"/>
  <c r="K413" i="9"/>
  <c r="K414" i="9"/>
  <c r="K415" i="9"/>
  <c r="K416" i="9"/>
  <c r="K417" i="9"/>
  <c r="K418" i="9"/>
  <c r="K419" i="9"/>
  <c r="K420" i="9"/>
  <c r="K421" i="9"/>
  <c r="K422" i="9"/>
  <c r="K423" i="9"/>
  <c r="K424" i="9"/>
  <c r="K425" i="9"/>
  <c r="K426" i="9"/>
  <c r="K427" i="9"/>
  <c r="K428" i="9"/>
  <c r="K429" i="9"/>
  <c r="K430" i="9"/>
  <c r="K431" i="9"/>
  <c r="K432" i="9"/>
  <c r="K433" i="9"/>
  <c r="K434" i="9"/>
  <c r="K435" i="9"/>
  <c r="K436" i="9"/>
  <c r="K437" i="9"/>
  <c r="K438" i="9"/>
  <c r="K439" i="9"/>
  <c r="K440" i="9"/>
  <c r="K441" i="9"/>
  <c r="K442" i="9"/>
  <c r="K443" i="9"/>
  <c r="K444" i="9"/>
  <c r="K445" i="9"/>
  <c r="K446" i="9"/>
  <c r="K447" i="9"/>
  <c r="K448" i="9"/>
  <c r="K449" i="9"/>
  <c r="K450" i="9"/>
  <c r="K451" i="9"/>
  <c r="K452" i="9"/>
  <c r="K453" i="9"/>
  <c r="K454" i="9"/>
  <c r="K455" i="9"/>
  <c r="K456" i="9"/>
  <c r="K457" i="9"/>
  <c r="K458" i="9"/>
  <c r="K459" i="9"/>
  <c r="K460" i="9"/>
  <c r="K461" i="9"/>
  <c r="K462" i="9"/>
  <c r="K463" i="9"/>
  <c r="K464" i="9"/>
  <c r="K465" i="9"/>
  <c r="K466" i="9"/>
  <c r="K467" i="9"/>
  <c r="K468" i="9"/>
  <c r="K469" i="9"/>
  <c r="K470" i="9"/>
  <c r="K471" i="9"/>
  <c r="K472" i="9"/>
  <c r="K473" i="9"/>
  <c r="K474" i="9"/>
  <c r="K475" i="9"/>
  <c r="K476" i="9"/>
  <c r="K477" i="9"/>
  <c r="K478" i="9"/>
  <c r="K479" i="9"/>
  <c r="K480" i="9"/>
  <c r="K481" i="9"/>
  <c r="K482" i="9"/>
  <c r="K483" i="9"/>
  <c r="K484" i="9"/>
  <c r="K485" i="9"/>
  <c r="K486" i="9"/>
  <c r="K487" i="9"/>
  <c r="K488" i="9"/>
  <c r="K489" i="9"/>
  <c r="K490" i="9"/>
  <c r="K491" i="9"/>
  <c r="K492" i="9"/>
  <c r="K493" i="9"/>
  <c r="K494" i="9"/>
  <c r="K495" i="9"/>
  <c r="K496" i="9"/>
  <c r="K497" i="9"/>
  <c r="K498" i="9"/>
  <c r="K499" i="9"/>
  <c r="K500" i="9"/>
  <c r="K501" i="9"/>
  <c r="K502" i="9"/>
  <c r="K503" i="9"/>
  <c r="K504" i="9"/>
  <c r="K505" i="9"/>
  <c r="K506" i="9"/>
  <c r="K507" i="9"/>
  <c r="K508" i="9"/>
  <c r="K509" i="9"/>
  <c r="K510" i="9"/>
  <c r="K511" i="9"/>
  <c r="K512" i="9"/>
  <c r="K513" i="9"/>
  <c r="K514" i="9"/>
  <c r="K515" i="9"/>
  <c r="K516" i="9"/>
  <c r="K517" i="9"/>
  <c r="K518" i="9"/>
  <c r="K519" i="9"/>
  <c r="K520" i="9"/>
  <c r="K521" i="9"/>
  <c r="K522" i="9"/>
  <c r="K523" i="9"/>
  <c r="K524" i="9"/>
  <c r="K525" i="9"/>
  <c r="K526" i="9"/>
  <c r="K527" i="9"/>
  <c r="K528" i="9"/>
  <c r="K529" i="9"/>
  <c r="K530" i="9"/>
  <c r="K531" i="9"/>
  <c r="K532" i="9"/>
  <c r="K533" i="9"/>
  <c r="K534" i="9"/>
  <c r="K535" i="9"/>
  <c r="K536" i="9"/>
  <c r="K537" i="9"/>
  <c r="K538" i="9"/>
  <c r="K539" i="9"/>
  <c r="K540" i="9"/>
  <c r="K541" i="9"/>
  <c r="K542" i="9"/>
  <c r="K543" i="9"/>
  <c r="K544" i="9"/>
  <c r="K545" i="9"/>
  <c r="K546" i="9"/>
  <c r="K547" i="9"/>
  <c r="K548" i="9"/>
  <c r="K549" i="9"/>
  <c r="K550" i="9"/>
  <c r="K551" i="9"/>
  <c r="K552" i="9"/>
  <c r="K553" i="9"/>
  <c r="K554" i="9"/>
  <c r="K555" i="9"/>
  <c r="K556" i="9"/>
  <c r="K557" i="9"/>
  <c r="K558" i="9"/>
  <c r="K559" i="9"/>
  <c r="K560" i="9"/>
  <c r="K561" i="9"/>
  <c r="K562" i="9"/>
  <c r="K563" i="9"/>
  <c r="K564" i="9"/>
  <c r="K565" i="9"/>
  <c r="K566" i="9"/>
  <c r="K567" i="9"/>
  <c r="K568" i="9"/>
  <c r="K569" i="9"/>
  <c r="K570" i="9"/>
  <c r="K571" i="9"/>
  <c r="K572" i="9"/>
  <c r="K573" i="9"/>
  <c r="K574" i="9"/>
  <c r="K575" i="9"/>
  <c r="K576" i="9"/>
  <c r="K577" i="9"/>
  <c r="K578" i="9"/>
  <c r="K579" i="9"/>
  <c r="K580" i="9"/>
  <c r="K581" i="9"/>
  <c r="K582" i="9"/>
  <c r="K583" i="9"/>
  <c r="K584" i="9"/>
  <c r="K585" i="9"/>
  <c r="K586" i="9"/>
  <c r="K587" i="9"/>
  <c r="K588" i="9"/>
  <c r="K589" i="9"/>
  <c r="K590" i="9"/>
  <c r="K591" i="9"/>
  <c r="K592" i="9"/>
  <c r="K593" i="9"/>
  <c r="K594" i="9"/>
  <c r="K595" i="9"/>
  <c r="K596" i="9"/>
  <c r="K597" i="9"/>
  <c r="K598" i="9"/>
  <c r="K599" i="9"/>
  <c r="K600" i="9"/>
  <c r="K601" i="9"/>
  <c r="K602" i="9"/>
  <c r="K603" i="9"/>
  <c r="K604" i="9"/>
  <c r="K605" i="9"/>
  <c r="K606" i="9"/>
  <c r="K607" i="9"/>
  <c r="K608" i="9"/>
  <c r="K609" i="9"/>
  <c r="K610" i="9"/>
  <c r="K611" i="9"/>
  <c r="K612" i="9"/>
  <c r="K613" i="9"/>
  <c r="K614" i="9"/>
  <c r="K615" i="9"/>
  <c r="K616" i="9"/>
  <c r="K617" i="9"/>
  <c r="K618" i="9"/>
  <c r="K619" i="9"/>
  <c r="K620" i="9"/>
  <c r="K621" i="9"/>
  <c r="K622" i="9"/>
  <c r="K623" i="9"/>
  <c r="K624" i="9"/>
  <c r="K625" i="9"/>
  <c r="K626" i="9"/>
  <c r="K627" i="9"/>
  <c r="K628" i="9"/>
  <c r="K629" i="9"/>
  <c r="K630" i="9"/>
  <c r="K631" i="9"/>
  <c r="K632" i="9"/>
  <c r="K633" i="9"/>
  <c r="K634" i="9"/>
  <c r="K635" i="9"/>
  <c r="K636" i="9"/>
  <c r="K637" i="9"/>
  <c r="K638" i="9"/>
  <c r="K639" i="9"/>
  <c r="K640" i="9"/>
  <c r="K641" i="9"/>
  <c r="K642" i="9"/>
  <c r="K643" i="9"/>
  <c r="K644" i="9"/>
  <c r="K645" i="9"/>
  <c r="K646" i="9"/>
  <c r="K647" i="9"/>
  <c r="K648" i="9"/>
  <c r="K649" i="9"/>
  <c r="K650" i="9"/>
  <c r="K651" i="9"/>
  <c r="K652" i="9"/>
  <c r="K653" i="9"/>
  <c r="K654" i="9"/>
  <c r="K655" i="9"/>
  <c r="K656" i="9"/>
  <c r="K657" i="9"/>
  <c r="K658" i="9"/>
  <c r="K659" i="9"/>
  <c r="K660" i="9"/>
  <c r="K661" i="9"/>
  <c r="K662" i="9"/>
  <c r="K663" i="9"/>
  <c r="K664" i="9"/>
  <c r="K665" i="9"/>
  <c r="K666" i="9"/>
  <c r="K667" i="9"/>
  <c r="K668" i="9"/>
  <c r="K669" i="9"/>
  <c r="K670" i="9"/>
  <c r="K671" i="9"/>
  <c r="K672" i="9"/>
  <c r="K673" i="9"/>
  <c r="K674" i="9"/>
  <c r="K675" i="9"/>
  <c r="K676" i="9"/>
  <c r="K677" i="9"/>
  <c r="K678" i="9"/>
  <c r="K679" i="9"/>
  <c r="K680" i="9"/>
  <c r="K681" i="9"/>
  <c r="K682" i="9"/>
  <c r="K683" i="9"/>
  <c r="K684" i="9"/>
  <c r="K685" i="9"/>
  <c r="K686" i="9"/>
  <c r="K687" i="9"/>
  <c r="K688" i="9"/>
  <c r="K689" i="9"/>
  <c r="K690" i="9"/>
  <c r="K691" i="9"/>
  <c r="K692" i="9"/>
  <c r="K693" i="9"/>
  <c r="K694" i="9"/>
  <c r="K695" i="9"/>
  <c r="K696" i="9"/>
  <c r="K697" i="9"/>
  <c r="K698" i="9"/>
  <c r="K699" i="9"/>
  <c r="K700" i="9"/>
  <c r="K701" i="9"/>
  <c r="K702" i="9"/>
  <c r="K703" i="9"/>
  <c r="K704" i="9"/>
  <c r="K705" i="9"/>
  <c r="K706" i="9"/>
  <c r="K707" i="9"/>
  <c r="K708" i="9"/>
  <c r="K709" i="9"/>
  <c r="K710" i="9"/>
  <c r="K711" i="9"/>
  <c r="K712" i="9"/>
  <c r="K713" i="9"/>
  <c r="K714" i="9"/>
  <c r="K715" i="9"/>
  <c r="K716" i="9"/>
  <c r="K717" i="9"/>
  <c r="K718" i="9"/>
  <c r="K719" i="9"/>
  <c r="K720" i="9"/>
  <c r="K721" i="9"/>
  <c r="K722" i="9"/>
  <c r="K723" i="9"/>
  <c r="K724" i="9"/>
  <c r="K725" i="9"/>
  <c r="K726" i="9"/>
  <c r="K727" i="9"/>
  <c r="K728" i="9"/>
  <c r="K729" i="9"/>
  <c r="K730" i="9"/>
  <c r="K731" i="9"/>
  <c r="K732" i="9"/>
  <c r="K733" i="9"/>
  <c r="K734" i="9"/>
  <c r="K735" i="9"/>
  <c r="K736" i="9"/>
  <c r="K737" i="9"/>
  <c r="K738" i="9"/>
  <c r="K739" i="9"/>
  <c r="K740" i="9"/>
  <c r="K741" i="9"/>
  <c r="K742" i="9"/>
  <c r="K743" i="9"/>
  <c r="K744" i="9"/>
  <c r="K745" i="9"/>
  <c r="K746" i="9"/>
  <c r="K747" i="9"/>
  <c r="K748" i="9"/>
  <c r="K749" i="9"/>
  <c r="K750" i="9"/>
  <c r="K751" i="9"/>
  <c r="K752" i="9"/>
  <c r="K753" i="9"/>
  <c r="K754" i="9"/>
  <c r="K755" i="9"/>
  <c r="K756" i="9"/>
  <c r="K757" i="9"/>
  <c r="K758" i="9"/>
  <c r="K759" i="9"/>
  <c r="K760" i="9"/>
  <c r="K761" i="9"/>
  <c r="K762" i="9"/>
  <c r="K763" i="9"/>
  <c r="K764" i="9"/>
  <c r="K765" i="9"/>
  <c r="K766" i="9"/>
  <c r="K767" i="9"/>
  <c r="K768" i="9"/>
  <c r="K769" i="9"/>
  <c r="K770" i="9"/>
  <c r="K771" i="9"/>
  <c r="K772" i="9"/>
  <c r="K773" i="9"/>
  <c r="K774" i="9"/>
  <c r="K775" i="9"/>
  <c r="K776" i="9"/>
  <c r="K777" i="9"/>
  <c r="K778" i="9"/>
  <c r="K779" i="9"/>
  <c r="K780" i="9"/>
  <c r="K781" i="9"/>
  <c r="K782" i="9"/>
  <c r="K783" i="9"/>
  <c r="K784" i="9"/>
  <c r="K785" i="9"/>
  <c r="K786" i="9"/>
  <c r="K787" i="9"/>
  <c r="K788" i="9"/>
  <c r="K789" i="9"/>
  <c r="K790" i="9"/>
  <c r="K791" i="9"/>
  <c r="K792" i="9"/>
  <c r="K793" i="9"/>
  <c r="K794" i="9"/>
  <c r="K795" i="9"/>
  <c r="K796" i="9"/>
  <c r="K797" i="9"/>
  <c r="K798" i="9"/>
  <c r="K799" i="9"/>
  <c r="K800" i="9"/>
  <c r="K801" i="9"/>
  <c r="K802" i="9"/>
  <c r="K803" i="9"/>
  <c r="K804" i="9"/>
  <c r="K805" i="9"/>
  <c r="K806" i="9"/>
  <c r="K807" i="9"/>
  <c r="K808" i="9"/>
  <c r="K809" i="9"/>
  <c r="K810" i="9"/>
  <c r="K811" i="9"/>
  <c r="K812" i="9"/>
  <c r="K813" i="9"/>
  <c r="K814" i="9"/>
  <c r="K815" i="9"/>
  <c r="K816" i="9"/>
  <c r="K817" i="9"/>
  <c r="K818" i="9"/>
  <c r="K819" i="9"/>
  <c r="K820" i="9"/>
  <c r="K821" i="9"/>
  <c r="K822" i="9"/>
  <c r="K823" i="9"/>
  <c r="K824" i="9"/>
  <c r="K825" i="9"/>
  <c r="K826" i="9"/>
  <c r="K827" i="9"/>
  <c r="K828" i="9"/>
  <c r="K829" i="9"/>
  <c r="K830" i="9"/>
  <c r="K831" i="9"/>
  <c r="K832" i="9"/>
  <c r="K833" i="9"/>
  <c r="K834" i="9"/>
  <c r="K835" i="9"/>
  <c r="K836" i="9"/>
  <c r="K837" i="9"/>
  <c r="K838" i="9"/>
  <c r="K839" i="9"/>
  <c r="K840" i="9"/>
  <c r="K841" i="9"/>
  <c r="K842" i="9"/>
  <c r="K843" i="9"/>
  <c r="K844" i="9"/>
  <c r="K845" i="9"/>
  <c r="K846" i="9"/>
  <c r="K847" i="9"/>
  <c r="K848" i="9"/>
  <c r="K849" i="9"/>
  <c r="K850" i="9"/>
  <c r="K851" i="9"/>
  <c r="K852" i="9"/>
  <c r="K853" i="9"/>
  <c r="K854" i="9"/>
  <c r="K855" i="9"/>
  <c r="K856" i="9"/>
  <c r="K857" i="9"/>
  <c r="K858" i="9"/>
  <c r="K859" i="9"/>
  <c r="K860" i="9"/>
  <c r="K861" i="9"/>
  <c r="K862" i="9"/>
  <c r="K863" i="9"/>
  <c r="K864" i="9"/>
  <c r="K865" i="9"/>
  <c r="K866" i="9"/>
  <c r="K867" i="9"/>
  <c r="K868" i="9"/>
  <c r="K869" i="9"/>
  <c r="K870" i="9"/>
  <c r="K871" i="9"/>
  <c r="K872" i="9"/>
  <c r="K873" i="9"/>
  <c r="K874" i="9"/>
  <c r="K875" i="9"/>
  <c r="K876" i="9"/>
  <c r="K877" i="9"/>
  <c r="K878" i="9"/>
  <c r="K879" i="9"/>
  <c r="K880" i="9"/>
  <c r="K881" i="9"/>
  <c r="K882" i="9"/>
  <c r="K883" i="9"/>
  <c r="K884" i="9"/>
  <c r="K885" i="9"/>
  <c r="K886" i="9"/>
  <c r="K887" i="9"/>
  <c r="K888" i="9"/>
  <c r="K889" i="9"/>
  <c r="K890" i="9"/>
  <c r="K891" i="9"/>
  <c r="K892" i="9"/>
  <c r="K893" i="9"/>
  <c r="K894" i="9"/>
  <c r="K895" i="9"/>
  <c r="K896" i="9"/>
  <c r="K897" i="9"/>
  <c r="K898" i="9"/>
  <c r="K899" i="9"/>
  <c r="K900" i="9"/>
  <c r="K901" i="9"/>
  <c r="K902" i="9"/>
  <c r="K903" i="9"/>
  <c r="K904" i="9"/>
  <c r="K905" i="9"/>
  <c r="K906" i="9"/>
  <c r="K907" i="9"/>
  <c r="K908" i="9"/>
  <c r="K909" i="9"/>
  <c r="K910" i="9"/>
  <c r="K912" i="9"/>
  <c r="K913" i="9"/>
  <c r="K914" i="9"/>
  <c r="K915" i="9"/>
  <c r="K916" i="9"/>
  <c r="K917" i="9"/>
  <c r="K918" i="9"/>
  <c r="K919" i="9"/>
  <c r="K920" i="9"/>
  <c r="K921" i="9"/>
  <c r="K922" i="9"/>
  <c r="K924" i="9"/>
  <c r="K925" i="9"/>
  <c r="K926" i="9"/>
  <c r="K927" i="9"/>
  <c r="K928" i="9"/>
  <c r="K929" i="9"/>
  <c r="K930" i="9"/>
  <c r="K931" i="9"/>
  <c r="K932" i="9"/>
  <c r="K933" i="9"/>
  <c r="K934" i="9"/>
  <c r="K936" i="9"/>
  <c r="K937" i="9"/>
  <c r="K938" i="9"/>
  <c r="K939" i="9"/>
  <c r="K940" i="9"/>
  <c r="K941" i="9"/>
  <c r="K942" i="9"/>
  <c r="K943" i="9"/>
  <c r="K944" i="9"/>
  <c r="K945" i="9"/>
  <c r="K946" i="9"/>
  <c r="K948" i="9"/>
  <c r="K949" i="9"/>
  <c r="K950" i="9"/>
  <c r="K951" i="9"/>
  <c r="K952" i="9"/>
  <c r="K953" i="9"/>
  <c r="K954" i="9"/>
  <c r="K955" i="9"/>
  <c r="K956" i="9"/>
  <c r="K957" i="9"/>
  <c r="K958" i="9"/>
  <c r="K959" i="9"/>
  <c r="K960" i="9"/>
  <c r="K961" i="9"/>
  <c r="K962" i="9"/>
  <c r="K963" i="9"/>
  <c r="K964" i="9"/>
  <c r="K965" i="9"/>
  <c r="K966" i="9"/>
  <c r="K967" i="9"/>
  <c r="K968" i="9"/>
  <c r="K969" i="9"/>
  <c r="K970" i="9"/>
  <c r="K971" i="9"/>
  <c r="K972" i="9"/>
  <c r="K973" i="9"/>
  <c r="K974" i="9"/>
  <c r="K975" i="9"/>
  <c r="K976" i="9"/>
  <c r="K977" i="9"/>
  <c r="K978" i="9"/>
  <c r="K979" i="9"/>
  <c r="K980" i="9"/>
  <c r="K981" i="9"/>
  <c r="K982" i="9"/>
  <c r="K983" i="9"/>
  <c r="K984" i="9"/>
  <c r="K985" i="9"/>
  <c r="K986" i="9"/>
  <c r="K987" i="9"/>
  <c r="K988" i="9"/>
  <c r="K989" i="9"/>
  <c r="K990" i="9"/>
  <c r="K991" i="9"/>
  <c r="K992" i="9"/>
  <c r="K993" i="9"/>
  <c r="K994" i="9"/>
  <c r="K995" i="9"/>
  <c r="K996" i="9"/>
  <c r="K997" i="9"/>
  <c r="K998" i="9"/>
  <c r="K999" i="9"/>
  <c r="K1000" i="9"/>
  <c r="K1001" i="9"/>
  <c r="K1002" i="9"/>
  <c r="K1003" i="9"/>
  <c r="K1004" i="9"/>
  <c r="K1005" i="9"/>
  <c r="K1006" i="9"/>
  <c r="K1007" i="9"/>
  <c r="K1008" i="9"/>
  <c r="K1009" i="9"/>
  <c r="K1010" i="9"/>
  <c r="K1011" i="9"/>
  <c r="K1012" i="9"/>
  <c r="K1013" i="9"/>
  <c r="K1014" i="9"/>
  <c r="K1015" i="9"/>
  <c r="K1016" i="9"/>
  <c r="K1017" i="9"/>
  <c r="K1018" i="9"/>
  <c r="K1019" i="9"/>
  <c r="K1020" i="9"/>
  <c r="K1021" i="9"/>
  <c r="K1022" i="9"/>
  <c r="K1023" i="9"/>
  <c r="K1024" i="9"/>
  <c r="K1025" i="9"/>
  <c r="K1026" i="9"/>
  <c r="K1027" i="9"/>
  <c r="K1028" i="9"/>
  <c r="K1029" i="9"/>
  <c r="K1030" i="9"/>
  <c r="K1031" i="9"/>
  <c r="K1032" i="9"/>
  <c r="K1033" i="9"/>
  <c r="K1034" i="9"/>
  <c r="K1035" i="9"/>
  <c r="K1036" i="9"/>
  <c r="K1037" i="9"/>
  <c r="K1038" i="9"/>
  <c r="K1039" i="9"/>
  <c r="K1040" i="9"/>
  <c r="K1041" i="9"/>
  <c r="K1042" i="9"/>
  <c r="K1043" i="9"/>
  <c r="K1044" i="9"/>
  <c r="K1045" i="9"/>
  <c r="K1046" i="9"/>
  <c r="K1047" i="9"/>
  <c r="K1048" i="9"/>
  <c r="K1049" i="9"/>
  <c r="K1050" i="9"/>
  <c r="K1051" i="9"/>
  <c r="K1052" i="9"/>
  <c r="K1053" i="9"/>
  <c r="K1054" i="9"/>
  <c r="K1055" i="9"/>
  <c r="K1056" i="9"/>
  <c r="K1057" i="9"/>
  <c r="K1058" i="9"/>
  <c r="K1059" i="9"/>
  <c r="K1060" i="9"/>
  <c r="K1061" i="9"/>
  <c r="K1062" i="9"/>
  <c r="K1063" i="9"/>
  <c r="K1064" i="9"/>
  <c r="K1065" i="9"/>
  <c r="K1066" i="9"/>
  <c r="K1067" i="9"/>
  <c r="K1068" i="9"/>
  <c r="K1069" i="9"/>
  <c r="K1070" i="9"/>
  <c r="K1071" i="9"/>
  <c r="K1072" i="9"/>
  <c r="K1073" i="9"/>
  <c r="K1074" i="9"/>
  <c r="K1075" i="9"/>
  <c r="K1076" i="9"/>
  <c r="K1077" i="9"/>
  <c r="K1078" i="9"/>
  <c r="K1079" i="9"/>
  <c r="K1080" i="9"/>
  <c r="K1081" i="9"/>
  <c r="K1082" i="9"/>
  <c r="K1083" i="9"/>
  <c r="K1084" i="9"/>
  <c r="K1085" i="9"/>
  <c r="K1086" i="9"/>
  <c r="K1087" i="9"/>
  <c r="K1088" i="9"/>
  <c r="K1089" i="9"/>
  <c r="K1090" i="9"/>
  <c r="K1091" i="9"/>
  <c r="K1092" i="9"/>
  <c r="K1093" i="9"/>
  <c r="K1094" i="9"/>
  <c r="K1095" i="9"/>
  <c r="K1096" i="9"/>
  <c r="K1097" i="9"/>
  <c r="K1098" i="9"/>
  <c r="K1099" i="9"/>
  <c r="K1100" i="9"/>
  <c r="K1101" i="9"/>
  <c r="K1102" i="9"/>
  <c r="K1103" i="9"/>
  <c r="K1104" i="9"/>
  <c r="K1105" i="9"/>
  <c r="K1106" i="9"/>
  <c r="K1107" i="9"/>
  <c r="K1108" i="9"/>
  <c r="K1109" i="9"/>
  <c r="K1110" i="9"/>
  <c r="K1111" i="9"/>
  <c r="K1112" i="9"/>
  <c r="K1113" i="9"/>
  <c r="K1114" i="9"/>
  <c r="K1115" i="9"/>
  <c r="K1116" i="9"/>
  <c r="K1117" i="9"/>
  <c r="K1118" i="9"/>
  <c r="K1119" i="9"/>
  <c r="K1120" i="9"/>
  <c r="K1121" i="9"/>
  <c r="K1122" i="9"/>
  <c r="K1123" i="9"/>
  <c r="K1124" i="9"/>
  <c r="K1125" i="9"/>
  <c r="K1126" i="9"/>
  <c r="K1127" i="9"/>
  <c r="K1128" i="9"/>
  <c r="K1129" i="9"/>
  <c r="K1130" i="9"/>
  <c r="K1131" i="9"/>
  <c r="K1132" i="9"/>
  <c r="K1133" i="9"/>
  <c r="K1134" i="9"/>
  <c r="K1135" i="9"/>
  <c r="K1136" i="9"/>
  <c r="K1137" i="9"/>
  <c r="K1138" i="9"/>
  <c r="K1139" i="9"/>
  <c r="K1140" i="9"/>
  <c r="K1141" i="9"/>
  <c r="K1142" i="9"/>
  <c r="K1143" i="9"/>
  <c r="K1144" i="9"/>
  <c r="K1145" i="9"/>
  <c r="K1146" i="9"/>
  <c r="K1147" i="9"/>
  <c r="K1148" i="9"/>
  <c r="K1149" i="9"/>
  <c r="K1150" i="9"/>
  <c r="K1151" i="9"/>
  <c r="K1152" i="9"/>
  <c r="K1153" i="9"/>
  <c r="K1154" i="9"/>
  <c r="K1155" i="9"/>
  <c r="K1156" i="9"/>
  <c r="K1157" i="9"/>
  <c r="K1158" i="9"/>
  <c r="K1159" i="9"/>
  <c r="K1160" i="9"/>
  <c r="K1161" i="9"/>
  <c r="K1162" i="9"/>
  <c r="K1163" i="9"/>
  <c r="K1164" i="9"/>
  <c r="K1165" i="9"/>
  <c r="K1166" i="9"/>
  <c r="K1167" i="9"/>
  <c r="K1168" i="9"/>
  <c r="K1169" i="9"/>
  <c r="K1170" i="9"/>
  <c r="K1171" i="9"/>
  <c r="K1172" i="9"/>
  <c r="K1173" i="9"/>
  <c r="K1174" i="9"/>
  <c r="K1175" i="9"/>
  <c r="K1176" i="9"/>
  <c r="K1177" i="9"/>
  <c r="K1178" i="9"/>
  <c r="K1179" i="9"/>
  <c r="K1180" i="9"/>
  <c r="K1181" i="9"/>
  <c r="K1182" i="9"/>
  <c r="K1183" i="9"/>
  <c r="K1184" i="9"/>
  <c r="K1185" i="9"/>
  <c r="K1186" i="9"/>
  <c r="K1187" i="9"/>
  <c r="K1188" i="9"/>
  <c r="K1189" i="9"/>
  <c r="K1190" i="9"/>
  <c r="K1191" i="9"/>
  <c r="K1192" i="9"/>
  <c r="K1193" i="9"/>
  <c r="K1194" i="9"/>
  <c r="K1195" i="9"/>
  <c r="K1196" i="9"/>
  <c r="K1197" i="9"/>
  <c r="K1198" i="9"/>
  <c r="K1199" i="9"/>
  <c r="K1200" i="9"/>
  <c r="K1201" i="9"/>
  <c r="K1202" i="9"/>
  <c r="K1203" i="9"/>
  <c r="K1204" i="9"/>
  <c r="K1205" i="9"/>
  <c r="K1206" i="9"/>
  <c r="K1207" i="9"/>
  <c r="K1208" i="9"/>
  <c r="K1209" i="9"/>
  <c r="K1210" i="9"/>
  <c r="K1211" i="9"/>
  <c r="K1212" i="9"/>
  <c r="K1213" i="9"/>
  <c r="K1214" i="9"/>
  <c r="K1215" i="9"/>
  <c r="K1216" i="9"/>
  <c r="K1217" i="9"/>
  <c r="K1218" i="9"/>
  <c r="K1219" i="9"/>
  <c r="K1220" i="9"/>
  <c r="K1221" i="9"/>
  <c r="K1222" i="9"/>
  <c r="K1223" i="9"/>
  <c r="K1224" i="9"/>
  <c r="K1225" i="9"/>
  <c r="K1226" i="9"/>
  <c r="K1227" i="9"/>
  <c r="K1228" i="9"/>
  <c r="K1229" i="9"/>
  <c r="K1230" i="9"/>
  <c r="K1231" i="9"/>
  <c r="K1232" i="9"/>
  <c r="K1233" i="9"/>
  <c r="K1234" i="9"/>
  <c r="K1235" i="9"/>
  <c r="K1236" i="9"/>
  <c r="K1237" i="9"/>
  <c r="K1238" i="9"/>
  <c r="K1239" i="9"/>
  <c r="K1240" i="9"/>
  <c r="K1241" i="9"/>
  <c r="K1242" i="9"/>
  <c r="K1243" i="9"/>
  <c r="K1244" i="9"/>
  <c r="K1245" i="9"/>
  <c r="K1246" i="9"/>
  <c r="K1247" i="9"/>
  <c r="K1248" i="9"/>
  <c r="K1249" i="9"/>
  <c r="K1250" i="9"/>
  <c r="K1251" i="9"/>
  <c r="K1252" i="9"/>
  <c r="K1253" i="9"/>
  <c r="K1254" i="9"/>
  <c r="K1255" i="9"/>
  <c r="K1256" i="9"/>
  <c r="K1257" i="9"/>
  <c r="K1258" i="9"/>
  <c r="K1259" i="9"/>
  <c r="K1260" i="9"/>
  <c r="K1261" i="9"/>
  <c r="K1262" i="9"/>
  <c r="K1263" i="9"/>
  <c r="K1264" i="9"/>
  <c r="K1265" i="9"/>
  <c r="K1266" i="9"/>
  <c r="K1267" i="9"/>
  <c r="K1268" i="9"/>
  <c r="K1269" i="9"/>
  <c r="K1270" i="9"/>
  <c r="K1271" i="9"/>
  <c r="K1272" i="9"/>
  <c r="K1273" i="9"/>
  <c r="K1274" i="9"/>
  <c r="K1275" i="9"/>
  <c r="K1276" i="9"/>
  <c r="K1277" i="9"/>
  <c r="K1278" i="9"/>
  <c r="K1279" i="9"/>
  <c r="K1280" i="9"/>
  <c r="K1281" i="9"/>
  <c r="K1282" i="9"/>
  <c r="K1283" i="9"/>
  <c r="K1284" i="9"/>
  <c r="K1285" i="9"/>
  <c r="K1286" i="9"/>
  <c r="K1287" i="9"/>
  <c r="K1288" i="9"/>
  <c r="K1289" i="9"/>
  <c r="K1290" i="9"/>
  <c r="K1291" i="9"/>
  <c r="K1292" i="9"/>
  <c r="K1293" i="9"/>
  <c r="K1294" i="9"/>
  <c r="K1295" i="9"/>
  <c r="K1296" i="9"/>
  <c r="K1297" i="9"/>
  <c r="K1298" i="9"/>
  <c r="K1299" i="9"/>
  <c r="K1300" i="9"/>
  <c r="K1301" i="9"/>
  <c r="K1302" i="9"/>
  <c r="K1303" i="9"/>
  <c r="K1304" i="9"/>
  <c r="K1305" i="9"/>
  <c r="K1306" i="9"/>
  <c r="K1307" i="9"/>
  <c r="K1308" i="9"/>
  <c r="K1309" i="9"/>
  <c r="K1310" i="9"/>
  <c r="K1311" i="9"/>
  <c r="K1312" i="9"/>
  <c r="K1313" i="9"/>
  <c r="K1314" i="9"/>
  <c r="K1315" i="9"/>
  <c r="K1316" i="9"/>
  <c r="K1317" i="9"/>
  <c r="K1318" i="9"/>
  <c r="K1319" i="9"/>
  <c r="K1320" i="9"/>
  <c r="K1321" i="9"/>
  <c r="K1322" i="9"/>
  <c r="K1323" i="9"/>
  <c r="K1324" i="9"/>
  <c r="K1325" i="9"/>
  <c r="K1326" i="9"/>
  <c r="K1327" i="9"/>
  <c r="K1328" i="9"/>
  <c r="K1329" i="9"/>
  <c r="K1330" i="9"/>
  <c r="K1331" i="9"/>
  <c r="K1332" i="9"/>
  <c r="K1333" i="9"/>
  <c r="K1334" i="9"/>
  <c r="K1335" i="9"/>
  <c r="K1336" i="9"/>
  <c r="K1337" i="9"/>
  <c r="K1338" i="9"/>
  <c r="K1339" i="9"/>
  <c r="K1340" i="9"/>
  <c r="K1341" i="9"/>
  <c r="K1342" i="9"/>
  <c r="K1343" i="9"/>
  <c r="K1344" i="9"/>
  <c r="K1345" i="9"/>
  <c r="K1346" i="9"/>
  <c r="K1347" i="9"/>
  <c r="K1348" i="9"/>
  <c r="K1349" i="9"/>
  <c r="K1350" i="9"/>
  <c r="K1351" i="9"/>
  <c r="K1352" i="9"/>
  <c r="K1353" i="9"/>
  <c r="K1354" i="9"/>
  <c r="K1355" i="9"/>
  <c r="K1356" i="9"/>
  <c r="K1357" i="9"/>
  <c r="K1358" i="9"/>
  <c r="K1359" i="9"/>
  <c r="K1360" i="9"/>
  <c r="K1361" i="9"/>
  <c r="K1362" i="9"/>
  <c r="K1363" i="9"/>
  <c r="K1364" i="9"/>
  <c r="K1365" i="9"/>
  <c r="K1366" i="9"/>
  <c r="K1367" i="9"/>
  <c r="K1368" i="9"/>
  <c r="K1369" i="9"/>
  <c r="K1370" i="9"/>
  <c r="K1371" i="9"/>
  <c r="K1372" i="9"/>
  <c r="K1373" i="9"/>
  <c r="K1374" i="9"/>
  <c r="K1375" i="9"/>
  <c r="K1376" i="9"/>
  <c r="K1377" i="9"/>
  <c r="K1378" i="9"/>
  <c r="K1379" i="9"/>
  <c r="K1380" i="9"/>
  <c r="K1381" i="9"/>
  <c r="K1382" i="9"/>
  <c r="K1383" i="9"/>
  <c r="K1384" i="9"/>
  <c r="K1385" i="9"/>
  <c r="K1386" i="9"/>
  <c r="K1387" i="9"/>
  <c r="K1388" i="9"/>
  <c r="K1389" i="9"/>
  <c r="K1390" i="9"/>
  <c r="K1391" i="9"/>
  <c r="K1392" i="9"/>
  <c r="K1393" i="9"/>
  <c r="K1394" i="9"/>
  <c r="K1395" i="9"/>
  <c r="K1396" i="9"/>
  <c r="K1397" i="9"/>
  <c r="K1398" i="9"/>
  <c r="K1399" i="9"/>
  <c r="K1400" i="9"/>
  <c r="K1401" i="9"/>
  <c r="K1402" i="9"/>
  <c r="K1403" i="9"/>
  <c r="K1404" i="9"/>
  <c r="K1405" i="9"/>
  <c r="K1406" i="9"/>
  <c r="K1407" i="9"/>
  <c r="K1408" i="9"/>
  <c r="K1409" i="9"/>
  <c r="K1410" i="9"/>
  <c r="K1411" i="9"/>
  <c r="K1412" i="9"/>
  <c r="K1413" i="9"/>
  <c r="K1414" i="9"/>
  <c r="K1415" i="9"/>
  <c r="K1416" i="9"/>
  <c r="K1417" i="9"/>
  <c r="K1418" i="9"/>
  <c r="K1419" i="9"/>
  <c r="K1420" i="9"/>
  <c r="K1421" i="9"/>
  <c r="K1422" i="9"/>
  <c r="K1423" i="9"/>
  <c r="K1424" i="9"/>
  <c r="K1425" i="9"/>
  <c r="K1426" i="9"/>
  <c r="K1427" i="9"/>
  <c r="K1428" i="9"/>
  <c r="K1429" i="9"/>
  <c r="K1430" i="9"/>
  <c r="K1431" i="9"/>
  <c r="K1432" i="9"/>
  <c r="K1433" i="9"/>
  <c r="K1434" i="9"/>
  <c r="K1435" i="9"/>
  <c r="K1436" i="9"/>
  <c r="K1437" i="9"/>
  <c r="K1438" i="9"/>
  <c r="K1439" i="9"/>
  <c r="K1440" i="9"/>
  <c r="K1441" i="9"/>
  <c r="K1442" i="9"/>
  <c r="K1443" i="9"/>
  <c r="K1444" i="9"/>
  <c r="K1445" i="9"/>
  <c r="K1446" i="9"/>
  <c r="K1447" i="9"/>
  <c r="K1448" i="9"/>
  <c r="K1449" i="9"/>
  <c r="K1450" i="9"/>
  <c r="K1451" i="9"/>
  <c r="K1452" i="9"/>
  <c r="K1453" i="9"/>
  <c r="K1454" i="9"/>
  <c r="K1455" i="9"/>
  <c r="K1456" i="9"/>
  <c r="K1457" i="9"/>
  <c r="K1458" i="9"/>
  <c r="K1459" i="9"/>
  <c r="K1460" i="9"/>
  <c r="K1461" i="9"/>
  <c r="K1462" i="9"/>
  <c r="K1463" i="9"/>
  <c r="K1464" i="9"/>
  <c r="K1465" i="9"/>
  <c r="K1466" i="9"/>
  <c r="K1467" i="9"/>
  <c r="K1468" i="9"/>
  <c r="K1469" i="9"/>
  <c r="K1470" i="9"/>
  <c r="K1471" i="9"/>
  <c r="K1472" i="9"/>
  <c r="K1473" i="9"/>
  <c r="K1474" i="9"/>
  <c r="K1475" i="9"/>
  <c r="K1476" i="9"/>
  <c r="K1477" i="9"/>
  <c r="K1478" i="9"/>
  <c r="K1479" i="9"/>
  <c r="K1480" i="9"/>
  <c r="K1481" i="9"/>
  <c r="K1482" i="9"/>
  <c r="K1483" i="9"/>
  <c r="K1484" i="9"/>
  <c r="K1485" i="9"/>
  <c r="K1486" i="9"/>
  <c r="K1487" i="9"/>
  <c r="K1488" i="9"/>
  <c r="K1489" i="9"/>
  <c r="K1490" i="9"/>
  <c r="K1491" i="9"/>
  <c r="K1492" i="9"/>
  <c r="K1493" i="9"/>
  <c r="K1494" i="9"/>
  <c r="K1495" i="9"/>
  <c r="K1496" i="9"/>
  <c r="K1497" i="9"/>
  <c r="K1498" i="9"/>
  <c r="K1499" i="9"/>
  <c r="K1500" i="9"/>
  <c r="K1501" i="9"/>
  <c r="K1502" i="9"/>
  <c r="K1503" i="9"/>
  <c r="K1504" i="9"/>
  <c r="K1505" i="9"/>
  <c r="K1506" i="9"/>
  <c r="K1507" i="9"/>
  <c r="K1508" i="9"/>
  <c r="K1509" i="9"/>
  <c r="K1510" i="9"/>
  <c r="K1511" i="9"/>
  <c r="K1512" i="9"/>
  <c r="K1513" i="9"/>
  <c r="K1514" i="9"/>
  <c r="K1515" i="9"/>
  <c r="K1516" i="9"/>
  <c r="K1517" i="9"/>
  <c r="K1518" i="9"/>
  <c r="K1519" i="9"/>
  <c r="K1520" i="9"/>
  <c r="K1521" i="9"/>
  <c r="K1522" i="9"/>
  <c r="K1523" i="9"/>
  <c r="K1524" i="9"/>
  <c r="K1525" i="9"/>
  <c r="K1526" i="9"/>
  <c r="K1527" i="9"/>
  <c r="K1528" i="9"/>
  <c r="K1529" i="9"/>
  <c r="K1530" i="9"/>
  <c r="K1531" i="9"/>
  <c r="K1532" i="9"/>
  <c r="K1533" i="9"/>
  <c r="K1534" i="9"/>
  <c r="K1535" i="9"/>
  <c r="K1536" i="9"/>
  <c r="K1537" i="9"/>
  <c r="K1538" i="9"/>
  <c r="K1539" i="9"/>
  <c r="K1540" i="9"/>
  <c r="K1541" i="9"/>
  <c r="K1542" i="9"/>
  <c r="K1543" i="9"/>
  <c r="K1544" i="9"/>
  <c r="K1545" i="9"/>
  <c r="K1546" i="9"/>
  <c r="K1547" i="9"/>
  <c r="K1548" i="9"/>
  <c r="K1549" i="9"/>
  <c r="K1550" i="9"/>
  <c r="K1551" i="9"/>
  <c r="K1552" i="9"/>
  <c r="K1553" i="9"/>
  <c r="K1554" i="9"/>
  <c r="K1555" i="9"/>
  <c r="K1556" i="9"/>
  <c r="K1557" i="9"/>
  <c r="K1558" i="9"/>
  <c r="K1559" i="9"/>
  <c r="K1560" i="9"/>
  <c r="K1561" i="9"/>
  <c r="K1562" i="9"/>
  <c r="K1563" i="9"/>
  <c r="K1564" i="9"/>
  <c r="K1565" i="9"/>
  <c r="K1566" i="9"/>
  <c r="K1567" i="9"/>
  <c r="K1568" i="9"/>
  <c r="K1569" i="9"/>
  <c r="K1570" i="9"/>
  <c r="K1571" i="9"/>
  <c r="K1572" i="9"/>
  <c r="K1573" i="9"/>
  <c r="K1574" i="9"/>
  <c r="K1575" i="9"/>
  <c r="K1576" i="9"/>
  <c r="K1577" i="9"/>
  <c r="K1578" i="9"/>
  <c r="K1579" i="9"/>
  <c r="K1580" i="9"/>
  <c r="K1581" i="9"/>
  <c r="K1582" i="9"/>
  <c r="K1583" i="9"/>
  <c r="K1584" i="9"/>
  <c r="K1585" i="9"/>
  <c r="K1586" i="9"/>
  <c r="K1587" i="9"/>
  <c r="K1588" i="9"/>
  <c r="K1589" i="9"/>
  <c r="K1590" i="9"/>
  <c r="K1591" i="9"/>
  <c r="K1592" i="9"/>
  <c r="K1593" i="9"/>
  <c r="K1594" i="9"/>
  <c r="K1595" i="9"/>
  <c r="K1596" i="9"/>
  <c r="K1597" i="9"/>
  <c r="K1598" i="9"/>
  <c r="K1599" i="9"/>
  <c r="K1600" i="9"/>
  <c r="K1601" i="9"/>
  <c r="K1602" i="9"/>
  <c r="K1603" i="9"/>
  <c r="K1604" i="9"/>
  <c r="K1605" i="9"/>
  <c r="K1606" i="9"/>
  <c r="K1607" i="9"/>
  <c r="K1608" i="9"/>
  <c r="K1609" i="9"/>
  <c r="K1610" i="9"/>
  <c r="K1611" i="9"/>
  <c r="K1612" i="9"/>
  <c r="K1613" i="9"/>
  <c r="K1614" i="9"/>
  <c r="K1615" i="9"/>
  <c r="K1616" i="9"/>
  <c r="K1617" i="9"/>
  <c r="K1618" i="9"/>
  <c r="K1619" i="9"/>
  <c r="K1620" i="9"/>
  <c r="K1621" i="9"/>
  <c r="K1622" i="9"/>
  <c r="K1623" i="9"/>
  <c r="K1624" i="9"/>
  <c r="K1625" i="9"/>
  <c r="K1626" i="9"/>
  <c r="K1627" i="9"/>
  <c r="K1628" i="9"/>
  <c r="K1629" i="9"/>
  <c r="K1630" i="9"/>
  <c r="K1631" i="9"/>
  <c r="K1632" i="9"/>
  <c r="K1633" i="9"/>
  <c r="K1634" i="9"/>
  <c r="K1635" i="9"/>
  <c r="K1636" i="9"/>
  <c r="K1637" i="9"/>
  <c r="K1638" i="9"/>
  <c r="K1639" i="9"/>
  <c r="K1640" i="9"/>
  <c r="K1641" i="9"/>
  <c r="K1642" i="9"/>
  <c r="K1643" i="9"/>
  <c r="K1644" i="9"/>
  <c r="K1645" i="9"/>
  <c r="K1646" i="9"/>
  <c r="K1647" i="9"/>
  <c r="K1648" i="9"/>
  <c r="K1649" i="9"/>
  <c r="K1650" i="9"/>
  <c r="K1651" i="9"/>
  <c r="K1652" i="9"/>
  <c r="K1653" i="9"/>
  <c r="K1654" i="9"/>
  <c r="K1655" i="9"/>
  <c r="K1656" i="9"/>
  <c r="K1657" i="9"/>
  <c r="K1658" i="9"/>
  <c r="K1659" i="9"/>
  <c r="K1660" i="9"/>
  <c r="K1661" i="9"/>
  <c r="K1662" i="9"/>
  <c r="K1663" i="9"/>
  <c r="K1664" i="9"/>
  <c r="K1665" i="9"/>
  <c r="K1666" i="9"/>
  <c r="K1667" i="9"/>
  <c r="K1668" i="9"/>
  <c r="K1669" i="9"/>
  <c r="K1670" i="9"/>
  <c r="K1671" i="9"/>
  <c r="K1672" i="9"/>
  <c r="K1673" i="9"/>
  <c r="K1674" i="9"/>
  <c r="K1675" i="9"/>
  <c r="K1676" i="9"/>
  <c r="K1677" i="9"/>
  <c r="K1678" i="9"/>
  <c r="K1679" i="9"/>
  <c r="K1680" i="9"/>
  <c r="K1681" i="9"/>
  <c r="K1682" i="9"/>
  <c r="K1683" i="9"/>
  <c r="K1684" i="9"/>
  <c r="K1685" i="9"/>
  <c r="K1686" i="9"/>
  <c r="K1687" i="9"/>
  <c r="K1688" i="9"/>
  <c r="K1689" i="9"/>
  <c r="K1690" i="9"/>
  <c r="K1691" i="9"/>
  <c r="K1692" i="9"/>
  <c r="K1693" i="9"/>
  <c r="K1694" i="9"/>
  <c r="K1695" i="9"/>
  <c r="K1696" i="9"/>
  <c r="K1697" i="9"/>
  <c r="K1698" i="9"/>
  <c r="K1699" i="9"/>
  <c r="K1700" i="9"/>
  <c r="K1701" i="9"/>
  <c r="K1702" i="9"/>
  <c r="K1703" i="9"/>
  <c r="K1704" i="9"/>
  <c r="K1705" i="9"/>
  <c r="K1706" i="9"/>
  <c r="K1707" i="9"/>
  <c r="K1708" i="9"/>
  <c r="K1709" i="9"/>
  <c r="K1710" i="9"/>
  <c r="K1711" i="9"/>
  <c r="K1712" i="9"/>
  <c r="K1713" i="9"/>
  <c r="K1714" i="9"/>
  <c r="K1715" i="9"/>
  <c r="K1716" i="9"/>
  <c r="K1717" i="9"/>
  <c r="K1718" i="9"/>
  <c r="K1719" i="9"/>
  <c r="K1720" i="9"/>
  <c r="K1721" i="9"/>
  <c r="K1722" i="9"/>
  <c r="K1723" i="9"/>
  <c r="K1724" i="9"/>
  <c r="K1725" i="9"/>
  <c r="K1726" i="9"/>
  <c r="K1727" i="9"/>
  <c r="K1728" i="9"/>
  <c r="K1729" i="9"/>
  <c r="K1730" i="9"/>
  <c r="K1731" i="9"/>
  <c r="K1732" i="9"/>
  <c r="K1733" i="9"/>
  <c r="K1734" i="9"/>
  <c r="K1735" i="9"/>
  <c r="K1736" i="9"/>
  <c r="K1737" i="9"/>
  <c r="K1738" i="9"/>
  <c r="K1739" i="9"/>
  <c r="K1740" i="9"/>
  <c r="K1741" i="9"/>
  <c r="K1742" i="9"/>
  <c r="K1743" i="9"/>
  <c r="K1744" i="9"/>
  <c r="K1745" i="9"/>
  <c r="K1746" i="9"/>
  <c r="K1747" i="9"/>
  <c r="K1748" i="9"/>
  <c r="K1749" i="9"/>
  <c r="K1750" i="9"/>
  <c r="K1751" i="9"/>
  <c r="K1752" i="9"/>
  <c r="K1753" i="9"/>
  <c r="K1754" i="9"/>
  <c r="K1755" i="9"/>
  <c r="K1756" i="9"/>
  <c r="K1757" i="9"/>
  <c r="K1758" i="9"/>
  <c r="K1759" i="9"/>
  <c r="K1760" i="9"/>
  <c r="K1761" i="9"/>
  <c r="K1762" i="9"/>
  <c r="K1763" i="9"/>
  <c r="K1764" i="9"/>
  <c r="K1765" i="9"/>
  <c r="K1766" i="9"/>
  <c r="K1767" i="9"/>
  <c r="K1768" i="9"/>
  <c r="K1769" i="9"/>
  <c r="K1770" i="9"/>
  <c r="K1771" i="9"/>
  <c r="K1772" i="9"/>
  <c r="K1773" i="9"/>
  <c r="K1774" i="9"/>
  <c r="K1775" i="9"/>
  <c r="K1776" i="9"/>
  <c r="K1777" i="9"/>
  <c r="K1778" i="9"/>
  <c r="K1779" i="9"/>
  <c r="K1780" i="9"/>
  <c r="K1781" i="9"/>
  <c r="K1782" i="9"/>
  <c r="K1783" i="9"/>
  <c r="K1784" i="9"/>
  <c r="K1785" i="9"/>
  <c r="K1786" i="9"/>
  <c r="K1787" i="9"/>
  <c r="K1788" i="9"/>
  <c r="K1789" i="9"/>
  <c r="K1790" i="9"/>
  <c r="K1791" i="9"/>
  <c r="K1792" i="9"/>
  <c r="K1793" i="9"/>
  <c r="K1794" i="9"/>
  <c r="K1795" i="9"/>
  <c r="K1796" i="9"/>
  <c r="K1797" i="9"/>
  <c r="K1798" i="9"/>
  <c r="K1799" i="9"/>
  <c r="K1800" i="9"/>
  <c r="K1801" i="9"/>
  <c r="K1802" i="9"/>
  <c r="K1803" i="9"/>
  <c r="K1804" i="9"/>
  <c r="K1805" i="9"/>
  <c r="K1806" i="9"/>
  <c r="K1807" i="9"/>
  <c r="K1808" i="9"/>
  <c r="K1809" i="9"/>
  <c r="K1810" i="9"/>
  <c r="J30" i="8" a="1"/>
  <c r="J30" i="8"/>
  <c r="AB26" i="8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36" i="9"/>
  <c r="N237" i="9"/>
  <c r="N238" i="9"/>
  <c r="N239" i="9"/>
  <c r="N240" i="9"/>
  <c r="N241" i="9"/>
  <c r="N242" i="9"/>
  <c r="N243" i="9"/>
  <c r="N244" i="9"/>
  <c r="N245" i="9"/>
  <c r="N246" i="9"/>
  <c r="N247" i="9"/>
  <c r="N248" i="9"/>
  <c r="N249" i="9"/>
  <c r="N250" i="9"/>
  <c r="N251" i="9"/>
  <c r="N252" i="9"/>
  <c r="N253" i="9"/>
  <c r="N254" i="9"/>
  <c r="N255" i="9"/>
  <c r="N256" i="9"/>
  <c r="N257" i="9"/>
  <c r="N258" i="9"/>
  <c r="N259" i="9"/>
  <c r="N260" i="9"/>
  <c r="N261" i="9"/>
  <c r="N262" i="9"/>
  <c r="N263" i="9"/>
  <c r="N264" i="9"/>
  <c r="N265" i="9"/>
  <c r="N266" i="9"/>
  <c r="N267" i="9"/>
  <c r="N268" i="9"/>
  <c r="N269" i="9"/>
  <c r="N270" i="9"/>
  <c r="N271" i="9"/>
  <c r="N272" i="9"/>
  <c r="N273" i="9"/>
  <c r="N274" i="9"/>
  <c r="N275" i="9"/>
  <c r="N276" i="9"/>
  <c r="N277" i="9"/>
  <c r="N278" i="9"/>
  <c r="N279" i="9"/>
  <c r="N280" i="9"/>
  <c r="N281" i="9"/>
  <c r="N282" i="9"/>
  <c r="N283" i="9"/>
  <c r="N284" i="9"/>
  <c r="N285" i="9"/>
  <c r="N286" i="9"/>
  <c r="N287" i="9"/>
  <c r="N288" i="9"/>
  <c r="N289" i="9"/>
  <c r="N290" i="9"/>
  <c r="N291" i="9"/>
  <c r="N292" i="9"/>
  <c r="N293" i="9"/>
  <c r="N294" i="9"/>
  <c r="N295" i="9"/>
  <c r="N296" i="9"/>
  <c r="N297" i="9"/>
  <c r="N298" i="9"/>
  <c r="N299" i="9"/>
  <c r="N300" i="9"/>
  <c r="N301" i="9"/>
  <c r="N302" i="9"/>
  <c r="N303" i="9"/>
  <c r="N304" i="9"/>
  <c r="N305" i="9"/>
  <c r="N306" i="9"/>
  <c r="N307" i="9"/>
  <c r="N308" i="9"/>
  <c r="N309" i="9"/>
  <c r="N310" i="9"/>
  <c r="N311" i="9"/>
  <c r="N312" i="9"/>
  <c r="N313" i="9"/>
  <c r="N314" i="9"/>
  <c r="N315" i="9"/>
  <c r="N316" i="9"/>
  <c r="N317" i="9"/>
  <c r="N318" i="9"/>
  <c r="N319" i="9"/>
  <c r="N320" i="9"/>
  <c r="N321" i="9"/>
  <c r="N322" i="9"/>
  <c r="N323" i="9"/>
  <c r="N324" i="9"/>
  <c r="N325" i="9"/>
  <c r="N326" i="9"/>
  <c r="N327" i="9"/>
  <c r="N328" i="9"/>
  <c r="N329" i="9"/>
  <c r="N330" i="9"/>
  <c r="N331" i="9"/>
  <c r="N332" i="9"/>
  <c r="N333" i="9"/>
  <c r="N334" i="9"/>
  <c r="N335" i="9"/>
  <c r="N336" i="9"/>
  <c r="N337" i="9"/>
  <c r="N338" i="9"/>
  <c r="N339" i="9"/>
  <c r="N340" i="9"/>
  <c r="N341" i="9"/>
  <c r="N342" i="9"/>
  <c r="N343" i="9"/>
  <c r="N344" i="9"/>
  <c r="N345" i="9"/>
  <c r="N346" i="9"/>
  <c r="N347" i="9"/>
  <c r="N348" i="9"/>
  <c r="N349" i="9"/>
  <c r="N350" i="9"/>
  <c r="N351" i="9"/>
  <c r="N352" i="9"/>
  <c r="N353" i="9"/>
  <c r="N354" i="9"/>
  <c r="N355" i="9"/>
  <c r="N356" i="9"/>
  <c r="N357" i="9"/>
  <c r="N358" i="9"/>
  <c r="N359" i="9"/>
  <c r="N360" i="9"/>
  <c r="N361" i="9"/>
  <c r="N362" i="9"/>
  <c r="N363" i="9"/>
  <c r="N364" i="9"/>
  <c r="N365" i="9"/>
  <c r="N366" i="9"/>
  <c r="N367" i="9"/>
  <c r="N368" i="9"/>
  <c r="N369" i="9"/>
  <c r="N370" i="9"/>
  <c r="N371" i="9"/>
  <c r="N372" i="9"/>
  <c r="N373" i="9"/>
  <c r="N374" i="9"/>
  <c r="N375" i="9"/>
  <c r="N376" i="9"/>
  <c r="N377" i="9"/>
  <c r="N378" i="9"/>
  <c r="N379" i="9"/>
  <c r="N380" i="9"/>
  <c r="N381" i="9"/>
  <c r="N382" i="9"/>
  <c r="N383" i="9"/>
  <c r="N384" i="9"/>
  <c r="N385" i="9"/>
  <c r="N386" i="9"/>
  <c r="N387" i="9"/>
  <c r="N388" i="9"/>
  <c r="N389" i="9"/>
  <c r="N390" i="9"/>
  <c r="N391" i="9"/>
  <c r="N392" i="9"/>
  <c r="N393" i="9"/>
  <c r="N394" i="9"/>
  <c r="N395" i="9"/>
  <c r="N396" i="9"/>
  <c r="N397" i="9"/>
  <c r="N398" i="9"/>
  <c r="N399" i="9"/>
  <c r="N400" i="9"/>
  <c r="N401" i="9"/>
  <c r="N402" i="9"/>
  <c r="N403" i="9"/>
  <c r="N404" i="9"/>
  <c r="N405" i="9"/>
  <c r="N406" i="9"/>
  <c r="N407" i="9"/>
  <c r="N408" i="9"/>
  <c r="N409" i="9"/>
  <c r="N410" i="9"/>
  <c r="N411" i="9"/>
  <c r="N412" i="9"/>
  <c r="N413" i="9"/>
  <c r="N414" i="9"/>
  <c r="N415" i="9"/>
  <c r="N416" i="9"/>
  <c r="N417" i="9"/>
  <c r="N418" i="9"/>
  <c r="N419" i="9"/>
  <c r="N420" i="9"/>
  <c r="N421" i="9"/>
  <c r="N422" i="9"/>
  <c r="N423" i="9"/>
  <c r="N424" i="9"/>
  <c r="N425" i="9"/>
  <c r="N426" i="9"/>
  <c r="N427" i="9"/>
  <c r="N428" i="9"/>
  <c r="N429" i="9"/>
  <c r="N430" i="9"/>
  <c r="N431" i="9"/>
  <c r="N432" i="9"/>
  <c r="N433" i="9"/>
  <c r="N434" i="9"/>
  <c r="N435" i="9"/>
  <c r="N436" i="9"/>
  <c r="N437" i="9"/>
  <c r="N438" i="9"/>
  <c r="N439" i="9"/>
  <c r="N440" i="9"/>
  <c r="N441" i="9"/>
  <c r="N442" i="9"/>
  <c r="N443" i="9"/>
  <c r="N444" i="9"/>
  <c r="N445" i="9"/>
  <c r="N446" i="9"/>
  <c r="N447" i="9"/>
  <c r="N448" i="9"/>
  <c r="N449" i="9"/>
  <c r="N450" i="9"/>
  <c r="N451" i="9"/>
  <c r="N452" i="9"/>
  <c r="N453" i="9"/>
  <c r="N454" i="9"/>
  <c r="N455" i="9"/>
  <c r="N456" i="9"/>
  <c r="N457" i="9"/>
  <c r="N458" i="9"/>
  <c r="N459" i="9"/>
  <c r="N460" i="9"/>
  <c r="N461" i="9"/>
  <c r="N462" i="9"/>
  <c r="N463" i="9"/>
  <c r="N464" i="9"/>
  <c r="N465" i="9"/>
  <c r="N466" i="9"/>
  <c r="N467" i="9"/>
  <c r="N468" i="9"/>
  <c r="N469" i="9"/>
  <c r="N470" i="9"/>
  <c r="N471" i="9"/>
  <c r="N472" i="9"/>
  <c r="N473" i="9"/>
  <c r="N474" i="9"/>
  <c r="N475" i="9"/>
  <c r="N476" i="9"/>
  <c r="N477" i="9"/>
  <c r="N478" i="9"/>
  <c r="N479" i="9"/>
  <c r="N480" i="9"/>
  <c r="N481" i="9"/>
  <c r="N482" i="9"/>
  <c r="N483" i="9"/>
  <c r="N484" i="9"/>
  <c r="N485" i="9"/>
  <c r="N486" i="9"/>
  <c r="N487" i="9"/>
  <c r="N488" i="9"/>
  <c r="N489" i="9"/>
  <c r="N490" i="9"/>
  <c r="N491" i="9"/>
  <c r="N492" i="9"/>
  <c r="N493" i="9"/>
  <c r="N494" i="9"/>
  <c r="N495" i="9"/>
  <c r="N496" i="9"/>
  <c r="N497" i="9"/>
  <c r="N498" i="9"/>
  <c r="N499" i="9"/>
  <c r="N500" i="9"/>
  <c r="N501" i="9"/>
  <c r="N502" i="9"/>
  <c r="N503" i="9"/>
  <c r="N504" i="9"/>
  <c r="N505" i="9"/>
  <c r="N506" i="9"/>
  <c r="N507" i="9"/>
  <c r="N508" i="9"/>
  <c r="N509" i="9"/>
  <c r="N510" i="9"/>
  <c r="N511" i="9"/>
  <c r="N512" i="9"/>
  <c r="N513" i="9"/>
  <c r="N514" i="9"/>
  <c r="N515" i="9"/>
  <c r="N516" i="9"/>
  <c r="N517" i="9"/>
  <c r="N518" i="9"/>
  <c r="N519" i="9"/>
  <c r="N520" i="9"/>
  <c r="N521" i="9"/>
  <c r="N522" i="9"/>
  <c r="N523" i="9"/>
  <c r="N524" i="9"/>
  <c r="N525" i="9"/>
  <c r="N526" i="9"/>
  <c r="N527" i="9"/>
  <c r="N528" i="9"/>
  <c r="N529" i="9"/>
  <c r="N530" i="9"/>
  <c r="N531" i="9"/>
  <c r="N532" i="9"/>
  <c r="N533" i="9"/>
  <c r="N534" i="9"/>
  <c r="N535" i="9"/>
  <c r="N536" i="9"/>
  <c r="N537" i="9"/>
  <c r="N538" i="9"/>
  <c r="N539" i="9"/>
  <c r="N540" i="9"/>
  <c r="N541" i="9"/>
  <c r="N542" i="9"/>
  <c r="N543" i="9"/>
  <c r="N544" i="9"/>
  <c r="N545" i="9"/>
  <c r="N546" i="9"/>
  <c r="N547" i="9"/>
  <c r="N548" i="9"/>
  <c r="N549" i="9"/>
  <c r="N550" i="9"/>
  <c r="N551" i="9"/>
  <c r="N552" i="9"/>
  <c r="N553" i="9"/>
  <c r="N554" i="9"/>
  <c r="N555" i="9"/>
  <c r="N556" i="9"/>
  <c r="N557" i="9"/>
  <c r="N558" i="9"/>
  <c r="N559" i="9"/>
  <c r="N560" i="9"/>
  <c r="N561" i="9"/>
  <c r="N562" i="9"/>
  <c r="N563" i="9"/>
  <c r="N564" i="9"/>
  <c r="N565" i="9"/>
  <c r="N566" i="9"/>
  <c r="N567" i="9"/>
  <c r="N568" i="9"/>
  <c r="N569" i="9"/>
  <c r="N570" i="9"/>
  <c r="N571" i="9"/>
  <c r="N572" i="9"/>
  <c r="N573" i="9"/>
  <c r="N574" i="9"/>
  <c r="N575" i="9"/>
  <c r="N576" i="9"/>
  <c r="N577" i="9"/>
  <c r="N578" i="9"/>
  <c r="N579" i="9"/>
  <c r="N580" i="9"/>
  <c r="N581" i="9"/>
  <c r="N582" i="9"/>
  <c r="N583" i="9"/>
  <c r="N584" i="9"/>
  <c r="N585" i="9"/>
  <c r="N586" i="9"/>
  <c r="N587" i="9"/>
  <c r="N588" i="9"/>
  <c r="N589" i="9"/>
  <c r="N590" i="9"/>
  <c r="N591" i="9"/>
  <c r="N592" i="9"/>
  <c r="N593" i="9"/>
  <c r="N594" i="9"/>
  <c r="N595" i="9"/>
  <c r="N596" i="9"/>
  <c r="N597" i="9"/>
  <c r="N598" i="9"/>
  <c r="N599" i="9"/>
  <c r="N600" i="9"/>
  <c r="N601" i="9"/>
  <c r="N602" i="9"/>
  <c r="N603" i="9"/>
  <c r="N604" i="9"/>
  <c r="N605" i="9"/>
  <c r="N606" i="9"/>
  <c r="N607" i="9"/>
  <c r="N608" i="9"/>
  <c r="N609" i="9"/>
  <c r="N610" i="9"/>
  <c r="N611" i="9"/>
  <c r="N612" i="9"/>
  <c r="N613" i="9"/>
  <c r="N614" i="9"/>
  <c r="N615" i="9"/>
  <c r="N616" i="9"/>
  <c r="N617" i="9"/>
  <c r="N618" i="9"/>
  <c r="N619" i="9"/>
  <c r="N620" i="9"/>
  <c r="N621" i="9"/>
  <c r="N622" i="9"/>
  <c r="N623" i="9"/>
  <c r="N624" i="9"/>
  <c r="N625" i="9"/>
  <c r="N626" i="9"/>
  <c r="N627" i="9"/>
  <c r="N628" i="9"/>
  <c r="N629" i="9"/>
  <c r="N630" i="9"/>
  <c r="N631" i="9"/>
  <c r="N632" i="9"/>
  <c r="N633" i="9"/>
  <c r="N634" i="9"/>
  <c r="N635" i="9"/>
  <c r="N636" i="9"/>
  <c r="N637" i="9"/>
  <c r="N638" i="9"/>
  <c r="N639" i="9"/>
  <c r="N640" i="9"/>
  <c r="N641" i="9"/>
  <c r="N642" i="9"/>
  <c r="N643" i="9"/>
  <c r="N644" i="9"/>
  <c r="N645" i="9"/>
  <c r="N646" i="9"/>
  <c r="N647" i="9"/>
  <c r="N648" i="9"/>
  <c r="N649" i="9"/>
  <c r="N650" i="9"/>
  <c r="N651" i="9"/>
  <c r="N652" i="9"/>
  <c r="N653" i="9"/>
  <c r="N654" i="9"/>
  <c r="N655" i="9"/>
  <c r="N656" i="9"/>
  <c r="N657" i="9"/>
  <c r="N658" i="9"/>
  <c r="N659" i="9"/>
  <c r="N660" i="9"/>
  <c r="N661" i="9"/>
  <c r="N662" i="9"/>
  <c r="N663" i="9"/>
  <c r="N664" i="9"/>
  <c r="N665" i="9"/>
  <c r="N666" i="9"/>
  <c r="N667" i="9"/>
  <c r="N668" i="9"/>
  <c r="N669" i="9"/>
  <c r="N670" i="9"/>
  <c r="N671" i="9"/>
  <c r="N672" i="9"/>
  <c r="N673" i="9"/>
  <c r="N674" i="9"/>
  <c r="N675" i="9"/>
  <c r="N676" i="9"/>
  <c r="N677" i="9"/>
  <c r="N678" i="9"/>
  <c r="N679" i="9"/>
  <c r="N680" i="9"/>
  <c r="N681" i="9"/>
  <c r="N682" i="9"/>
  <c r="N683" i="9"/>
  <c r="N684" i="9"/>
  <c r="N685" i="9"/>
  <c r="N686" i="9"/>
  <c r="N687" i="9"/>
  <c r="N688" i="9"/>
  <c r="N689" i="9"/>
  <c r="N690" i="9"/>
  <c r="N691" i="9"/>
  <c r="N692" i="9"/>
  <c r="N693" i="9"/>
  <c r="N694" i="9"/>
  <c r="N695" i="9"/>
  <c r="N696" i="9"/>
  <c r="N697" i="9"/>
  <c r="N698" i="9"/>
  <c r="N699" i="9"/>
  <c r="N700" i="9"/>
  <c r="N701" i="9"/>
  <c r="N702" i="9"/>
  <c r="N703" i="9"/>
  <c r="N704" i="9"/>
  <c r="N705" i="9"/>
  <c r="N706" i="9"/>
  <c r="N707" i="9"/>
  <c r="N708" i="9"/>
  <c r="N709" i="9"/>
  <c r="N710" i="9"/>
  <c r="N711" i="9"/>
  <c r="N712" i="9"/>
  <c r="N713" i="9"/>
  <c r="N714" i="9"/>
  <c r="N715" i="9"/>
  <c r="N716" i="9"/>
  <c r="N717" i="9"/>
  <c r="N718" i="9"/>
  <c r="N719" i="9"/>
  <c r="N720" i="9"/>
  <c r="N721" i="9"/>
  <c r="N722" i="9"/>
  <c r="N723" i="9"/>
  <c r="N724" i="9"/>
  <c r="N725" i="9"/>
  <c r="N726" i="9"/>
  <c r="N727" i="9"/>
  <c r="N728" i="9"/>
  <c r="N729" i="9"/>
  <c r="N730" i="9"/>
  <c r="N731" i="9"/>
  <c r="N732" i="9"/>
  <c r="N733" i="9"/>
  <c r="N734" i="9"/>
  <c r="N735" i="9"/>
  <c r="N736" i="9"/>
  <c r="N737" i="9"/>
  <c r="N738" i="9"/>
  <c r="N739" i="9"/>
  <c r="N740" i="9"/>
  <c r="N741" i="9"/>
  <c r="N742" i="9"/>
  <c r="N743" i="9"/>
  <c r="N744" i="9"/>
  <c r="N745" i="9"/>
  <c r="N746" i="9"/>
  <c r="N747" i="9"/>
  <c r="N748" i="9"/>
  <c r="N749" i="9"/>
  <c r="N750" i="9"/>
  <c r="N751" i="9"/>
  <c r="N752" i="9"/>
  <c r="N753" i="9"/>
  <c r="N754" i="9"/>
  <c r="N755" i="9"/>
  <c r="N756" i="9"/>
  <c r="N757" i="9"/>
  <c r="N758" i="9"/>
  <c r="N759" i="9"/>
  <c r="N760" i="9"/>
  <c r="N761" i="9"/>
  <c r="N762" i="9"/>
  <c r="N763" i="9"/>
  <c r="N764" i="9"/>
  <c r="N765" i="9"/>
  <c r="N766" i="9"/>
  <c r="N767" i="9"/>
  <c r="N768" i="9"/>
  <c r="N769" i="9"/>
  <c r="N770" i="9"/>
  <c r="N771" i="9"/>
  <c r="N772" i="9"/>
  <c r="N773" i="9"/>
  <c r="N774" i="9"/>
  <c r="N775" i="9"/>
  <c r="N776" i="9"/>
  <c r="N777" i="9"/>
  <c r="N778" i="9"/>
  <c r="N779" i="9"/>
  <c r="N780" i="9"/>
  <c r="N781" i="9"/>
  <c r="N782" i="9"/>
  <c r="N783" i="9"/>
  <c r="N784" i="9"/>
  <c r="N785" i="9"/>
  <c r="N786" i="9"/>
  <c r="N787" i="9"/>
  <c r="N788" i="9"/>
  <c r="N789" i="9"/>
  <c r="N790" i="9"/>
  <c r="N791" i="9"/>
  <c r="N792" i="9"/>
  <c r="N793" i="9"/>
  <c r="N794" i="9"/>
  <c r="N795" i="9"/>
  <c r="N796" i="9"/>
  <c r="N797" i="9"/>
  <c r="N798" i="9"/>
  <c r="N799" i="9"/>
  <c r="N800" i="9"/>
  <c r="N801" i="9"/>
  <c r="N802" i="9"/>
  <c r="N803" i="9"/>
  <c r="N804" i="9"/>
  <c r="N805" i="9"/>
  <c r="N806" i="9"/>
  <c r="N807" i="9"/>
  <c r="N808" i="9"/>
  <c r="N809" i="9"/>
  <c r="N810" i="9"/>
  <c r="N811" i="9"/>
  <c r="N812" i="9"/>
  <c r="N813" i="9"/>
  <c r="N814" i="9"/>
  <c r="N815" i="9"/>
  <c r="N816" i="9"/>
  <c r="N817" i="9"/>
  <c r="N818" i="9"/>
  <c r="N819" i="9"/>
  <c r="N820" i="9"/>
  <c r="N821" i="9"/>
  <c r="N822" i="9"/>
  <c r="N823" i="9"/>
  <c r="N824" i="9"/>
  <c r="N825" i="9"/>
  <c r="N826" i="9"/>
  <c r="N827" i="9"/>
  <c r="N828" i="9"/>
  <c r="N829" i="9"/>
  <c r="N830" i="9"/>
  <c r="N831" i="9"/>
  <c r="N832" i="9"/>
  <c r="N833" i="9"/>
  <c r="N834" i="9"/>
  <c r="N835" i="9"/>
  <c r="N836" i="9"/>
  <c r="N837" i="9"/>
  <c r="N838" i="9"/>
  <c r="N839" i="9"/>
  <c r="N840" i="9"/>
  <c r="N841" i="9"/>
  <c r="N842" i="9"/>
  <c r="N843" i="9"/>
  <c r="N844" i="9"/>
  <c r="N845" i="9"/>
  <c r="N846" i="9"/>
  <c r="N847" i="9"/>
  <c r="N848" i="9"/>
  <c r="N849" i="9"/>
  <c r="N850" i="9"/>
  <c r="N851" i="9"/>
  <c r="N852" i="9"/>
  <c r="N853" i="9"/>
  <c r="N854" i="9"/>
  <c r="N855" i="9"/>
  <c r="N856" i="9"/>
  <c r="N857" i="9"/>
  <c r="N858" i="9"/>
  <c r="N859" i="9"/>
  <c r="N860" i="9"/>
  <c r="N861" i="9"/>
  <c r="N862" i="9"/>
  <c r="N863" i="9"/>
  <c r="N864" i="9"/>
  <c r="N865" i="9"/>
  <c r="N866" i="9"/>
  <c r="N867" i="9"/>
  <c r="N868" i="9"/>
  <c r="N869" i="9"/>
  <c r="N870" i="9"/>
  <c r="N871" i="9"/>
  <c r="N872" i="9"/>
  <c r="N873" i="9"/>
  <c r="N874" i="9"/>
  <c r="N875" i="9"/>
  <c r="N876" i="9"/>
  <c r="N877" i="9"/>
  <c r="N878" i="9"/>
  <c r="N879" i="9"/>
  <c r="N880" i="9"/>
  <c r="N881" i="9"/>
  <c r="N882" i="9"/>
  <c r="N883" i="9"/>
  <c r="N884" i="9"/>
  <c r="N885" i="9"/>
  <c r="N886" i="9"/>
  <c r="N887" i="9"/>
  <c r="N888" i="9"/>
  <c r="N889" i="9"/>
  <c r="N890" i="9"/>
  <c r="N891" i="9"/>
  <c r="N892" i="9"/>
  <c r="N893" i="9"/>
  <c r="N894" i="9"/>
  <c r="N895" i="9"/>
  <c r="N896" i="9"/>
  <c r="N897" i="9"/>
  <c r="N898" i="9"/>
  <c r="N899" i="9"/>
  <c r="N900" i="9"/>
  <c r="N901" i="9"/>
  <c r="N902" i="9"/>
  <c r="N903" i="9"/>
  <c r="N904" i="9"/>
  <c r="N905" i="9"/>
  <c r="N906" i="9"/>
  <c r="N907" i="9"/>
  <c r="N908" i="9"/>
  <c r="N909" i="9"/>
  <c r="N910" i="9"/>
  <c r="N911" i="9"/>
  <c r="N912" i="9"/>
  <c r="N913" i="9"/>
  <c r="N914" i="9"/>
  <c r="N915" i="9"/>
  <c r="N916" i="9"/>
  <c r="N917" i="9"/>
  <c r="N918" i="9"/>
  <c r="N919" i="9"/>
  <c r="N920" i="9"/>
  <c r="N921" i="9"/>
  <c r="N922" i="9"/>
  <c r="N923" i="9"/>
  <c r="N924" i="9"/>
  <c r="N925" i="9"/>
  <c r="N926" i="9"/>
  <c r="N927" i="9"/>
  <c r="N928" i="9"/>
  <c r="N929" i="9"/>
  <c r="N930" i="9"/>
  <c r="N931" i="9"/>
  <c r="N932" i="9"/>
  <c r="N933" i="9"/>
  <c r="N934" i="9"/>
  <c r="N935" i="9"/>
  <c r="N936" i="9"/>
  <c r="N937" i="9"/>
  <c r="N938" i="9"/>
  <c r="N939" i="9"/>
  <c r="N940" i="9"/>
  <c r="N941" i="9"/>
  <c r="N942" i="9"/>
  <c r="N943" i="9"/>
  <c r="N944" i="9"/>
  <c r="N945" i="9"/>
  <c r="N946" i="9"/>
  <c r="N947" i="9"/>
  <c r="N948" i="9"/>
  <c r="N949" i="9"/>
  <c r="N950" i="9"/>
  <c r="N951" i="9"/>
  <c r="N952" i="9"/>
  <c r="N953" i="9"/>
  <c r="N954" i="9"/>
  <c r="N955" i="9"/>
  <c r="N956" i="9"/>
  <c r="N957" i="9"/>
  <c r="N958" i="9"/>
  <c r="N959" i="9"/>
  <c r="N960" i="9"/>
  <c r="N961" i="9"/>
  <c r="N962" i="9"/>
  <c r="N963" i="9"/>
  <c r="N964" i="9"/>
  <c r="N965" i="9"/>
  <c r="N966" i="9"/>
  <c r="N967" i="9"/>
  <c r="N968" i="9"/>
  <c r="N969" i="9"/>
  <c r="N970" i="9"/>
  <c r="N971" i="9"/>
  <c r="N972" i="9"/>
  <c r="N973" i="9"/>
  <c r="N974" i="9"/>
  <c r="N975" i="9"/>
  <c r="N976" i="9"/>
  <c r="N977" i="9"/>
  <c r="N978" i="9"/>
  <c r="N979" i="9"/>
  <c r="N980" i="9"/>
  <c r="N981" i="9"/>
  <c r="N982" i="9"/>
  <c r="N983" i="9"/>
  <c r="N984" i="9"/>
  <c r="N985" i="9"/>
  <c r="N986" i="9"/>
  <c r="N987" i="9"/>
  <c r="N988" i="9"/>
  <c r="N989" i="9"/>
  <c r="N990" i="9"/>
  <c r="N991" i="9"/>
  <c r="N992" i="9"/>
  <c r="N993" i="9"/>
  <c r="N994" i="9"/>
  <c r="N995" i="9"/>
  <c r="N996" i="9"/>
  <c r="N997" i="9"/>
  <c r="N998" i="9"/>
  <c r="N999" i="9"/>
  <c r="N1000" i="9"/>
  <c r="N1001" i="9"/>
  <c r="N1002" i="9"/>
  <c r="N1003" i="9"/>
  <c r="N1004" i="9"/>
  <c r="N1005" i="9"/>
  <c r="N1006" i="9"/>
  <c r="N1007" i="9"/>
  <c r="N1008" i="9"/>
  <c r="N1009" i="9"/>
  <c r="N1010" i="9"/>
  <c r="N1011" i="9"/>
  <c r="N1012" i="9"/>
  <c r="N1013" i="9"/>
  <c r="N1014" i="9"/>
  <c r="N1015" i="9"/>
  <c r="N1016" i="9"/>
  <c r="N1017" i="9"/>
  <c r="N1018" i="9"/>
  <c r="N1019" i="9"/>
  <c r="N1020" i="9"/>
  <c r="N1021" i="9"/>
  <c r="N1022" i="9"/>
  <c r="N1023" i="9"/>
  <c r="N1024" i="9"/>
  <c r="N1025" i="9"/>
  <c r="N1026" i="9"/>
  <c r="N1027" i="9"/>
  <c r="N1028" i="9"/>
  <c r="N1029" i="9"/>
  <c r="N1030" i="9"/>
  <c r="N1031" i="9"/>
  <c r="N1032" i="9"/>
  <c r="N1033" i="9"/>
  <c r="N1034" i="9"/>
  <c r="N1035" i="9"/>
  <c r="N1036" i="9"/>
  <c r="N1037" i="9"/>
  <c r="N1038" i="9"/>
  <c r="N1039" i="9"/>
  <c r="N1040" i="9"/>
  <c r="N1041" i="9"/>
  <c r="N1042" i="9"/>
  <c r="N1043" i="9"/>
  <c r="N1044" i="9"/>
  <c r="N1045" i="9"/>
  <c r="N1046" i="9"/>
  <c r="N1047" i="9"/>
  <c r="N1048" i="9"/>
  <c r="N1049" i="9"/>
  <c r="N1050" i="9"/>
  <c r="N1051" i="9"/>
  <c r="N1052" i="9"/>
  <c r="N1053" i="9"/>
  <c r="N1054" i="9"/>
  <c r="N1055" i="9"/>
  <c r="N1056" i="9"/>
  <c r="N1057" i="9"/>
  <c r="N1058" i="9"/>
  <c r="N1059" i="9"/>
  <c r="N1060" i="9"/>
  <c r="N1061" i="9"/>
  <c r="N1062" i="9"/>
  <c r="N1063" i="9"/>
  <c r="N1064" i="9"/>
  <c r="N1065" i="9"/>
  <c r="N1066" i="9"/>
  <c r="N1067" i="9"/>
  <c r="N1068" i="9"/>
  <c r="N1069" i="9"/>
  <c r="N1070" i="9"/>
  <c r="N1071" i="9"/>
  <c r="N1072" i="9"/>
  <c r="N1073" i="9"/>
  <c r="N1074" i="9"/>
  <c r="N1075" i="9"/>
  <c r="N1076" i="9"/>
  <c r="N1077" i="9"/>
  <c r="N1078" i="9"/>
  <c r="N1079" i="9"/>
  <c r="N1080" i="9"/>
  <c r="N1081" i="9"/>
  <c r="N1082" i="9"/>
  <c r="N1083" i="9"/>
  <c r="N1084" i="9"/>
  <c r="N1085" i="9"/>
  <c r="N1086" i="9"/>
  <c r="N1087" i="9"/>
  <c r="N1088" i="9"/>
  <c r="N1089" i="9"/>
  <c r="N1090" i="9"/>
  <c r="N1091" i="9"/>
  <c r="N1092" i="9"/>
  <c r="N1093" i="9"/>
  <c r="N1094" i="9"/>
  <c r="N1095" i="9"/>
  <c r="N1096" i="9"/>
  <c r="N1097" i="9"/>
  <c r="N1098" i="9"/>
  <c r="N1099" i="9"/>
  <c r="N1100" i="9"/>
  <c r="N1101" i="9"/>
  <c r="N1102" i="9"/>
  <c r="N1103" i="9"/>
  <c r="N1104" i="9"/>
  <c r="N1105" i="9"/>
  <c r="N1106" i="9"/>
  <c r="N1107" i="9"/>
  <c r="N1108" i="9"/>
  <c r="N1109" i="9"/>
  <c r="N1110" i="9"/>
  <c r="N1111" i="9"/>
  <c r="N1112" i="9"/>
  <c r="N1113" i="9"/>
  <c r="N1114" i="9"/>
  <c r="N1115" i="9"/>
  <c r="N1116" i="9"/>
  <c r="N1117" i="9"/>
  <c r="N1118" i="9"/>
  <c r="N1119" i="9"/>
  <c r="N1120" i="9"/>
  <c r="N1121" i="9"/>
  <c r="N1122" i="9"/>
  <c r="N1123" i="9"/>
  <c r="N1124" i="9"/>
  <c r="N1125" i="9"/>
  <c r="N1126" i="9"/>
  <c r="N1127" i="9"/>
  <c r="N1128" i="9"/>
  <c r="N1129" i="9"/>
  <c r="N1130" i="9"/>
  <c r="N1131" i="9"/>
  <c r="N1132" i="9"/>
  <c r="N1133" i="9"/>
  <c r="N1134" i="9"/>
  <c r="N1135" i="9"/>
  <c r="N1136" i="9"/>
  <c r="N1137" i="9"/>
  <c r="N1138" i="9"/>
  <c r="N1139" i="9"/>
  <c r="N1140" i="9"/>
  <c r="N1141" i="9"/>
  <c r="N1142" i="9"/>
  <c r="N1143" i="9"/>
  <c r="N1144" i="9"/>
  <c r="N1145" i="9"/>
  <c r="N1146" i="9"/>
  <c r="N1147" i="9"/>
  <c r="N1148" i="9"/>
  <c r="N1149" i="9"/>
  <c r="N1150" i="9"/>
  <c r="N1151" i="9"/>
  <c r="N1152" i="9"/>
  <c r="N1153" i="9"/>
  <c r="N1154" i="9"/>
  <c r="N1155" i="9"/>
  <c r="N1156" i="9"/>
  <c r="N1157" i="9"/>
  <c r="N1158" i="9"/>
  <c r="N1159" i="9"/>
  <c r="N1160" i="9"/>
  <c r="N1161" i="9"/>
  <c r="N1162" i="9"/>
  <c r="N1163" i="9"/>
  <c r="N1164" i="9"/>
  <c r="N1165" i="9"/>
  <c r="N1166" i="9"/>
  <c r="N1167" i="9"/>
  <c r="N1168" i="9"/>
  <c r="N1169" i="9"/>
  <c r="N1170" i="9"/>
  <c r="N1171" i="9"/>
  <c r="N1172" i="9"/>
  <c r="N1173" i="9"/>
  <c r="N1174" i="9"/>
  <c r="N1175" i="9"/>
  <c r="N1176" i="9"/>
  <c r="N1177" i="9"/>
  <c r="N1178" i="9"/>
  <c r="N1179" i="9"/>
  <c r="N1180" i="9"/>
  <c r="N1181" i="9"/>
  <c r="N1182" i="9"/>
  <c r="N1183" i="9"/>
  <c r="N1184" i="9"/>
  <c r="N1185" i="9"/>
  <c r="N1186" i="9"/>
  <c r="N1187" i="9"/>
  <c r="N1188" i="9"/>
  <c r="N1189" i="9"/>
  <c r="N1190" i="9"/>
  <c r="N1191" i="9"/>
  <c r="N1192" i="9"/>
  <c r="N1193" i="9"/>
  <c r="N1194" i="9"/>
  <c r="N1195" i="9"/>
  <c r="N1196" i="9"/>
  <c r="N1197" i="9"/>
  <c r="N1198" i="9"/>
  <c r="N1199" i="9"/>
  <c r="N1200" i="9"/>
  <c r="N1201" i="9"/>
  <c r="N1202" i="9"/>
  <c r="N1203" i="9"/>
  <c r="N1204" i="9"/>
  <c r="N1205" i="9"/>
  <c r="N1206" i="9"/>
  <c r="N1207" i="9"/>
  <c r="N1208" i="9"/>
  <c r="N1209" i="9"/>
  <c r="N1210" i="9"/>
  <c r="N1211" i="9"/>
  <c r="N1212" i="9"/>
  <c r="N1213" i="9"/>
  <c r="N1214" i="9"/>
  <c r="N1215" i="9"/>
  <c r="N1216" i="9"/>
  <c r="N1217" i="9"/>
  <c r="N1218" i="9"/>
  <c r="N1219" i="9"/>
  <c r="N1220" i="9"/>
  <c r="N1221" i="9"/>
  <c r="N1222" i="9"/>
  <c r="N1223" i="9"/>
  <c r="N1224" i="9"/>
  <c r="N1225" i="9"/>
  <c r="N1226" i="9"/>
  <c r="N1227" i="9"/>
  <c r="N1228" i="9"/>
  <c r="N1229" i="9"/>
  <c r="N1230" i="9"/>
  <c r="N1231" i="9"/>
  <c r="N1232" i="9"/>
  <c r="N1233" i="9"/>
  <c r="N1234" i="9"/>
  <c r="N1235" i="9"/>
  <c r="N1236" i="9"/>
  <c r="N1237" i="9"/>
  <c r="N1238" i="9"/>
  <c r="N1239" i="9"/>
  <c r="N1240" i="9"/>
  <c r="N1241" i="9"/>
  <c r="N1242" i="9"/>
  <c r="N1243" i="9"/>
  <c r="N1244" i="9"/>
  <c r="N1245" i="9"/>
  <c r="N1246" i="9"/>
  <c r="N1247" i="9"/>
  <c r="N1248" i="9"/>
  <c r="N1249" i="9"/>
  <c r="N1250" i="9"/>
  <c r="N1251" i="9"/>
  <c r="N1252" i="9"/>
  <c r="N1253" i="9"/>
  <c r="N1254" i="9"/>
  <c r="N1255" i="9"/>
  <c r="N1256" i="9"/>
  <c r="N1257" i="9"/>
  <c r="N1258" i="9"/>
  <c r="N1259" i="9"/>
  <c r="N1260" i="9"/>
  <c r="N1261" i="9"/>
  <c r="N1262" i="9"/>
  <c r="N1263" i="9"/>
  <c r="N1264" i="9"/>
  <c r="N1265" i="9"/>
  <c r="N1266" i="9"/>
  <c r="N1267" i="9"/>
  <c r="N1268" i="9"/>
  <c r="N1269" i="9"/>
  <c r="N1270" i="9"/>
  <c r="N1271" i="9"/>
  <c r="N1272" i="9"/>
  <c r="N1273" i="9"/>
  <c r="N1274" i="9"/>
  <c r="N1275" i="9"/>
  <c r="N1276" i="9"/>
  <c r="N1277" i="9"/>
  <c r="N1278" i="9"/>
  <c r="N1279" i="9"/>
  <c r="N1280" i="9"/>
  <c r="N1281" i="9"/>
  <c r="N1282" i="9"/>
  <c r="N1283" i="9"/>
  <c r="N1284" i="9"/>
  <c r="N1285" i="9"/>
  <c r="N1286" i="9"/>
  <c r="N1287" i="9"/>
  <c r="N1288" i="9"/>
  <c r="N1289" i="9"/>
  <c r="N1290" i="9"/>
  <c r="N1291" i="9"/>
  <c r="N1292" i="9"/>
  <c r="N1293" i="9"/>
  <c r="N1294" i="9"/>
  <c r="N1295" i="9"/>
  <c r="N1296" i="9"/>
  <c r="N1297" i="9"/>
  <c r="N1298" i="9"/>
  <c r="N1299" i="9"/>
  <c r="N1300" i="9"/>
  <c r="N1301" i="9"/>
  <c r="N1302" i="9"/>
  <c r="N1303" i="9"/>
  <c r="N1304" i="9"/>
  <c r="N1305" i="9"/>
  <c r="N1306" i="9"/>
  <c r="N1307" i="9"/>
  <c r="N1308" i="9"/>
  <c r="N1309" i="9"/>
  <c r="N1310" i="9"/>
  <c r="N1311" i="9"/>
  <c r="N1312" i="9"/>
  <c r="N1313" i="9"/>
  <c r="N1314" i="9"/>
  <c r="N1315" i="9"/>
  <c r="N1316" i="9"/>
  <c r="N1317" i="9"/>
  <c r="N1318" i="9"/>
  <c r="N1319" i="9"/>
  <c r="N1320" i="9"/>
  <c r="N1321" i="9"/>
  <c r="N1322" i="9"/>
  <c r="N1323" i="9"/>
  <c r="N1324" i="9"/>
  <c r="N1325" i="9"/>
  <c r="N1326" i="9"/>
  <c r="N1327" i="9"/>
  <c r="N1328" i="9"/>
  <c r="N1329" i="9"/>
  <c r="N1330" i="9"/>
  <c r="N1331" i="9"/>
  <c r="N1332" i="9"/>
  <c r="N1333" i="9"/>
  <c r="N1334" i="9"/>
  <c r="N1335" i="9"/>
  <c r="N1336" i="9"/>
  <c r="N1337" i="9"/>
  <c r="N1338" i="9"/>
  <c r="N1339" i="9"/>
  <c r="N1340" i="9"/>
  <c r="N1341" i="9"/>
  <c r="N1342" i="9"/>
  <c r="N1343" i="9"/>
  <c r="N1344" i="9"/>
  <c r="N1345" i="9"/>
  <c r="N1346" i="9"/>
  <c r="N1347" i="9"/>
  <c r="N1348" i="9"/>
  <c r="N1349" i="9"/>
  <c r="N1350" i="9"/>
  <c r="N1351" i="9"/>
  <c r="N1352" i="9"/>
  <c r="N1353" i="9"/>
  <c r="N1354" i="9"/>
  <c r="N1355" i="9"/>
  <c r="N1356" i="9"/>
  <c r="N1357" i="9"/>
  <c r="N1358" i="9"/>
  <c r="N1359" i="9"/>
  <c r="N1360" i="9"/>
  <c r="N1361" i="9"/>
  <c r="N1362" i="9"/>
  <c r="N1363" i="9"/>
  <c r="N1364" i="9"/>
  <c r="N1365" i="9"/>
  <c r="N1366" i="9"/>
  <c r="N1367" i="9"/>
  <c r="N1368" i="9"/>
  <c r="N1369" i="9"/>
  <c r="N1370" i="9"/>
  <c r="N1371" i="9"/>
  <c r="N1372" i="9"/>
  <c r="N1373" i="9"/>
  <c r="N1374" i="9"/>
  <c r="N1375" i="9"/>
  <c r="N1376" i="9"/>
  <c r="N1377" i="9"/>
  <c r="N1378" i="9"/>
  <c r="N1379" i="9"/>
  <c r="N1380" i="9"/>
  <c r="N1381" i="9"/>
  <c r="N1382" i="9"/>
  <c r="N1383" i="9"/>
  <c r="N1384" i="9"/>
  <c r="N1385" i="9"/>
  <c r="N1386" i="9"/>
  <c r="N1387" i="9"/>
  <c r="N1388" i="9"/>
  <c r="N1389" i="9"/>
  <c r="N1390" i="9"/>
  <c r="N1391" i="9"/>
  <c r="N1392" i="9"/>
  <c r="N1393" i="9"/>
  <c r="N1394" i="9"/>
  <c r="N1395" i="9"/>
  <c r="N1396" i="9"/>
  <c r="N1397" i="9"/>
  <c r="N1398" i="9"/>
  <c r="N1399" i="9"/>
  <c r="N1400" i="9"/>
  <c r="N1401" i="9"/>
  <c r="N1402" i="9"/>
  <c r="N1403" i="9"/>
  <c r="N1404" i="9"/>
  <c r="N1405" i="9"/>
  <c r="N1406" i="9"/>
  <c r="N1407" i="9"/>
  <c r="N1408" i="9"/>
  <c r="N1409" i="9"/>
  <c r="N1410" i="9"/>
  <c r="N1411" i="9"/>
  <c r="N1412" i="9"/>
  <c r="N1413" i="9"/>
  <c r="N1414" i="9"/>
  <c r="N1415" i="9"/>
  <c r="N1416" i="9"/>
  <c r="N1417" i="9"/>
  <c r="N1418" i="9"/>
  <c r="N1419" i="9"/>
  <c r="N1420" i="9"/>
  <c r="N1421" i="9"/>
  <c r="N1422" i="9"/>
  <c r="N1423" i="9"/>
  <c r="N1424" i="9"/>
  <c r="N1425" i="9"/>
  <c r="N1426" i="9"/>
  <c r="N1427" i="9"/>
  <c r="N1428" i="9"/>
  <c r="N1429" i="9"/>
  <c r="N1430" i="9"/>
  <c r="N1431" i="9"/>
  <c r="N1432" i="9"/>
  <c r="N1433" i="9"/>
  <c r="N1434" i="9"/>
  <c r="N1435" i="9"/>
  <c r="N1436" i="9"/>
  <c r="N1437" i="9"/>
  <c r="N1438" i="9"/>
  <c r="N1439" i="9"/>
  <c r="N1440" i="9"/>
  <c r="N1441" i="9"/>
  <c r="N1442" i="9"/>
  <c r="N1443" i="9"/>
  <c r="N1444" i="9"/>
  <c r="N1445" i="9"/>
  <c r="N1446" i="9"/>
  <c r="N1447" i="9"/>
  <c r="N1448" i="9"/>
  <c r="N1449" i="9"/>
  <c r="N1450" i="9"/>
  <c r="N1451" i="9"/>
  <c r="N1452" i="9"/>
  <c r="N1453" i="9"/>
  <c r="N1454" i="9"/>
  <c r="N1455" i="9"/>
  <c r="N1456" i="9"/>
  <c r="N1457" i="9"/>
  <c r="N1458" i="9"/>
  <c r="N1459" i="9"/>
  <c r="N1460" i="9"/>
  <c r="N1461" i="9"/>
  <c r="N1462" i="9"/>
  <c r="N1463" i="9"/>
  <c r="N1464" i="9"/>
  <c r="N1465" i="9"/>
  <c r="N1466" i="9"/>
  <c r="N1467" i="9"/>
  <c r="N1468" i="9"/>
  <c r="N1469" i="9"/>
  <c r="N1470" i="9"/>
  <c r="N1471" i="9"/>
  <c r="N1472" i="9"/>
  <c r="N1473" i="9"/>
  <c r="N1474" i="9"/>
  <c r="N1475" i="9"/>
  <c r="N1476" i="9"/>
  <c r="N1477" i="9"/>
  <c r="N1478" i="9"/>
  <c r="N1479" i="9"/>
  <c r="N1480" i="9"/>
  <c r="N1481" i="9"/>
  <c r="N1482" i="9"/>
  <c r="N1483" i="9"/>
  <c r="N1484" i="9"/>
  <c r="N1485" i="9"/>
  <c r="N1486" i="9"/>
  <c r="N1487" i="9"/>
  <c r="N1488" i="9"/>
  <c r="N1489" i="9"/>
  <c r="N1490" i="9"/>
  <c r="N1491" i="9"/>
  <c r="N1492" i="9"/>
  <c r="N1493" i="9"/>
  <c r="N1494" i="9"/>
  <c r="N1495" i="9"/>
  <c r="N1496" i="9"/>
  <c r="N1497" i="9"/>
  <c r="N1498" i="9"/>
  <c r="N1499" i="9"/>
  <c r="N1500" i="9"/>
  <c r="N1501" i="9"/>
  <c r="N1502" i="9"/>
  <c r="N1503" i="9"/>
  <c r="N1504" i="9"/>
  <c r="N1505" i="9"/>
  <c r="N1506" i="9"/>
  <c r="N1507" i="9"/>
  <c r="N1508" i="9"/>
  <c r="N1509" i="9"/>
  <c r="N1510" i="9"/>
  <c r="N1511" i="9"/>
  <c r="N1512" i="9"/>
  <c r="N1513" i="9"/>
  <c r="N1514" i="9"/>
  <c r="N1515" i="9"/>
  <c r="N1516" i="9"/>
  <c r="N1517" i="9"/>
  <c r="N1518" i="9"/>
  <c r="N1519" i="9"/>
  <c r="N1520" i="9"/>
  <c r="N1521" i="9"/>
  <c r="N1522" i="9"/>
  <c r="N1523" i="9"/>
  <c r="N1524" i="9"/>
  <c r="N1525" i="9"/>
  <c r="N1526" i="9"/>
  <c r="N1527" i="9"/>
  <c r="N1528" i="9"/>
  <c r="N1529" i="9"/>
  <c r="N1530" i="9"/>
  <c r="N1531" i="9"/>
  <c r="N1532" i="9"/>
  <c r="N1533" i="9"/>
  <c r="N1534" i="9"/>
  <c r="N1535" i="9"/>
  <c r="N1536" i="9"/>
  <c r="N1537" i="9"/>
  <c r="N1538" i="9"/>
  <c r="N1539" i="9"/>
  <c r="N1540" i="9"/>
  <c r="N1541" i="9"/>
  <c r="N1542" i="9"/>
  <c r="N1543" i="9"/>
  <c r="N1544" i="9"/>
  <c r="N1545" i="9"/>
  <c r="N1546" i="9"/>
  <c r="N1547" i="9"/>
  <c r="D1548" i="9"/>
  <c r="N1548" i="9"/>
  <c r="D1549" i="9"/>
  <c r="N1549" i="9"/>
  <c r="N1550" i="9"/>
  <c r="D1551" i="9"/>
  <c r="N1551" i="9"/>
  <c r="D1552" i="9"/>
  <c r="N1552" i="9"/>
  <c r="N1553" i="9"/>
  <c r="D1554" i="9"/>
  <c r="N1554" i="9"/>
  <c r="D1555" i="9"/>
  <c r="N1555" i="9"/>
  <c r="N1556" i="9"/>
  <c r="D1557" i="9"/>
  <c r="N1557" i="9"/>
  <c r="D1558" i="9"/>
  <c r="N1558" i="9"/>
  <c r="N1559" i="9"/>
  <c r="D1560" i="9"/>
  <c r="N1560" i="9"/>
  <c r="D1561" i="9"/>
  <c r="N1561" i="9"/>
  <c r="N1562" i="9"/>
  <c r="D1563" i="9"/>
  <c r="N1563" i="9"/>
  <c r="D1564" i="9"/>
  <c r="N1564" i="9"/>
  <c r="N1565" i="9"/>
  <c r="D1566" i="9"/>
  <c r="N1566" i="9"/>
  <c r="D1567" i="9"/>
  <c r="N1567" i="9"/>
  <c r="N1568" i="9"/>
  <c r="D1569" i="9"/>
  <c r="N1569" i="9"/>
  <c r="D1570" i="9"/>
  <c r="N1570" i="9"/>
  <c r="N1571" i="9"/>
  <c r="D1572" i="9"/>
  <c r="N1572" i="9"/>
  <c r="D1573" i="9"/>
  <c r="N1573" i="9"/>
  <c r="N1574" i="9"/>
  <c r="D1575" i="9"/>
  <c r="N1575" i="9"/>
  <c r="D1576" i="9"/>
  <c r="N1576" i="9"/>
  <c r="N1577" i="9"/>
  <c r="D1578" i="9"/>
  <c r="N1578" i="9"/>
  <c r="D1579" i="9"/>
  <c r="N1579" i="9"/>
  <c r="N1580" i="9"/>
  <c r="D1581" i="9"/>
  <c r="N1581" i="9"/>
  <c r="D1582" i="9"/>
  <c r="N1582" i="9"/>
  <c r="N1583" i="9"/>
  <c r="D1584" i="9"/>
  <c r="N1584" i="9"/>
  <c r="D1585" i="9"/>
  <c r="N1585" i="9"/>
  <c r="N1586" i="9"/>
  <c r="D1587" i="9"/>
  <c r="N1587" i="9"/>
  <c r="D1588" i="9"/>
  <c r="N1588" i="9"/>
  <c r="N1589" i="9"/>
  <c r="D1590" i="9"/>
  <c r="N1590" i="9"/>
  <c r="D1591" i="9"/>
  <c r="N1591" i="9"/>
  <c r="N1592" i="9"/>
  <c r="D1593" i="9"/>
  <c r="N1593" i="9"/>
  <c r="D1594" i="9"/>
  <c r="N1594" i="9"/>
  <c r="N1595" i="9"/>
  <c r="D1596" i="9"/>
  <c r="N1596" i="9"/>
  <c r="D1597" i="9"/>
  <c r="N1597" i="9"/>
  <c r="N1598" i="9"/>
  <c r="D1599" i="9"/>
  <c r="N1599" i="9"/>
  <c r="D1600" i="9"/>
  <c r="N1600" i="9"/>
  <c r="N1601" i="9"/>
  <c r="D1602" i="9"/>
  <c r="N1602" i="9"/>
  <c r="D1603" i="9"/>
  <c r="N1603" i="9"/>
  <c r="N1604" i="9"/>
  <c r="D1605" i="9"/>
  <c r="N1605" i="9"/>
  <c r="D1606" i="9"/>
  <c r="N1606" i="9"/>
  <c r="N1607" i="9"/>
  <c r="D1608" i="9"/>
  <c r="N1608" i="9"/>
  <c r="D1609" i="9"/>
  <c r="N1609" i="9"/>
  <c r="N1610" i="9"/>
  <c r="D1611" i="9"/>
  <c r="N1611" i="9"/>
  <c r="D1612" i="9"/>
  <c r="N1612" i="9"/>
  <c r="N1613" i="9"/>
  <c r="D1614" i="9"/>
  <c r="N1614" i="9"/>
  <c r="D1615" i="9"/>
  <c r="N1615" i="9"/>
  <c r="N1616" i="9"/>
  <c r="D1617" i="9"/>
  <c r="N1617" i="9"/>
  <c r="D1618" i="9"/>
  <c r="N1618" i="9"/>
  <c r="N1619" i="9"/>
  <c r="D1620" i="9"/>
  <c r="N1620" i="9"/>
  <c r="D1621" i="9"/>
  <c r="N1621" i="9"/>
  <c r="N1622" i="9"/>
  <c r="D1623" i="9"/>
  <c r="N1623" i="9"/>
  <c r="D1624" i="9"/>
  <c r="N1624" i="9"/>
  <c r="N1625" i="9"/>
  <c r="D1626" i="9"/>
  <c r="N1626" i="9"/>
  <c r="D1627" i="9"/>
  <c r="N1627" i="9"/>
  <c r="N1628" i="9"/>
  <c r="D1629" i="9"/>
  <c r="N1629" i="9"/>
  <c r="D1630" i="9"/>
  <c r="N1630" i="9"/>
  <c r="N1631" i="9"/>
  <c r="D1632" i="9"/>
  <c r="N1632" i="9"/>
  <c r="D1633" i="9"/>
  <c r="N1633" i="9"/>
  <c r="N1634" i="9"/>
  <c r="D1635" i="9"/>
  <c r="N1635" i="9"/>
  <c r="D1636" i="9"/>
  <c r="N1636" i="9"/>
  <c r="N1637" i="9"/>
  <c r="D1638" i="9"/>
  <c r="N1638" i="9"/>
  <c r="D1639" i="9"/>
  <c r="N1639" i="9"/>
  <c r="N1640" i="9"/>
  <c r="D1641" i="9"/>
  <c r="N1641" i="9"/>
  <c r="D1642" i="9"/>
  <c r="N1642" i="9"/>
  <c r="N1643" i="9"/>
  <c r="D1644" i="9"/>
  <c r="N1644" i="9"/>
  <c r="D1645" i="9"/>
  <c r="N1645" i="9"/>
  <c r="N1646" i="9"/>
  <c r="D1647" i="9"/>
  <c r="N1647" i="9"/>
  <c r="D1648" i="9"/>
  <c r="N1648" i="9"/>
  <c r="N1649" i="9"/>
  <c r="D1650" i="9"/>
  <c r="N1650" i="9"/>
  <c r="D1651" i="9"/>
  <c r="N1651" i="9"/>
  <c r="N1652" i="9"/>
  <c r="D1653" i="9"/>
  <c r="N1653" i="9"/>
  <c r="D1654" i="9"/>
  <c r="N1654" i="9"/>
  <c r="N1655" i="9"/>
  <c r="D1656" i="9"/>
  <c r="N1656" i="9"/>
  <c r="D1657" i="9"/>
  <c r="N1657" i="9"/>
  <c r="N1658" i="9"/>
  <c r="D1659" i="9"/>
  <c r="N1659" i="9"/>
  <c r="D1660" i="9"/>
  <c r="N1660" i="9"/>
  <c r="N1661" i="9"/>
  <c r="D1662" i="9"/>
  <c r="N1662" i="9"/>
  <c r="D1663" i="9"/>
  <c r="N1663" i="9"/>
  <c r="N1664" i="9"/>
  <c r="D1665" i="9"/>
  <c r="N1665" i="9"/>
  <c r="D1666" i="9"/>
  <c r="N1666" i="9"/>
  <c r="N1667" i="9"/>
  <c r="D1668" i="9"/>
  <c r="N1668" i="9"/>
  <c r="D1669" i="9"/>
  <c r="N1669" i="9"/>
  <c r="N1670" i="9"/>
  <c r="D1671" i="9"/>
  <c r="N1671" i="9"/>
  <c r="D1672" i="9"/>
  <c r="N1672" i="9"/>
  <c r="N1673" i="9"/>
  <c r="D1674" i="9"/>
  <c r="N1674" i="9"/>
  <c r="D1675" i="9"/>
  <c r="N1675" i="9"/>
  <c r="N1676" i="9"/>
  <c r="D1677" i="9"/>
  <c r="N1677" i="9"/>
  <c r="D1678" i="9"/>
  <c r="N1678" i="9"/>
  <c r="N1679" i="9"/>
  <c r="D1680" i="9"/>
  <c r="N1680" i="9"/>
  <c r="D1681" i="9"/>
  <c r="N1681" i="9"/>
  <c r="N1682" i="9"/>
  <c r="D1683" i="9"/>
  <c r="N1683" i="9"/>
  <c r="D1684" i="9"/>
  <c r="N1684" i="9"/>
  <c r="N1685" i="9"/>
  <c r="D1686" i="9"/>
  <c r="N1686" i="9"/>
  <c r="D1687" i="9"/>
  <c r="N1687" i="9"/>
  <c r="N1688" i="9"/>
  <c r="D1689" i="9"/>
  <c r="N1689" i="9"/>
  <c r="D1690" i="9"/>
  <c r="N1690" i="9"/>
  <c r="N1691" i="9"/>
  <c r="D1692" i="9"/>
  <c r="N1692" i="9"/>
  <c r="D1693" i="9"/>
  <c r="N1693" i="9"/>
  <c r="N1694" i="9"/>
  <c r="D1695" i="9"/>
  <c r="N1695" i="9"/>
  <c r="D1696" i="9"/>
  <c r="N1696" i="9"/>
  <c r="N1697" i="9"/>
  <c r="D1698" i="9"/>
  <c r="N1698" i="9"/>
  <c r="D1699" i="9"/>
  <c r="N1699" i="9"/>
  <c r="N1700" i="9"/>
  <c r="D1701" i="9"/>
  <c r="N1701" i="9"/>
  <c r="D1702" i="9"/>
  <c r="N1702" i="9"/>
  <c r="N1703" i="9"/>
  <c r="D1704" i="9"/>
  <c r="N1704" i="9"/>
  <c r="D1705" i="9"/>
  <c r="N1705" i="9"/>
  <c r="N1706" i="9"/>
  <c r="D1707" i="9"/>
  <c r="N1707" i="9"/>
  <c r="D1708" i="9"/>
  <c r="N1708" i="9"/>
  <c r="N1709" i="9"/>
  <c r="D1710" i="9"/>
  <c r="N1710" i="9"/>
  <c r="D1711" i="9"/>
  <c r="N1711" i="9"/>
  <c r="N1712" i="9"/>
  <c r="D1713" i="9"/>
  <c r="N1713" i="9"/>
  <c r="D1714" i="9"/>
  <c r="N1714" i="9"/>
  <c r="N1715" i="9"/>
  <c r="D1716" i="9"/>
  <c r="N1716" i="9"/>
  <c r="D1717" i="9"/>
  <c r="N1717" i="9"/>
  <c r="N1718" i="9"/>
  <c r="D1719" i="9"/>
  <c r="N1719" i="9"/>
  <c r="D1720" i="9"/>
  <c r="N1720" i="9"/>
  <c r="N1721" i="9"/>
  <c r="D1722" i="9"/>
  <c r="N1722" i="9"/>
  <c r="D1723" i="9"/>
  <c r="N1723" i="9"/>
  <c r="N1724" i="9"/>
  <c r="D1725" i="9"/>
  <c r="N1725" i="9"/>
  <c r="D1726" i="9"/>
  <c r="N1726" i="9"/>
  <c r="N1727" i="9"/>
  <c r="D1728" i="9"/>
  <c r="N1728" i="9"/>
  <c r="D1729" i="9"/>
  <c r="N1729" i="9"/>
  <c r="N1730" i="9"/>
  <c r="D1731" i="9"/>
  <c r="N1731" i="9"/>
  <c r="D1732" i="9"/>
  <c r="N1732" i="9"/>
  <c r="N1733" i="9"/>
  <c r="D1734" i="9"/>
  <c r="N1734" i="9"/>
  <c r="D1735" i="9"/>
  <c r="N1735" i="9"/>
  <c r="N1736" i="9"/>
  <c r="D1737" i="9"/>
  <c r="N1737" i="9"/>
  <c r="D1738" i="9"/>
  <c r="N1738" i="9"/>
  <c r="N1739" i="9"/>
  <c r="D1740" i="9"/>
  <c r="N1740" i="9"/>
  <c r="D1741" i="9"/>
  <c r="N1741" i="9"/>
  <c r="N1742" i="9"/>
  <c r="D1743" i="9"/>
  <c r="N1743" i="9"/>
  <c r="D1744" i="9"/>
  <c r="N1744" i="9"/>
  <c r="N1745" i="9"/>
  <c r="D1746" i="9"/>
  <c r="N1746" i="9"/>
  <c r="D1747" i="9"/>
  <c r="N1747" i="9"/>
  <c r="N1748" i="9"/>
  <c r="D1749" i="9"/>
  <c r="N1749" i="9"/>
  <c r="D1750" i="9"/>
  <c r="N1750" i="9"/>
  <c r="N1751" i="9"/>
  <c r="D1752" i="9"/>
  <c r="N1752" i="9"/>
  <c r="D1753" i="9"/>
  <c r="N1753" i="9"/>
  <c r="N1754" i="9"/>
  <c r="D1755" i="9"/>
  <c r="N1755" i="9"/>
  <c r="D1756" i="9"/>
  <c r="N1756" i="9"/>
  <c r="N1757" i="9"/>
  <c r="D1758" i="9"/>
  <c r="N1758" i="9"/>
  <c r="D1759" i="9"/>
  <c r="N1759" i="9"/>
  <c r="N1760" i="9"/>
  <c r="D1761" i="9"/>
  <c r="N1761" i="9"/>
  <c r="D1762" i="9"/>
  <c r="N1762" i="9"/>
  <c r="N1763" i="9"/>
  <c r="D1764" i="9"/>
  <c r="N1764" i="9"/>
  <c r="D1765" i="9"/>
  <c r="N1765" i="9"/>
  <c r="N1766" i="9"/>
  <c r="D1767" i="9"/>
  <c r="N1767" i="9"/>
  <c r="D1768" i="9"/>
  <c r="N1768" i="9"/>
  <c r="N1769" i="9"/>
  <c r="D1770" i="9"/>
  <c r="N1770" i="9"/>
  <c r="D1771" i="9"/>
  <c r="N1771" i="9"/>
  <c r="N1772" i="9"/>
  <c r="D1773" i="9"/>
  <c r="N1773" i="9"/>
  <c r="D1774" i="9"/>
  <c r="N1774" i="9"/>
  <c r="N1775" i="9"/>
  <c r="D1776" i="9"/>
  <c r="N1776" i="9"/>
  <c r="D1777" i="9"/>
  <c r="N1777" i="9"/>
  <c r="N1778" i="9"/>
  <c r="D1779" i="9"/>
  <c r="N1779" i="9"/>
  <c r="D1780" i="9"/>
  <c r="N1780" i="9"/>
  <c r="N1781" i="9"/>
  <c r="D1782" i="9"/>
  <c r="N1782" i="9"/>
  <c r="D1783" i="9"/>
  <c r="N1783" i="9"/>
  <c r="N1784" i="9"/>
  <c r="D1785" i="9"/>
  <c r="N1785" i="9"/>
  <c r="D1786" i="9"/>
  <c r="N1786" i="9"/>
  <c r="N1787" i="9"/>
  <c r="D1788" i="9"/>
  <c r="N1788" i="9"/>
  <c r="D1789" i="9"/>
  <c r="N1789" i="9"/>
  <c r="N1790" i="9"/>
  <c r="D1791" i="9"/>
  <c r="N1791" i="9"/>
  <c r="D1792" i="9"/>
  <c r="N1792" i="9"/>
  <c r="N1793" i="9"/>
  <c r="D1794" i="9"/>
  <c r="N1794" i="9"/>
  <c r="D1795" i="9"/>
  <c r="N1795" i="9"/>
  <c r="N1796" i="9"/>
  <c r="D1797" i="9"/>
  <c r="N1797" i="9"/>
  <c r="D1798" i="9"/>
  <c r="N1798" i="9"/>
  <c r="N1799" i="9"/>
  <c r="D1800" i="9"/>
  <c r="N1800" i="9"/>
  <c r="D1801" i="9"/>
  <c r="N1801" i="9"/>
  <c r="N1802" i="9"/>
  <c r="D1805" i="9"/>
  <c r="D1803" i="9"/>
  <c r="N1803" i="9"/>
  <c r="D1804" i="9"/>
  <c r="N1804" i="9"/>
  <c r="N1805" i="9"/>
  <c r="D1806" i="9"/>
  <c r="N1806" i="9"/>
  <c r="D1807" i="9"/>
  <c r="N1807" i="9"/>
  <c r="N1808" i="9"/>
  <c r="D1809" i="9"/>
  <c r="N1809" i="9"/>
  <c r="D1810" i="9"/>
  <c r="N1810" i="9"/>
  <c r="N1811" i="9"/>
  <c r="G992" i="9"/>
  <c r="G991" i="9"/>
  <c r="G990" i="9"/>
  <c r="G989" i="9"/>
  <c r="G988" i="9"/>
  <c r="G987" i="9"/>
  <c r="G986" i="9"/>
  <c r="G985" i="9"/>
  <c r="G984" i="9"/>
  <c r="G983" i="9"/>
  <c r="G982" i="9"/>
  <c r="G980" i="9"/>
  <c r="G979" i="9"/>
  <c r="G978" i="9"/>
  <c r="G977" i="9"/>
  <c r="G976" i="9"/>
  <c r="G975" i="9"/>
  <c r="G974" i="9"/>
  <c r="G973" i="9"/>
  <c r="G972" i="9"/>
  <c r="G971" i="9"/>
  <c r="G970" i="9"/>
  <c r="G968" i="9"/>
  <c r="G967" i="9"/>
  <c r="G966" i="9"/>
  <c r="G965" i="9"/>
  <c r="G964" i="9"/>
  <c r="G963" i="9"/>
  <c r="G962" i="9"/>
  <c r="G961" i="9"/>
  <c r="G960" i="9"/>
  <c r="G959" i="9"/>
  <c r="G958" i="9"/>
  <c r="G956" i="9"/>
  <c r="G955" i="9"/>
  <c r="G954" i="9"/>
  <c r="G953" i="9"/>
  <c r="G952" i="9"/>
  <c r="G951" i="9"/>
  <c r="G950" i="9"/>
  <c r="G949" i="9"/>
  <c r="G948" i="9"/>
  <c r="G947" i="9"/>
  <c r="G946" i="9"/>
  <c r="G944" i="9"/>
  <c r="G943" i="9"/>
  <c r="G942" i="9"/>
  <c r="G941" i="9"/>
  <c r="G940" i="9"/>
  <c r="G939" i="9"/>
  <c r="G938" i="9"/>
  <c r="G937" i="9"/>
  <c r="G936" i="9"/>
  <c r="G935" i="9"/>
  <c r="G934" i="9"/>
  <c r="G932" i="9"/>
  <c r="G931" i="9"/>
  <c r="G930" i="9"/>
  <c r="G929" i="9"/>
  <c r="G928" i="9"/>
  <c r="G927" i="9"/>
  <c r="G926" i="9"/>
  <c r="G925" i="9"/>
  <c r="G924" i="9"/>
  <c r="G923" i="9"/>
  <c r="G922" i="9"/>
  <c r="G920" i="9"/>
  <c r="G919" i="9"/>
  <c r="G918" i="9"/>
  <c r="G917" i="9"/>
  <c r="G916" i="9"/>
  <c r="G915" i="9"/>
  <c r="G914" i="9"/>
  <c r="G913" i="9"/>
  <c r="G912" i="9"/>
  <c r="G911" i="9"/>
  <c r="G910" i="9"/>
  <c r="G908" i="9"/>
  <c r="G907" i="9"/>
  <c r="G906" i="9"/>
  <c r="G905" i="9"/>
  <c r="G904" i="9"/>
  <c r="G903" i="9"/>
  <c r="G902" i="9"/>
  <c r="G901" i="9"/>
  <c r="G900" i="9"/>
  <c r="G899" i="9"/>
  <c r="G898" i="9"/>
  <c r="G896" i="9"/>
  <c r="G895" i="9"/>
  <c r="G894" i="9"/>
  <c r="G893" i="9"/>
  <c r="G892" i="9"/>
  <c r="G891" i="9"/>
  <c r="G890" i="9"/>
  <c r="G889" i="9"/>
  <c r="G888" i="9"/>
  <c r="G887" i="9"/>
  <c r="G886" i="9"/>
  <c r="G884" i="9"/>
  <c r="G883" i="9"/>
  <c r="G882" i="9"/>
  <c r="G881" i="9"/>
  <c r="G880" i="9"/>
  <c r="G879" i="9"/>
  <c r="G878" i="9"/>
  <c r="G877" i="9"/>
  <c r="G876" i="9"/>
  <c r="G875" i="9"/>
  <c r="G874" i="9"/>
  <c r="G872" i="9"/>
  <c r="G871" i="9"/>
  <c r="G870" i="9"/>
  <c r="G869" i="9"/>
  <c r="G868" i="9"/>
  <c r="G867" i="9"/>
  <c r="G866" i="9"/>
  <c r="G865" i="9"/>
  <c r="G864" i="9"/>
  <c r="G863" i="9"/>
  <c r="G862" i="9"/>
  <c r="G860" i="9"/>
  <c r="G859" i="9"/>
  <c r="G858" i="9"/>
  <c r="G857" i="9"/>
  <c r="G856" i="9"/>
  <c r="G855" i="9"/>
  <c r="G854" i="9"/>
  <c r="G853" i="9"/>
  <c r="G852" i="9"/>
  <c r="G851" i="9"/>
  <c r="G850" i="9"/>
  <c r="G848" i="9"/>
  <c r="G847" i="9"/>
  <c r="G846" i="9"/>
  <c r="G845" i="9"/>
  <c r="G844" i="9"/>
  <c r="G843" i="9"/>
  <c r="G842" i="9"/>
  <c r="G841" i="9"/>
  <c r="G840" i="9"/>
  <c r="G839" i="9"/>
  <c r="G838" i="9"/>
  <c r="G836" i="9"/>
  <c r="G835" i="9"/>
  <c r="G834" i="9"/>
  <c r="G833" i="9"/>
  <c r="G832" i="9"/>
  <c r="G831" i="9"/>
  <c r="G830" i="9"/>
  <c r="G829" i="9"/>
  <c r="G828" i="9"/>
  <c r="G827" i="9"/>
  <c r="G826" i="9"/>
  <c r="G824" i="9"/>
  <c r="G823" i="9"/>
  <c r="G822" i="9"/>
  <c r="G821" i="9"/>
  <c r="G820" i="9"/>
  <c r="G819" i="9"/>
  <c r="G818" i="9"/>
  <c r="G817" i="9"/>
  <c r="G816" i="9"/>
  <c r="G815" i="9"/>
  <c r="G814" i="9"/>
  <c r="G812" i="9"/>
  <c r="G811" i="9"/>
  <c r="G810" i="9"/>
  <c r="G809" i="9"/>
  <c r="G808" i="9"/>
  <c r="G807" i="9"/>
  <c r="G806" i="9"/>
  <c r="G805" i="9"/>
  <c r="G804" i="9"/>
  <c r="G803" i="9"/>
  <c r="G802" i="9"/>
  <c r="G800" i="9"/>
  <c r="G799" i="9"/>
  <c r="G798" i="9"/>
  <c r="G797" i="9"/>
  <c r="G796" i="9"/>
  <c r="G795" i="9"/>
  <c r="G794" i="9"/>
  <c r="G793" i="9"/>
  <c r="G792" i="9"/>
  <c r="G791" i="9"/>
  <c r="G790" i="9"/>
  <c r="G788" i="9"/>
  <c r="G787" i="9"/>
  <c r="G786" i="9"/>
  <c r="G785" i="9"/>
  <c r="G784" i="9"/>
  <c r="G783" i="9"/>
  <c r="G782" i="9"/>
  <c r="G781" i="9"/>
  <c r="G780" i="9"/>
  <c r="G779" i="9"/>
  <c r="G778" i="9"/>
  <c r="G776" i="9"/>
  <c r="G775" i="9"/>
  <c r="G774" i="9"/>
  <c r="G773" i="9"/>
  <c r="G772" i="9"/>
  <c r="G771" i="9"/>
  <c r="G770" i="9"/>
  <c r="G769" i="9"/>
  <c r="G768" i="9"/>
  <c r="G767" i="9"/>
  <c r="G766" i="9"/>
  <c r="G764" i="9"/>
  <c r="G763" i="9"/>
  <c r="G762" i="9"/>
  <c r="G761" i="9"/>
  <c r="G760" i="9"/>
  <c r="G759" i="9"/>
  <c r="G758" i="9"/>
  <c r="G757" i="9"/>
  <c r="G756" i="9"/>
  <c r="G755" i="9"/>
  <c r="G754" i="9"/>
  <c r="G752" i="9"/>
  <c r="G751" i="9"/>
  <c r="G750" i="9"/>
  <c r="G749" i="9"/>
  <c r="G748" i="9"/>
  <c r="G747" i="9"/>
  <c r="G746" i="9"/>
  <c r="G745" i="9"/>
  <c r="G744" i="9"/>
  <c r="G743" i="9"/>
  <c r="G742" i="9"/>
  <c r="G740" i="9"/>
  <c r="G739" i="9"/>
  <c r="G738" i="9"/>
  <c r="G737" i="9"/>
  <c r="G736" i="9"/>
  <c r="G735" i="9"/>
  <c r="G734" i="9"/>
  <c r="G733" i="9"/>
  <c r="G732" i="9"/>
  <c r="G731" i="9"/>
  <c r="G730" i="9"/>
  <c r="G728" i="9"/>
  <c r="G727" i="9"/>
  <c r="G726" i="9"/>
  <c r="G725" i="9"/>
  <c r="G724" i="9"/>
  <c r="G723" i="9"/>
  <c r="G722" i="9"/>
  <c r="G721" i="9"/>
  <c r="G720" i="9"/>
  <c r="G719" i="9"/>
  <c r="G718" i="9"/>
  <c r="G716" i="9"/>
  <c r="G715" i="9"/>
  <c r="G714" i="9"/>
  <c r="G713" i="9"/>
  <c r="G712" i="9"/>
  <c r="G711" i="9"/>
  <c r="G710" i="9"/>
  <c r="G709" i="9"/>
  <c r="G708" i="9"/>
  <c r="G707" i="9"/>
  <c r="G706" i="9"/>
  <c r="G704" i="9"/>
  <c r="G703" i="9"/>
  <c r="G702" i="9"/>
  <c r="G701" i="9"/>
  <c r="G700" i="9"/>
  <c r="G699" i="9"/>
  <c r="G698" i="9"/>
  <c r="G697" i="9"/>
  <c r="G696" i="9"/>
  <c r="G695" i="9"/>
  <c r="G694" i="9"/>
  <c r="G692" i="9"/>
  <c r="G691" i="9"/>
  <c r="G690" i="9"/>
  <c r="G689" i="9"/>
  <c r="G688" i="9"/>
  <c r="G687" i="9"/>
  <c r="G686" i="9"/>
  <c r="G685" i="9"/>
  <c r="G684" i="9"/>
  <c r="G683" i="9"/>
  <c r="G682" i="9"/>
  <c r="G680" i="9"/>
  <c r="G679" i="9"/>
  <c r="G678" i="9"/>
  <c r="G677" i="9"/>
  <c r="G676" i="9"/>
  <c r="G675" i="9"/>
  <c r="G674" i="9"/>
  <c r="G673" i="9"/>
  <c r="G672" i="9"/>
  <c r="G671" i="9"/>
  <c r="G670" i="9"/>
  <c r="G668" i="9"/>
  <c r="G667" i="9"/>
  <c r="G666" i="9"/>
  <c r="G665" i="9"/>
  <c r="G664" i="9"/>
  <c r="G663" i="9"/>
  <c r="G662" i="9"/>
  <c r="G661" i="9"/>
  <c r="G660" i="9"/>
  <c r="G659" i="9"/>
  <c r="G658" i="9"/>
  <c r="G656" i="9"/>
  <c r="G655" i="9"/>
  <c r="G654" i="9"/>
  <c r="G653" i="9"/>
  <c r="G652" i="9"/>
  <c r="G651" i="9"/>
  <c r="G650" i="9"/>
  <c r="G649" i="9"/>
  <c r="G648" i="9"/>
  <c r="G647" i="9"/>
  <c r="G646" i="9"/>
  <c r="G644" i="9"/>
  <c r="G643" i="9"/>
  <c r="G642" i="9"/>
  <c r="G641" i="9"/>
  <c r="G640" i="9"/>
  <c r="G639" i="9"/>
  <c r="G638" i="9"/>
  <c r="G637" i="9"/>
  <c r="G636" i="9"/>
  <c r="G635" i="9"/>
  <c r="G634" i="9"/>
  <c r="G632" i="9"/>
  <c r="G631" i="9"/>
  <c r="G630" i="9"/>
  <c r="G629" i="9"/>
  <c r="G628" i="9"/>
  <c r="G627" i="9"/>
  <c r="G626" i="9"/>
  <c r="G625" i="9"/>
  <c r="G624" i="9"/>
  <c r="G623" i="9"/>
  <c r="G622" i="9"/>
  <c r="G620" i="9"/>
  <c r="G619" i="9"/>
  <c r="G618" i="9"/>
  <c r="G617" i="9"/>
  <c r="G616" i="9"/>
  <c r="G615" i="9"/>
  <c r="G614" i="9"/>
  <c r="G613" i="9"/>
  <c r="G612" i="9"/>
  <c r="G611" i="9"/>
  <c r="G610" i="9"/>
  <c r="G608" i="9"/>
  <c r="G607" i="9"/>
  <c r="G606" i="9"/>
  <c r="G605" i="9"/>
  <c r="G604" i="9"/>
  <c r="G603" i="9"/>
  <c r="G602" i="9"/>
  <c r="G601" i="9"/>
  <c r="G600" i="9"/>
  <c r="G599" i="9"/>
  <c r="G598" i="9"/>
  <c r="G596" i="9"/>
  <c r="G595" i="9"/>
  <c r="G594" i="9"/>
  <c r="G593" i="9"/>
  <c r="G592" i="9"/>
  <c r="G591" i="9"/>
  <c r="G590" i="9"/>
  <c r="G589" i="9"/>
  <c r="G588" i="9"/>
  <c r="G587" i="9"/>
  <c r="G586" i="9"/>
  <c r="G584" i="9"/>
  <c r="G583" i="9"/>
  <c r="G582" i="9"/>
  <c r="G581" i="9"/>
  <c r="G580" i="9"/>
  <c r="G579" i="9"/>
  <c r="G578" i="9"/>
  <c r="G577" i="9"/>
  <c r="G576" i="9"/>
  <c r="G575" i="9"/>
  <c r="G574" i="9"/>
  <c r="G572" i="9"/>
  <c r="G571" i="9"/>
  <c r="G570" i="9"/>
  <c r="G569" i="9"/>
  <c r="G568" i="9"/>
  <c r="G567" i="9"/>
  <c r="G566" i="9"/>
  <c r="G565" i="9"/>
  <c r="G564" i="9"/>
  <c r="G563" i="9"/>
  <c r="G562" i="9"/>
  <c r="G560" i="9"/>
  <c r="G559" i="9"/>
  <c r="G558" i="9"/>
  <c r="G557" i="9"/>
  <c r="G556" i="9"/>
  <c r="G555" i="9"/>
  <c r="G554" i="9"/>
  <c r="G553" i="9"/>
  <c r="G552" i="9"/>
  <c r="G551" i="9"/>
  <c r="G550" i="9"/>
  <c r="G548" i="9"/>
  <c r="G547" i="9"/>
  <c r="G546" i="9"/>
  <c r="G545" i="9"/>
  <c r="G544" i="9"/>
  <c r="G543" i="9"/>
  <c r="G542" i="9"/>
  <c r="G541" i="9"/>
  <c r="G540" i="9"/>
  <c r="G539" i="9"/>
  <c r="G538" i="9"/>
  <c r="G536" i="9"/>
  <c r="G535" i="9"/>
  <c r="G534" i="9"/>
  <c r="G533" i="9"/>
  <c r="G532" i="9"/>
  <c r="G531" i="9"/>
  <c r="G530" i="9"/>
  <c r="G529" i="9"/>
  <c r="G528" i="9"/>
  <c r="G527" i="9"/>
  <c r="G526" i="9"/>
  <c r="G524" i="9"/>
  <c r="G523" i="9"/>
  <c r="G522" i="9"/>
  <c r="G521" i="9"/>
  <c r="G520" i="9"/>
  <c r="G519" i="9"/>
  <c r="G518" i="9"/>
  <c r="G517" i="9"/>
  <c r="G516" i="9"/>
  <c r="G515" i="9"/>
  <c r="G514" i="9"/>
  <c r="G512" i="9"/>
  <c r="G511" i="9"/>
  <c r="G510" i="9"/>
  <c r="G509" i="9"/>
  <c r="G508" i="9"/>
  <c r="G507" i="9"/>
  <c r="G506" i="9"/>
  <c r="G505" i="9"/>
  <c r="G504" i="9"/>
  <c r="G503" i="9"/>
  <c r="G502" i="9"/>
  <c r="G500" i="9"/>
  <c r="G499" i="9"/>
  <c r="G498" i="9"/>
  <c r="G497" i="9"/>
  <c r="G496" i="9"/>
  <c r="G495" i="9"/>
  <c r="G494" i="9"/>
  <c r="G493" i="9"/>
  <c r="G492" i="9"/>
  <c r="G491" i="9"/>
  <c r="G490" i="9"/>
  <c r="G488" i="9"/>
  <c r="G487" i="9"/>
  <c r="G486" i="9"/>
  <c r="G485" i="9"/>
  <c r="G484" i="9"/>
  <c r="G483" i="9"/>
  <c r="G482" i="9"/>
  <c r="G481" i="9"/>
  <c r="G480" i="9"/>
  <c r="G479" i="9"/>
  <c r="G478" i="9"/>
  <c r="G476" i="9"/>
  <c r="G475" i="9"/>
  <c r="G474" i="9"/>
  <c r="G473" i="9"/>
  <c r="G472" i="9"/>
  <c r="G471" i="9"/>
  <c r="G470" i="9"/>
  <c r="G469" i="9"/>
  <c r="G468" i="9"/>
  <c r="G467" i="9"/>
  <c r="G466" i="9"/>
  <c r="G464" i="9"/>
  <c r="G463" i="9"/>
  <c r="G462" i="9"/>
  <c r="G461" i="9"/>
  <c r="G460" i="9"/>
  <c r="G459" i="9"/>
  <c r="G458" i="9"/>
  <c r="G457" i="9"/>
  <c r="G456" i="9"/>
  <c r="G455" i="9"/>
  <c r="G454" i="9"/>
  <c r="G452" i="9"/>
  <c r="G451" i="9"/>
  <c r="G450" i="9"/>
  <c r="G449" i="9"/>
  <c r="G448" i="9"/>
  <c r="G447" i="9"/>
  <c r="G446" i="9"/>
  <c r="G445" i="9"/>
  <c r="G444" i="9"/>
  <c r="G443" i="9"/>
  <c r="G442" i="9"/>
  <c r="G440" i="9"/>
  <c r="G439" i="9"/>
  <c r="G438" i="9"/>
  <c r="G437" i="9"/>
  <c r="G436" i="9"/>
  <c r="G435" i="9"/>
  <c r="G434" i="9"/>
  <c r="G433" i="9"/>
  <c r="G432" i="9"/>
  <c r="G431" i="9"/>
  <c r="G430" i="9"/>
  <c r="G428" i="9"/>
  <c r="G427" i="9"/>
  <c r="G426" i="9"/>
  <c r="G425" i="9"/>
  <c r="G424" i="9"/>
  <c r="G423" i="9"/>
  <c r="G422" i="9"/>
  <c r="G421" i="9"/>
  <c r="G420" i="9"/>
  <c r="G419" i="9"/>
  <c r="G418" i="9"/>
  <c r="G416" i="9"/>
  <c r="G415" i="9"/>
  <c r="G414" i="9"/>
  <c r="G413" i="9"/>
  <c r="G412" i="9"/>
  <c r="G411" i="9"/>
  <c r="G410" i="9"/>
  <c r="G409" i="9"/>
  <c r="G408" i="9"/>
  <c r="G407" i="9"/>
  <c r="G406" i="9"/>
  <c r="G404" i="9"/>
  <c r="G403" i="9"/>
  <c r="G402" i="9"/>
  <c r="G401" i="9"/>
  <c r="G400" i="9"/>
  <c r="G399" i="9"/>
  <c r="G398" i="9"/>
  <c r="G397" i="9"/>
  <c r="G396" i="9"/>
  <c r="G395" i="9"/>
  <c r="G394" i="9"/>
  <c r="G392" i="9"/>
  <c r="G391" i="9"/>
  <c r="G390" i="9"/>
  <c r="G389" i="9"/>
  <c r="G388" i="9"/>
  <c r="G387" i="9"/>
  <c r="G386" i="9"/>
  <c r="G385" i="9"/>
  <c r="G384" i="9"/>
  <c r="G383" i="9"/>
  <c r="G382" i="9"/>
  <c r="G380" i="9"/>
  <c r="G379" i="9"/>
  <c r="G378" i="9"/>
  <c r="G377" i="9"/>
  <c r="G376" i="9"/>
  <c r="G375" i="9"/>
  <c r="G374" i="9"/>
  <c r="G373" i="9"/>
  <c r="G372" i="9"/>
  <c r="G371" i="9"/>
  <c r="G370" i="9"/>
  <c r="G368" i="9"/>
  <c r="G367" i="9"/>
  <c r="G366" i="9"/>
  <c r="G365" i="9"/>
  <c r="G364" i="9"/>
  <c r="G363" i="9"/>
  <c r="G362" i="9"/>
  <c r="G361" i="9"/>
  <c r="G360" i="9"/>
  <c r="G359" i="9"/>
  <c r="G358" i="9"/>
  <c r="G356" i="9"/>
  <c r="G355" i="9"/>
  <c r="G354" i="9"/>
  <c r="G353" i="9"/>
  <c r="G352" i="9"/>
  <c r="G351" i="9"/>
  <c r="G350" i="9"/>
  <c r="G349" i="9"/>
  <c r="G348" i="9"/>
  <c r="G347" i="9"/>
  <c r="G346" i="9"/>
  <c r="G344" i="9"/>
  <c r="G343" i="9"/>
  <c r="G342" i="9"/>
  <c r="G341" i="9"/>
  <c r="G340" i="9"/>
  <c r="G339" i="9"/>
  <c r="G338" i="9"/>
  <c r="G337" i="9"/>
  <c r="G336" i="9"/>
  <c r="G335" i="9"/>
  <c r="G334" i="9"/>
  <c r="G332" i="9"/>
  <c r="G331" i="9"/>
  <c r="G330" i="9"/>
  <c r="G329" i="9"/>
  <c r="G328" i="9"/>
  <c r="G327" i="9"/>
  <c r="G326" i="9"/>
  <c r="G325" i="9"/>
  <c r="G324" i="9"/>
  <c r="G323" i="9"/>
  <c r="G322" i="9"/>
  <c r="G320" i="9"/>
  <c r="G319" i="9"/>
  <c r="G318" i="9"/>
  <c r="G317" i="9"/>
  <c r="G316" i="9"/>
  <c r="G315" i="9"/>
  <c r="G314" i="9"/>
  <c r="G313" i="9"/>
  <c r="G312" i="9"/>
  <c r="G311" i="9"/>
  <c r="G310" i="9"/>
  <c r="G308" i="9"/>
  <c r="G307" i="9"/>
  <c r="G306" i="9"/>
  <c r="G305" i="9"/>
  <c r="G304" i="9"/>
  <c r="G303" i="9"/>
  <c r="G302" i="9"/>
  <c r="G301" i="9"/>
  <c r="G300" i="9"/>
  <c r="G299" i="9"/>
  <c r="G298" i="9"/>
  <c r="G296" i="9"/>
  <c r="G295" i="9"/>
  <c r="G294" i="9"/>
  <c r="G293" i="9"/>
  <c r="G292" i="9"/>
  <c r="G291" i="9"/>
  <c r="G290" i="9"/>
  <c r="G289" i="9"/>
  <c r="G288" i="9"/>
  <c r="G287" i="9"/>
  <c r="G286" i="9"/>
  <c r="G284" i="9"/>
  <c r="G283" i="9"/>
  <c r="G282" i="9"/>
  <c r="G281" i="9"/>
  <c r="G280" i="9"/>
  <c r="G279" i="9"/>
  <c r="G278" i="9"/>
  <c r="G277" i="9"/>
  <c r="G276" i="9"/>
  <c r="G275" i="9"/>
  <c r="G274" i="9"/>
  <c r="G272" i="9"/>
  <c r="G271" i="9"/>
  <c r="G270" i="9"/>
  <c r="G269" i="9"/>
  <c r="G268" i="9"/>
  <c r="G267" i="9"/>
  <c r="G266" i="9"/>
  <c r="G265" i="9"/>
  <c r="G264" i="9"/>
  <c r="G263" i="9"/>
  <c r="G262" i="9"/>
  <c r="G260" i="9"/>
  <c r="G259" i="9"/>
  <c r="G258" i="9"/>
  <c r="G257" i="9"/>
  <c r="G256" i="9"/>
  <c r="G255" i="9"/>
  <c r="G254" i="9"/>
  <c r="G253" i="9"/>
  <c r="G252" i="9"/>
  <c r="G251" i="9"/>
  <c r="G250" i="9"/>
  <c r="G248" i="9"/>
  <c r="G247" i="9"/>
  <c r="G246" i="9"/>
  <c r="G245" i="9"/>
  <c r="G244" i="9"/>
  <c r="G243" i="9"/>
  <c r="G242" i="9"/>
  <c r="G241" i="9"/>
  <c r="G240" i="9"/>
  <c r="G239" i="9"/>
  <c r="G238" i="9"/>
  <c r="G236" i="9"/>
  <c r="G235" i="9"/>
  <c r="G234" i="9"/>
  <c r="G233" i="9"/>
  <c r="G232" i="9"/>
  <c r="G231" i="9"/>
  <c r="G230" i="9"/>
  <c r="G229" i="9"/>
  <c r="G228" i="9"/>
  <c r="G227" i="9"/>
  <c r="G226" i="9"/>
  <c r="G224" i="9"/>
  <c r="G223" i="9"/>
  <c r="G222" i="9"/>
  <c r="G221" i="9"/>
  <c r="G220" i="9"/>
  <c r="G219" i="9"/>
  <c r="G218" i="9"/>
  <c r="G217" i="9"/>
  <c r="G216" i="9"/>
  <c r="G215" i="9"/>
  <c r="G214" i="9"/>
  <c r="G212" i="9"/>
  <c r="G211" i="9"/>
  <c r="G210" i="9"/>
  <c r="G209" i="9"/>
  <c r="G208" i="9"/>
  <c r="G207" i="9"/>
  <c r="G206" i="9"/>
  <c r="G205" i="9"/>
  <c r="G204" i="9"/>
  <c r="G203" i="9"/>
  <c r="G202" i="9"/>
  <c r="G200" i="9"/>
  <c r="G199" i="9"/>
  <c r="G198" i="9"/>
  <c r="G197" i="9"/>
  <c r="G196" i="9"/>
  <c r="G195" i="9"/>
  <c r="G194" i="9"/>
  <c r="G193" i="9"/>
  <c r="G192" i="9"/>
  <c r="G191" i="9"/>
  <c r="G190" i="9"/>
  <c r="G188" i="9"/>
  <c r="G187" i="9"/>
  <c r="G186" i="9"/>
  <c r="G185" i="9"/>
  <c r="G184" i="9"/>
  <c r="G183" i="9"/>
  <c r="G182" i="9"/>
  <c r="G181" i="9"/>
  <c r="G180" i="9"/>
  <c r="G179" i="9"/>
  <c r="G178" i="9"/>
  <c r="G176" i="9"/>
  <c r="G175" i="9"/>
  <c r="G174" i="9"/>
  <c r="G173" i="9"/>
  <c r="G172" i="9"/>
  <c r="G171" i="9"/>
  <c r="G170" i="9"/>
  <c r="G169" i="9"/>
  <c r="G168" i="9"/>
  <c r="G167" i="9"/>
  <c r="G166" i="9"/>
  <c r="G164" i="9"/>
  <c r="G163" i="9"/>
  <c r="G162" i="9"/>
  <c r="G161" i="9"/>
  <c r="G160" i="9"/>
  <c r="G159" i="9"/>
  <c r="G158" i="9"/>
  <c r="G157" i="9"/>
  <c r="G156" i="9"/>
  <c r="G155" i="9"/>
  <c r="G154" i="9"/>
  <c r="G152" i="9"/>
  <c r="G151" i="9"/>
  <c r="G150" i="9"/>
  <c r="G149" i="9"/>
  <c r="G148" i="9"/>
  <c r="G147" i="9"/>
  <c r="G146" i="9"/>
  <c r="G145" i="9"/>
  <c r="G144" i="9"/>
  <c r="G143" i="9"/>
  <c r="G142" i="9"/>
  <c r="G140" i="9"/>
  <c r="G139" i="9"/>
  <c r="G138" i="9"/>
  <c r="G137" i="9"/>
  <c r="G136" i="9"/>
  <c r="G135" i="9"/>
  <c r="G134" i="9"/>
  <c r="G133" i="9"/>
  <c r="G132" i="9"/>
  <c r="G131" i="9"/>
  <c r="G130" i="9"/>
  <c r="G128" i="9"/>
  <c r="G127" i="9"/>
  <c r="G126" i="9"/>
  <c r="G125" i="9"/>
  <c r="G124" i="9"/>
  <c r="G123" i="9"/>
  <c r="G122" i="9"/>
  <c r="G121" i="9"/>
  <c r="G120" i="9"/>
  <c r="G119" i="9"/>
  <c r="G118" i="9"/>
  <c r="G116" i="9"/>
  <c r="G115" i="9"/>
  <c r="G114" i="9"/>
  <c r="G113" i="9"/>
  <c r="G112" i="9"/>
  <c r="G111" i="9"/>
  <c r="G110" i="9"/>
  <c r="G109" i="9"/>
  <c r="G108" i="9"/>
  <c r="G107" i="9"/>
  <c r="G106" i="9"/>
  <c r="G104" i="9"/>
  <c r="G103" i="9"/>
  <c r="G102" i="9"/>
  <c r="G101" i="9"/>
  <c r="G100" i="9"/>
  <c r="G99" i="9"/>
  <c r="G98" i="9"/>
  <c r="G97" i="9"/>
  <c r="G96" i="9"/>
  <c r="G95" i="9"/>
  <c r="G94" i="9"/>
  <c r="G92" i="9"/>
  <c r="G91" i="9"/>
  <c r="G90" i="9"/>
  <c r="G89" i="9"/>
  <c r="G88" i="9"/>
  <c r="G87" i="9"/>
  <c r="G86" i="9"/>
  <c r="G85" i="9"/>
  <c r="G84" i="9"/>
  <c r="G83" i="9"/>
  <c r="G82" i="9"/>
  <c r="G80" i="9"/>
  <c r="G79" i="9"/>
  <c r="G78" i="9"/>
  <c r="G77" i="9"/>
  <c r="G76" i="9"/>
  <c r="G75" i="9"/>
  <c r="G74" i="9"/>
  <c r="G73" i="9"/>
  <c r="G72" i="9"/>
  <c r="G71" i="9"/>
  <c r="G70" i="9"/>
  <c r="G68" i="9"/>
  <c r="G67" i="9"/>
  <c r="G66" i="9"/>
  <c r="G65" i="9"/>
  <c r="G64" i="9"/>
  <c r="G63" i="9"/>
  <c r="G62" i="9"/>
  <c r="G61" i="9"/>
  <c r="G60" i="9"/>
  <c r="G59" i="9"/>
  <c r="G58" i="9"/>
  <c r="G56" i="9"/>
  <c r="G55" i="9"/>
  <c r="G54" i="9"/>
  <c r="G53" i="9"/>
  <c r="G52" i="9"/>
  <c r="G51" i="9"/>
  <c r="G50" i="9"/>
  <c r="G49" i="9"/>
  <c r="G48" i="9"/>
  <c r="G47" i="9"/>
  <c r="G46" i="9"/>
  <c r="G44" i="9"/>
  <c r="G43" i="9"/>
  <c r="G42" i="9"/>
  <c r="G41" i="9"/>
  <c r="G40" i="9"/>
  <c r="G39" i="9"/>
  <c r="G38" i="9"/>
  <c r="G37" i="9"/>
  <c r="G36" i="9"/>
  <c r="G35" i="9"/>
  <c r="G34" i="9"/>
  <c r="G32" i="9"/>
  <c r="G31" i="9"/>
  <c r="G30" i="9"/>
  <c r="G29" i="9"/>
  <c r="G28" i="9"/>
  <c r="G27" i="9"/>
  <c r="G26" i="9"/>
  <c r="G25" i="9"/>
  <c r="G24" i="9"/>
  <c r="G23" i="9"/>
  <c r="G22" i="9"/>
  <c r="G20" i="9"/>
  <c r="G19" i="9"/>
  <c r="G18" i="9"/>
  <c r="G17" i="9"/>
  <c r="G16" i="9"/>
  <c r="G15" i="9"/>
  <c r="G14" i="9"/>
  <c r="G13" i="9"/>
  <c r="G12" i="9"/>
  <c r="G11" i="9"/>
  <c r="G10" i="9"/>
  <c r="K6" i="9"/>
  <c r="L6" i="9"/>
  <c r="M890" i="9"/>
  <c r="R30" i="8" a="1"/>
  <c r="R30" i="8"/>
  <c r="M1644" i="9"/>
  <c r="M1792" i="9"/>
  <c r="L67" i="9"/>
  <c r="L99" i="9"/>
  <c r="L575" i="9"/>
  <c r="L598" i="9"/>
  <c r="L938" i="9"/>
  <c r="L955" i="9"/>
  <c r="L1211" i="9"/>
  <c r="L1227" i="9"/>
  <c r="M58" i="9"/>
  <c r="M243" i="9"/>
  <c r="M1413" i="9"/>
  <c r="M1467" i="9"/>
  <c r="M1801" i="9"/>
  <c r="L36" i="9"/>
  <c r="L136" i="9"/>
  <c r="L200" i="9"/>
  <c r="L739" i="9"/>
  <c r="L810" i="9"/>
  <c r="L852" i="9"/>
  <c r="L876" i="9"/>
  <c r="L1059" i="9"/>
  <c r="L1112" i="9"/>
  <c r="L1299" i="9"/>
  <c r="L1315" i="9"/>
  <c r="M925" i="9"/>
  <c r="M1030" i="9"/>
  <c r="M1298" i="9"/>
  <c r="M1340" i="9"/>
  <c r="L15" i="9"/>
  <c r="L49" i="9"/>
  <c r="L251" i="9"/>
  <c r="L292" i="9"/>
  <c r="L325" i="9"/>
  <c r="L355" i="9"/>
  <c r="L702" i="9"/>
  <c r="L725" i="9"/>
  <c r="L747" i="9"/>
  <c r="L770" i="9"/>
  <c r="L930" i="9"/>
  <c r="L946" i="9"/>
  <c r="L1066" i="9"/>
  <c r="L1083" i="9"/>
  <c r="L1202" i="9"/>
  <c r="L1219" i="9"/>
  <c r="L1305" i="9"/>
  <c r="L1322" i="9"/>
  <c r="M843" i="9"/>
  <c r="M932" i="9"/>
  <c r="M1202" i="9"/>
  <c r="M1256" i="9"/>
  <c r="M1301" i="9"/>
  <c r="M1341" i="9"/>
  <c r="L87" i="9"/>
  <c r="L117" i="9"/>
  <c r="L151" i="9"/>
  <c r="L196" i="9"/>
  <c r="L416" i="9"/>
  <c r="L446" i="9"/>
  <c r="L638" i="9"/>
  <c r="L660" i="9"/>
  <c r="L814" i="9"/>
  <c r="L843" i="9"/>
  <c r="L947" i="9"/>
  <c r="L968" i="9"/>
  <c r="L1121" i="9"/>
  <c r="L1137" i="9"/>
  <c r="L1224" i="9"/>
  <c r="L1240" i="9"/>
  <c r="L1256" i="9"/>
  <c r="L1274" i="9"/>
  <c r="M1234" i="9"/>
  <c r="M1333" i="9"/>
  <c r="M1424" i="9"/>
  <c r="M1514" i="9"/>
  <c r="L246" i="9"/>
  <c r="L313" i="9"/>
  <c r="L694" i="9"/>
  <c r="L740" i="9"/>
  <c r="L1027" i="9"/>
  <c r="L1060" i="9"/>
  <c r="L1233" i="9"/>
  <c r="L1266" i="9"/>
  <c r="L1472" i="9"/>
  <c r="L1489" i="9"/>
  <c r="L1572" i="9"/>
  <c r="L1592" i="9"/>
  <c r="L1609" i="9"/>
  <c r="L1625" i="9"/>
  <c r="M757" i="9"/>
  <c r="M914" i="9"/>
  <c r="M1029" i="9"/>
  <c r="M1136" i="9"/>
  <c r="M1707" i="9"/>
  <c r="M1771" i="9"/>
  <c r="L382" i="9"/>
  <c r="L440" i="9"/>
  <c r="L607" i="9"/>
  <c r="L790" i="9"/>
  <c r="L834" i="9"/>
  <c r="L878" i="9"/>
  <c r="L1164" i="9"/>
  <c r="L1201" i="9"/>
  <c r="L1235" i="9"/>
  <c r="L1368" i="9"/>
  <c r="L1388" i="9"/>
  <c r="L1404" i="9"/>
  <c r="L1544" i="9"/>
  <c r="L1560" i="9"/>
  <c r="L1576" i="9"/>
  <c r="L1644" i="9"/>
  <c r="L1697" i="9"/>
  <c r="L1713" i="9"/>
  <c r="L969" i="9"/>
  <c r="L1138" i="9"/>
  <c r="L1458" i="9"/>
  <c r="L1475" i="9"/>
  <c r="L1508" i="9"/>
  <c r="L1545" i="9"/>
  <c r="M193" i="9"/>
  <c r="M565" i="9"/>
  <c r="M1050" i="9"/>
  <c r="M1157" i="9"/>
  <c r="M1258" i="9"/>
  <c r="M1355" i="9"/>
  <c r="L123" i="9"/>
  <c r="L197" i="9"/>
  <c r="L262" i="9"/>
  <c r="L331" i="9"/>
  <c r="L618" i="9"/>
  <c r="L661" i="9"/>
  <c r="L887" i="9"/>
  <c r="L932" i="9"/>
  <c r="L1072" i="9"/>
  <c r="L1105" i="9"/>
  <c r="L1308" i="9"/>
  <c r="L1369" i="9"/>
  <c r="M197" i="9"/>
  <c r="M585" i="9"/>
  <c r="M781" i="9"/>
  <c r="M948" i="9"/>
  <c r="M1054" i="9"/>
  <c r="M1158" i="9"/>
  <c r="M1791" i="9"/>
  <c r="L63" i="9"/>
  <c r="L269" i="9"/>
  <c r="L332" i="9"/>
  <c r="L515" i="9"/>
  <c r="L574" i="9"/>
  <c r="L799" i="9"/>
  <c r="L845" i="9"/>
  <c r="L1036" i="9"/>
  <c r="L1073" i="9"/>
  <c r="L1107" i="9"/>
  <c r="L1139" i="9"/>
  <c r="L1370" i="9"/>
  <c r="L1393" i="9"/>
  <c r="L1409" i="9"/>
  <c r="L1427" i="9"/>
  <c r="L1480" i="9"/>
  <c r="L1496" i="9"/>
  <c r="M1184" i="9"/>
  <c r="M1292" i="9"/>
  <c r="M1381" i="9"/>
  <c r="M1472" i="9"/>
  <c r="L72" i="9"/>
  <c r="L149" i="9"/>
  <c r="L352" i="9"/>
  <c r="L414" i="9"/>
  <c r="L675" i="9"/>
  <c r="L724" i="9"/>
  <c r="L766" i="9"/>
  <c r="L812" i="9"/>
  <c r="L1082" i="9"/>
  <c r="L1114" i="9"/>
  <c r="L1217" i="9"/>
  <c r="L1251" i="9"/>
  <c r="L1288" i="9"/>
  <c r="L1320" i="9"/>
  <c r="L1466" i="9"/>
  <c r="L1482" i="9"/>
  <c r="L1498" i="9"/>
  <c r="L1516" i="9"/>
  <c r="L1601" i="9"/>
  <c r="L1619" i="9"/>
  <c r="L1704" i="9"/>
  <c r="L1722" i="9"/>
  <c r="L1772" i="9"/>
  <c r="L1788" i="9"/>
  <c r="L1764" i="9"/>
  <c r="L1737" i="9"/>
  <c r="L1640" i="9"/>
  <c r="L1505" i="9"/>
  <c r="L1464" i="9"/>
  <c r="L1417" i="9"/>
  <c r="L1363" i="9"/>
  <c r="L1283" i="9"/>
  <c r="L674" i="9"/>
  <c r="L543" i="9"/>
  <c r="L367" i="9"/>
  <c r="L213" i="9"/>
  <c r="M1380" i="9"/>
  <c r="M1104" i="9"/>
  <c r="L1547" i="9"/>
  <c r="L917" i="9"/>
  <c r="L408" i="9"/>
  <c r="M1403" i="9"/>
  <c r="L1787" i="9"/>
  <c r="L1706" i="9"/>
  <c r="L360" i="9"/>
  <c r="M1582" i="9"/>
  <c r="M684" i="9"/>
  <c r="L1786" i="9"/>
  <c r="L1700" i="9"/>
  <c r="L1634" i="9"/>
  <c r="L1536" i="9"/>
  <c r="L1402" i="9"/>
  <c r="L1353" i="9"/>
  <c r="L1258" i="9"/>
  <c r="L1080" i="9"/>
  <c r="L985" i="9"/>
  <c r="L344" i="9"/>
  <c r="L161" i="9"/>
  <c r="M1759" i="9"/>
  <c r="M622" i="9"/>
  <c r="L1784" i="9"/>
  <c r="L1699" i="9"/>
  <c r="L1444" i="9"/>
  <c r="L1057" i="9"/>
  <c r="L866" i="9"/>
  <c r="L730" i="9"/>
  <c r="L628" i="9"/>
  <c r="L484" i="9"/>
  <c r="M1282" i="9"/>
  <c r="M401" i="9"/>
  <c r="L1739" i="9"/>
  <c r="L1514" i="9"/>
  <c r="L1378" i="9"/>
  <c r="L1113" i="9"/>
  <c r="M817" i="9"/>
  <c r="L1736" i="9"/>
  <c r="L1636" i="9"/>
  <c r="L1571" i="9"/>
  <c r="L1411" i="9"/>
  <c r="L1180" i="9"/>
  <c r="M1074" i="9"/>
  <c r="L1753" i="9"/>
  <c r="L1633" i="9"/>
  <c r="L1564" i="9"/>
  <c r="L1329" i="9"/>
  <c r="L1803" i="9"/>
  <c r="L1690" i="9"/>
  <c r="L1658" i="9"/>
  <c r="L1624" i="9"/>
  <c r="L1587" i="9"/>
  <c r="L1562" i="9"/>
  <c r="L1483" i="9"/>
  <c r="L1328" i="9"/>
  <c r="L1226" i="9"/>
  <c r="L1147" i="9"/>
  <c r="L1052" i="9"/>
  <c r="L854" i="9"/>
  <c r="L727" i="9"/>
  <c r="L469" i="9"/>
  <c r="L297" i="9"/>
  <c r="L97" i="9"/>
  <c r="M1736" i="9"/>
  <c r="M1221" i="9"/>
  <c r="M971" i="9"/>
  <c r="M371" i="9"/>
  <c r="L1714" i="9"/>
  <c r="L1580" i="9"/>
  <c r="L1467" i="9"/>
  <c r="L1019" i="9"/>
  <c r="L684" i="9"/>
  <c r="L227" i="9"/>
  <c r="M1648" i="9"/>
  <c r="L1761" i="9"/>
  <c r="L1673" i="9"/>
  <c r="L1452" i="9"/>
  <c r="L1260" i="9"/>
  <c r="L986" i="9"/>
  <c r="L642" i="9"/>
  <c r="M1806" i="9"/>
  <c r="L1809" i="9"/>
  <c r="L1665" i="9"/>
  <c r="L1596" i="9"/>
  <c r="L1400" i="9"/>
  <c r="L1802" i="9"/>
  <c r="L1776" i="9"/>
  <c r="L1748" i="9"/>
  <c r="L1656" i="9"/>
  <c r="L1620" i="9"/>
  <c r="L1586" i="9"/>
  <c r="L1555" i="9"/>
  <c r="L1521" i="9"/>
  <c r="L1481" i="9"/>
  <c r="L1433" i="9"/>
  <c r="L1225" i="9"/>
  <c r="L1123" i="9"/>
  <c r="L1044" i="9"/>
  <c r="L952" i="9"/>
  <c r="L823" i="9"/>
  <c r="L717" i="9"/>
  <c r="L427" i="9"/>
  <c r="L88" i="9"/>
  <c r="M1683" i="9"/>
  <c r="M1468" i="9"/>
  <c r="M1204" i="9"/>
  <c r="M882" i="9"/>
  <c r="L1810" i="9"/>
  <c r="L1796" i="9"/>
  <c r="L1771" i="9"/>
  <c r="L1760" i="9"/>
  <c r="L1746" i="9"/>
  <c r="L1732" i="9"/>
  <c r="L1707" i="9"/>
  <c r="L1696" i="9"/>
  <c r="L1682" i="9"/>
  <c r="L1657" i="9"/>
  <c r="L1643" i="9"/>
  <c r="L1632" i="9"/>
  <c r="L1604" i="9"/>
  <c r="L1593" i="9"/>
  <c r="L1579" i="9"/>
  <c r="L1568" i="9"/>
  <c r="L1540" i="9"/>
  <c r="L1529" i="9"/>
  <c r="L1504" i="9"/>
  <c r="L1490" i="9"/>
  <c r="L1476" i="9"/>
  <c r="L1465" i="9"/>
  <c r="L1451" i="9"/>
  <c r="L1426" i="9"/>
  <c r="L1401" i="9"/>
  <c r="L1387" i="9"/>
  <c r="L1376" i="9"/>
  <c r="L1362" i="9"/>
  <c r="L1348" i="9"/>
  <c r="L1337" i="9"/>
  <c r="L1298" i="9"/>
  <c r="L1284" i="9"/>
  <c r="L1273" i="9"/>
  <c r="L1259" i="9"/>
  <c r="L1248" i="9"/>
  <c r="L1234" i="9"/>
  <c r="L1220" i="9"/>
  <c r="L1184" i="9"/>
  <c r="L1170" i="9"/>
  <c r="L1156" i="9"/>
  <c r="L1145" i="9"/>
  <c r="L1131" i="9"/>
  <c r="L1120" i="9"/>
  <c r="L1092" i="9"/>
  <c r="L1067" i="9"/>
  <c r="L1056" i="9"/>
  <c r="L1042" i="9"/>
  <c r="L1028" i="9"/>
  <c r="L1017" i="9"/>
  <c r="L992" i="9"/>
  <c r="L978" i="9"/>
  <c r="L953" i="9"/>
  <c r="L939" i="9"/>
  <c r="L927" i="9"/>
  <c r="L909" i="9"/>
  <c r="L875" i="9"/>
  <c r="L855" i="9"/>
  <c r="L842" i="9"/>
  <c r="L804" i="9"/>
  <c r="L789" i="9"/>
  <c r="L771" i="9"/>
  <c r="L738" i="9"/>
  <c r="L718" i="9"/>
  <c r="L703" i="9"/>
  <c r="L685" i="9"/>
  <c r="L652" i="9"/>
  <c r="L634" i="9"/>
  <c r="L599" i="9"/>
  <c r="L586" i="9"/>
  <c r="L566" i="9"/>
  <c r="L544" i="9"/>
  <c r="L525" i="9"/>
  <c r="L480" i="9"/>
  <c r="L430" i="9"/>
  <c r="L411" i="9"/>
  <c r="L387" i="9"/>
  <c r="L366" i="9"/>
  <c r="L342" i="9"/>
  <c r="L317" i="9"/>
  <c r="L244" i="9"/>
  <c r="L214" i="9"/>
  <c r="L187" i="9"/>
  <c r="L163" i="9"/>
  <c r="L135" i="9"/>
  <c r="L113" i="9"/>
  <c r="L86" i="9"/>
  <c r="M1807" i="9"/>
  <c r="M1783" i="9"/>
  <c r="M1755" i="9"/>
  <c r="M1728" i="9"/>
  <c r="M1706" i="9"/>
  <c r="M1668" i="9"/>
  <c r="M1598" i="9"/>
  <c r="M1533" i="9"/>
  <c r="M1498" i="9"/>
  <c r="M1466" i="9"/>
  <c r="M1428" i="9"/>
  <c r="M1388" i="9"/>
  <c r="M1320" i="9"/>
  <c r="M1291" i="9"/>
  <c r="M1213" i="9"/>
  <c r="M1178" i="9"/>
  <c r="M1130" i="9"/>
  <c r="M1099" i="9"/>
  <c r="M1008" i="9"/>
  <c r="M974" i="9"/>
  <c r="M926" i="9"/>
  <c r="M806" i="9"/>
  <c r="M735" i="9"/>
  <c r="M676" i="9"/>
  <c r="M467" i="9"/>
  <c r="M293" i="9"/>
  <c r="M131" i="9"/>
  <c r="L899" i="9"/>
  <c r="M22" i="9"/>
  <c r="M30" i="9"/>
  <c r="M46" i="9"/>
  <c r="M54" i="9"/>
  <c r="M62" i="9"/>
  <c r="M70" i="9"/>
  <c r="M78" i="9"/>
  <c r="M94" i="9"/>
  <c r="M110" i="9"/>
  <c r="M118" i="9"/>
  <c r="M126" i="9"/>
  <c r="M134" i="9"/>
  <c r="M142" i="9"/>
  <c r="M150" i="9"/>
  <c r="M166" i="9"/>
  <c r="M174" i="9"/>
  <c r="M182" i="9"/>
  <c r="M190" i="9"/>
  <c r="M198" i="9"/>
  <c r="M206" i="9"/>
  <c r="M214" i="9"/>
  <c r="M230" i="9"/>
  <c r="M238" i="9"/>
  <c r="M246" i="9"/>
  <c r="M254" i="9"/>
  <c r="M262" i="9"/>
  <c r="M270" i="9"/>
  <c r="M278" i="9"/>
  <c r="M294" i="9"/>
  <c r="M302" i="9"/>
  <c r="M310" i="9"/>
  <c r="M318" i="9"/>
  <c r="M326" i="9"/>
  <c r="M334" i="9"/>
  <c r="M342" i="9"/>
  <c r="M358" i="9"/>
  <c r="M366" i="9"/>
  <c r="M374" i="9"/>
  <c r="M382" i="9"/>
  <c r="M390" i="9"/>
  <c r="M398" i="9"/>
  <c r="M406" i="9"/>
  <c r="M422" i="9"/>
  <c r="M430" i="9"/>
  <c r="M438" i="9"/>
  <c r="M446" i="9"/>
  <c r="M454" i="9"/>
  <c r="M462" i="9"/>
  <c r="M470" i="9"/>
  <c r="M1811" i="9"/>
  <c r="M15" i="9"/>
  <c r="M23" i="9"/>
  <c r="M31" i="9"/>
  <c r="M39" i="9"/>
  <c r="M47" i="9"/>
  <c r="M55" i="9"/>
  <c r="M71" i="9"/>
  <c r="M79" i="9"/>
  <c r="M87" i="9"/>
  <c r="M95" i="9"/>
  <c r="M103" i="9"/>
  <c r="M111" i="9"/>
  <c r="M119" i="9"/>
  <c r="M135" i="9"/>
  <c r="M143" i="9"/>
  <c r="M151" i="9"/>
  <c r="M159" i="9"/>
  <c r="M167" i="9"/>
  <c r="M175" i="9"/>
  <c r="M183" i="9"/>
  <c r="M199" i="9"/>
  <c r="M207" i="9"/>
  <c r="M215" i="9"/>
  <c r="M223" i="9"/>
  <c r="M231" i="9"/>
  <c r="M239" i="9"/>
  <c r="M247" i="9"/>
  <c r="M263" i="9"/>
  <c r="M271" i="9"/>
  <c r="M279" i="9"/>
  <c r="M287" i="9"/>
  <c r="M295" i="9"/>
  <c r="M303" i="9"/>
  <c r="M311" i="9"/>
  <c r="M327" i="9"/>
  <c r="M335" i="9"/>
  <c r="M343" i="9"/>
  <c r="M351" i="9"/>
  <c r="M359" i="9"/>
  <c r="M367" i="9"/>
  <c r="M375" i="9"/>
  <c r="M391" i="9"/>
  <c r="M399" i="9"/>
  <c r="M407" i="9"/>
  <c r="M415" i="9"/>
  <c r="M423" i="9"/>
  <c r="M431" i="9"/>
  <c r="M439" i="9"/>
  <c r="M455" i="9"/>
  <c r="M463" i="9"/>
  <c r="M471" i="9"/>
  <c r="M479" i="9"/>
  <c r="M487" i="9"/>
  <c r="M495" i="9"/>
  <c r="M503" i="9"/>
  <c r="M519" i="9"/>
  <c r="M527" i="9"/>
  <c r="M535" i="9"/>
  <c r="M543" i="9"/>
  <c r="M551" i="9"/>
  <c r="M559" i="9"/>
  <c r="M567" i="9"/>
  <c r="M583" i="9"/>
  <c r="M591" i="9"/>
  <c r="M599" i="9"/>
  <c r="M607" i="9"/>
  <c r="M615" i="9"/>
  <c r="M623" i="9"/>
  <c r="M631" i="9"/>
  <c r="M899" i="9"/>
  <c r="M16" i="9"/>
  <c r="M24" i="9"/>
  <c r="M32" i="9"/>
  <c r="M40" i="9"/>
  <c r="M48" i="9"/>
  <c r="M56" i="9"/>
  <c r="M64" i="9"/>
  <c r="M72" i="9"/>
  <c r="M80" i="9"/>
  <c r="M88" i="9"/>
  <c r="M96" i="9"/>
  <c r="M104" i="9"/>
  <c r="M112" i="9"/>
  <c r="M120" i="9"/>
  <c r="M128" i="9"/>
  <c r="M136" i="9"/>
  <c r="M144" i="9"/>
  <c r="M152" i="9"/>
  <c r="M160" i="9"/>
  <c r="M168" i="9"/>
  <c r="M176" i="9"/>
  <c r="M184" i="9"/>
  <c r="M192" i="9"/>
  <c r="M200" i="9"/>
  <c r="M208" i="9"/>
  <c r="M216" i="9"/>
  <c r="M224" i="9"/>
  <c r="M232" i="9"/>
  <c r="M240" i="9"/>
  <c r="M248" i="9"/>
  <c r="M256" i="9"/>
  <c r="M264" i="9"/>
  <c r="M272" i="9"/>
  <c r="M280" i="9"/>
  <c r="M288" i="9"/>
  <c r="M296" i="9"/>
  <c r="M304" i="9"/>
  <c r="M312" i="9"/>
  <c r="M320" i="9"/>
  <c r="M328" i="9"/>
  <c r="M336" i="9"/>
  <c r="M344" i="9"/>
  <c r="M352" i="9"/>
  <c r="M360" i="9"/>
  <c r="M368" i="9"/>
  <c r="M376" i="9"/>
  <c r="M384" i="9"/>
  <c r="M392" i="9"/>
  <c r="M400" i="9"/>
  <c r="M408" i="9"/>
  <c r="M416" i="9"/>
  <c r="M424" i="9"/>
  <c r="M432" i="9"/>
  <c r="M440" i="9"/>
  <c r="M448" i="9"/>
  <c r="M456" i="9"/>
  <c r="M464" i="9"/>
  <c r="M472" i="9"/>
  <c r="M480" i="9"/>
  <c r="M488" i="9"/>
  <c r="M496" i="9"/>
  <c r="M504" i="9"/>
  <c r="M512" i="9"/>
  <c r="M520" i="9"/>
  <c r="M528" i="9"/>
  <c r="M536" i="9"/>
  <c r="M544" i="9"/>
  <c r="M552" i="9"/>
  <c r="M560" i="9"/>
  <c r="M568" i="9"/>
  <c r="M576" i="9"/>
  <c r="M584" i="9"/>
  <c r="M592" i="9"/>
  <c r="M600" i="9"/>
  <c r="M608" i="9"/>
  <c r="M616" i="9"/>
  <c r="M624" i="9"/>
  <c r="M632" i="9"/>
  <c r="M640" i="9"/>
  <c r="M9" i="9"/>
  <c r="M20" i="9"/>
  <c r="M34" i="9"/>
  <c r="M45" i="9"/>
  <c r="M59" i="9"/>
  <c r="M73" i="9"/>
  <c r="M84" i="9"/>
  <c r="M98" i="9"/>
  <c r="M109" i="9"/>
  <c r="M123" i="9"/>
  <c r="M137" i="9"/>
  <c r="M148" i="9"/>
  <c r="M162" i="9"/>
  <c r="M173" i="9"/>
  <c r="M187" i="9"/>
  <c r="M201" i="9"/>
  <c r="M212" i="9"/>
  <c r="M226" i="9"/>
  <c r="M237" i="9"/>
  <c r="M251" i="9"/>
  <c r="M265" i="9"/>
  <c r="M276" i="9"/>
  <c r="M290" i="9"/>
  <c r="M301" i="9"/>
  <c r="M315" i="9"/>
  <c r="M329" i="9"/>
  <c r="M340" i="9"/>
  <c r="M354" i="9"/>
  <c r="M365" i="9"/>
  <c r="M379" i="9"/>
  <c r="M393" i="9"/>
  <c r="M404" i="9"/>
  <c r="M418" i="9"/>
  <c r="M429" i="9"/>
  <c r="M443" i="9"/>
  <c r="M457" i="9"/>
  <c r="M468" i="9"/>
  <c r="M482" i="9"/>
  <c r="M492" i="9"/>
  <c r="M502" i="9"/>
  <c r="M514" i="9"/>
  <c r="M524" i="9"/>
  <c r="M534" i="9"/>
  <c r="M546" i="9"/>
  <c r="M556" i="9"/>
  <c r="M566" i="9"/>
  <c r="M578" i="9"/>
  <c r="M588" i="9"/>
  <c r="M598" i="9"/>
  <c r="M610" i="9"/>
  <c r="M620" i="9"/>
  <c r="M630" i="9"/>
  <c r="M642" i="9"/>
  <c r="M650" i="9"/>
  <c r="M658" i="9"/>
  <c r="M666" i="9"/>
  <c r="M674" i="9"/>
  <c r="M682" i="9"/>
  <c r="M690" i="9"/>
  <c r="M698" i="9"/>
  <c r="M706" i="9"/>
  <c r="M714" i="9"/>
  <c r="M722" i="9"/>
  <c r="M730" i="9"/>
  <c r="M738" i="9"/>
  <c r="M746" i="9"/>
  <c r="M754" i="9"/>
  <c r="M762" i="9"/>
  <c r="M770" i="9"/>
  <c r="M778" i="9"/>
  <c r="M786" i="9"/>
  <c r="M794" i="9"/>
  <c r="M802" i="9"/>
  <c r="M810" i="9"/>
  <c r="M818" i="9"/>
  <c r="M826" i="9"/>
  <c r="M834" i="9"/>
  <c r="M842" i="9"/>
  <c r="M850" i="9"/>
  <c r="M858" i="9"/>
  <c r="M866" i="9"/>
  <c r="M874" i="9"/>
  <c r="M10" i="9"/>
  <c r="M21" i="9"/>
  <c r="M35" i="9"/>
  <c r="M49" i="9"/>
  <c r="M60" i="9"/>
  <c r="M74" i="9"/>
  <c r="M85" i="9"/>
  <c r="M99" i="9"/>
  <c r="M113" i="9"/>
  <c r="M124" i="9"/>
  <c r="M138" i="9"/>
  <c r="M149" i="9"/>
  <c r="M163" i="9"/>
  <c r="M177" i="9"/>
  <c r="M188" i="9"/>
  <c r="M202" i="9"/>
  <c r="M213" i="9"/>
  <c r="M227" i="9"/>
  <c r="M241" i="9"/>
  <c r="M252" i="9"/>
  <c r="M266" i="9"/>
  <c r="M277" i="9"/>
  <c r="M291" i="9"/>
  <c r="M305" i="9"/>
  <c r="M316" i="9"/>
  <c r="M330" i="9"/>
  <c r="M341" i="9"/>
  <c r="M355" i="9"/>
  <c r="M369" i="9"/>
  <c r="M380" i="9"/>
  <c r="M394" i="9"/>
  <c r="M405" i="9"/>
  <c r="M419" i="9"/>
  <c r="M433" i="9"/>
  <c r="M444" i="9"/>
  <c r="M458" i="9"/>
  <c r="M469" i="9"/>
  <c r="M483" i="9"/>
  <c r="M493" i="9"/>
  <c r="M505" i="9"/>
  <c r="M515" i="9"/>
  <c r="M525" i="9"/>
  <c r="M537" i="9"/>
  <c r="M547" i="9"/>
  <c r="M557" i="9"/>
  <c r="M569" i="9"/>
  <c r="M579" i="9"/>
  <c r="M589" i="9"/>
  <c r="M13" i="9"/>
  <c r="M29" i="9"/>
  <c r="M50" i="9"/>
  <c r="M66" i="9"/>
  <c r="M82" i="9"/>
  <c r="M100" i="9"/>
  <c r="M116" i="9"/>
  <c r="M132" i="9"/>
  <c r="M153" i="9"/>
  <c r="M169" i="9"/>
  <c r="M185" i="9"/>
  <c r="M203" i="9"/>
  <c r="M219" i="9"/>
  <c r="M235" i="9"/>
  <c r="M253" i="9"/>
  <c r="M269" i="9"/>
  <c r="M285" i="9"/>
  <c r="M306" i="9"/>
  <c r="M322" i="9"/>
  <c r="M338" i="9"/>
  <c r="M356" i="9"/>
  <c r="M372" i="9"/>
  <c r="M388" i="9"/>
  <c r="M409" i="9"/>
  <c r="M425" i="9"/>
  <c r="M441" i="9"/>
  <c r="M459" i="9"/>
  <c r="M475" i="9"/>
  <c r="M490" i="9"/>
  <c r="M506" i="9"/>
  <c r="M518" i="9"/>
  <c r="M532" i="9"/>
  <c r="M548" i="9"/>
  <c r="M562" i="9"/>
  <c r="M574" i="9"/>
  <c r="M590" i="9"/>
  <c r="M603" i="9"/>
  <c r="M614" i="9"/>
  <c r="M627" i="9"/>
  <c r="M638" i="9"/>
  <c r="M649" i="9"/>
  <c r="M659" i="9"/>
  <c r="M668" i="9"/>
  <c r="M677" i="9"/>
  <c r="M686" i="9"/>
  <c r="M695" i="9"/>
  <c r="M704" i="9"/>
  <c r="M713" i="9"/>
  <c r="M723" i="9"/>
  <c r="M732" i="9"/>
  <c r="M741" i="9"/>
  <c r="M750" i="9"/>
  <c r="M759" i="9"/>
  <c r="M768" i="9"/>
  <c r="M777" i="9"/>
  <c r="M787" i="9"/>
  <c r="M796" i="9"/>
  <c r="M805" i="9"/>
  <c r="M814" i="9"/>
  <c r="M823" i="9"/>
  <c r="M832" i="9"/>
  <c r="M841" i="9"/>
  <c r="M851" i="9"/>
  <c r="M860" i="9"/>
  <c r="M869" i="9"/>
  <c r="M878" i="9"/>
  <c r="M886" i="9"/>
  <c r="M894" i="9"/>
  <c r="M903" i="9"/>
  <c r="M911" i="9"/>
  <c r="M919" i="9"/>
  <c r="M927" i="9"/>
  <c r="M935" i="9"/>
  <c r="M943" i="9"/>
  <c r="M951" i="9"/>
  <c r="M959" i="9"/>
  <c r="M967" i="9"/>
  <c r="M975" i="9"/>
  <c r="M983" i="9"/>
  <c r="M991" i="9"/>
  <c r="M999" i="9"/>
  <c r="M1007" i="9"/>
  <c r="M1015" i="9"/>
  <c r="M1023" i="9"/>
  <c r="M1031" i="9"/>
  <c r="M1039" i="9"/>
  <c r="M1047" i="9"/>
  <c r="M1055" i="9"/>
  <c r="M1063" i="9"/>
  <c r="M1071" i="9"/>
  <c r="M1079" i="9"/>
  <c r="M1087" i="9"/>
  <c r="M1095" i="9"/>
  <c r="M1103" i="9"/>
  <c r="M1111" i="9"/>
  <c r="M1119" i="9"/>
  <c r="M1127" i="9"/>
  <c r="M1135" i="9"/>
  <c r="M1143" i="9"/>
  <c r="M1151" i="9"/>
  <c r="M1159" i="9"/>
  <c r="M1167" i="9"/>
  <c r="M1175" i="9"/>
  <c r="M1183" i="9"/>
  <c r="M1191" i="9"/>
  <c r="M1199" i="9"/>
  <c r="M1207" i="9"/>
  <c r="M1215" i="9"/>
  <c r="M1223" i="9"/>
  <c r="M1231" i="9"/>
  <c r="M1239" i="9"/>
  <c r="M1247" i="9"/>
  <c r="M1255" i="9"/>
  <c r="M1263" i="9"/>
  <c r="M1271" i="9"/>
  <c r="M1279" i="9"/>
  <c r="M1287" i="9"/>
  <c r="M1295" i="9"/>
  <c r="M1303" i="9"/>
  <c r="M1311" i="9"/>
  <c r="M1319" i="9"/>
  <c r="M1327" i="9"/>
  <c r="M1335" i="9"/>
  <c r="M1343" i="9"/>
  <c r="M1351" i="9"/>
  <c r="M1359" i="9"/>
  <c r="M1367" i="9"/>
  <c r="M1375" i="9"/>
  <c r="M1383" i="9"/>
  <c r="M1391" i="9"/>
  <c r="M1399" i="9"/>
  <c r="M1407" i="9"/>
  <c r="M1415" i="9"/>
  <c r="M1423" i="9"/>
  <c r="M1431" i="9"/>
  <c r="M1439" i="9"/>
  <c r="M1447" i="9"/>
  <c r="M1455" i="9"/>
  <c r="M1463" i="9"/>
  <c r="M1471" i="9"/>
  <c r="M1479" i="9"/>
  <c r="M1487" i="9"/>
  <c r="M1495" i="9"/>
  <c r="M1503" i="9"/>
  <c r="M1511" i="9"/>
  <c r="M1519" i="9"/>
  <c r="M1527" i="9"/>
  <c r="M1535" i="9"/>
  <c r="M1543" i="9"/>
  <c r="M1551" i="9"/>
  <c r="M1559" i="9"/>
  <c r="M1567" i="9"/>
  <c r="M1575" i="9"/>
  <c r="M1583" i="9"/>
  <c r="M1591" i="9"/>
  <c r="M1599" i="9"/>
  <c r="M1607" i="9"/>
  <c r="M1615" i="9"/>
  <c r="M1623" i="9"/>
  <c r="M1631" i="9"/>
  <c r="M1639" i="9"/>
  <c r="M1647" i="9"/>
  <c r="M1655" i="9"/>
  <c r="M1663" i="9"/>
  <c r="M1671" i="9"/>
  <c r="M1679" i="9"/>
  <c r="M1687" i="9"/>
  <c r="M1695" i="9"/>
  <c r="M1703" i="9"/>
  <c r="M18" i="9"/>
  <c r="M36" i="9"/>
  <c r="M52" i="9"/>
  <c r="M68" i="9"/>
  <c r="M89" i="9"/>
  <c r="M105" i="9"/>
  <c r="M121" i="9"/>
  <c r="M139" i="9"/>
  <c r="M155" i="9"/>
  <c r="M171" i="9"/>
  <c r="M189" i="9"/>
  <c r="M205" i="9"/>
  <c r="M221" i="9"/>
  <c r="M242" i="9"/>
  <c r="M258" i="9"/>
  <c r="M274" i="9"/>
  <c r="M292" i="9"/>
  <c r="M308" i="9"/>
  <c r="M324" i="9"/>
  <c r="M345" i="9"/>
  <c r="M361" i="9"/>
  <c r="M377" i="9"/>
  <c r="M395" i="9"/>
  <c r="M411" i="9"/>
  <c r="M427" i="9"/>
  <c r="M445" i="9"/>
  <c r="M461" i="9"/>
  <c r="M477" i="9"/>
  <c r="M494" i="9"/>
  <c r="M508" i="9"/>
  <c r="M522" i="9"/>
  <c r="M538" i="9"/>
  <c r="M550" i="9"/>
  <c r="M564" i="9"/>
  <c r="M580" i="9"/>
  <c r="M594" i="9"/>
  <c r="M605" i="9"/>
  <c r="M618" i="9"/>
  <c r="M629" i="9"/>
  <c r="M643" i="9"/>
  <c r="M652" i="9"/>
  <c r="M661" i="9"/>
  <c r="M670" i="9"/>
  <c r="M679" i="9"/>
  <c r="M688" i="9"/>
  <c r="M697" i="9"/>
  <c r="M707" i="9"/>
  <c r="M716" i="9"/>
  <c r="M725" i="9"/>
  <c r="M734" i="9"/>
  <c r="M743" i="9"/>
  <c r="M752" i="9"/>
  <c r="M761" i="9"/>
  <c r="M771" i="9"/>
  <c r="M780" i="9"/>
  <c r="M789" i="9"/>
  <c r="M798" i="9"/>
  <c r="M807" i="9"/>
  <c r="M816" i="9"/>
  <c r="M825" i="9"/>
  <c r="M835" i="9"/>
  <c r="M844" i="9"/>
  <c r="M853" i="9"/>
  <c r="M862" i="9"/>
  <c r="M871" i="9"/>
  <c r="M880" i="9"/>
  <c r="M888" i="9"/>
  <c r="M896" i="9"/>
  <c r="M905" i="9"/>
  <c r="M913" i="9"/>
  <c r="M921" i="9"/>
  <c r="M929" i="9"/>
  <c r="M937" i="9"/>
  <c r="M945" i="9"/>
  <c r="M953" i="9"/>
  <c r="M961" i="9"/>
  <c r="M969" i="9"/>
  <c r="M977" i="9"/>
  <c r="M985" i="9"/>
  <c r="M993" i="9"/>
  <c r="M1001" i="9"/>
  <c r="M1009" i="9"/>
  <c r="M1017" i="9"/>
  <c r="M1025" i="9"/>
  <c r="M1033" i="9"/>
  <c r="M1041" i="9"/>
  <c r="M1049" i="9"/>
  <c r="M1057" i="9"/>
  <c r="M1065" i="9"/>
  <c r="M1073" i="9"/>
  <c r="M1081" i="9"/>
  <c r="M1089" i="9"/>
  <c r="M1097" i="9"/>
  <c r="M1105" i="9"/>
  <c r="M1113" i="9"/>
  <c r="M1121" i="9"/>
  <c r="M1129" i="9"/>
  <c r="M1137" i="9"/>
  <c r="M1145" i="9"/>
  <c r="M1153" i="9"/>
  <c r="M1161" i="9"/>
  <c r="M1169" i="9"/>
  <c r="M1177" i="9"/>
  <c r="M1185" i="9"/>
  <c r="M1193" i="9"/>
  <c r="M1201" i="9"/>
  <c r="M1209" i="9"/>
  <c r="M1217" i="9"/>
  <c r="M1225" i="9"/>
  <c r="M1233" i="9"/>
  <c r="M1241" i="9"/>
  <c r="M1249" i="9"/>
  <c r="M1257" i="9"/>
  <c r="M1265" i="9"/>
  <c r="M1273" i="9"/>
  <c r="M1281" i="9"/>
  <c r="M1289" i="9"/>
  <c r="M1297" i="9"/>
  <c r="M1305" i="9"/>
  <c r="M1313" i="9"/>
  <c r="M1321" i="9"/>
  <c r="M1329" i="9"/>
  <c r="M1337" i="9"/>
  <c r="M1345" i="9"/>
  <c r="M1353" i="9"/>
  <c r="M1361" i="9"/>
  <c r="M1369" i="9"/>
  <c r="M1377" i="9"/>
  <c r="M1385" i="9"/>
  <c r="M1393" i="9"/>
  <c r="M1401" i="9"/>
  <c r="M1409" i="9"/>
  <c r="M1417" i="9"/>
  <c r="M1425" i="9"/>
  <c r="M1433" i="9"/>
  <c r="M1441" i="9"/>
  <c r="M1449" i="9"/>
  <c r="M1457" i="9"/>
  <c r="M1465" i="9"/>
  <c r="M1473" i="9"/>
  <c r="M1481" i="9"/>
  <c r="M1489" i="9"/>
  <c r="M1497" i="9"/>
  <c r="M1505" i="9"/>
  <c r="M1513" i="9"/>
  <c r="M1521" i="9"/>
  <c r="M1529" i="9"/>
  <c r="M1537" i="9"/>
  <c r="M1545" i="9"/>
  <c r="M1553" i="9"/>
  <c r="M1561" i="9"/>
  <c r="M1569" i="9"/>
  <c r="M1577" i="9"/>
  <c r="M1585" i="9"/>
  <c r="M1593" i="9"/>
  <c r="M1601" i="9"/>
  <c r="M1609" i="9"/>
  <c r="M1617" i="9"/>
  <c r="M1625" i="9"/>
  <c r="M1633" i="9"/>
  <c r="M1641" i="9"/>
  <c r="M1649" i="9"/>
  <c r="M1657" i="9"/>
  <c r="M1665" i="9"/>
  <c r="M1673" i="9"/>
  <c r="M1681" i="9"/>
  <c r="M1689" i="9"/>
  <c r="M1697" i="9"/>
  <c r="M25" i="9"/>
  <c r="M43" i="9"/>
  <c r="M67" i="9"/>
  <c r="M91" i="9"/>
  <c r="M114" i="9"/>
  <c r="M133" i="9"/>
  <c r="M157" i="9"/>
  <c r="M180" i="9"/>
  <c r="M204" i="9"/>
  <c r="M228" i="9"/>
  <c r="M249" i="9"/>
  <c r="M273" i="9"/>
  <c r="M297" i="9"/>
  <c r="M317" i="9"/>
  <c r="M339" i="9"/>
  <c r="M363" i="9"/>
  <c r="M386" i="9"/>
  <c r="M410" i="9"/>
  <c r="M434" i="9"/>
  <c r="M452" i="9"/>
  <c r="M476" i="9"/>
  <c r="M498" i="9"/>
  <c r="M516" i="9"/>
  <c r="M533" i="9"/>
  <c r="M554" i="9"/>
  <c r="M572" i="9"/>
  <c r="M593" i="9"/>
  <c r="M609" i="9"/>
  <c r="M625" i="9"/>
  <c r="M641" i="9"/>
  <c r="M654" i="9"/>
  <c r="M665" i="9"/>
  <c r="M678" i="9"/>
  <c r="M691" i="9"/>
  <c r="M702" i="9"/>
  <c r="M715" i="9"/>
  <c r="M727" i="9"/>
  <c r="M739" i="9"/>
  <c r="M751" i="9"/>
  <c r="M764" i="9"/>
  <c r="M775" i="9"/>
  <c r="M788" i="9"/>
  <c r="M800" i="9"/>
  <c r="M812" i="9"/>
  <c r="M824" i="9"/>
  <c r="M837" i="9"/>
  <c r="M848" i="9"/>
  <c r="M861" i="9"/>
  <c r="M873" i="9"/>
  <c r="M884" i="9"/>
  <c r="M895" i="9"/>
  <c r="M907" i="9"/>
  <c r="M917" i="9"/>
  <c r="M928" i="9"/>
  <c r="M939" i="9"/>
  <c r="M26" i="9"/>
  <c r="M44" i="9"/>
  <c r="M69" i="9"/>
  <c r="M92" i="9"/>
  <c r="M115" i="9"/>
  <c r="M140" i="9"/>
  <c r="M161" i="9"/>
  <c r="M181" i="9"/>
  <c r="M209" i="9"/>
  <c r="M229" i="9"/>
  <c r="M250" i="9"/>
  <c r="M275" i="9"/>
  <c r="M298" i="9"/>
  <c r="M321" i="9"/>
  <c r="M346" i="9"/>
  <c r="M364" i="9"/>
  <c r="M387" i="9"/>
  <c r="M412" i="9"/>
  <c r="M435" i="9"/>
  <c r="M453" i="9"/>
  <c r="M481" i="9"/>
  <c r="M499" i="9"/>
  <c r="M517" i="9"/>
  <c r="M539" i="9"/>
  <c r="M555" i="9"/>
  <c r="M573" i="9"/>
  <c r="M595" i="9"/>
  <c r="M611" i="9"/>
  <c r="M626" i="9"/>
  <c r="M644" i="9"/>
  <c r="M655" i="9"/>
  <c r="M667" i="9"/>
  <c r="M680" i="9"/>
  <c r="M692" i="9"/>
  <c r="M703" i="9"/>
  <c r="M717" i="9"/>
  <c r="M728" i="9"/>
  <c r="M740" i="9"/>
  <c r="M753" i="9"/>
  <c r="M765" i="9"/>
  <c r="M776" i="9"/>
  <c r="M790" i="9"/>
  <c r="M801" i="9"/>
  <c r="M813" i="9"/>
  <c r="M827" i="9"/>
  <c r="M838" i="9"/>
  <c r="M849" i="9"/>
  <c r="M863" i="9"/>
  <c r="M875" i="9"/>
  <c r="M885" i="9"/>
  <c r="M897" i="9"/>
  <c r="M908" i="9"/>
  <c r="M918" i="9"/>
  <c r="M930" i="9"/>
  <c r="M940" i="9"/>
  <c r="M950" i="9"/>
  <c r="M962" i="9"/>
  <c r="M972" i="9"/>
  <c r="M982" i="9"/>
  <c r="M994" i="9"/>
  <c r="M1004" i="9"/>
  <c r="M1014" i="9"/>
  <c r="M1026" i="9"/>
  <c r="M1036" i="9"/>
  <c r="M1046" i="9"/>
  <c r="M1058" i="9"/>
  <c r="M1068" i="9"/>
  <c r="M1078" i="9"/>
  <c r="M1090" i="9"/>
  <c r="M1100" i="9"/>
  <c r="M1110" i="9"/>
  <c r="M1122" i="9"/>
  <c r="M1132" i="9"/>
  <c r="M1142" i="9"/>
  <c r="M1154" i="9"/>
  <c r="M1164" i="9"/>
  <c r="M1174" i="9"/>
  <c r="M1186" i="9"/>
  <c r="M1196" i="9"/>
  <c r="M1206" i="9"/>
  <c r="M1218" i="9"/>
  <c r="M1228" i="9"/>
  <c r="M1238" i="9"/>
  <c r="M27" i="9"/>
  <c r="M51" i="9"/>
  <c r="M75" i="9"/>
  <c r="M93" i="9"/>
  <c r="M117" i="9"/>
  <c r="M141" i="9"/>
  <c r="M164" i="9"/>
  <c r="M186" i="9"/>
  <c r="M210" i="9"/>
  <c r="M233" i="9"/>
  <c r="M257" i="9"/>
  <c r="M281" i="9"/>
  <c r="M299" i="9"/>
  <c r="M323" i="9"/>
  <c r="M347" i="9"/>
  <c r="M370" i="9"/>
  <c r="M389" i="9"/>
  <c r="M413" i="9"/>
  <c r="M436" i="9"/>
  <c r="M460" i="9"/>
  <c r="M484" i="9"/>
  <c r="M500" i="9"/>
  <c r="M521" i="9"/>
  <c r="M540" i="9"/>
  <c r="M558" i="9"/>
  <c r="M577" i="9"/>
  <c r="M596" i="9"/>
  <c r="M612" i="9"/>
  <c r="M628" i="9"/>
  <c r="M645" i="9"/>
  <c r="M656" i="9"/>
  <c r="M669" i="9"/>
  <c r="M681" i="9"/>
  <c r="M693" i="9"/>
  <c r="M705" i="9"/>
  <c r="M718" i="9"/>
  <c r="M729" i="9"/>
  <c r="M742" i="9"/>
  <c r="M755" i="9"/>
  <c r="M766" i="9"/>
  <c r="M779" i="9"/>
  <c r="M791" i="9"/>
  <c r="M803" i="9"/>
  <c r="M815" i="9"/>
  <c r="M828" i="9"/>
  <c r="M839" i="9"/>
  <c r="M852" i="9"/>
  <c r="M864" i="9"/>
  <c r="M876" i="9"/>
  <c r="M887" i="9"/>
  <c r="M898" i="9"/>
  <c r="M909" i="9"/>
  <c r="M920" i="9"/>
  <c r="M931" i="9"/>
  <c r="M941" i="9"/>
  <c r="M952" i="9"/>
  <c r="M963" i="9"/>
  <c r="M973" i="9"/>
  <c r="M984" i="9"/>
  <c r="M995" i="9"/>
  <c r="M1005" i="9"/>
  <c r="M1016" i="9"/>
  <c r="M1027" i="9"/>
  <c r="M1037" i="9"/>
  <c r="M1048" i="9"/>
  <c r="M1059" i="9"/>
  <c r="M1069" i="9"/>
  <c r="M1080" i="9"/>
  <c r="M1091" i="9"/>
  <c r="M1101" i="9"/>
  <c r="M1112" i="9"/>
  <c r="M1123" i="9"/>
  <c r="M1133" i="9"/>
  <c r="M1144" i="9"/>
  <c r="M1155" i="9"/>
  <c r="M1165" i="9"/>
  <c r="M1176" i="9"/>
  <c r="M1187" i="9"/>
  <c r="M1197" i="9"/>
  <c r="M1208" i="9"/>
  <c r="M1219" i="9"/>
  <c r="M1229" i="9"/>
  <c r="M1240" i="9"/>
  <c r="M1251" i="9"/>
  <c r="M1261" i="9"/>
  <c r="M1272" i="9"/>
  <c r="M1283" i="9"/>
  <c r="M1293" i="9"/>
  <c r="M1304" i="9"/>
  <c r="M1315" i="9"/>
  <c r="M1325" i="9"/>
  <c r="M1336" i="9"/>
  <c r="M1347" i="9"/>
  <c r="M1357" i="9"/>
  <c r="M1368" i="9"/>
  <c r="M1379" i="9"/>
  <c r="M1389" i="9"/>
  <c r="M1400" i="9"/>
  <c r="M1411" i="9"/>
  <c r="M1421" i="9"/>
  <c r="M1432" i="9"/>
  <c r="M1443" i="9"/>
  <c r="M1453" i="9"/>
  <c r="M1464" i="9"/>
  <c r="M1475" i="9"/>
  <c r="M1485" i="9"/>
  <c r="M1496" i="9"/>
  <c r="M1507" i="9"/>
  <c r="M1517" i="9"/>
  <c r="M1528" i="9"/>
  <c r="M1539" i="9"/>
  <c r="M1549" i="9"/>
  <c r="M1560" i="9"/>
  <c r="M1571" i="9"/>
  <c r="M1581" i="9"/>
  <c r="M1592" i="9"/>
  <c r="M1603" i="9"/>
  <c r="M1613" i="9"/>
  <c r="M1624" i="9"/>
  <c r="M1635" i="9"/>
  <c r="M1645" i="9"/>
  <c r="M1656" i="9"/>
  <c r="M1667" i="9"/>
  <c r="M1677" i="9"/>
  <c r="M1688" i="9"/>
  <c r="M1699" i="9"/>
  <c r="M1708" i="9"/>
  <c r="M1716" i="9"/>
  <c r="M1724" i="9"/>
  <c r="M1732" i="9"/>
  <c r="M1740" i="9"/>
  <c r="M1748" i="9"/>
  <c r="M1756" i="9"/>
  <c r="M1764" i="9"/>
  <c r="M1772" i="9"/>
  <c r="M1780" i="9"/>
  <c r="M1788" i="9"/>
  <c r="M1796" i="9"/>
  <c r="M1804" i="9"/>
  <c r="L10" i="9"/>
  <c r="L18" i="9"/>
  <c r="L26" i="9"/>
  <c r="L34" i="9"/>
  <c r="L42" i="9"/>
  <c r="L50" i="9"/>
  <c r="L58" i="9"/>
  <c r="L66" i="9"/>
  <c r="L74" i="9"/>
  <c r="L82" i="9"/>
  <c r="L90" i="9"/>
  <c r="L98" i="9"/>
  <c r="L106" i="9"/>
  <c r="L114" i="9"/>
  <c r="L122" i="9"/>
  <c r="L130" i="9"/>
  <c r="L138" i="9"/>
  <c r="L146" i="9"/>
  <c r="L154" i="9"/>
  <c r="L162" i="9"/>
  <c r="L170" i="9"/>
  <c r="L178" i="9"/>
  <c r="L186" i="9"/>
  <c r="L194" i="9"/>
  <c r="L202" i="9"/>
  <c r="L210" i="9"/>
  <c r="L218" i="9"/>
  <c r="L226" i="9"/>
  <c r="L234" i="9"/>
  <c r="L242" i="9"/>
  <c r="L250" i="9"/>
  <c r="L258" i="9"/>
  <c r="L266" i="9"/>
  <c r="L274" i="9"/>
  <c r="L282" i="9"/>
  <c r="L290" i="9"/>
  <c r="L298" i="9"/>
  <c r="L306" i="9"/>
  <c r="L314" i="9"/>
  <c r="L322" i="9"/>
  <c r="M11" i="9"/>
  <c r="M42" i="9"/>
  <c r="M81" i="9"/>
  <c r="M122" i="9"/>
  <c r="M154" i="9"/>
  <c r="M194" i="9"/>
  <c r="M225" i="9"/>
  <c r="M261" i="9"/>
  <c r="M300" i="9"/>
  <c r="M333" i="9"/>
  <c r="M373" i="9"/>
  <c r="M403" i="9"/>
  <c r="M449" i="9"/>
  <c r="M485" i="9"/>
  <c r="M510" i="9"/>
  <c r="M542" i="9"/>
  <c r="M571" i="9"/>
  <c r="M602" i="9"/>
  <c r="M633" i="9"/>
  <c r="M651" i="9"/>
  <c r="M672" i="9"/>
  <c r="M689" i="9"/>
  <c r="M710" i="9"/>
  <c r="M731" i="9"/>
  <c r="M748" i="9"/>
  <c r="M769" i="9"/>
  <c r="M785" i="9"/>
  <c r="M808" i="9"/>
  <c r="M829" i="9"/>
  <c r="M846" i="9"/>
  <c r="M867" i="9"/>
  <c r="M883" i="9"/>
  <c r="M902" i="9"/>
  <c r="M922" i="9"/>
  <c r="M936" i="9"/>
  <c r="M954" i="9"/>
  <c r="M966" i="9"/>
  <c r="M980" i="9"/>
  <c r="M996" i="9"/>
  <c r="M1010" i="9"/>
  <c r="M1022" i="9"/>
  <c r="M1038" i="9"/>
  <c r="M1052" i="9"/>
  <c r="M1066" i="9"/>
  <c r="M1082" i="9"/>
  <c r="M1094" i="9"/>
  <c r="M1108" i="9"/>
  <c r="M1124" i="9"/>
  <c r="M1138" i="9"/>
  <c r="M1150" i="9"/>
  <c r="M1166" i="9"/>
  <c r="M1180" i="9"/>
  <c r="M1194" i="9"/>
  <c r="M1210" i="9"/>
  <c r="M1222" i="9"/>
  <c r="M1236" i="9"/>
  <c r="M1250" i="9"/>
  <c r="M1262" i="9"/>
  <c r="M1275" i="9"/>
  <c r="M1286" i="9"/>
  <c r="M1299" i="9"/>
  <c r="M1310" i="9"/>
  <c r="M1323" i="9"/>
  <c r="M1334" i="9"/>
  <c r="M1348" i="9"/>
  <c r="M1360" i="9"/>
  <c r="M1372" i="9"/>
  <c r="M1384" i="9"/>
  <c r="M1396" i="9"/>
  <c r="M1408" i="9"/>
  <c r="M1420" i="9"/>
  <c r="M1434" i="9"/>
  <c r="M1445" i="9"/>
  <c r="M1458" i="9"/>
  <c r="M1469" i="9"/>
  <c r="M1482" i="9"/>
  <c r="M1493" i="9"/>
  <c r="M1506" i="9"/>
  <c r="M1518" i="9"/>
  <c r="M1531" i="9"/>
  <c r="M1542" i="9"/>
  <c r="M1555" i="9"/>
  <c r="M1566" i="9"/>
  <c r="M1579" i="9"/>
  <c r="M1590" i="9"/>
  <c r="M1604" i="9"/>
  <c r="M1616" i="9"/>
  <c r="M1628" i="9"/>
  <c r="M1640" i="9"/>
  <c r="M1652" i="9"/>
  <c r="M1664" i="9"/>
  <c r="M1676" i="9"/>
  <c r="M1690" i="9"/>
  <c r="M1701" i="9"/>
  <c r="M1711" i="9"/>
  <c r="M1720" i="9"/>
  <c r="M1729" i="9"/>
  <c r="M1738" i="9"/>
  <c r="M1747" i="9"/>
  <c r="M1757" i="9"/>
  <c r="M1766" i="9"/>
  <c r="M1775" i="9"/>
  <c r="M1784" i="9"/>
  <c r="M1793" i="9"/>
  <c r="M1802" i="9"/>
  <c r="L9" i="9"/>
  <c r="L19" i="9"/>
  <c r="L28" i="9"/>
  <c r="L37" i="9"/>
  <c r="L46" i="9"/>
  <c r="L55" i="9"/>
  <c r="L64" i="9"/>
  <c r="L73" i="9"/>
  <c r="L83" i="9"/>
  <c r="L92" i="9"/>
  <c r="L101" i="9"/>
  <c r="L110" i="9"/>
  <c r="L119" i="9"/>
  <c r="L128" i="9"/>
  <c r="L137" i="9"/>
  <c r="L147" i="9"/>
  <c r="L156" i="9"/>
  <c r="L165" i="9"/>
  <c r="L174" i="9"/>
  <c r="L183" i="9"/>
  <c r="L192" i="9"/>
  <c r="L201" i="9"/>
  <c r="L211" i="9"/>
  <c r="L220" i="9"/>
  <c r="L229" i="9"/>
  <c r="L238" i="9"/>
  <c r="L247" i="9"/>
  <c r="L256" i="9"/>
  <c r="L265" i="9"/>
  <c r="L275" i="9"/>
  <c r="L284" i="9"/>
  <c r="L293" i="9"/>
  <c r="L302" i="9"/>
  <c r="L311" i="9"/>
  <c r="L320" i="9"/>
  <c r="L329" i="9"/>
  <c r="L337" i="9"/>
  <c r="L345" i="9"/>
  <c r="L353" i="9"/>
  <c r="L361" i="9"/>
  <c r="L369" i="9"/>
  <c r="L377" i="9"/>
  <c r="L385" i="9"/>
  <c r="L393" i="9"/>
  <c r="L401" i="9"/>
  <c r="L409" i="9"/>
  <c r="L417" i="9"/>
  <c r="L425" i="9"/>
  <c r="L433" i="9"/>
  <c r="L441" i="9"/>
  <c r="L449" i="9"/>
  <c r="L457" i="9"/>
  <c r="L465" i="9"/>
  <c r="L473" i="9"/>
  <c r="L481" i="9"/>
  <c r="L489" i="9"/>
  <c r="L497" i="9"/>
  <c r="L505" i="9"/>
  <c r="L513" i="9"/>
  <c r="L521" i="9"/>
  <c r="L529" i="9"/>
  <c r="L537" i="9"/>
  <c r="L545" i="9"/>
  <c r="L553" i="9"/>
  <c r="M12" i="9"/>
  <c r="M53" i="9"/>
  <c r="M83" i="9"/>
  <c r="M125" i="9"/>
  <c r="M156" i="9"/>
  <c r="M195" i="9"/>
  <c r="M234" i="9"/>
  <c r="M267" i="9"/>
  <c r="M307" i="9"/>
  <c r="M337" i="9"/>
  <c r="M378" i="9"/>
  <c r="M417" i="9"/>
  <c r="M450" i="9"/>
  <c r="M486" i="9"/>
  <c r="M513" i="9"/>
  <c r="M545" i="9"/>
  <c r="M581" i="9"/>
  <c r="M604" i="9"/>
  <c r="M634" i="9"/>
  <c r="M653" i="9"/>
  <c r="M673" i="9"/>
  <c r="M694" i="9"/>
  <c r="M711" i="9"/>
  <c r="M733" i="9"/>
  <c r="M749" i="9"/>
  <c r="M772" i="9"/>
  <c r="M792" i="9"/>
  <c r="M809" i="9"/>
  <c r="M830" i="9"/>
  <c r="M847" i="9"/>
  <c r="M868" i="9"/>
  <c r="M889" i="9"/>
  <c r="M904" i="9"/>
  <c r="M923" i="9"/>
  <c r="M938" i="9"/>
  <c r="M955" i="9"/>
  <c r="M968" i="9"/>
  <c r="M981" i="9"/>
  <c r="M997" i="9"/>
  <c r="M1011" i="9"/>
  <c r="M1024" i="9"/>
  <c r="M1040" i="9"/>
  <c r="M1053" i="9"/>
  <c r="M1067" i="9"/>
  <c r="M1083" i="9"/>
  <c r="M1096" i="9"/>
  <c r="M1109" i="9"/>
  <c r="M1125" i="9"/>
  <c r="M1139" i="9"/>
  <c r="M1152" i="9"/>
  <c r="M1168" i="9"/>
  <c r="M1181" i="9"/>
  <c r="M1195" i="9"/>
  <c r="M1211" i="9"/>
  <c r="M1224" i="9"/>
  <c r="M1237" i="9"/>
  <c r="M1252" i="9"/>
  <c r="M1264" i="9"/>
  <c r="M1276" i="9"/>
  <c r="M1288" i="9"/>
  <c r="M1300" i="9"/>
  <c r="M1312" i="9"/>
  <c r="M1324" i="9"/>
  <c r="M1338" i="9"/>
  <c r="M1349" i="9"/>
  <c r="M1362" i="9"/>
  <c r="M1373" i="9"/>
  <c r="M1386" i="9"/>
  <c r="M1397" i="9"/>
  <c r="M1410" i="9"/>
  <c r="M1422" i="9"/>
  <c r="M1435" i="9"/>
  <c r="M1446" i="9"/>
  <c r="M1459" i="9"/>
  <c r="M1470" i="9"/>
  <c r="M1483" i="9"/>
  <c r="M1494" i="9"/>
  <c r="M1508" i="9"/>
  <c r="M1520" i="9"/>
  <c r="M1532" i="9"/>
  <c r="M1544" i="9"/>
  <c r="M1556" i="9"/>
  <c r="M1568" i="9"/>
  <c r="M1580" i="9"/>
  <c r="M1594" i="9"/>
  <c r="M1605" i="9"/>
  <c r="M1618" i="9"/>
  <c r="M1629" i="9"/>
  <c r="M1642" i="9"/>
  <c r="M1653" i="9"/>
  <c r="M1666" i="9"/>
  <c r="M1678" i="9"/>
  <c r="M1691" i="9"/>
  <c r="M1702" i="9"/>
  <c r="M1712" i="9"/>
  <c r="M1721" i="9"/>
  <c r="M1730" i="9"/>
  <c r="M1739" i="9"/>
  <c r="M1749" i="9"/>
  <c r="M1758" i="9"/>
  <c r="M1767" i="9"/>
  <c r="M1776" i="9"/>
  <c r="M1785" i="9"/>
  <c r="M1794" i="9"/>
  <c r="M1803" i="9"/>
  <c r="L11" i="9"/>
  <c r="L20" i="9"/>
  <c r="L29" i="9"/>
  <c r="L38" i="9"/>
  <c r="L47" i="9"/>
  <c r="L56" i="9"/>
  <c r="L65" i="9"/>
  <c r="L75" i="9"/>
  <c r="L84" i="9"/>
  <c r="L93" i="9"/>
  <c r="L102" i="9"/>
  <c r="L111" i="9"/>
  <c r="L120" i="9"/>
  <c r="L129" i="9"/>
  <c r="L139" i="9"/>
  <c r="L148" i="9"/>
  <c r="L157" i="9"/>
  <c r="L166" i="9"/>
  <c r="L175" i="9"/>
  <c r="L184" i="9"/>
  <c r="L193" i="9"/>
  <c r="L203" i="9"/>
  <c r="L212" i="9"/>
  <c r="L221" i="9"/>
  <c r="L230" i="9"/>
  <c r="L239" i="9"/>
  <c r="L248" i="9"/>
  <c r="L257" i="9"/>
  <c r="L267" i="9"/>
  <c r="L276" i="9"/>
  <c r="L285" i="9"/>
  <c r="L294" i="9"/>
  <c r="L303" i="9"/>
  <c r="L312" i="9"/>
  <c r="L321" i="9"/>
  <c r="L330" i="9"/>
  <c r="L338" i="9"/>
  <c r="L346" i="9"/>
  <c r="L354" i="9"/>
  <c r="L362" i="9"/>
  <c r="L370" i="9"/>
  <c r="L378" i="9"/>
  <c r="L386" i="9"/>
  <c r="L394" i="9"/>
  <c r="L402" i="9"/>
  <c r="L410" i="9"/>
  <c r="L418" i="9"/>
  <c r="L426" i="9"/>
  <c r="L434" i="9"/>
  <c r="L442" i="9"/>
  <c r="L450" i="9"/>
  <c r="L458" i="9"/>
  <c r="L466" i="9"/>
  <c r="L474" i="9"/>
  <c r="L482" i="9"/>
  <c r="L490" i="9"/>
  <c r="L498" i="9"/>
  <c r="L506" i="9"/>
  <c r="L514" i="9"/>
  <c r="L522" i="9"/>
  <c r="L530" i="9"/>
  <c r="L538" i="9"/>
  <c r="L546" i="9"/>
  <c r="L554" i="9"/>
  <c r="M17" i="9"/>
  <c r="M57" i="9"/>
  <c r="M90" i="9"/>
  <c r="M129" i="9"/>
  <c r="M165" i="9"/>
  <c r="M196" i="9"/>
  <c r="M236" i="9"/>
  <c r="M268" i="9"/>
  <c r="M309" i="9"/>
  <c r="M348" i="9"/>
  <c r="M381" i="9"/>
  <c r="M420" i="9"/>
  <c r="M451" i="9"/>
  <c r="M489" i="9"/>
  <c r="M523" i="9"/>
  <c r="M549" i="9"/>
  <c r="M582" i="9"/>
  <c r="M606" i="9"/>
  <c r="M635" i="9"/>
  <c r="M33" i="9"/>
  <c r="M97" i="9"/>
  <c r="M146" i="9"/>
  <c r="M211" i="9"/>
  <c r="M260" i="9"/>
  <c r="M325" i="9"/>
  <c r="M385" i="9"/>
  <c r="M437" i="9"/>
  <c r="M497" i="9"/>
  <c r="M541" i="9"/>
  <c r="M587" i="9"/>
  <c r="M636" i="9"/>
  <c r="M663" i="9"/>
  <c r="M687" i="9"/>
  <c r="M719" i="9"/>
  <c r="M744" i="9"/>
  <c r="M767" i="9"/>
  <c r="M795" i="9"/>
  <c r="M820" i="9"/>
  <c r="M845" i="9"/>
  <c r="M872" i="9"/>
  <c r="M893" i="9"/>
  <c r="M916" i="9"/>
  <c r="M944" i="9"/>
  <c r="M960" i="9"/>
  <c r="M979" i="9"/>
  <c r="M1000" i="9"/>
  <c r="M1019" i="9"/>
  <c r="M1035" i="9"/>
  <c r="M1056" i="9"/>
  <c r="M1075" i="9"/>
  <c r="M1093" i="9"/>
  <c r="M1115" i="9"/>
  <c r="M1131" i="9"/>
  <c r="M1149" i="9"/>
  <c r="M1171" i="9"/>
  <c r="M1189" i="9"/>
  <c r="M1205" i="9"/>
  <c r="M1227" i="9"/>
  <c r="M1245" i="9"/>
  <c r="M1260" i="9"/>
  <c r="M1278" i="9"/>
  <c r="M1294" i="9"/>
  <c r="M1309" i="9"/>
  <c r="M1328" i="9"/>
  <c r="M1342" i="9"/>
  <c r="M1358" i="9"/>
  <c r="M1376" i="9"/>
  <c r="M1392" i="9"/>
  <c r="M1406" i="9"/>
  <c r="M1426" i="9"/>
  <c r="M1440" i="9"/>
  <c r="M1456" i="9"/>
  <c r="M1474" i="9"/>
  <c r="M1490" i="9"/>
  <c r="M1504" i="9"/>
  <c r="M1523" i="9"/>
  <c r="M1538" i="9"/>
  <c r="M1554" i="9"/>
  <c r="M1572" i="9"/>
  <c r="M1587" i="9"/>
  <c r="M1602" i="9"/>
  <c r="M1620" i="9"/>
  <c r="M1636" i="9"/>
  <c r="M1651" i="9"/>
  <c r="M1669" i="9"/>
  <c r="M1684" i="9"/>
  <c r="M1700" i="9"/>
  <c r="M1714" i="9"/>
  <c r="M1726" i="9"/>
  <c r="M1737" i="9"/>
  <c r="M1751" i="9"/>
  <c r="M1762" i="9"/>
  <c r="M1774" i="9"/>
  <c r="M1787" i="9"/>
  <c r="M1799" i="9"/>
  <c r="M1810" i="9"/>
  <c r="L22" i="9"/>
  <c r="L33" i="9"/>
  <c r="L45" i="9"/>
  <c r="L59" i="9"/>
  <c r="L70" i="9"/>
  <c r="L81" i="9"/>
  <c r="L95" i="9"/>
  <c r="L107" i="9"/>
  <c r="L118" i="9"/>
  <c r="L132" i="9"/>
  <c r="L143" i="9"/>
  <c r="L155" i="9"/>
  <c r="L168" i="9"/>
  <c r="L180" i="9"/>
  <c r="L191" i="9"/>
  <c r="L205" i="9"/>
  <c r="L216" i="9"/>
  <c r="L228" i="9"/>
  <c r="L241" i="9"/>
  <c r="L253" i="9"/>
  <c r="L264" i="9"/>
  <c r="L278" i="9"/>
  <c r="L289" i="9"/>
  <c r="L301" i="9"/>
  <c r="L315" i="9"/>
  <c r="L326" i="9"/>
  <c r="L336" i="9"/>
  <c r="L348" i="9"/>
  <c r="L358" i="9"/>
  <c r="L368" i="9"/>
  <c r="L380" i="9"/>
  <c r="L390" i="9"/>
  <c r="L400" i="9"/>
  <c r="L412" i="9"/>
  <c r="L422" i="9"/>
  <c r="L432" i="9"/>
  <c r="L444" i="9"/>
  <c r="L454" i="9"/>
  <c r="L464" i="9"/>
  <c r="L476" i="9"/>
  <c r="L486" i="9"/>
  <c r="L496" i="9"/>
  <c r="L508" i="9"/>
  <c r="L518" i="9"/>
  <c r="L528" i="9"/>
  <c r="L540" i="9"/>
  <c r="L550" i="9"/>
  <c r="L560" i="9"/>
  <c r="L568" i="9"/>
  <c r="L576" i="9"/>
  <c r="L584" i="9"/>
  <c r="L592" i="9"/>
  <c r="L600" i="9"/>
  <c r="L608" i="9"/>
  <c r="L616" i="9"/>
  <c r="L624" i="9"/>
  <c r="L632" i="9"/>
  <c r="L640" i="9"/>
  <c r="L648" i="9"/>
  <c r="L656" i="9"/>
  <c r="L664" i="9"/>
  <c r="L672" i="9"/>
  <c r="L680" i="9"/>
  <c r="L688" i="9"/>
  <c r="L696" i="9"/>
  <c r="L704" i="9"/>
  <c r="L712" i="9"/>
  <c r="L720" i="9"/>
  <c r="L728" i="9"/>
  <c r="L736" i="9"/>
  <c r="L744" i="9"/>
  <c r="L752" i="9"/>
  <c r="L760" i="9"/>
  <c r="L768" i="9"/>
  <c r="L776" i="9"/>
  <c r="L784" i="9"/>
  <c r="L792" i="9"/>
  <c r="L800" i="9"/>
  <c r="L808" i="9"/>
  <c r="L816" i="9"/>
  <c r="L824" i="9"/>
  <c r="L832" i="9"/>
  <c r="L840" i="9"/>
  <c r="L848" i="9"/>
  <c r="L856" i="9"/>
  <c r="L864" i="9"/>
  <c r="L872" i="9"/>
  <c r="L880" i="9"/>
  <c r="L888" i="9"/>
  <c r="L896" i="9"/>
  <c r="L905" i="9"/>
  <c r="L913" i="9"/>
  <c r="L921" i="9"/>
  <c r="L929" i="9"/>
  <c r="M37" i="9"/>
  <c r="M101" i="9"/>
  <c r="M147" i="9"/>
  <c r="M217" i="9"/>
  <c r="M282" i="9"/>
  <c r="M331" i="9"/>
  <c r="M396" i="9"/>
  <c r="M442" i="9"/>
  <c r="M501" i="9"/>
  <c r="M553" i="9"/>
  <c r="M597" i="9"/>
  <c r="M637" i="9"/>
  <c r="M664" i="9"/>
  <c r="M696" i="9"/>
  <c r="M720" i="9"/>
  <c r="M745" i="9"/>
  <c r="M773" i="9"/>
  <c r="M797" i="9"/>
  <c r="M821" i="9"/>
  <c r="M854" i="9"/>
  <c r="M877" i="9"/>
  <c r="M900" i="9"/>
  <c r="M924" i="9"/>
  <c r="M946" i="9"/>
  <c r="M964" i="9"/>
  <c r="M986" i="9"/>
  <c r="M1002" i="9"/>
  <c r="M1020" i="9"/>
  <c r="M1042" i="9"/>
  <c r="M1060" i="9"/>
  <c r="M1076" i="9"/>
  <c r="M1098" i="9"/>
  <c r="M1116" i="9"/>
  <c r="M1134" i="9"/>
  <c r="M1156" i="9"/>
  <c r="M1172" i="9"/>
  <c r="M1190" i="9"/>
  <c r="M1212" i="9"/>
  <c r="M1230" i="9"/>
  <c r="M1246" i="9"/>
  <c r="M1266" i="9"/>
  <c r="M1280" i="9"/>
  <c r="M1296" i="9"/>
  <c r="M1314" i="9"/>
  <c r="M1330" i="9"/>
  <c r="M1344" i="9"/>
  <c r="M1363" i="9"/>
  <c r="M1378" i="9"/>
  <c r="M1394" i="9"/>
  <c r="M1412" i="9"/>
  <c r="M1427" i="9"/>
  <c r="M1442" i="9"/>
  <c r="M1460" i="9"/>
  <c r="M1476" i="9"/>
  <c r="M1491" i="9"/>
  <c r="M1509" i="9"/>
  <c r="M1524" i="9"/>
  <c r="M1540" i="9"/>
  <c r="M1557" i="9"/>
  <c r="M1573" i="9"/>
  <c r="M1588" i="9"/>
  <c r="M1606" i="9"/>
  <c r="M1621" i="9"/>
  <c r="M1637" i="9"/>
  <c r="M1654" i="9"/>
  <c r="M1670" i="9"/>
  <c r="M1685" i="9"/>
  <c r="M1704" i="9"/>
  <c r="M1715" i="9"/>
  <c r="M1727" i="9"/>
  <c r="M1741" i="9"/>
  <c r="M1752" i="9"/>
  <c r="M1763" i="9"/>
  <c r="M1777" i="9"/>
  <c r="M1789" i="9"/>
  <c r="M1800" i="9"/>
  <c r="L12" i="9"/>
  <c r="L23" i="9"/>
  <c r="L35" i="9"/>
  <c r="L48" i="9"/>
  <c r="L60" i="9"/>
  <c r="L71" i="9"/>
  <c r="L85" i="9"/>
  <c r="L96" i="9"/>
  <c r="L108" i="9"/>
  <c r="L121" i="9"/>
  <c r="L133" i="9"/>
  <c r="L144" i="9"/>
  <c r="L158" i="9"/>
  <c r="L169" i="9"/>
  <c r="L181" i="9"/>
  <c r="L195" i="9"/>
  <c r="L206" i="9"/>
  <c r="L217" i="9"/>
  <c r="L231" i="9"/>
  <c r="L243" i="9"/>
  <c r="L254" i="9"/>
  <c r="L268" i="9"/>
  <c r="L279" i="9"/>
  <c r="L291" i="9"/>
  <c r="L304" i="9"/>
  <c r="L316" i="9"/>
  <c r="L327" i="9"/>
  <c r="L339" i="9"/>
  <c r="L349" i="9"/>
  <c r="L359" i="9"/>
  <c r="L371" i="9"/>
  <c r="L381" i="9"/>
  <c r="L391" i="9"/>
  <c r="L403" i="9"/>
  <c r="L413" i="9"/>
  <c r="L423" i="9"/>
  <c r="L435" i="9"/>
  <c r="L445" i="9"/>
  <c r="L455" i="9"/>
  <c r="L467" i="9"/>
  <c r="L477" i="9"/>
  <c r="L487" i="9"/>
  <c r="L499" i="9"/>
  <c r="L509" i="9"/>
  <c r="L519" i="9"/>
  <c r="L531" i="9"/>
  <c r="L541" i="9"/>
  <c r="L551" i="9"/>
  <c r="L561" i="9"/>
  <c r="L569" i="9"/>
  <c r="L577" i="9"/>
  <c r="L585" i="9"/>
  <c r="L593" i="9"/>
  <c r="L601" i="9"/>
  <c r="L609" i="9"/>
  <c r="L617" i="9"/>
  <c r="L625" i="9"/>
  <c r="L633" i="9"/>
  <c r="L641" i="9"/>
  <c r="L649" i="9"/>
  <c r="L657" i="9"/>
  <c r="L665" i="9"/>
  <c r="L673" i="9"/>
  <c r="L681" i="9"/>
  <c r="L689" i="9"/>
  <c r="L697" i="9"/>
  <c r="L705" i="9"/>
  <c r="L713" i="9"/>
  <c r="L721" i="9"/>
  <c r="L729" i="9"/>
  <c r="L737" i="9"/>
  <c r="L745" i="9"/>
  <c r="L753" i="9"/>
  <c r="L761" i="9"/>
  <c r="L769" i="9"/>
  <c r="L777" i="9"/>
  <c r="L785" i="9"/>
  <c r="L793" i="9"/>
  <c r="L801" i="9"/>
  <c r="L809" i="9"/>
  <c r="L817" i="9"/>
  <c r="L825" i="9"/>
  <c r="L833" i="9"/>
  <c r="L841" i="9"/>
  <c r="L849" i="9"/>
  <c r="L857" i="9"/>
  <c r="L865" i="9"/>
  <c r="L873" i="9"/>
  <c r="L881" i="9"/>
  <c r="L889" i="9"/>
  <c r="L897" i="9"/>
  <c r="L906" i="9"/>
  <c r="L914" i="9"/>
  <c r="L922" i="9"/>
  <c r="M41" i="9"/>
  <c r="M106" i="9"/>
  <c r="M170" i="9"/>
  <c r="M218" i="9"/>
  <c r="M283" i="9"/>
  <c r="M332" i="9"/>
  <c r="M397" i="9"/>
  <c r="M465" i="9"/>
  <c r="M507" i="9"/>
  <c r="M561" i="9"/>
  <c r="M601" i="9"/>
  <c r="M646" i="9"/>
  <c r="M671" i="9"/>
  <c r="M699" i="9"/>
  <c r="M721" i="9"/>
  <c r="M747" i="9"/>
  <c r="M774" i="9"/>
  <c r="M799" i="9"/>
  <c r="M822" i="9"/>
  <c r="M855" i="9"/>
  <c r="M879" i="9"/>
  <c r="M901" i="9"/>
  <c r="M61" i="9"/>
  <c r="M145" i="9"/>
  <c r="M244" i="9"/>
  <c r="M349" i="9"/>
  <c r="M426" i="9"/>
  <c r="M526" i="9"/>
  <c r="M586" i="9"/>
  <c r="M657" i="9"/>
  <c r="M700" i="9"/>
  <c r="M736" i="9"/>
  <c r="M782" i="9"/>
  <c r="M819" i="9"/>
  <c r="M859" i="9"/>
  <c r="M906" i="9"/>
  <c r="M933" i="9"/>
  <c r="M958" i="9"/>
  <c r="M988" i="9"/>
  <c r="M1012" i="9"/>
  <c r="M1034" i="9"/>
  <c r="M1062" i="9"/>
  <c r="M1086" i="9"/>
  <c r="M1114" i="9"/>
  <c r="M1140" i="9"/>
  <c r="M1162" i="9"/>
  <c r="M1188" i="9"/>
  <c r="M1214" i="9"/>
  <c r="M1242" i="9"/>
  <c r="M1259" i="9"/>
  <c r="M1284" i="9"/>
  <c r="M1306" i="9"/>
  <c r="M1326" i="9"/>
  <c r="M1350" i="9"/>
  <c r="M1370" i="9"/>
  <c r="M1390" i="9"/>
  <c r="M1414" i="9"/>
  <c r="M1436" i="9"/>
  <c r="M1454" i="9"/>
  <c r="M1478" i="9"/>
  <c r="M1500" i="9"/>
  <c r="M1522" i="9"/>
  <c r="M1546" i="9"/>
  <c r="M1564" i="9"/>
  <c r="M1586" i="9"/>
  <c r="M1610" i="9"/>
  <c r="M1630" i="9"/>
  <c r="M1650" i="9"/>
  <c r="M1674" i="9"/>
  <c r="M1694" i="9"/>
  <c r="M1713" i="9"/>
  <c r="M1731" i="9"/>
  <c r="M1745" i="9"/>
  <c r="M1761" i="9"/>
  <c r="M1779" i="9"/>
  <c r="M1795" i="9"/>
  <c r="M1809" i="9"/>
  <c r="L25" i="9"/>
  <c r="L41" i="9"/>
  <c r="L57" i="9"/>
  <c r="L76" i="9"/>
  <c r="L89" i="9"/>
  <c r="L105" i="9"/>
  <c r="L124" i="9"/>
  <c r="L140" i="9"/>
  <c r="L153" i="9"/>
  <c r="L172" i="9"/>
  <c r="L188" i="9"/>
  <c r="L204" i="9"/>
  <c r="L222" i="9"/>
  <c r="L236" i="9"/>
  <c r="L252" i="9"/>
  <c r="L270" i="9"/>
  <c r="L286" i="9"/>
  <c r="L300" i="9"/>
  <c r="L318" i="9"/>
  <c r="L333" i="9"/>
  <c r="L347" i="9"/>
  <c r="L363" i="9"/>
  <c r="L375" i="9"/>
  <c r="L389" i="9"/>
  <c r="L405" i="9"/>
  <c r="L419" i="9"/>
  <c r="L431" i="9"/>
  <c r="L447" i="9"/>
  <c r="L461" i="9"/>
  <c r="L475" i="9"/>
  <c r="L491" i="9"/>
  <c r="L503" i="9"/>
  <c r="L517" i="9"/>
  <c r="L533" i="9"/>
  <c r="L547" i="9"/>
  <c r="L559" i="9"/>
  <c r="L571" i="9"/>
  <c r="L581" i="9"/>
  <c r="L591" i="9"/>
  <c r="L603" i="9"/>
  <c r="L613" i="9"/>
  <c r="L623" i="9"/>
  <c r="L635" i="9"/>
  <c r="L645" i="9"/>
  <c r="L655" i="9"/>
  <c r="L667" i="9"/>
  <c r="L677" i="9"/>
  <c r="L687" i="9"/>
  <c r="L699" i="9"/>
  <c r="L709" i="9"/>
  <c r="L719" i="9"/>
  <c r="L731" i="9"/>
  <c r="L741" i="9"/>
  <c r="L751" i="9"/>
  <c r="L763" i="9"/>
  <c r="L773" i="9"/>
  <c r="L783" i="9"/>
  <c r="L795" i="9"/>
  <c r="L805" i="9"/>
  <c r="L815" i="9"/>
  <c r="L827" i="9"/>
  <c r="L837" i="9"/>
  <c r="L847" i="9"/>
  <c r="L859" i="9"/>
  <c r="L869" i="9"/>
  <c r="L879" i="9"/>
  <c r="L891" i="9"/>
  <c r="L902" i="9"/>
  <c r="L912" i="9"/>
  <c r="L924" i="9"/>
  <c r="L933" i="9"/>
  <c r="L941" i="9"/>
  <c r="L949" i="9"/>
  <c r="L957" i="9"/>
  <c r="L965" i="9"/>
  <c r="L973" i="9"/>
  <c r="L981" i="9"/>
  <c r="L989" i="9"/>
  <c r="L997" i="9"/>
  <c r="L1005" i="9"/>
  <c r="L1013" i="9"/>
  <c r="L1021" i="9"/>
  <c r="L1029" i="9"/>
  <c r="L1037" i="9"/>
  <c r="L1045" i="9"/>
  <c r="L1053" i="9"/>
  <c r="L1061" i="9"/>
  <c r="L1069" i="9"/>
  <c r="L1077" i="9"/>
  <c r="L1085" i="9"/>
  <c r="L1093" i="9"/>
  <c r="L1101" i="9"/>
  <c r="L1109" i="9"/>
  <c r="L1117" i="9"/>
  <c r="L1125" i="9"/>
  <c r="L1133" i="9"/>
  <c r="L1141" i="9"/>
  <c r="L1149" i="9"/>
  <c r="L1157" i="9"/>
  <c r="L1165" i="9"/>
  <c r="L1173" i="9"/>
  <c r="L1181" i="9"/>
  <c r="L1189" i="9"/>
  <c r="L1197" i="9"/>
  <c r="L1205" i="9"/>
  <c r="L1213" i="9"/>
  <c r="L1221" i="9"/>
  <c r="L1229" i="9"/>
  <c r="L1237" i="9"/>
  <c r="L1245" i="9"/>
  <c r="L1253" i="9"/>
  <c r="L1261" i="9"/>
  <c r="L1269" i="9"/>
  <c r="L1277" i="9"/>
  <c r="L1285" i="9"/>
  <c r="L1293" i="9"/>
  <c r="L1301" i="9"/>
  <c r="L1309" i="9"/>
  <c r="L1317" i="9"/>
  <c r="L1325" i="9"/>
  <c r="L1333" i="9"/>
  <c r="L1341" i="9"/>
  <c r="L1349" i="9"/>
  <c r="L1357" i="9"/>
  <c r="L1365" i="9"/>
  <c r="L1373" i="9"/>
  <c r="L1381" i="9"/>
  <c r="L1389" i="9"/>
  <c r="L1397" i="9"/>
  <c r="L1405" i="9"/>
  <c r="L1413" i="9"/>
  <c r="L1421" i="9"/>
  <c r="L1429" i="9"/>
  <c r="L1437" i="9"/>
  <c r="L1445" i="9"/>
  <c r="L1453" i="9"/>
  <c r="L1461" i="9"/>
  <c r="L1469" i="9"/>
  <c r="L1477" i="9"/>
  <c r="L1485" i="9"/>
  <c r="L1493" i="9"/>
  <c r="L1501" i="9"/>
  <c r="L1509" i="9"/>
  <c r="L1517" i="9"/>
  <c r="L1525" i="9"/>
  <c r="L1533" i="9"/>
  <c r="L1541" i="9"/>
  <c r="L1549" i="9"/>
  <c r="L1557" i="9"/>
  <c r="L1565" i="9"/>
  <c r="L1573" i="9"/>
  <c r="L1581" i="9"/>
  <c r="L1589" i="9"/>
  <c r="L1597" i="9"/>
  <c r="L1605" i="9"/>
  <c r="L1613" i="9"/>
  <c r="L1621" i="9"/>
  <c r="L1629" i="9"/>
  <c r="L1637" i="9"/>
  <c r="L1645" i="9"/>
  <c r="L1653" i="9"/>
  <c r="L1661" i="9"/>
  <c r="L1669" i="9"/>
  <c r="L1677" i="9"/>
  <c r="L1685" i="9"/>
  <c r="L1693" i="9"/>
  <c r="L1701" i="9"/>
  <c r="L1709" i="9"/>
  <c r="L1717" i="9"/>
  <c r="L1725" i="9"/>
  <c r="L1733" i="9"/>
  <c r="L1741" i="9"/>
  <c r="L1749" i="9"/>
  <c r="L1757" i="9"/>
  <c r="L1765" i="9"/>
  <c r="L1773" i="9"/>
  <c r="L1781" i="9"/>
  <c r="L1789" i="9"/>
  <c r="L1797" i="9"/>
  <c r="L1805" i="9"/>
  <c r="L173" i="9"/>
  <c r="L594" i="9"/>
  <c r="L646" i="9"/>
  <c r="L678" i="9"/>
  <c r="L700" i="9"/>
  <c r="L710" i="9"/>
  <c r="L722" i="9"/>
  <c r="L742" i="9"/>
  <c r="L754" i="9"/>
  <c r="L764" i="9"/>
  <c r="L786" i="9"/>
  <c r="L796" i="9"/>
  <c r="L806" i="9"/>
  <c r="L828" i="9"/>
  <c r="L838" i="9"/>
  <c r="L850" i="9"/>
  <c r="L870" i="9"/>
  <c r="L882" i="9"/>
  <c r="L892" i="9"/>
  <c r="L915" i="9"/>
  <c r="L925" i="9"/>
  <c r="L934" i="9"/>
  <c r="L950" i="9"/>
  <c r="L958" i="9"/>
  <c r="L966" i="9"/>
  <c r="L982" i="9"/>
  <c r="L990" i="9"/>
  <c r="L998" i="9"/>
  <c r="L1014" i="9"/>
  <c r="L1022" i="9"/>
  <c r="L1038" i="9"/>
  <c r="L1046" i="9"/>
  <c r="L1062" i="9"/>
  <c r="L1070" i="9"/>
  <c r="L1086" i="9"/>
  <c r="L1094" i="9"/>
  <c r="L1102" i="9"/>
  <c r="L1118" i="9"/>
  <c r="L1126" i="9"/>
  <c r="L1134" i="9"/>
  <c r="L1150" i="9"/>
  <c r="L1158" i="9"/>
  <c r="L1166" i="9"/>
  <c r="L1182" i="9"/>
  <c r="L1190" i="9"/>
  <c r="L1198" i="9"/>
  <c r="L1214" i="9"/>
  <c r="L1222" i="9"/>
  <c r="L1230" i="9"/>
  <c r="L1246" i="9"/>
  <c r="L1254" i="9"/>
  <c r="L1270" i="9"/>
  <c r="L1278" i="9"/>
  <c r="L1286" i="9"/>
  <c r="L1302" i="9"/>
  <c r="L1310" i="9"/>
  <c r="L1318" i="9"/>
  <c r="L1334" i="9"/>
  <c r="L1342" i="9"/>
  <c r="L1358" i="9"/>
  <c r="L1366" i="9"/>
  <c r="L1382" i="9"/>
  <c r="L1390" i="9"/>
  <c r="L1398" i="9"/>
  <c r="L1414" i="9"/>
  <c r="L1422" i="9"/>
  <c r="L1430" i="9"/>
  <c r="L1446" i="9"/>
  <c r="L1454" i="9"/>
  <c r="L1462" i="9"/>
  <c r="L1470" i="9"/>
  <c r="L1486" i="9"/>
  <c r="L1494" i="9"/>
  <c r="L1502" i="9"/>
  <c r="L1518" i="9"/>
  <c r="L1526" i="9"/>
  <c r="L1534" i="9"/>
  <c r="L1542" i="9"/>
  <c r="L1558" i="9"/>
  <c r="L1566" i="9"/>
  <c r="L1574" i="9"/>
  <c r="L1590" i="9"/>
  <c r="L1598" i="9"/>
  <c r="L1606" i="9"/>
  <c r="L1622" i="9"/>
  <c r="L1630" i="9"/>
  <c r="L1638" i="9"/>
  <c r="L1654" i="9"/>
  <c r="L1662" i="9"/>
  <c r="L1670" i="9"/>
  <c r="L1686" i="9"/>
  <c r="L1694" i="9"/>
  <c r="L1702" i="9"/>
  <c r="L1710" i="9"/>
  <c r="L1726" i="9"/>
  <c r="L1734" i="9"/>
  <c r="L1742" i="9"/>
  <c r="L1750" i="9"/>
  <c r="L1766" i="9"/>
  <c r="L1774" i="9"/>
  <c r="L1782" i="9"/>
  <c r="L1798" i="9"/>
  <c r="L1806" i="9"/>
  <c r="M65" i="9"/>
  <c r="M172" i="9"/>
  <c r="M245" i="9"/>
  <c r="M353" i="9"/>
  <c r="M428" i="9"/>
  <c r="M529" i="9"/>
  <c r="M613" i="9"/>
  <c r="M660" i="9"/>
  <c r="M701" i="9"/>
  <c r="M737" i="9"/>
  <c r="M783" i="9"/>
  <c r="M831" i="9"/>
  <c r="M865" i="9"/>
  <c r="M910" i="9"/>
  <c r="M934" i="9"/>
  <c r="M965" i="9"/>
  <c r="M989" i="9"/>
  <c r="M1013" i="9"/>
  <c r="M1043" i="9"/>
  <c r="M1064" i="9"/>
  <c r="M1088" i="9"/>
  <c r="M1117" i="9"/>
  <c r="M1141" i="9"/>
  <c r="M1163" i="9"/>
  <c r="M1192" i="9"/>
  <c r="M1216" i="9"/>
  <c r="M1243" i="9"/>
  <c r="M1267" i="9"/>
  <c r="M1285" i="9"/>
  <c r="M1307" i="9"/>
  <c r="M1331" i="9"/>
  <c r="M1352" i="9"/>
  <c r="M1371" i="9"/>
  <c r="M1395" i="9"/>
  <c r="M1416" i="9"/>
  <c r="M1437" i="9"/>
  <c r="M1461" i="9"/>
  <c r="M1480" i="9"/>
  <c r="M1501" i="9"/>
  <c r="M1525" i="9"/>
  <c r="M1547" i="9"/>
  <c r="M1565" i="9"/>
  <c r="M1589" i="9"/>
  <c r="M1611" i="9"/>
  <c r="M1632" i="9"/>
  <c r="M1658" i="9"/>
  <c r="M1675" i="9"/>
  <c r="M1696" i="9"/>
  <c r="M1717" i="9"/>
  <c r="M1733" i="9"/>
  <c r="M1746" i="9"/>
  <c r="M1765" i="9"/>
  <c r="M1781" i="9"/>
  <c r="M1797" i="9"/>
  <c r="L13" i="9"/>
  <c r="L27" i="9"/>
  <c r="L43" i="9"/>
  <c r="L61" i="9"/>
  <c r="L77" i="9"/>
  <c r="L91" i="9"/>
  <c r="L109" i="9"/>
  <c r="L125" i="9"/>
  <c r="L141" i="9"/>
  <c r="L159" i="9"/>
  <c r="L189" i="9"/>
  <c r="L207" i="9"/>
  <c r="L223" i="9"/>
  <c r="L237" i="9"/>
  <c r="L255" i="9"/>
  <c r="L271" i="9"/>
  <c r="L287" i="9"/>
  <c r="L305" i="9"/>
  <c r="L319" i="9"/>
  <c r="L334" i="9"/>
  <c r="L350" i="9"/>
  <c r="L364" i="9"/>
  <c r="L376" i="9"/>
  <c r="L392" i="9"/>
  <c r="L406" i="9"/>
  <c r="L420" i="9"/>
  <c r="L436" i="9"/>
  <c r="L448" i="9"/>
  <c r="L462" i="9"/>
  <c r="L478" i="9"/>
  <c r="L492" i="9"/>
  <c r="L504" i="9"/>
  <c r="L520" i="9"/>
  <c r="L534" i="9"/>
  <c r="L548" i="9"/>
  <c r="L562" i="9"/>
  <c r="L572" i="9"/>
  <c r="L582" i="9"/>
  <c r="L604" i="9"/>
  <c r="L614" i="9"/>
  <c r="L626" i="9"/>
  <c r="L636" i="9"/>
  <c r="L658" i="9"/>
  <c r="L668" i="9"/>
  <c r="L690" i="9"/>
  <c r="L732" i="9"/>
  <c r="L774" i="9"/>
  <c r="L818" i="9"/>
  <c r="L860" i="9"/>
  <c r="L903" i="9"/>
  <c r="L942" i="9"/>
  <c r="L974" i="9"/>
  <c r="L1006" i="9"/>
  <c r="L1030" i="9"/>
  <c r="L1054" i="9"/>
  <c r="L1078" i="9"/>
  <c r="L1110" i="9"/>
  <c r="L1142" i="9"/>
  <c r="L1174" i="9"/>
  <c r="L1206" i="9"/>
  <c r="L1238" i="9"/>
  <c r="L1262" i="9"/>
  <c r="L1294" i="9"/>
  <c r="L1326" i="9"/>
  <c r="L1350" i="9"/>
  <c r="L1374" i="9"/>
  <c r="L1406" i="9"/>
  <c r="L1438" i="9"/>
  <c r="L1478" i="9"/>
  <c r="L1510" i="9"/>
  <c r="L1550" i="9"/>
  <c r="L1582" i="9"/>
  <c r="L1614" i="9"/>
  <c r="L1646" i="9"/>
  <c r="L1678" i="9"/>
  <c r="L1718" i="9"/>
  <c r="L1758" i="9"/>
  <c r="L1790" i="9"/>
  <c r="M76" i="9"/>
  <c r="M178" i="9"/>
  <c r="M259" i="9"/>
  <c r="M357" i="9"/>
  <c r="M466" i="9"/>
  <c r="M530" i="9"/>
  <c r="M617" i="9"/>
  <c r="M662" i="9"/>
  <c r="M708" i="9"/>
  <c r="M756" i="9"/>
  <c r="M784" i="9"/>
  <c r="M833" i="9"/>
  <c r="M870" i="9"/>
  <c r="M912" i="9"/>
  <c r="M942" i="9"/>
  <c r="M970" i="9"/>
  <c r="M990" i="9"/>
  <c r="M1018" i="9"/>
  <c r="M1044" i="9"/>
  <c r="M1070" i="9"/>
  <c r="M1092" i="9"/>
  <c r="M1118" i="9"/>
  <c r="M1146" i="9"/>
  <c r="M1170" i="9"/>
  <c r="M1198" i="9"/>
  <c r="M1220" i="9"/>
  <c r="M1244" i="9"/>
  <c r="M1268" i="9"/>
  <c r="M1290" i="9"/>
  <c r="M1308" i="9"/>
  <c r="M1332" i="9"/>
  <c r="M1354" i="9"/>
  <c r="M1374" i="9"/>
  <c r="M1398" i="9"/>
  <c r="M1418" i="9"/>
  <c r="M1438" i="9"/>
  <c r="M1462" i="9"/>
  <c r="M1484" i="9"/>
  <c r="M1502" i="9"/>
  <c r="M1526" i="9"/>
  <c r="M1548" i="9"/>
  <c r="M1570" i="9"/>
  <c r="M1595" i="9"/>
  <c r="M1612" i="9"/>
  <c r="M1634" i="9"/>
  <c r="M1659" i="9"/>
  <c r="M1680" i="9"/>
  <c r="M1698" i="9"/>
  <c r="M1718" i="9"/>
  <c r="M1734" i="9"/>
  <c r="M1750" i="9"/>
  <c r="M1768" i="9"/>
  <c r="M1782" i="9"/>
  <c r="M1798" i="9"/>
  <c r="L14" i="9"/>
  <c r="L30" i="9"/>
  <c r="L44" i="9"/>
  <c r="L62" i="9"/>
  <c r="L78" i="9"/>
  <c r="L94" i="9"/>
  <c r="L112" i="9"/>
  <c r="L126" i="9"/>
  <c r="L142" i="9"/>
  <c r="L160" i="9"/>
  <c r="L176" i="9"/>
  <c r="L190" i="9"/>
  <c r="L208" i="9"/>
  <c r="L224" i="9"/>
  <c r="L240" i="9"/>
  <c r="L259" i="9"/>
  <c r="L272" i="9"/>
  <c r="L288" i="9"/>
  <c r="L307" i="9"/>
  <c r="L323" i="9"/>
  <c r="L335" i="9"/>
  <c r="L351" i="9"/>
  <c r="L365" i="9"/>
  <c r="L379" i="9"/>
  <c r="L395" i="9"/>
  <c r="L407" i="9"/>
  <c r="L421" i="9"/>
  <c r="L437" i="9"/>
  <c r="L451" i="9"/>
  <c r="L463" i="9"/>
  <c r="L479" i="9"/>
  <c r="L493" i="9"/>
  <c r="L507" i="9"/>
  <c r="L523" i="9"/>
  <c r="L535" i="9"/>
  <c r="L549" i="9"/>
  <c r="L563" i="9"/>
  <c r="L573" i="9"/>
  <c r="L583" i="9"/>
  <c r="L595" i="9"/>
  <c r="L605" i="9"/>
  <c r="L615" i="9"/>
  <c r="L627" i="9"/>
  <c r="L637" i="9"/>
  <c r="L647" i="9"/>
  <c r="L659" i="9"/>
  <c r="L669" i="9"/>
  <c r="L679" i="9"/>
  <c r="L691" i="9"/>
  <c r="L701" i="9"/>
  <c r="L711" i="9"/>
  <c r="L723" i="9"/>
  <c r="L733" i="9"/>
  <c r="L743" i="9"/>
  <c r="L755" i="9"/>
  <c r="L765" i="9"/>
  <c r="L775" i="9"/>
  <c r="L787" i="9"/>
  <c r="L797" i="9"/>
  <c r="L807" i="9"/>
  <c r="L819" i="9"/>
  <c r="L829" i="9"/>
  <c r="L839" i="9"/>
  <c r="L851" i="9"/>
  <c r="L861" i="9"/>
  <c r="L871" i="9"/>
  <c r="L883" i="9"/>
  <c r="L893" i="9"/>
  <c r="L904" i="9"/>
  <c r="L916" i="9"/>
  <c r="L926" i="9"/>
  <c r="L935" i="9"/>
  <c r="L943" i="9"/>
  <c r="L951" i="9"/>
  <c r="L959" i="9"/>
  <c r="L967" i="9"/>
  <c r="L975" i="9"/>
  <c r="L983" i="9"/>
  <c r="L991" i="9"/>
  <c r="L999" i="9"/>
  <c r="L1007" i="9"/>
  <c r="L1015" i="9"/>
  <c r="L1023" i="9"/>
  <c r="L1031" i="9"/>
  <c r="L1039" i="9"/>
  <c r="L1047" i="9"/>
  <c r="L1055" i="9"/>
  <c r="L1063" i="9"/>
  <c r="L1071" i="9"/>
  <c r="L1079" i="9"/>
  <c r="L1087" i="9"/>
  <c r="L1095" i="9"/>
  <c r="L1103" i="9"/>
  <c r="L1111" i="9"/>
  <c r="L1119" i="9"/>
  <c r="L1127" i="9"/>
  <c r="L1135" i="9"/>
  <c r="L1143" i="9"/>
  <c r="L1151" i="9"/>
  <c r="L1159" i="9"/>
  <c r="L1167" i="9"/>
  <c r="L1175" i="9"/>
  <c r="L1183" i="9"/>
  <c r="L1191" i="9"/>
  <c r="L1199" i="9"/>
  <c r="L1207" i="9"/>
  <c r="L1215" i="9"/>
  <c r="L1223" i="9"/>
  <c r="L1231" i="9"/>
  <c r="L1239" i="9"/>
  <c r="L1247" i="9"/>
  <c r="L1255" i="9"/>
  <c r="L1263" i="9"/>
  <c r="L1271" i="9"/>
  <c r="L1279" i="9"/>
  <c r="L1287" i="9"/>
  <c r="L1295" i="9"/>
  <c r="L1303" i="9"/>
  <c r="L1311" i="9"/>
  <c r="L1319" i="9"/>
  <c r="L1327" i="9"/>
  <c r="L1335" i="9"/>
  <c r="L1343" i="9"/>
  <c r="L1351" i="9"/>
  <c r="L1359" i="9"/>
  <c r="L1367" i="9"/>
  <c r="L1375" i="9"/>
  <c r="L1383" i="9"/>
  <c r="L1391" i="9"/>
  <c r="L1399" i="9"/>
  <c r="L1407" i="9"/>
  <c r="L1415" i="9"/>
  <c r="L1423" i="9"/>
  <c r="L1431" i="9"/>
  <c r="L1439" i="9"/>
  <c r="L1447" i="9"/>
  <c r="L1455" i="9"/>
  <c r="L1463" i="9"/>
  <c r="L1471" i="9"/>
  <c r="L1479" i="9"/>
  <c r="L1487" i="9"/>
  <c r="L1495" i="9"/>
  <c r="L1503" i="9"/>
  <c r="L1511" i="9"/>
  <c r="L1519" i="9"/>
  <c r="L1527" i="9"/>
  <c r="L1535" i="9"/>
  <c r="L1543" i="9"/>
  <c r="L1551" i="9"/>
  <c r="L1559" i="9"/>
  <c r="L1567" i="9"/>
  <c r="L1575" i="9"/>
  <c r="L1583" i="9"/>
  <c r="L1591" i="9"/>
  <c r="L1599" i="9"/>
  <c r="L1607" i="9"/>
  <c r="L1615" i="9"/>
  <c r="L1623" i="9"/>
  <c r="L1631" i="9"/>
  <c r="L1639" i="9"/>
  <c r="L1647" i="9"/>
  <c r="L1655" i="9"/>
  <c r="L1663" i="9"/>
  <c r="L1671" i="9"/>
  <c r="L1679" i="9"/>
  <c r="L1687" i="9"/>
  <c r="L1695" i="9"/>
  <c r="L1703" i="9"/>
  <c r="L1711" i="9"/>
  <c r="L1719" i="9"/>
  <c r="L1727" i="9"/>
  <c r="L1735" i="9"/>
  <c r="L1743" i="9"/>
  <c r="L1751" i="9"/>
  <c r="L1759" i="9"/>
  <c r="L1767" i="9"/>
  <c r="L1775" i="9"/>
  <c r="L1783" i="9"/>
  <c r="L1791" i="9"/>
  <c r="L1799" i="9"/>
  <c r="L1807" i="9"/>
  <c r="L1808" i="9"/>
  <c r="L1794" i="9"/>
  <c r="L1780" i="9"/>
  <c r="L1769" i="9"/>
  <c r="L1755" i="9"/>
  <c r="L1744" i="9"/>
  <c r="L1730" i="9"/>
  <c r="L1716" i="9"/>
  <c r="L1705" i="9"/>
  <c r="L1691" i="9"/>
  <c r="L1680" i="9"/>
  <c r="L1666" i="9"/>
  <c r="L1652" i="9"/>
  <c r="L1641" i="9"/>
  <c r="L1627" i="9"/>
  <c r="L1616" i="9"/>
  <c r="L1602" i="9"/>
  <c r="L1588" i="9"/>
  <c r="L1577" i="9"/>
  <c r="L1563" i="9"/>
  <c r="L1552" i="9"/>
  <c r="L1538" i="9"/>
  <c r="L1524" i="9"/>
  <c r="L1513" i="9"/>
  <c r="L1499" i="9"/>
  <c r="L1488" i="9"/>
  <c r="L1474" i="9"/>
  <c r="L1460" i="9"/>
  <c r="L1449" i="9"/>
  <c r="L1435" i="9"/>
  <c r="L1424" i="9"/>
  <c r="L1410" i="9"/>
  <c r="L1396" i="9"/>
  <c r="L1385" i="9"/>
  <c r="L1371" i="9"/>
  <c r="L1360" i="9"/>
  <c r="L1346" i="9"/>
  <c r="L1332" i="9"/>
  <c r="L1321" i="9"/>
  <c r="L1307" i="9"/>
  <c r="L1296" i="9"/>
  <c r="L1282" i="9"/>
  <c r="L1268" i="9"/>
  <c r="L1257" i="9"/>
  <c r="L1243" i="9"/>
  <c r="L1232" i="9"/>
  <c r="L1218" i="9"/>
  <c r="L1204" i="9"/>
  <c r="L1193" i="9"/>
  <c r="L1179" i="9"/>
  <c r="L1168" i="9"/>
  <c r="L1154" i="9"/>
  <c r="L1140" i="9"/>
  <c r="L1129" i="9"/>
  <c r="L1115" i="9"/>
  <c r="L1104" i="9"/>
  <c r="L1090" i="9"/>
  <c r="L1076" i="9"/>
  <c r="L1065" i="9"/>
  <c r="L1051" i="9"/>
  <c r="L1040" i="9"/>
  <c r="L1026" i="9"/>
  <c r="L1012" i="9"/>
  <c r="L1001" i="9"/>
  <c r="L987" i="9"/>
  <c r="L976" i="9"/>
  <c r="L962" i="9"/>
  <c r="L948" i="9"/>
  <c r="L937" i="9"/>
  <c r="L920" i="9"/>
  <c r="L907" i="9"/>
  <c r="L886" i="9"/>
  <c r="L868" i="9"/>
  <c r="L853" i="9"/>
  <c r="L835" i="9"/>
  <c r="L820" i="9"/>
  <c r="L802" i="9"/>
  <c r="L782" i="9"/>
  <c r="L767" i="9"/>
  <c r="L749" i="9"/>
  <c r="L734" i="9"/>
  <c r="L716" i="9"/>
  <c r="L698" i="9"/>
  <c r="L683" i="9"/>
  <c r="L663" i="9"/>
  <c r="L650" i="9"/>
  <c r="L630" i="9"/>
  <c r="L612" i="9"/>
  <c r="L597" i="9"/>
  <c r="L579" i="9"/>
  <c r="L564" i="9"/>
  <c r="L542" i="9"/>
  <c r="L516" i="9"/>
  <c r="L495" i="9"/>
  <c r="L471" i="9"/>
  <c r="L452" i="9"/>
  <c r="L428" i="9"/>
  <c r="L404" i="9"/>
  <c r="L383" i="9"/>
  <c r="L357" i="9"/>
  <c r="L340" i="9"/>
  <c r="L310" i="9"/>
  <c r="L283" i="9"/>
  <c r="L261" i="9"/>
  <c r="L233" i="9"/>
  <c r="L209" i="9"/>
  <c r="L182" i="9"/>
  <c r="L152" i="9"/>
  <c r="L131" i="9"/>
  <c r="L103" i="9"/>
  <c r="L79" i="9"/>
  <c r="L52" i="9"/>
  <c r="L24" i="9"/>
  <c r="M1805" i="9"/>
  <c r="M1773" i="9"/>
  <c r="M1753" i="9"/>
  <c r="M1723" i="9"/>
  <c r="M1693" i="9"/>
  <c r="M1661" i="9"/>
  <c r="M1626" i="9"/>
  <c r="M1596" i="9"/>
  <c r="M1558" i="9"/>
  <c r="M1516" i="9"/>
  <c r="M1488" i="9"/>
  <c r="M1451" i="9"/>
  <c r="M1419" i="9"/>
  <c r="M1382" i="9"/>
  <c r="M1346" i="9"/>
  <c r="M1317" i="9"/>
  <c r="M1277" i="9"/>
  <c r="M1248" i="9"/>
  <c r="M1203" i="9"/>
  <c r="M1160" i="9"/>
  <c r="M1126" i="9"/>
  <c r="M1084" i="9"/>
  <c r="M1045" i="9"/>
  <c r="M1003" i="9"/>
  <c r="M957" i="9"/>
  <c r="M915" i="9"/>
  <c r="M856" i="9"/>
  <c r="M793" i="9"/>
  <c r="M724" i="9"/>
  <c r="M648" i="9"/>
  <c r="M563" i="9"/>
  <c r="M402" i="9"/>
  <c r="M284" i="9"/>
  <c r="M108" i="9"/>
  <c r="D28" i="8"/>
  <c r="C30" i="8" a="1"/>
  <c r="C30" i="8"/>
  <c r="Q30" i="8" a="1"/>
  <c r="Q30" i="8"/>
  <c r="L1394" i="9"/>
  <c r="L1723" i="9"/>
  <c r="L164" i="9"/>
  <c r="L552" i="9"/>
  <c r="M1499" i="9"/>
  <c r="L1484" i="9"/>
  <c r="L485" i="9"/>
  <c r="L1570" i="9"/>
  <c r="L778" i="9"/>
  <c r="L1649" i="9"/>
  <c r="L911" i="9"/>
  <c r="L1674" i="9"/>
  <c r="L1651" i="9"/>
  <c r="L1448" i="9"/>
  <c r="L979" i="9"/>
  <c r="L281" i="9"/>
  <c r="M836" i="9"/>
  <c r="L1210" i="9"/>
  <c r="L757" i="9"/>
  <c r="M1722" i="9"/>
  <c r="L1442" i="9"/>
  <c r="L750" i="9"/>
  <c r="L53" i="9"/>
  <c r="L1648" i="9"/>
  <c r="L1800" i="9"/>
  <c r="L1523" i="9"/>
  <c r="L961" i="9"/>
  <c r="L115" i="9"/>
  <c r="L1762" i="9"/>
  <c r="L1336" i="9"/>
  <c r="L651" i="9"/>
  <c r="M474" i="9"/>
  <c r="L1000" i="9"/>
  <c r="L611" i="9"/>
  <c r="M1710" i="9"/>
  <c r="L1355" i="9"/>
  <c r="L1049" i="9"/>
  <c r="L588" i="9"/>
  <c r="M1477" i="9"/>
  <c r="L1281" i="9"/>
  <c r="L556" i="9"/>
  <c r="M811" i="9"/>
  <c r="L895" i="9"/>
  <c r="M1226" i="9"/>
  <c r="M639" i="9"/>
  <c r="M575" i="9"/>
  <c r="M511" i="9"/>
  <c r="M447" i="9"/>
  <c r="M383" i="9"/>
  <c r="M319" i="9"/>
  <c r="M255" i="9"/>
  <c r="M191" i="9"/>
  <c r="M127" i="9"/>
  <c r="M63" i="9"/>
  <c r="M478" i="9"/>
  <c r="M414" i="9"/>
  <c r="M350" i="9"/>
  <c r="M286" i="9"/>
  <c r="M222" i="9"/>
  <c r="M158" i="9"/>
  <c r="M86" i="9"/>
  <c r="M14" i="9"/>
  <c r="M881" i="9"/>
  <c r="M1254" i="9"/>
  <c r="M1563" i="9"/>
  <c r="L32" i="9"/>
  <c r="L295" i="9"/>
  <c r="L501" i="9"/>
  <c r="L670" i="9"/>
  <c r="L822" i="9"/>
  <c r="L964" i="9"/>
  <c r="L1081" i="9"/>
  <c r="L1195" i="9"/>
  <c r="L1323" i="9"/>
  <c r="L1440" i="9"/>
  <c r="L1554" i="9"/>
  <c r="L1668" i="9"/>
  <c r="L1785" i="9"/>
  <c r="L280" i="9"/>
  <c r="L1316" i="9"/>
  <c r="L1720" i="9"/>
  <c r="M1316" i="9"/>
  <c r="M1106" i="9"/>
  <c r="L1793" i="9"/>
  <c r="L596" i="9"/>
  <c r="L1434" i="9"/>
  <c r="L1752" i="9"/>
  <c r="L900" i="9"/>
  <c r="L811" i="9"/>
  <c r="M1754" i="9"/>
  <c r="L1531" i="9"/>
  <c r="L639" i="9"/>
  <c r="L1600" i="9"/>
  <c r="L1088" i="9"/>
  <c r="M685" i="9"/>
  <c r="L1188" i="9"/>
  <c r="L1708" i="9"/>
  <c r="L1635" i="9"/>
  <c r="L1432" i="9"/>
  <c r="L945" i="9"/>
  <c r="L215" i="9"/>
  <c r="M647" i="9"/>
  <c r="L1176" i="9"/>
  <c r="L708" i="9"/>
  <c r="M1643" i="9"/>
  <c r="L1408" i="9"/>
  <c r="L707" i="9"/>
  <c r="M1790" i="9"/>
  <c r="L1628" i="9"/>
  <c r="L1779" i="9"/>
  <c r="L1507" i="9"/>
  <c r="L928" i="9"/>
  <c r="L40" i="9"/>
  <c r="L1745" i="9"/>
  <c r="L1300" i="9"/>
  <c r="L606" i="9"/>
  <c r="M77" i="9"/>
  <c r="L984" i="9"/>
  <c r="L589" i="9"/>
  <c r="M1672" i="9"/>
  <c r="L1339" i="9"/>
  <c r="L1033" i="9"/>
  <c r="L565" i="9"/>
  <c r="M1430" i="9"/>
  <c r="L1249" i="9"/>
  <c r="L526" i="9"/>
  <c r="M473" i="9"/>
  <c r="L803" i="9"/>
  <c r="M1173" i="9"/>
  <c r="M102" i="9"/>
  <c r="M38" i="9"/>
  <c r="M570" i="9"/>
  <c r="M1051" i="9"/>
  <c r="M1356" i="9"/>
  <c r="M1638" i="9"/>
  <c r="L54" i="9"/>
  <c r="L263" i="9"/>
  <c r="L456" i="9"/>
  <c r="L619" i="9"/>
  <c r="L756" i="9"/>
  <c r="L890" i="9"/>
  <c r="L1003" i="9"/>
  <c r="L1106" i="9"/>
  <c r="L1209" i="9"/>
  <c r="L1312" i="9"/>
  <c r="L1412" i="9"/>
  <c r="L1515" i="9"/>
  <c r="L1618" i="9"/>
  <c r="L1721" i="9"/>
  <c r="M289" i="9"/>
  <c r="L590" i="9"/>
  <c r="L1384" i="9"/>
  <c r="L1689" i="9"/>
  <c r="L1724" i="9"/>
  <c r="L1537" i="9"/>
  <c r="L1291" i="9"/>
  <c r="M1492" i="9"/>
  <c r="L954" i="9"/>
  <c r="L1530" i="9"/>
  <c r="L1777" i="9"/>
  <c r="L527" i="9"/>
  <c r="L21" i="9"/>
  <c r="M992" i="9"/>
  <c r="L977" i="9"/>
  <c r="M1562" i="9"/>
  <c r="L1160" i="9"/>
  <c r="L1667" i="9"/>
  <c r="L1603" i="9"/>
  <c r="L1768" i="9"/>
  <c r="L779" i="9"/>
  <c r="L1608" i="9"/>
  <c r="L1754" i="9"/>
  <c r="L1585" i="9"/>
  <c r="L1379" i="9"/>
  <c r="L1048" i="9"/>
  <c r="L629" i="9"/>
  <c r="M1660" i="9"/>
  <c r="M313" i="9"/>
  <c r="L1345" i="9"/>
  <c r="L936" i="9"/>
  <c r="L459" i="9"/>
  <c r="M1541" i="9"/>
  <c r="L1528" i="9"/>
  <c r="L1035" i="9"/>
  <c r="L570" i="9"/>
  <c r="M1536" i="9"/>
  <c r="L1698" i="9"/>
  <c r="L1425" i="9"/>
  <c r="L1676" i="9"/>
  <c r="L1441" i="9"/>
  <c r="L1132" i="9"/>
  <c r="L558" i="9"/>
  <c r="M1614" i="9"/>
  <c r="L1728" i="9"/>
  <c r="L1456" i="9"/>
  <c r="L994" i="9"/>
  <c r="L177" i="9"/>
  <c r="L1377" i="9"/>
  <c r="L1100" i="9"/>
  <c r="L794" i="9"/>
  <c r="L388" i="9"/>
  <c r="M1622" i="9"/>
  <c r="M760" i="9"/>
  <c r="L1186" i="9"/>
  <c r="L908" i="9"/>
  <c r="L536" i="9"/>
  <c r="M1778" i="9"/>
  <c r="M840" i="9"/>
  <c r="L1043" i="9"/>
  <c r="L494" i="9"/>
  <c r="M1366" i="9"/>
  <c r="L1177" i="9"/>
  <c r="L524" i="9"/>
  <c r="M1061" i="9"/>
  <c r="L1738" i="9"/>
  <c r="L1569" i="9"/>
  <c r="L1354" i="9"/>
  <c r="L1011" i="9"/>
  <c r="L587" i="9"/>
  <c r="M1574" i="9"/>
  <c r="L1512" i="9"/>
  <c r="L1313" i="9"/>
  <c r="L894" i="9"/>
  <c r="L397" i="9"/>
  <c r="M1450" i="9"/>
  <c r="L1492" i="9"/>
  <c r="L1002" i="9"/>
  <c r="L512" i="9"/>
  <c r="M1448" i="9"/>
  <c r="L1681" i="9"/>
  <c r="L1208" i="9"/>
  <c r="L1660" i="9"/>
  <c r="L1420" i="9"/>
  <c r="L1098" i="9"/>
  <c r="L502" i="9"/>
  <c r="M1235" i="9"/>
  <c r="L1712" i="9"/>
  <c r="L1436" i="9"/>
  <c r="L960" i="9"/>
  <c r="L104" i="9"/>
  <c r="L1356" i="9"/>
  <c r="L1084" i="9"/>
  <c r="L772" i="9"/>
  <c r="L356" i="9"/>
  <c r="M1578" i="9"/>
  <c r="M683" i="9"/>
  <c r="L1169" i="9"/>
  <c r="L884" i="9"/>
  <c r="L510" i="9"/>
  <c r="M1709" i="9"/>
  <c r="M758" i="9"/>
  <c r="L1025" i="9"/>
  <c r="L468" i="9"/>
  <c r="M1274" i="9"/>
  <c r="L1108" i="9"/>
  <c r="L398" i="9"/>
  <c r="M804" i="9"/>
  <c r="L1392" i="9"/>
  <c r="L1763" i="9"/>
  <c r="L1626" i="9"/>
  <c r="L1491" i="9"/>
  <c r="L1338" i="9"/>
  <c r="L1064" i="9"/>
  <c r="L746" i="9"/>
  <c r="L324" i="9"/>
  <c r="M1515" i="9"/>
  <c r="M491" i="9"/>
  <c r="L1692" i="9"/>
  <c r="L1556" i="9"/>
  <c r="L1419" i="9"/>
  <c r="L1200" i="9"/>
  <c r="L923" i="9"/>
  <c r="L557" i="9"/>
  <c r="L39" i="9"/>
  <c r="M1128" i="9"/>
  <c r="L1340" i="9"/>
  <c r="L1203" i="9"/>
  <c r="L1068" i="9"/>
  <c r="L931" i="9"/>
  <c r="L748" i="9"/>
  <c r="L567" i="9"/>
  <c r="L328" i="9"/>
  <c r="L51" i="9"/>
  <c r="M1534" i="9"/>
  <c r="M1148" i="9"/>
  <c r="M531" i="9"/>
  <c r="L1289" i="9"/>
  <c r="L1152" i="9"/>
  <c r="L1016" i="9"/>
  <c r="L862" i="9"/>
  <c r="L676" i="9"/>
  <c r="L472" i="9"/>
  <c r="L185" i="9"/>
  <c r="M1662" i="9"/>
  <c r="M1253" i="9"/>
  <c r="M675" i="9"/>
  <c r="L1196" i="9"/>
  <c r="L1009" i="9"/>
  <c r="L715" i="9"/>
  <c r="L399" i="9"/>
  <c r="M1769" i="9"/>
  <c r="M1120" i="9"/>
  <c r="L1347" i="9"/>
  <c r="L1091" i="9"/>
  <c r="L780" i="9"/>
  <c r="L372" i="9"/>
  <c r="M1597" i="9"/>
  <c r="M709" i="9"/>
  <c r="L1612" i="9"/>
  <c r="L145" i="9"/>
  <c r="L1155" i="9"/>
  <c r="M998" i="9"/>
  <c r="L762" i="9"/>
  <c r="L1450" i="9"/>
  <c r="L1731" i="9"/>
  <c r="L1361" i="9"/>
  <c r="L1192" i="9"/>
  <c r="M1584" i="9"/>
  <c r="L1010" i="9"/>
  <c r="L1546" i="9"/>
  <c r="L1792" i="9"/>
  <c r="L1688" i="9"/>
  <c r="L1548" i="9"/>
  <c r="L1416" i="9"/>
  <c r="L1185" i="9"/>
  <c r="L901" i="9"/>
  <c r="L532" i="9"/>
  <c r="M1808" i="9"/>
  <c r="M1077" i="9"/>
  <c r="L1459" i="9"/>
  <c r="L1276" i="9"/>
  <c r="L1004" i="9"/>
  <c r="L662" i="9"/>
  <c r="L198" i="9"/>
  <c r="M1364" i="9"/>
  <c r="L1664" i="9"/>
  <c r="L1241" i="9"/>
  <c r="L844" i="9"/>
  <c r="L453" i="9"/>
  <c r="M1719" i="9"/>
  <c r="M947" i="9"/>
  <c r="L1611" i="9"/>
  <c r="L1344" i="9"/>
  <c r="L1747" i="9"/>
  <c r="L1610" i="9"/>
  <c r="L1473" i="9"/>
  <c r="L1304" i="9"/>
  <c r="L1032" i="9"/>
  <c r="L695" i="9"/>
  <c r="L249" i="9"/>
  <c r="M1429" i="9"/>
  <c r="M107" i="9"/>
  <c r="L1675" i="9"/>
  <c r="L1539" i="9"/>
  <c r="L1403" i="9"/>
  <c r="L1163" i="9"/>
  <c r="L877" i="9"/>
  <c r="L500" i="9"/>
  <c r="M1770" i="9"/>
  <c r="M1028" i="9"/>
  <c r="L1324" i="9"/>
  <c r="L1187" i="9"/>
  <c r="L1050" i="9"/>
  <c r="L910" i="9"/>
  <c r="L726" i="9"/>
  <c r="L539" i="9"/>
  <c r="L296" i="9"/>
  <c r="L16" i="9"/>
  <c r="M1486" i="9"/>
  <c r="M1102" i="9"/>
  <c r="M362" i="9"/>
  <c r="L1272" i="9"/>
  <c r="L1136" i="9"/>
  <c r="L996" i="9"/>
  <c r="L836" i="9"/>
  <c r="L654" i="9"/>
  <c r="L443" i="9"/>
  <c r="L150" i="9"/>
  <c r="M1619" i="9"/>
  <c r="M1200" i="9"/>
  <c r="M509" i="9"/>
  <c r="L1178" i="9"/>
  <c r="L972" i="9"/>
  <c r="L693" i="9"/>
  <c r="L309" i="9"/>
  <c r="M1735" i="9"/>
  <c r="M1072" i="9"/>
  <c r="L1314" i="9"/>
  <c r="L1074" i="9"/>
  <c r="L758" i="9"/>
  <c r="L341" i="9"/>
  <c r="M1550" i="9"/>
  <c r="M619" i="9"/>
  <c r="L1683" i="9"/>
  <c r="L299" i="9"/>
  <c r="L1250" i="9"/>
  <c r="M1302" i="9"/>
  <c r="L867" i="9"/>
  <c r="L1497" i="9"/>
  <c r="L1756" i="9"/>
  <c r="L1500" i="9"/>
  <c r="L1418" i="9"/>
  <c r="L17" i="9"/>
  <c r="L1089" i="9"/>
  <c r="L1578" i="9"/>
  <c r="L1804" i="9"/>
  <c r="L1672" i="9"/>
  <c r="L1532" i="9"/>
  <c r="L1395" i="9"/>
  <c r="L1148" i="9"/>
  <c r="L858" i="9"/>
  <c r="L470" i="9"/>
  <c r="M1742" i="9"/>
  <c r="M976" i="9"/>
  <c r="L1443" i="9"/>
  <c r="L1242" i="9"/>
  <c r="L970" i="9"/>
  <c r="L620" i="9"/>
  <c r="L127" i="9"/>
  <c r="M1269" i="9"/>
  <c r="L1595" i="9"/>
  <c r="L1172" i="9"/>
  <c r="L798" i="9"/>
  <c r="L396" i="9"/>
  <c r="M1627" i="9"/>
  <c r="M763" i="9"/>
  <c r="L1561" i="9"/>
  <c r="L1275" i="9"/>
  <c r="L1729" i="9"/>
  <c r="L1594" i="9"/>
  <c r="L1457" i="9"/>
  <c r="L1267" i="9"/>
  <c r="L995" i="9"/>
  <c r="L653" i="9"/>
  <c r="L179" i="9"/>
  <c r="M1339" i="9"/>
  <c r="L1795" i="9"/>
  <c r="L1659" i="9"/>
  <c r="L1522" i="9"/>
  <c r="L1386" i="9"/>
  <c r="L1130" i="9"/>
  <c r="L831" i="9"/>
  <c r="L439" i="9"/>
  <c r="M1705" i="9"/>
  <c r="M892" i="9"/>
  <c r="L1306" i="9"/>
  <c r="L1171" i="9"/>
  <c r="L1034" i="9"/>
  <c r="L885" i="9"/>
  <c r="L706" i="9"/>
  <c r="L511" i="9"/>
  <c r="L260" i="9"/>
  <c r="M1786" i="9"/>
  <c r="M1444" i="9"/>
  <c r="M1032" i="9"/>
  <c r="M179" i="9"/>
  <c r="L1252" i="9"/>
  <c r="L1116" i="9"/>
  <c r="L980" i="9"/>
  <c r="L813" i="9"/>
  <c r="L631" i="9"/>
  <c r="L415" i="9"/>
  <c r="L116" i="9"/>
  <c r="M1576" i="9"/>
  <c r="M1147" i="9"/>
  <c r="M314" i="9"/>
  <c r="L1162" i="9"/>
  <c r="L919" i="9"/>
  <c r="L671" i="9"/>
  <c r="L277" i="9"/>
  <c r="M1646" i="9"/>
  <c r="M1021" i="9"/>
  <c r="L1264" i="9"/>
  <c r="L1041" i="9"/>
  <c r="L714" i="9"/>
  <c r="L273" i="9"/>
  <c r="M1452" i="9"/>
  <c r="M220" i="9"/>
  <c r="L1778" i="9"/>
  <c r="L1642" i="9"/>
  <c r="L1506" i="9"/>
  <c r="L1364" i="9"/>
  <c r="L1097" i="9"/>
  <c r="L788" i="9"/>
  <c r="L374" i="9"/>
  <c r="M1608" i="9"/>
  <c r="M726" i="9"/>
  <c r="L1290" i="9"/>
  <c r="L1153" i="9"/>
  <c r="L1018" i="9"/>
  <c r="L863" i="9"/>
  <c r="L682" i="9"/>
  <c r="L483" i="9"/>
  <c r="L225" i="9"/>
  <c r="M1744" i="9"/>
  <c r="M1402" i="9"/>
  <c r="M987" i="9"/>
  <c r="L1372" i="9"/>
  <c r="L1236" i="9"/>
  <c r="L1099" i="9"/>
  <c r="L963" i="9"/>
  <c r="L791" i="9"/>
  <c r="L610" i="9"/>
  <c r="L384" i="9"/>
  <c r="L80" i="9"/>
  <c r="M1530" i="9"/>
  <c r="M1085" i="9"/>
  <c r="L1331" i="9"/>
  <c r="L1146" i="9"/>
  <c r="L898" i="9"/>
  <c r="L622" i="9"/>
  <c r="L245" i="9"/>
  <c r="M1512" i="9"/>
  <c r="M956" i="9"/>
  <c r="L1244" i="9"/>
  <c r="L971" i="9"/>
  <c r="L621" i="9"/>
  <c r="L134" i="9"/>
  <c r="M1270" i="9"/>
  <c r="L1265" i="9"/>
  <c r="L1128" i="9"/>
  <c r="L993" i="9"/>
  <c r="L830" i="9"/>
  <c r="L644" i="9"/>
  <c r="L438" i="9"/>
  <c r="L171" i="9"/>
  <c r="M1692" i="9"/>
  <c r="M1322" i="9"/>
  <c r="M891" i="9"/>
  <c r="L1330" i="9"/>
  <c r="L1194" i="9"/>
  <c r="L1058" i="9"/>
  <c r="L918" i="9"/>
  <c r="L735" i="9"/>
  <c r="L555" i="9"/>
  <c r="L308" i="9"/>
  <c r="L31" i="9"/>
  <c r="M1510" i="9"/>
  <c r="M1107" i="9"/>
  <c r="M421" i="9"/>
  <c r="M130" i="9"/>
  <c r="L1228" i="9"/>
  <c r="L1096" i="9"/>
  <c r="L956" i="9"/>
  <c r="L781" i="9"/>
  <c r="L602" i="9"/>
  <c r="L373" i="9"/>
  <c r="L100" i="9"/>
  <c r="M1600" i="9"/>
  <c r="M1232" i="9"/>
  <c r="M712" i="9"/>
  <c r="L1297" i="9"/>
  <c r="L1161" i="9"/>
  <c r="L1024" i="9"/>
  <c r="L874" i="9"/>
  <c r="L692" i="9"/>
  <c r="L488" i="9"/>
  <c r="L235" i="9"/>
  <c r="M1760" i="9"/>
  <c r="M1405" i="9"/>
  <c r="M1006" i="9"/>
  <c r="M28" i="9"/>
  <c r="L219" i="9"/>
  <c r="M1743" i="9"/>
  <c r="M1387" i="9"/>
  <c r="M978" i="9"/>
  <c r="L1352" i="9"/>
  <c r="L1212" i="9"/>
  <c r="L1075" i="9"/>
  <c r="L940" i="9"/>
  <c r="L759" i="9"/>
  <c r="L578" i="9"/>
  <c r="L343" i="9"/>
  <c r="L68" i="9"/>
  <c r="M1552" i="9"/>
  <c r="M1179" i="9"/>
  <c r="M621" i="9"/>
  <c r="L1280" i="9"/>
  <c r="L1144" i="9"/>
  <c r="L1008" i="9"/>
  <c r="L846" i="9"/>
  <c r="L666" i="9"/>
  <c r="L460" i="9"/>
  <c r="L199" i="9"/>
  <c r="M1725" i="9"/>
  <c r="M1365" i="9"/>
  <c r="M949" i="9"/>
  <c r="L1811" i="9"/>
  <c r="L1124" i="9"/>
  <c r="L988" i="9"/>
  <c r="L826" i="9"/>
  <c r="L643" i="9"/>
  <c r="L429" i="9"/>
  <c r="L167" i="9"/>
  <c r="M1686" i="9"/>
  <c r="M1318" i="9"/>
  <c r="M1182" i="9"/>
  <c r="L821" i="9"/>
  <c r="L1468" i="9"/>
  <c r="L1740" i="9"/>
  <c r="M1682" i="9"/>
  <c r="L1553" i="9"/>
  <c r="M1404" i="9"/>
  <c r="L944" i="9"/>
  <c r="L1520" i="9"/>
  <c r="L1770" i="9"/>
  <c r="L1020" i="9"/>
  <c r="L1801" i="9"/>
  <c r="L69" i="9"/>
  <c r="L1122" i="9"/>
  <c r="L1584" i="9"/>
  <c r="L1650" i="9"/>
  <c r="L232" i="9"/>
  <c r="L1216" i="9"/>
  <c r="L1617" i="9"/>
  <c r="L424" i="9"/>
  <c r="L1292" i="9"/>
  <c r="M19" i="9"/>
  <c r="L580" i="9"/>
  <c r="L1380" i="9"/>
  <c r="L1684" i="9"/>
  <c r="M857" i="9"/>
  <c r="L686" i="9"/>
  <c r="L1428" i="9"/>
  <c r="L1715" i="9"/>
  <c r="Y19" i="8"/>
  <c r="Y26" i="8"/>
  <c r="AB19" i="8" a="1"/>
  <c r="AB19" i="8"/>
  <c r="AB20" i="8"/>
  <c r="AC20" i="8"/>
  <c r="F30" i="8" a="1"/>
  <c r="F30" i="8"/>
  <c r="D23" i="8" a="1"/>
  <c r="D23" i="8"/>
  <c r="S30" i="8" a="1"/>
  <c r="S30" i="8"/>
  <c r="H30" i="8" a="1"/>
  <c r="H30" i="8"/>
  <c r="I30" i="8" a="1"/>
  <c r="I30" i="8"/>
  <c r="F23" i="8" a="1"/>
  <c r="F23" i="8"/>
  <c r="K30" i="8" a="1"/>
  <c r="K30" i="8"/>
  <c r="I23" i="8" a="1"/>
  <c r="I23" i="8"/>
  <c r="T30" i="8" a="1"/>
  <c r="T30" i="8"/>
  <c r="L30" i="8" a="1"/>
  <c r="L30" i="8"/>
  <c r="M30" i="8" a="1"/>
  <c r="M30" i="8"/>
  <c r="N30" i="8" a="1"/>
  <c r="N30" i="8"/>
  <c r="V30" i="8" a="1"/>
  <c r="V30" i="8"/>
  <c r="U30" i="8" a="1"/>
  <c r="U30" i="8"/>
  <c r="AB23" i="8" a="1"/>
  <c r="AB23" i="8"/>
  <c r="AB28" i="8" a="1"/>
  <c r="AB28" i="8"/>
  <c r="AB27" i="8"/>
  <c r="AC27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Bill</author>
  </authors>
  <commentList>
    <comment ref="D26" authorId="0" shapeId="0" xr:uid="{295148C0-E18B-4DFC-AAB1-F19EB110235C}">
      <text>
        <r>
          <rPr>
            <b/>
            <sz val="9"/>
            <color indexed="81"/>
            <rFont val="Tahoma"/>
            <family val="2"/>
          </rPr>
          <t>Bill:</t>
        </r>
        <r>
          <rPr>
            <sz val="9"/>
            <color indexed="81"/>
            <rFont val="Tahoma"/>
            <family val="2"/>
          </rPr>
          <t xml:space="preserve">
1871: First date available
1946: Bretton Woods signed in Juy 1944 and World War II ended in May 1945.
1972: August 15, 1971 effectively ended the gold standard</t>
        </r>
      </text>
    </comment>
    <comment ref="R26" authorId="0" shapeId="0" xr:uid="{81CBFAB4-652B-4D6F-AA93-4F7430AAB48D}">
      <text>
        <r>
          <rPr>
            <b/>
            <sz val="9"/>
            <color indexed="81"/>
            <rFont val="Tahoma"/>
            <family val="2"/>
          </rPr>
          <t>Bill:</t>
        </r>
        <r>
          <rPr>
            <sz val="9"/>
            <color indexed="81"/>
            <rFont val="Tahoma"/>
            <family val="2"/>
          </rPr>
          <t xml:space="preserve">
Integers &gt; 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<sst xmlns="http://schemas.openxmlformats.org/spreadsheetml/2006/main" count="88" uniqueCount="76">
  <si>
    <t>Year</t>
  </si>
  <si>
    <t>Index</t>
  </si>
  <si>
    <t>Model:</t>
  </si>
  <si>
    <t>Fitted</t>
  </si>
  <si>
    <t>Slope</t>
  </si>
  <si>
    <t>Intercept</t>
  </si>
  <si>
    <t>Sq Err</t>
  </si>
  <si>
    <t>Fit:</t>
  </si>
  <si>
    <t>Start Idx:</t>
  </si>
  <si>
    <t>y =</t>
  </si>
  <si>
    <t>Ln(Index)</t>
  </si>
  <si>
    <t>Ln(y)</t>
  </si>
  <si>
    <t>Err</t>
  </si>
  <si>
    <t>Dividend</t>
  </si>
  <si>
    <t>Earnings</t>
  </si>
  <si>
    <t>D</t>
  </si>
  <si>
    <t>E</t>
  </si>
  <si>
    <t>Date</t>
  </si>
  <si>
    <t>S&amp;P</t>
  </si>
  <si>
    <t>Comp.</t>
  </si>
  <si>
    <t>P</t>
  </si>
  <si>
    <t xml:space="preserve">  Consumer</t>
  </si>
  <si>
    <t>Price</t>
  </si>
  <si>
    <t>CPI</t>
  </si>
  <si>
    <t>http://www.econ.yale.edu/~shiller/data.htm</t>
  </si>
  <si>
    <t>Downloaded:</t>
  </si>
  <si>
    <t>Long</t>
  </si>
  <si>
    <t>Interest</t>
  </si>
  <si>
    <t>Rate GS10</t>
  </si>
  <si>
    <t>Shiller-CAPE Data</t>
  </si>
  <si>
    <t>Month</t>
  </si>
  <si>
    <t>S&amp;P 500 (^GSPC)</t>
  </si>
  <si>
    <t>S&amp;P 500</t>
  </si>
  <si>
    <t>Real EPS</t>
  </si>
  <si>
    <t>Total</t>
  </si>
  <si>
    <t>Last CPI</t>
  </si>
  <si>
    <t>Detrended</t>
  </si>
  <si>
    <t>Real Price</t>
  </si>
  <si>
    <t>Real</t>
  </si>
  <si>
    <t>Ln(y) ~ x</t>
  </si>
  <si>
    <t>Real Base EPS</t>
  </si>
  <si>
    <t>Real Base Price</t>
  </si>
  <si>
    <t>Base CPI</t>
  </si>
  <si>
    <t>Base Month</t>
  </si>
  <si>
    <t>Last Month</t>
  </si>
  <si>
    <t>b</t>
  </si>
  <si>
    <t>Retention Rate</t>
  </si>
  <si>
    <t>1st year:</t>
  </si>
  <si>
    <t>Last year:</t>
  </si>
  <si>
    <t>MODEL</t>
  </si>
  <si>
    <t>Year.Month</t>
  </si>
  <si>
    <t>"Fair Value"</t>
  </si>
  <si>
    <t>(Over) Under</t>
  </si>
  <si>
    <t>Valued (%)</t>
  </si>
  <si>
    <t>Look ahead:</t>
  </si>
  <si>
    <t>Log (T +)</t>
  </si>
  <si>
    <r>
      <t>P/E</t>
    </r>
    <r>
      <rPr>
        <u val="singleAccounting"/>
        <vertAlign val="subscript"/>
        <sz val="11"/>
        <color theme="1"/>
        <rFont val="Calibri"/>
        <family val="2"/>
        <scheme val="minor"/>
      </rPr>
      <t>fitted</t>
    </r>
  </si>
  <si>
    <t>S&amp;P 500 Index</t>
  </si>
  <si>
    <t>Used for the 10x in 10 Market Guide</t>
  </si>
  <si>
    <r>
      <t>Detrended P/E</t>
    </r>
    <r>
      <rPr>
        <vertAlign val="subscript"/>
        <sz val="11"/>
        <color theme="1"/>
        <rFont val="Calibri"/>
        <family val="2"/>
        <scheme val="minor"/>
      </rPr>
      <t>fitted</t>
    </r>
  </si>
  <si>
    <r>
      <t>Detrended P/E</t>
    </r>
    <r>
      <rPr>
        <vertAlign val="subscript"/>
        <sz val="9"/>
        <color theme="1"/>
        <rFont val="Calibri"/>
        <family val="2"/>
        <scheme val="minor"/>
      </rPr>
      <t>fitted</t>
    </r>
    <r>
      <rPr>
        <sz val="9"/>
        <color theme="1"/>
        <rFont val="Calibri"/>
        <family val="2"/>
        <scheme val="minor"/>
      </rPr>
      <t xml:space="preserve"> Target</t>
    </r>
  </si>
  <si>
    <t>S&amp;P 500 Index @</t>
  </si>
  <si>
    <t>Change in S&amp;P 500 Index</t>
  </si>
  <si>
    <r>
      <t>S&amp;P 500 Index @ detrended P/E</t>
    </r>
    <r>
      <rPr>
        <vertAlign val="subscript"/>
        <sz val="11"/>
        <color theme="1"/>
        <rFont val="Calibri"/>
        <family val="2"/>
        <scheme val="minor"/>
      </rPr>
      <t>fitted</t>
    </r>
    <r>
      <rPr>
        <sz val="11"/>
        <color theme="1"/>
        <rFont val="Calibri"/>
        <family val="2"/>
        <scheme val="minor"/>
      </rPr>
      <t xml:space="preserve"> = 0</t>
    </r>
  </si>
  <si>
    <r>
      <t>P/E</t>
    </r>
    <r>
      <rPr>
        <u val="singleAccounting"/>
        <vertAlign val="subscript"/>
        <sz val="11"/>
        <color rgb="FFAE6DE4"/>
        <rFont val="Calibri"/>
        <family val="2"/>
        <scheme val="minor"/>
      </rPr>
      <t>fitted</t>
    </r>
  </si>
  <si>
    <t>The relative number of companies is expected to change slowly allowing you to</t>
  </si>
  <si>
    <t>line up current and future Detrended Fitted P/E ratios with these charts to give you</t>
  </si>
  <si>
    <t>a sense of the relative 10x in 10 opportunities likely to exist.</t>
  </si>
  <si>
    <t>Y-Axis -- Nominal Scale</t>
  </si>
  <si>
    <t>Y-Axis -- Log Scale</t>
  </si>
  <si>
    <t>With zero meaning the average expection, then the following provides</t>
  </si>
  <si>
    <t>Ratio</t>
  </si>
  <si>
    <t>a ROUGH approximation of the relative 10x in 10 opportunity set.</t>
  </si>
  <si>
    <t>Relative</t>
  </si>
  <si>
    <t>Set</t>
  </si>
  <si>
    <t>Correction to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</si>
</sst>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.0_);_(* \(#,##0.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 val="singleAccounting"/>
      <sz val="11"/>
      <color theme="1"/>
      <name val="Calibri"/>
      <family val="2"/>
      <scheme val="minor"/>
    </font>
    <font>
      <u val="singleAccounting"/>
      <vertAlign val="subscript"/>
      <sz val="11"/>
      <color theme="1"/>
      <name val="Calibri"/>
      <family val="2"/>
      <scheme val="minor"/>
    </font>
    <font>
      <u val="singleAccounting"/>
      <sz val="11"/>
      <color rgb="FF0070C0"/>
      <name val="Calibri"/>
      <family val="2"/>
      <scheme val="minor"/>
    </font>
    <font>
      <sz val="8"/>
      <color rgb="FF0070C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sz val="11"/>
      <color rgb="FFAE6DE4"/>
      <name val="Calibri"/>
      <family val="2"/>
      <scheme val="minor"/>
    </font>
    <font>
      <u val="singleAccounting"/>
      <sz val="11"/>
      <color rgb="FFAE6DE4"/>
      <name val="Calibri"/>
      <family val="2"/>
      <scheme val="minor"/>
    </font>
    <font>
      <u val="singleAccounting"/>
      <vertAlign val="subscript"/>
      <sz val="11"/>
      <color rgb="FFAE6DE4"/>
      <name val="Calibri"/>
      <family val="2"/>
      <scheme val="minor"/>
    </font>
    <font>
      <sz val="8"/>
      <color rgb="FFAE6DE4"/>
      <name val="Calibri"/>
      <family val="2"/>
      <scheme val="minor"/>
    </font>
    <font>
      <sz val="11"/>
      <color rgb="FFE9E8E2"/>
      <name val="Calibri"/>
      <family val="2"/>
      <scheme val="minor"/>
    </font>
    <font>
      <u/>
      <sz val="11"/>
      <color rgb="FFE9E8E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0" fontId="2" fillId="0" borderId="0" xfId="0" applyFont="1" applyAlignment="1">
      <alignment horizontal="center"/>
    </xf>
    <xf numFmtId="44" fontId="4" fillId="0" borderId="0" xfId="2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left" indent="1"/>
    </xf>
    <xf numFmtId="43" fontId="4" fillId="0" borderId="0" xfId="1" applyFont="1"/>
    <xf numFmtId="44" fontId="7" fillId="0" borderId="0" xfId="2" applyFont="1" applyBorder="1"/>
    <xf numFmtId="0" fontId="4" fillId="0" borderId="0" xfId="0" applyFont="1"/>
    <xf numFmtId="44" fontId="0" fillId="0" borderId="0" xfId="2" applyFont="1"/>
    <xf numFmtId="0" fontId="3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4" fillId="2" borderId="0" xfId="0" applyFont="1" applyFill="1" applyAlignment="1">
      <alignment horizontal="center"/>
    </xf>
    <xf numFmtId="43" fontId="0" fillId="0" borderId="0" xfId="1" applyFont="1" applyAlignment="1">
      <alignment horizontal="center"/>
    </xf>
    <xf numFmtId="43" fontId="1" fillId="0" borderId="0" xfId="1" applyFont="1"/>
    <xf numFmtId="43" fontId="2" fillId="0" borderId="0" xfId="1" applyFont="1" applyAlignment="1">
      <alignment horizontal="center"/>
    </xf>
    <xf numFmtId="43" fontId="0" fillId="0" borderId="0" xfId="0" applyNumberFormat="1"/>
    <xf numFmtId="0" fontId="4" fillId="2" borderId="0" xfId="0" applyFont="1" applyFill="1" applyAlignment="1">
      <alignment horizontal="center"/>
    </xf>
    <xf numFmtId="2" fontId="8" fillId="0" borderId="0" xfId="1" applyNumberFormat="1" applyFont="1" applyAlignment="1">
      <alignment horizontal="center"/>
    </xf>
    <xf numFmtId="0" fontId="8" fillId="0" borderId="0" xfId="0" applyFont="1"/>
    <xf numFmtId="2" fontId="8" fillId="0" borderId="0" xfId="0" applyNumberFormat="1" applyFont="1" applyAlignment="1">
      <alignment horizontal="center"/>
    </xf>
    <xf numFmtId="0" fontId="9" fillId="0" borderId="0" xfId="4" applyAlignment="1">
      <alignment vertical="top"/>
    </xf>
    <xf numFmtId="0" fontId="0" fillId="0" borderId="0" xfId="0" applyAlignment="1">
      <alignment horizontal="right" indent="1"/>
    </xf>
    <xf numFmtId="2" fontId="8" fillId="0" borderId="0" xfId="1" applyNumberFormat="1" applyFont="1" applyAlignment="1">
      <alignment horizontal="center" vertical="center"/>
    </xf>
    <xf numFmtId="2" fontId="7" fillId="0" borderId="0" xfId="1" applyNumberFormat="1" applyFont="1" applyAlignment="1">
      <alignment horizontal="center"/>
    </xf>
    <xf numFmtId="2" fontId="7" fillId="0" borderId="0" xfId="1" applyNumberFormat="1" applyFont="1" applyAlignment="1">
      <alignment horizontal="center" vertical="center"/>
    </xf>
    <xf numFmtId="0" fontId="7" fillId="0" borderId="0" xfId="0" applyFont="1"/>
    <xf numFmtId="2" fontId="7" fillId="0" borderId="0" xfId="1" applyNumberFormat="1" applyFont="1"/>
    <xf numFmtId="2" fontId="7" fillId="0" borderId="0" xfId="1" applyNumberFormat="1" applyFont="1" applyAlignment="1">
      <alignment horizontal="right"/>
    </xf>
    <xf numFmtId="2" fontId="7" fillId="0" borderId="0" xfId="1" applyNumberFormat="1" applyFont="1" applyAlignment="1" applyProtection="1">
      <alignment horizontal="center" vertical="center"/>
      <protection locked="0"/>
    </xf>
    <xf numFmtId="2" fontId="7" fillId="0" borderId="0" xfId="1" applyNumberFormat="1" applyFont="1" applyAlignment="1">
      <alignment horizontal="center" wrapText="1"/>
    </xf>
    <xf numFmtId="2" fontId="7" fillId="5" borderId="0" xfId="1" applyNumberFormat="1" applyFont="1" applyFill="1" applyAlignment="1">
      <alignment horizontal="center"/>
    </xf>
    <xf numFmtId="2" fontId="7" fillId="0" borderId="0" xfId="1" applyNumberFormat="1" applyFont="1" applyFill="1"/>
    <xf numFmtId="2" fontId="7" fillId="0" borderId="0" xfId="0" applyNumberFormat="1" applyFont="1" applyAlignment="1">
      <alignment horizontal="center"/>
    </xf>
    <xf numFmtId="2" fontId="7" fillId="0" borderId="0" xfId="1" applyNumberFormat="1" applyFont="1" applyFill="1" applyBorder="1" applyAlignment="1">
      <alignment horizontal="center"/>
    </xf>
    <xf numFmtId="43" fontId="10" fillId="0" borderId="0" xfId="1" applyFont="1"/>
    <xf numFmtId="43" fontId="0" fillId="0" borderId="0" xfId="1" applyFont="1" applyAlignment="1"/>
    <xf numFmtId="0" fontId="7" fillId="0" borderId="0" xfId="0" applyNumberFormat="1" applyFont="1"/>
    <xf numFmtId="0" fontId="7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 vertical="center"/>
    </xf>
    <xf numFmtId="2" fontId="0" fillId="0" borderId="0" xfId="0" applyNumberFormat="1"/>
    <xf numFmtId="0" fontId="4" fillId="2" borderId="0" xfId="0" applyFont="1" applyFill="1" applyAlignment="1">
      <alignment horizontal="center"/>
    </xf>
    <xf numFmtId="164" fontId="0" fillId="0" borderId="0" xfId="3" applyNumberFormat="1" applyFont="1"/>
    <xf numFmtId="164" fontId="0" fillId="0" borderId="0" xfId="0" applyNumberFormat="1"/>
    <xf numFmtId="0" fontId="11" fillId="0" borderId="0" xfId="0" applyFont="1" applyAlignment="1">
      <alignment horizontal="center"/>
    </xf>
    <xf numFmtId="0" fontId="0" fillId="6" borderId="0" xfId="0" applyFill="1"/>
    <xf numFmtId="0" fontId="0" fillId="0" borderId="0" xfId="0" applyNumberFormat="1"/>
    <xf numFmtId="0" fontId="0" fillId="3" borderId="8" xfId="0" applyFill="1" applyBorder="1"/>
    <xf numFmtId="0" fontId="5" fillId="3" borderId="7" xfId="0" applyFont="1" applyFill="1" applyBorder="1" applyAlignment="1">
      <alignment horizontal="center"/>
    </xf>
    <xf numFmtId="0" fontId="0" fillId="3" borderId="7" xfId="0" applyFill="1" applyBorder="1"/>
    <xf numFmtId="2" fontId="7" fillId="3" borderId="7" xfId="1" applyNumberFormat="1" applyFont="1" applyFill="1" applyBorder="1" applyAlignment="1">
      <alignment horizontal="center"/>
    </xf>
    <xf numFmtId="0" fontId="0" fillId="3" borderId="9" xfId="0" applyFill="1" applyBorder="1"/>
    <xf numFmtId="0" fontId="0" fillId="3" borderId="10" xfId="0" applyFont="1" applyFill="1" applyBorder="1"/>
    <xf numFmtId="2" fontId="7" fillId="3" borderId="0" xfId="1" applyNumberFormat="1" applyFont="1" applyFill="1" applyBorder="1" applyAlignment="1">
      <alignment horizontal="center"/>
    </xf>
    <xf numFmtId="0" fontId="0" fillId="3" borderId="0" xfId="0" applyFont="1" applyFill="1" applyBorder="1"/>
    <xf numFmtId="2" fontId="7" fillId="3" borderId="11" xfId="1" applyNumberFormat="1" applyFont="1" applyFill="1" applyBorder="1" applyAlignment="1">
      <alignment horizontal="center" vertical="center"/>
    </xf>
    <xf numFmtId="0" fontId="0" fillId="3" borderId="12" xfId="0" applyFont="1" applyFill="1" applyBorder="1"/>
    <xf numFmtId="2" fontId="7" fillId="3" borderId="5" xfId="1" applyNumberFormat="1" applyFont="1" applyFill="1" applyBorder="1" applyAlignment="1">
      <alignment horizontal="center"/>
    </xf>
    <xf numFmtId="2" fontId="7" fillId="3" borderId="13" xfId="1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1" applyNumberFormat="1" applyFont="1"/>
    <xf numFmtId="44" fontId="1" fillId="0" borderId="4" xfId="2" applyFont="1" applyBorder="1" applyAlignment="1"/>
    <xf numFmtId="164" fontId="12" fillId="0" borderId="0" xfId="3" applyNumberFormat="1" applyFont="1" applyBorder="1" applyAlignment="1">
      <alignment horizontal="center"/>
    </xf>
    <xf numFmtId="164" fontId="12" fillId="0" borderId="0" xfId="3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15" fillId="0" borderId="0" xfId="0" applyFont="1" applyAlignment="1">
      <alignment horizontal="center"/>
    </xf>
    <xf numFmtId="43" fontId="15" fillId="0" borderId="0" xfId="1" applyFont="1" applyAlignment="1">
      <alignment horizontal="center"/>
    </xf>
    <xf numFmtId="0" fontId="17" fillId="2" borderId="0" xfId="0" applyFont="1" applyFill="1" applyAlignment="1">
      <alignment horizontal="center"/>
    </xf>
    <xf numFmtId="0" fontId="10" fillId="0" borderId="0" xfId="0" applyFont="1" applyAlignment="1">
      <alignment horizontal="right" indent="1"/>
    </xf>
    <xf numFmtId="0" fontId="7" fillId="8" borderId="6" xfId="0" applyFont="1" applyFill="1" applyBorder="1" applyAlignment="1">
      <alignment horizontal="center"/>
    </xf>
    <xf numFmtId="2" fontId="7" fillId="8" borderId="6" xfId="1" applyNumberFormat="1" applyFont="1" applyFill="1" applyBorder="1" applyAlignment="1">
      <alignment horizontal="center"/>
    </xf>
    <xf numFmtId="2" fontId="7" fillId="8" borderId="0" xfId="1" applyNumberFormat="1" applyFont="1" applyFill="1" applyAlignment="1">
      <alignment horizontal="center"/>
    </xf>
    <xf numFmtId="2" fontId="7" fillId="8" borderId="0" xfId="1" applyNumberFormat="1" applyFont="1" applyFill="1" applyAlignment="1">
      <alignment horizontal="center" vertical="center"/>
    </xf>
    <xf numFmtId="44" fontId="4" fillId="4" borderId="4" xfId="2" applyFont="1" applyFill="1" applyBorder="1"/>
    <xf numFmtId="44" fontId="7" fillId="0" borderId="0" xfId="2" applyFont="1" applyFill="1"/>
    <xf numFmtId="165" fontId="1" fillId="0" borderId="14" xfId="1" applyNumberFormat="1" applyFont="1" applyBorder="1"/>
    <xf numFmtId="43" fontId="18" fillId="0" borderId="0" xfId="1" applyFont="1"/>
    <xf numFmtId="0" fontId="6" fillId="0" borderId="0" xfId="0" applyFont="1" applyFill="1" applyBorder="1" applyAlignment="1"/>
    <xf numFmtId="0" fontId="0" fillId="0" borderId="0" xfId="1" applyNumberFormat="1" applyFont="1" applyAlignment="1"/>
    <xf numFmtId="14" fontId="4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left" indent="1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43" fontId="24" fillId="0" borderId="0" xfId="1" applyFont="1" applyAlignment="1">
      <alignment horizontal="center"/>
    </xf>
    <xf numFmtId="0" fontId="25" fillId="6" borderId="0" xfId="0" applyFont="1" applyFill="1"/>
    <xf numFmtId="0" fontId="26" fillId="6" borderId="0" xfId="0" applyFont="1" applyFill="1"/>
    <xf numFmtId="0" fontId="0" fillId="6" borderId="0" xfId="0" applyFill="1" applyAlignment="1">
      <alignment horizontal="center"/>
    </xf>
    <xf numFmtId="0" fontId="25" fillId="6" borderId="0" xfId="0" applyFont="1" applyFill="1" applyAlignment="1">
      <alignment horizontal="center"/>
    </xf>
    <xf numFmtId="0" fontId="26" fillId="6" borderId="0" xfId="0" applyFont="1" applyFill="1" applyAlignment="1">
      <alignment horizontal="center"/>
    </xf>
    <xf numFmtId="12" fontId="25" fillId="6" borderId="0" xfId="0" applyNumberFormat="1" applyFont="1" applyFill="1" applyAlignment="1">
      <alignment horizontal="center"/>
    </xf>
    <xf numFmtId="14" fontId="4" fillId="2" borderId="0" xfId="0" applyNumberFormat="1" applyFont="1" applyFill="1"/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24">
    <dxf>
      <font>
        <color rgb="FFFF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b/>
        <i val="0"/>
        <color theme="7" tint="-0.24994659260841701"/>
      </font>
      <fill>
        <patternFill patternType="none">
          <bgColor auto="1"/>
        </patternFill>
      </fill>
    </dxf>
    <dxf>
      <font>
        <color rgb="FFFF0000"/>
      </font>
      <fill>
        <patternFill patternType="solid"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theme="7" tint="-0.24994659260841701"/>
      </font>
      <fill>
        <patternFill patternType="solid">
          <bgColor theme="7" tint="0.79998168889431442"/>
        </patternFill>
      </fill>
    </dxf>
    <dxf>
      <numFmt numFmtId="164" formatCode="0.0%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colors>
    <mruColors>
      <color rgb="FFE9E8E2"/>
      <color rgb="FFAE6D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S&amp;P 500 Earnings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PE.Calc!$G$29</c:f>
              <c:strCache>
                <c:ptCount val="1"/>
                <c:pt idx="0">
                  <c:v>Ln(y)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[0]!Chart_Year</c:f>
              <c:numCache>
                <c:formatCode>General</c:formatCode>
                <c:ptCount val="76"/>
                <c:pt idx="0">
                  <c:v>1946.03</c:v>
                </c:pt>
                <c:pt idx="1">
                  <c:v>1947.03</c:v>
                </c:pt>
                <c:pt idx="2">
                  <c:v>1948.03</c:v>
                </c:pt>
                <c:pt idx="3">
                  <c:v>1949.03</c:v>
                </c:pt>
                <c:pt idx="4">
                  <c:v>1950.03</c:v>
                </c:pt>
                <c:pt idx="5">
                  <c:v>1951.03</c:v>
                </c:pt>
                <c:pt idx="6">
                  <c:v>1952.03</c:v>
                </c:pt>
                <c:pt idx="7">
                  <c:v>1953.03</c:v>
                </c:pt>
                <c:pt idx="8">
                  <c:v>1954.03</c:v>
                </c:pt>
                <c:pt idx="9">
                  <c:v>1955.03</c:v>
                </c:pt>
                <c:pt idx="10">
                  <c:v>1956.03</c:v>
                </c:pt>
                <c:pt idx="11">
                  <c:v>1957.03</c:v>
                </c:pt>
                <c:pt idx="12">
                  <c:v>1958.03</c:v>
                </c:pt>
                <c:pt idx="13">
                  <c:v>1959.03</c:v>
                </c:pt>
                <c:pt idx="14">
                  <c:v>1960.03</c:v>
                </c:pt>
                <c:pt idx="15">
                  <c:v>1961.03</c:v>
                </c:pt>
                <c:pt idx="16">
                  <c:v>1962.03</c:v>
                </c:pt>
                <c:pt idx="17">
                  <c:v>1963.03</c:v>
                </c:pt>
                <c:pt idx="18">
                  <c:v>1964.03</c:v>
                </c:pt>
                <c:pt idx="19">
                  <c:v>1965.03</c:v>
                </c:pt>
                <c:pt idx="20">
                  <c:v>1966.03</c:v>
                </c:pt>
                <c:pt idx="21">
                  <c:v>1967.03</c:v>
                </c:pt>
                <c:pt idx="22">
                  <c:v>1968.03</c:v>
                </c:pt>
                <c:pt idx="23">
                  <c:v>1969.03</c:v>
                </c:pt>
                <c:pt idx="24">
                  <c:v>1970.03</c:v>
                </c:pt>
                <c:pt idx="25">
                  <c:v>1971.03</c:v>
                </c:pt>
                <c:pt idx="26">
                  <c:v>1972.03</c:v>
                </c:pt>
                <c:pt idx="27">
                  <c:v>1973.03</c:v>
                </c:pt>
                <c:pt idx="28">
                  <c:v>1974.03</c:v>
                </c:pt>
                <c:pt idx="29">
                  <c:v>1975.03</c:v>
                </c:pt>
                <c:pt idx="30">
                  <c:v>1976.03</c:v>
                </c:pt>
                <c:pt idx="31">
                  <c:v>1977.03</c:v>
                </c:pt>
                <c:pt idx="32">
                  <c:v>1978.03</c:v>
                </c:pt>
                <c:pt idx="33">
                  <c:v>1979.03</c:v>
                </c:pt>
                <c:pt idx="34">
                  <c:v>1980.03</c:v>
                </c:pt>
                <c:pt idx="35">
                  <c:v>1981.03</c:v>
                </c:pt>
                <c:pt idx="36">
                  <c:v>1982.03</c:v>
                </c:pt>
                <c:pt idx="37">
                  <c:v>1983.03</c:v>
                </c:pt>
                <c:pt idx="38">
                  <c:v>1984.03</c:v>
                </c:pt>
                <c:pt idx="39">
                  <c:v>1985.03</c:v>
                </c:pt>
                <c:pt idx="40">
                  <c:v>1986.03</c:v>
                </c:pt>
                <c:pt idx="41">
                  <c:v>1987.03</c:v>
                </c:pt>
                <c:pt idx="42">
                  <c:v>1988.03</c:v>
                </c:pt>
                <c:pt idx="43">
                  <c:v>1989.03</c:v>
                </c:pt>
                <c:pt idx="44">
                  <c:v>1990.03</c:v>
                </c:pt>
                <c:pt idx="45">
                  <c:v>1991.03</c:v>
                </c:pt>
                <c:pt idx="46">
                  <c:v>1992.03</c:v>
                </c:pt>
                <c:pt idx="47">
                  <c:v>1993.03</c:v>
                </c:pt>
                <c:pt idx="48">
                  <c:v>1994.03</c:v>
                </c:pt>
                <c:pt idx="49">
                  <c:v>1995.03</c:v>
                </c:pt>
                <c:pt idx="50">
                  <c:v>1996.03</c:v>
                </c:pt>
                <c:pt idx="51">
                  <c:v>1997.03</c:v>
                </c:pt>
                <c:pt idx="52">
                  <c:v>1998.03</c:v>
                </c:pt>
                <c:pt idx="53">
                  <c:v>1999.03</c:v>
                </c:pt>
                <c:pt idx="54">
                  <c:v>2000.03</c:v>
                </c:pt>
                <c:pt idx="55">
                  <c:v>2001.03</c:v>
                </c:pt>
                <c:pt idx="56">
                  <c:v>2002.03</c:v>
                </c:pt>
                <c:pt idx="57">
                  <c:v>2003.03</c:v>
                </c:pt>
                <c:pt idx="58">
                  <c:v>2004.03</c:v>
                </c:pt>
                <c:pt idx="59">
                  <c:v>2005.03</c:v>
                </c:pt>
                <c:pt idx="60">
                  <c:v>2006.03</c:v>
                </c:pt>
                <c:pt idx="61">
                  <c:v>2007.03</c:v>
                </c:pt>
                <c:pt idx="62">
                  <c:v>2008.03</c:v>
                </c:pt>
                <c:pt idx="63">
                  <c:v>2009.03</c:v>
                </c:pt>
                <c:pt idx="64">
                  <c:v>2010.03</c:v>
                </c:pt>
                <c:pt idx="65">
                  <c:v>2011.03</c:v>
                </c:pt>
                <c:pt idx="66">
                  <c:v>2012.03</c:v>
                </c:pt>
                <c:pt idx="67">
                  <c:v>2013.03</c:v>
                </c:pt>
                <c:pt idx="68">
                  <c:v>2014.03</c:v>
                </c:pt>
                <c:pt idx="69">
                  <c:v>2015.03</c:v>
                </c:pt>
                <c:pt idx="70">
                  <c:v>2016.03</c:v>
                </c:pt>
                <c:pt idx="71">
                  <c:v>2017.03</c:v>
                </c:pt>
                <c:pt idx="72">
                  <c:v>2018.03</c:v>
                </c:pt>
                <c:pt idx="73">
                  <c:v>2019.03</c:v>
                </c:pt>
                <c:pt idx="74">
                  <c:v>2020.03</c:v>
                </c:pt>
                <c:pt idx="75">
                  <c:v>2021.03</c:v>
                </c:pt>
              </c:numCache>
            </c:numRef>
          </c:cat>
          <c:val>
            <c:numRef>
              <c:f>[0]!Chart_LogY</c:f>
              <c:numCache>
                <c:formatCode>General</c:formatCode>
                <c:ptCount val="76"/>
                <c:pt idx="0">
                  <c:v>2.567003991786232</c:v>
                </c:pt>
                <c:pt idx="1">
                  <c:v>2.7317958309394785</c:v>
                </c:pt>
                <c:pt idx="2">
                  <c:v>2.9630229154423464</c:v>
                </c:pt>
                <c:pt idx="3">
                  <c:v>3.2766804742973878</c:v>
                </c:pt>
                <c:pt idx="4">
                  <c:v>3.2809088104069093</c:v>
                </c:pt>
                <c:pt idx="5">
                  <c:v>3.3691677870190082</c:v>
                </c:pt>
                <c:pt idx="6">
                  <c:v>3.1851653654616148</c:v>
                </c:pt>
                <c:pt idx="7">
                  <c:v>3.1862456088562374</c:v>
                </c:pt>
                <c:pt idx="8">
                  <c:v>3.223232639853975</c:v>
                </c:pt>
                <c:pt idx="9">
                  <c:v>3.3797912702211987</c:v>
                </c:pt>
                <c:pt idx="10">
                  <c:v>3.5964901378270584</c:v>
                </c:pt>
                <c:pt idx="11">
                  <c:v>3.478004978216958</c:v>
                </c:pt>
                <c:pt idx="12">
                  <c:v>3.3631129800696953</c:v>
                </c:pt>
                <c:pt idx="13">
                  <c:v>3.3500466983641899</c:v>
                </c:pt>
                <c:pt idx="14">
                  <c:v>3.4191008143391568</c:v>
                </c:pt>
                <c:pt idx="15">
                  <c:v>3.3129282646897287</c:v>
                </c:pt>
                <c:pt idx="16">
                  <c:v>3.389653139900874</c:v>
                </c:pt>
                <c:pt idx="17">
                  <c:v>3.4725707602974114</c:v>
                </c:pt>
                <c:pt idx="18">
                  <c:v>3.5788206299243988</c:v>
                </c:pt>
                <c:pt idx="19">
                  <c:v>3.6789455796748816</c:v>
                </c:pt>
                <c:pt idx="20">
                  <c:v>3.7856351901275671</c:v>
                </c:pt>
                <c:pt idx="21">
                  <c:v>3.7783736145001061</c:v>
                </c:pt>
                <c:pt idx="22">
                  <c:v>3.7378992739873906</c:v>
                </c:pt>
                <c:pt idx="23">
                  <c:v>3.7542729636959447</c:v>
                </c:pt>
                <c:pt idx="24">
                  <c:v>3.6645394938305031</c:v>
                </c:pt>
                <c:pt idx="25">
                  <c:v>3.5428835150720448</c:v>
                </c:pt>
                <c:pt idx="26">
                  <c:v>3.6155652573239849</c:v>
                </c:pt>
                <c:pt idx="27">
                  <c:v>3.7280355444650506</c:v>
                </c:pt>
                <c:pt idx="28">
                  <c:v>3.8356983548906336</c:v>
                </c:pt>
                <c:pt idx="29">
                  <c:v>3.7488165531131994</c:v>
                </c:pt>
                <c:pt idx="30">
                  <c:v>3.7144159097047238</c:v>
                </c:pt>
                <c:pt idx="31">
                  <c:v>3.8038425173830723</c:v>
                </c:pt>
                <c:pt idx="32">
                  <c:v>3.8203976761650127</c:v>
                </c:pt>
                <c:pt idx="33">
                  <c:v>3.9213955927508151</c:v>
                </c:pt>
                <c:pt idx="34">
                  <c:v>3.9231887331580912</c:v>
                </c:pt>
                <c:pt idx="35">
                  <c:v>3.7759137418580622</c:v>
                </c:pt>
                <c:pt idx="36">
                  <c:v>3.7259683610714438</c:v>
                </c:pt>
                <c:pt idx="37">
                  <c:v>3.5146270942603013</c:v>
                </c:pt>
                <c:pt idx="38">
                  <c:v>3.6736626604110754</c:v>
                </c:pt>
                <c:pt idx="39">
                  <c:v>3.7087313831396278</c:v>
                </c:pt>
                <c:pt idx="40">
                  <c:v>3.5652812422662414</c:v>
                </c:pt>
                <c:pt idx="41">
                  <c:v>3.5745689810341981</c:v>
                </c:pt>
                <c:pt idx="42">
                  <c:v>3.7439980960190309</c:v>
                </c:pt>
                <c:pt idx="43">
                  <c:v>3.9900630680995341</c:v>
                </c:pt>
                <c:pt idx="44">
                  <c:v>3.7977102682376205</c:v>
                </c:pt>
                <c:pt idx="45">
                  <c:v>3.7156519942953952</c:v>
                </c:pt>
                <c:pt idx="46">
                  <c:v>3.4270294541952175</c:v>
                </c:pt>
                <c:pt idx="47">
                  <c:v>3.5999340125340367</c:v>
                </c:pt>
                <c:pt idx="48">
                  <c:v>3.7102787171141247</c:v>
                </c:pt>
                <c:pt idx="49">
                  <c:v>4.0421175949426633</c:v>
                </c:pt>
                <c:pt idx="50">
                  <c:v>4.0588707921566547</c:v>
                </c:pt>
                <c:pt idx="51">
                  <c:v>4.1989532778490908</c:v>
                </c:pt>
                <c:pt idx="52">
                  <c:v>4.1677482433525919</c:v>
                </c:pt>
                <c:pt idx="53">
                  <c:v>4.120856583970407</c:v>
                </c:pt>
                <c:pt idx="54">
                  <c:v>4.367277863252526</c:v>
                </c:pt>
                <c:pt idx="55">
                  <c:v>4.2240386282022504</c:v>
                </c:pt>
                <c:pt idx="56">
                  <c:v>3.5998009481859512</c:v>
                </c:pt>
                <c:pt idx="57">
                  <c:v>3.7750510042443981</c:v>
                </c:pt>
                <c:pt idx="58">
                  <c:v>4.2972639160685393</c:v>
                </c:pt>
                <c:pt idx="59">
                  <c:v>4.4130267041307363</c:v>
                </c:pt>
                <c:pt idx="60">
                  <c:v>4.5678773457055248</c:v>
                </c:pt>
                <c:pt idx="61">
                  <c:v>4.6751861931060326</c:v>
                </c:pt>
                <c:pt idx="62">
                  <c:v>4.3163211240006678</c:v>
                </c:pt>
                <c:pt idx="63">
                  <c:v>2.1450479746011442</c:v>
                </c:pt>
                <c:pt idx="64">
                  <c:v>4.3061902634816782</c:v>
                </c:pt>
                <c:pt idx="65">
                  <c:v>4.5682708253657509</c:v>
                </c:pt>
                <c:pt idx="66">
                  <c:v>4.6272876640915168</c:v>
                </c:pt>
                <c:pt idx="67">
                  <c:v>4.6031237369198603</c:v>
                </c:pt>
                <c:pt idx="68">
                  <c:v>4.7278272712977083</c:v>
                </c:pt>
                <c:pt idx="69">
                  <c:v>4.7125715716298906</c:v>
                </c:pt>
                <c:pt idx="70">
                  <c:v>4.5658909571557578</c:v>
                </c:pt>
                <c:pt idx="71">
                  <c:v>4.6909792376300681</c:v>
                </c:pt>
                <c:pt idx="72">
                  <c:v>4.8083411571179582</c:v>
                </c:pt>
                <c:pt idx="73">
                  <c:v>4.9418823613053897</c:v>
                </c:pt>
                <c:pt idx="74">
                  <c:v>4.7822913250753567</c:v>
                </c:pt>
                <c:pt idx="75">
                  <c:v>4.8535915444865694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88-4A0A-B910-2F2811C950CF}"/>
            </c:ext>
          </c:extLst>
        </c:ser>
        <c:ser>
          <c:idx val="1"/>
          <c:order val="1"/>
          <c:tx>
            <c:v>Fitted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[0]!Chart_Year</c:f>
              <c:numCache>
                <c:formatCode>General</c:formatCode>
                <c:ptCount val="76"/>
                <c:pt idx="0">
                  <c:v>1946.03</c:v>
                </c:pt>
                <c:pt idx="1">
                  <c:v>1947.03</c:v>
                </c:pt>
                <c:pt idx="2">
                  <c:v>1948.03</c:v>
                </c:pt>
                <c:pt idx="3">
                  <c:v>1949.03</c:v>
                </c:pt>
                <c:pt idx="4">
                  <c:v>1950.03</c:v>
                </c:pt>
                <c:pt idx="5">
                  <c:v>1951.03</c:v>
                </c:pt>
                <c:pt idx="6">
                  <c:v>1952.03</c:v>
                </c:pt>
                <c:pt idx="7">
                  <c:v>1953.03</c:v>
                </c:pt>
                <c:pt idx="8">
                  <c:v>1954.03</c:v>
                </c:pt>
                <c:pt idx="9">
                  <c:v>1955.03</c:v>
                </c:pt>
                <c:pt idx="10">
                  <c:v>1956.03</c:v>
                </c:pt>
                <c:pt idx="11">
                  <c:v>1957.03</c:v>
                </c:pt>
                <c:pt idx="12">
                  <c:v>1958.03</c:v>
                </c:pt>
                <c:pt idx="13">
                  <c:v>1959.03</c:v>
                </c:pt>
                <c:pt idx="14">
                  <c:v>1960.03</c:v>
                </c:pt>
                <c:pt idx="15">
                  <c:v>1961.03</c:v>
                </c:pt>
                <c:pt idx="16">
                  <c:v>1962.03</c:v>
                </c:pt>
                <c:pt idx="17">
                  <c:v>1963.03</c:v>
                </c:pt>
                <c:pt idx="18">
                  <c:v>1964.03</c:v>
                </c:pt>
                <c:pt idx="19">
                  <c:v>1965.03</c:v>
                </c:pt>
                <c:pt idx="20">
                  <c:v>1966.03</c:v>
                </c:pt>
                <c:pt idx="21">
                  <c:v>1967.03</c:v>
                </c:pt>
                <c:pt idx="22">
                  <c:v>1968.03</c:v>
                </c:pt>
                <c:pt idx="23">
                  <c:v>1969.03</c:v>
                </c:pt>
                <c:pt idx="24">
                  <c:v>1970.03</c:v>
                </c:pt>
                <c:pt idx="25">
                  <c:v>1971.03</c:v>
                </c:pt>
                <c:pt idx="26">
                  <c:v>1972.03</c:v>
                </c:pt>
                <c:pt idx="27">
                  <c:v>1973.03</c:v>
                </c:pt>
                <c:pt idx="28">
                  <c:v>1974.03</c:v>
                </c:pt>
                <c:pt idx="29">
                  <c:v>1975.03</c:v>
                </c:pt>
                <c:pt idx="30">
                  <c:v>1976.03</c:v>
                </c:pt>
                <c:pt idx="31">
                  <c:v>1977.03</c:v>
                </c:pt>
                <c:pt idx="32">
                  <c:v>1978.03</c:v>
                </c:pt>
                <c:pt idx="33">
                  <c:v>1979.03</c:v>
                </c:pt>
                <c:pt idx="34">
                  <c:v>1980.03</c:v>
                </c:pt>
                <c:pt idx="35">
                  <c:v>1981.03</c:v>
                </c:pt>
                <c:pt idx="36">
                  <c:v>1982.03</c:v>
                </c:pt>
                <c:pt idx="37">
                  <c:v>1983.03</c:v>
                </c:pt>
                <c:pt idx="38">
                  <c:v>1984.03</c:v>
                </c:pt>
                <c:pt idx="39">
                  <c:v>1985.03</c:v>
                </c:pt>
                <c:pt idx="40">
                  <c:v>1986.03</c:v>
                </c:pt>
                <c:pt idx="41">
                  <c:v>1987.03</c:v>
                </c:pt>
                <c:pt idx="42">
                  <c:v>1988.03</c:v>
                </c:pt>
                <c:pt idx="43">
                  <c:v>1989.03</c:v>
                </c:pt>
                <c:pt idx="44">
                  <c:v>1990.03</c:v>
                </c:pt>
                <c:pt idx="45">
                  <c:v>1991.03</c:v>
                </c:pt>
                <c:pt idx="46">
                  <c:v>1992.03</c:v>
                </c:pt>
                <c:pt idx="47">
                  <c:v>1993.03</c:v>
                </c:pt>
                <c:pt idx="48">
                  <c:v>1994.03</c:v>
                </c:pt>
                <c:pt idx="49">
                  <c:v>1995.03</c:v>
                </c:pt>
                <c:pt idx="50">
                  <c:v>1996.03</c:v>
                </c:pt>
                <c:pt idx="51">
                  <c:v>1997.03</c:v>
                </c:pt>
                <c:pt idx="52">
                  <c:v>1998.03</c:v>
                </c:pt>
                <c:pt idx="53">
                  <c:v>1999.03</c:v>
                </c:pt>
                <c:pt idx="54">
                  <c:v>2000.03</c:v>
                </c:pt>
                <c:pt idx="55">
                  <c:v>2001.03</c:v>
                </c:pt>
                <c:pt idx="56">
                  <c:v>2002.03</c:v>
                </c:pt>
                <c:pt idx="57">
                  <c:v>2003.03</c:v>
                </c:pt>
                <c:pt idx="58">
                  <c:v>2004.03</c:v>
                </c:pt>
                <c:pt idx="59">
                  <c:v>2005.03</c:v>
                </c:pt>
                <c:pt idx="60">
                  <c:v>2006.03</c:v>
                </c:pt>
                <c:pt idx="61">
                  <c:v>2007.03</c:v>
                </c:pt>
                <c:pt idx="62">
                  <c:v>2008.03</c:v>
                </c:pt>
                <c:pt idx="63">
                  <c:v>2009.03</c:v>
                </c:pt>
                <c:pt idx="64">
                  <c:v>2010.03</c:v>
                </c:pt>
                <c:pt idx="65">
                  <c:v>2011.03</c:v>
                </c:pt>
                <c:pt idx="66">
                  <c:v>2012.03</c:v>
                </c:pt>
                <c:pt idx="67">
                  <c:v>2013.03</c:v>
                </c:pt>
                <c:pt idx="68">
                  <c:v>2014.03</c:v>
                </c:pt>
                <c:pt idx="69">
                  <c:v>2015.03</c:v>
                </c:pt>
                <c:pt idx="70">
                  <c:v>2016.03</c:v>
                </c:pt>
                <c:pt idx="71">
                  <c:v>2017.03</c:v>
                </c:pt>
                <c:pt idx="72">
                  <c:v>2018.03</c:v>
                </c:pt>
                <c:pt idx="73">
                  <c:v>2019.03</c:v>
                </c:pt>
                <c:pt idx="74">
                  <c:v>2020.03</c:v>
                </c:pt>
                <c:pt idx="75">
                  <c:v>2021.03</c:v>
                </c:pt>
              </c:numCache>
            </c:numRef>
          </c:cat>
          <c:val>
            <c:numRef>
              <c:f>[0]!Chart_Fitted</c:f>
              <c:numCache>
                <c:formatCode>General</c:formatCode>
                <c:ptCount val="76"/>
                <c:pt idx="0">
                  <c:v>3.0861586874384068</c:v>
                </c:pt>
                <c:pt idx="1">
                  <c:v>3.1059168256160561</c:v>
                </c:pt>
                <c:pt idx="2">
                  <c:v>3.1256749637937054</c:v>
                </c:pt>
                <c:pt idx="3">
                  <c:v>3.1454331019713551</c:v>
                </c:pt>
                <c:pt idx="4">
                  <c:v>3.1651912401490043</c:v>
                </c:pt>
                <c:pt idx="5">
                  <c:v>3.1849493783266536</c:v>
                </c:pt>
                <c:pt idx="6">
                  <c:v>3.2047075165043029</c:v>
                </c:pt>
                <c:pt idx="7">
                  <c:v>3.2244656546819521</c:v>
                </c:pt>
                <c:pt idx="8">
                  <c:v>3.2442237928596014</c:v>
                </c:pt>
                <c:pt idx="9">
                  <c:v>3.2639819310372507</c:v>
                </c:pt>
                <c:pt idx="10">
                  <c:v>3.2837400692148999</c:v>
                </c:pt>
                <c:pt idx="11">
                  <c:v>3.3034982073925496</c:v>
                </c:pt>
                <c:pt idx="12">
                  <c:v>3.3232563455701989</c:v>
                </c:pt>
                <c:pt idx="13">
                  <c:v>3.3430144837478482</c:v>
                </c:pt>
                <c:pt idx="14">
                  <c:v>3.3627726219254974</c:v>
                </c:pt>
                <c:pt idx="15">
                  <c:v>3.3825307601031467</c:v>
                </c:pt>
                <c:pt idx="16">
                  <c:v>3.4022888982807959</c:v>
                </c:pt>
                <c:pt idx="17">
                  <c:v>3.4220470364584452</c:v>
                </c:pt>
                <c:pt idx="18">
                  <c:v>3.4418051746360945</c:v>
                </c:pt>
                <c:pt idx="19">
                  <c:v>3.4615633128137442</c:v>
                </c:pt>
                <c:pt idx="20">
                  <c:v>3.4813214509913935</c:v>
                </c:pt>
                <c:pt idx="21">
                  <c:v>3.5010795891690427</c:v>
                </c:pt>
                <c:pt idx="22">
                  <c:v>3.520837727346692</c:v>
                </c:pt>
                <c:pt idx="23">
                  <c:v>3.5405958655243412</c:v>
                </c:pt>
                <c:pt idx="24">
                  <c:v>3.5603540037019905</c:v>
                </c:pt>
                <c:pt idx="25">
                  <c:v>3.5801121418796402</c:v>
                </c:pt>
                <c:pt idx="26">
                  <c:v>3.5998702800572895</c:v>
                </c:pt>
                <c:pt idx="27">
                  <c:v>3.6196284182349387</c:v>
                </c:pt>
                <c:pt idx="28">
                  <c:v>3.639386556412588</c:v>
                </c:pt>
                <c:pt idx="29">
                  <c:v>3.6591446945902373</c:v>
                </c:pt>
                <c:pt idx="30">
                  <c:v>3.6789028327678865</c:v>
                </c:pt>
                <c:pt idx="31">
                  <c:v>3.6986609709455358</c:v>
                </c:pt>
                <c:pt idx="32">
                  <c:v>3.7184191091231851</c:v>
                </c:pt>
                <c:pt idx="33">
                  <c:v>3.7381772473008343</c:v>
                </c:pt>
                <c:pt idx="34">
                  <c:v>3.757935385478484</c:v>
                </c:pt>
                <c:pt idx="35">
                  <c:v>3.7776935236561333</c:v>
                </c:pt>
                <c:pt idx="36">
                  <c:v>3.7974516618337826</c:v>
                </c:pt>
                <c:pt idx="37">
                  <c:v>3.8172098000114318</c:v>
                </c:pt>
                <c:pt idx="38">
                  <c:v>3.8369679381890811</c:v>
                </c:pt>
                <c:pt idx="39">
                  <c:v>3.8567260763667304</c:v>
                </c:pt>
                <c:pt idx="40">
                  <c:v>3.8764842145443801</c:v>
                </c:pt>
                <c:pt idx="41">
                  <c:v>3.8962423527220293</c:v>
                </c:pt>
                <c:pt idx="42">
                  <c:v>3.9160004908996786</c:v>
                </c:pt>
                <c:pt idx="43">
                  <c:v>3.9357586290773279</c:v>
                </c:pt>
                <c:pt idx="44">
                  <c:v>3.9555167672549771</c:v>
                </c:pt>
                <c:pt idx="45">
                  <c:v>3.9752749054326264</c:v>
                </c:pt>
                <c:pt idx="46">
                  <c:v>3.9950330436102757</c:v>
                </c:pt>
                <c:pt idx="47">
                  <c:v>4.0147911817879249</c:v>
                </c:pt>
                <c:pt idx="48">
                  <c:v>4.0345493199655742</c:v>
                </c:pt>
                <c:pt idx="49">
                  <c:v>4.0543074581432235</c:v>
                </c:pt>
                <c:pt idx="50">
                  <c:v>4.0740655963208727</c:v>
                </c:pt>
                <c:pt idx="51">
                  <c:v>4.0938237344985229</c:v>
                </c:pt>
                <c:pt idx="52">
                  <c:v>4.1135818726761713</c:v>
                </c:pt>
                <c:pt idx="53">
                  <c:v>4.1333400108538214</c:v>
                </c:pt>
                <c:pt idx="54">
                  <c:v>4.1530981490314707</c:v>
                </c:pt>
                <c:pt idx="55">
                  <c:v>4.1728562872091199</c:v>
                </c:pt>
                <c:pt idx="56">
                  <c:v>4.1926144253867692</c:v>
                </c:pt>
                <c:pt idx="57">
                  <c:v>4.2123725635644185</c:v>
                </c:pt>
                <c:pt idx="58">
                  <c:v>4.2321307017420677</c:v>
                </c:pt>
                <c:pt idx="59">
                  <c:v>4.251888839919717</c:v>
                </c:pt>
                <c:pt idx="60">
                  <c:v>4.2716469780973663</c:v>
                </c:pt>
                <c:pt idx="61">
                  <c:v>4.2914051162750155</c:v>
                </c:pt>
                <c:pt idx="62">
                  <c:v>4.3111632544526648</c:v>
                </c:pt>
                <c:pt idx="63">
                  <c:v>4.3309213926303141</c:v>
                </c:pt>
                <c:pt idx="64">
                  <c:v>4.3506795308079633</c:v>
                </c:pt>
                <c:pt idx="65">
                  <c:v>4.3704376689856126</c:v>
                </c:pt>
                <c:pt idx="66">
                  <c:v>4.3901958071632627</c:v>
                </c:pt>
                <c:pt idx="67">
                  <c:v>4.4099539453409111</c:v>
                </c:pt>
                <c:pt idx="68">
                  <c:v>4.4297120835185613</c:v>
                </c:pt>
                <c:pt idx="69">
                  <c:v>4.4494702216962105</c:v>
                </c:pt>
                <c:pt idx="70">
                  <c:v>4.4692283598738598</c:v>
                </c:pt>
                <c:pt idx="71">
                  <c:v>4.4889864980515091</c:v>
                </c:pt>
                <c:pt idx="72">
                  <c:v>4.5087446362291583</c:v>
                </c:pt>
                <c:pt idx="73">
                  <c:v>4.5285027744068076</c:v>
                </c:pt>
                <c:pt idx="74">
                  <c:v>4.5482609125844569</c:v>
                </c:pt>
                <c:pt idx="75">
                  <c:v>4.5680190507621061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F88-4A0A-B910-2F2811C95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242224"/>
        <c:axId val="227216016"/>
      </c:lineChart>
      <c:dateAx>
        <c:axId val="227242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216016"/>
        <c:crosses val="autoZero"/>
        <c:auto val="0"/>
        <c:lblOffset val="100"/>
        <c:baseTimeUnit val="days"/>
      </c:dateAx>
      <c:valAx>
        <c:axId val="22721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Earnings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24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50800">
        <a:schemeClr val="tx1">
          <a:lumMod val="50000"/>
          <a:lumOff val="50000"/>
        </a:scheme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</a:t>
            </a:r>
            <a:r>
              <a:rPr lang="en-US"/>
              <a:t>to Fitted Earnings</a:t>
            </a:r>
            <a:r>
              <a:rPr lang="en-US" baseline="0"/>
              <a:t> (P/E</a:t>
            </a:r>
            <a:r>
              <a:rPr lang="en-US" baseline="-25000"/>
              <a:t>fitted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PE.Calc!$K$29</c:f>
              <c:strCache>
                <c:ptCount val="1"/>
                <c:pt idx="0">
                  <c:v>P/Efitted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[0]!Chart_Year</c:f>
              <c:numCache>
                <c:formatCode>General</c:formatCode>
                <c:ptCount val="76"/>
                <c:pt idx="0">
                  <c:v>1946.03</c:v>
                </c:pt>
                <c:pt idx="1">
                  <c:v>1947.03</c:v>
                </c:pt>
                <c:pt idx="2">
                  <c:v>1948.03</c:v>
                </c:pt>
                <c:pt idx="3">
                  <c:v>1949.03</c:v>
                </c:pt>
                <c:pt idx="4">
                  <c:v>1950.03</c:v>
                </c:pt>
                <c:pt idx="5">
                  <c:v>1951.03</c:v>
                </c:pt>
                <c:pt idx="6">
                  <c:v>1952.03</c:v>
                </c:pt>
                <c:pt idx="7">
                  <c:v>1953.03</c:v>
                </c:pt>
                <c:pt idx="8">
                  <c:v>1954.03</c:v>
                </c:pt>
                <c:pt idx="9">
                  <c:v>1955.03</c:v>
                </c:pt>
                <c:pt idx="10">
                  <c:v>1956.03</c:v>
                </c:pt>
                <c:pt idx="11">
                  <c:v>1957.03</c:v>
                </c:pt>
                <c:pt idx="12">
                  <c:v>1958.03</c:v>
                </c:pt>
                <c:pt idx="13">
                  <c:v>1959.03</c:v>
                </c:pt>
                <c:pt idx="14">
                  <c:v>1960.03</c:v>
                </c:pt>
                <c:pt idx="15">
                  <c:v>1961.03</c:v>
                </c:pt>
                <c:pt idx="16">
                  <c:v>1962.03</c:v>
                </c:pt>
                <c:pt idx="17">
                  <c:v>1963.03</c:v>
                </c:pt>
                <c:pt idx="18">
                  <c:v>1964.03</c:v>
                </c:pt>
                <c:pt idx="19">
                  <c:v>1965.03</c:v>
                </c:pt>
                <c:pt idx="20">
                  <c:v>1966.03</c:v>
                </c:pt>
                <c:pt idx="21">
                  <c:v>1967.03</c:v>
                </c:pt>
                <c:pt idx="22">
                  <c:v>1968.03</c:v>
                </c:pt>
                <c:pt idx="23">
                  <c:v>1969.03</c:v>
                </c:pt>
                <c:pt idx="24">
                  <c:v>1970.03</c:v>
                </c:pt>
                <c:pt idx="25">
                  <c:v>1971.03</c:v>
                </c:pt>
                <c:pt idx="26">
                  <c:v>1972.03</c:v>
                </c:pt>
                <c:pt idx="27">
                  <c:v>1973.03</c:v>
                </c:pt>
                <c:pt idx="28">
                  <c:v>1974.03</c:v>
                </c:pt>
                <c:pt idx="29">
                  <c:v>1975.03</c:v>
                </c:pt>
                <c:pt idx="30">
                  <c:v>1976.03</c:v>
                </c:pt>
                <c:pt idx="31">
                  <c:v>1977.03</c:v>
                </c:pt>
                <c:pt idx="32">
                  <c:v>1978.03</c:v>
                </c:pt>
                <c:pt idx="33">
                  <c:v>1979.03</c:v>
                </c:pt>
                <c:pt idx="34">
                  <c:v>1980.03</c:v>
                </c:pt>
                <c:pt idx="35">
                  <c:v>1981.03</c:v>
                </c:pt>
                <c:pt idx="36">
                  <c:v>1982.03</c:v>
                </c:pt>
                <c:pt idx="37">
                  <c:v>1983.03</c:v>
                </c:pt>
                <c:pt idx="38">
                  <c:v>1984.03</c:v>
                </c:pt>
                <c:pt idx="39">
                  <c:v>1985.03</c:v>
                </c:pt>
                <c:pt idx="40">
                  <c:v>1986.03</c:v>
                </c:pt>
                <c:pt idx="41">
                  <c:v>1987.03</c:v>
                </c:pt>
                <c:pt idx="42">
                  <c:v>1988.03</c:v>
                </c:pt>
                <c:pt idx="43">
                  <c:v>1989.03</c:v>
                </c:pt>
                <c:pt idx="44">
                  <c:v>1990.03</c:v>
                </c:pt>
                <c:pt idx="45">
                  <c:v>1991.03</c:v>
                </c:pt>
                <c:pt idx="46">
                  <c:v>1992.03</c:v>
                </c:pt>
                <c:pt idx="47">
                  <c:v>1993.03</c:v>
                </c:pt>
                <c:pt idx="48">
                  <c:v>1994.03</c:v>
                </c:pt>
                <c:pt idx="49">
                  <c:v>1995.03</c:v>
                </c:pt>
                <c:pt idx="50">
                  <c:v>1996.03</c:v>
                </c:pt>
                <c:pt idx="51">
                  <c:v>1997.03</c:v>
                </c:pt>
                <c:pt idx="52">
                  <c:v>1998.03</c:v>
                </c:pt>
                <c:pt idx="53">
                  <c:v>1999.03</c:v>
                </c:pt>
                <c:pt idx="54">
                  <c:v>2000.03</c:v>
                </c:pt>
                <c:pt idx="55">
                  <c:v>2001.03</c:v>
                </c:pt>
                <c:pt idx="56">
                  <c:v>2002.03</c:v>
                </c:pt>
                <c:pt idx="57">
                  <c:v>2003.03</c:v>
                </c:pt>
                <c:pt idx="58">
                  <c:v>2004.03</c:v>
                </c:pt>
                <c:pt idx="59">
                  <c:v>2005.03</c:v>
                </c:pt>
                <c:pt idx="60">
                  <c:v>2006.03</c:v>
                </c:pt>
                <c:pt idx="61">
                  <c:v>2007.03</c:v>
                </c:pt>
                <c:pt idx="62">
                  <c:v>2008.03</c:v>
                </c:pt>
                <c:pt idx="63">
                  <c:v>2009.03</c:v>
                </c:pt>
                <c:pt idx="64">
                  <c:v>2010.03</c:v>
                </c:pt>
                <c:pt idx="65">
                  <c:v>2011.03</c:v>
                </c:pt>
                <c:pt idx="66">
                  <c:v>2012.03</c:v>
                </c:pt>
                <c:pt idx="67">
                  <c:v>2013.03</c:v>
                </c:pt>
                <c:pt idx="68">
                  <c:v>2014.03</c:v>
                </c:pt>
                <c:pt idx="69">
                  <c:v>2015.03</c:v>
                </c:pt>
                <c:pt idx="70">
                  <c:v>2016.03</c:v>
                </c:pt>
                <c:pt idx="71">
                  <c:v>2017.03</c:v>
                </c:pt>
                <c:pt idx="72">
                  <c:v>2018.03</c:v>
                </c:pt>
                <c:pt idx="73">
                  <c:v>2019.03</c:v>
                </c:pt>
                <c:pt idx="74">
                  <c:v>2020.03</c:v>
                </c:pt>
                <c:pt idx="75">
                  <c:v>2021.03</c:v>
                </c:pt>
              </c:numCache>
            </c:numRef>
          </c:cat>
          <c:val>
            <c:numRef>
              <c:f>[0]!Chart_PE_Fitted</c:f>
              <c:numCache>
                <c:formatCode>General</c:formatCode>
                <c:ptCount val="76"/>
                <c:pt idx="0">
                  <c:v>11.589731828897424</c:v>
                </c:pt>
                <c:pt idx="1">
                  <c:v>8.2113922187891681</c:v>
                </c:pt>
                <c:pt idx="2">
                  <c:v>7.1072409637584979</c:v>
                </c:pt>
                <c:pt idx="3">
                  <c:v>7.1433297088206409</c:v>
                </c:pt>
                <c:pt idx="4">
                  <c:v>8.2187663727993652</c:v>
                </c:pt>
                <c:pt idx="5">
                  <c:v>9.1891453755721706</c:v>
                </c:pt>
                <c:pt idx="6">
                  <c:v>9.7288409915828282</c:v>
                </c:pt>
                <c:pt idx="7">
                  <c:v>10.294405017622077</c:v>
                </c:pt>
                <c:pt idx="8">
                  <c:v>10.20316787034613</c:v>
                </c:pt>
                <c:pt idx="9">
                  <c:v>13.84511318075552</c:v>
                </c:pt>
                <c:pt idx="10">
                  <c:v>17.595492708197529</c:v>
                </c:pt>
                <c:pt idx="11">
                  <c:v>15.419031513087424</c:v>
                </c:pt>
                <c:pt idx="12">
                  <c:v>13.956133328287013</c:v>
                </c:pt>
                <c:pt idx="13">
                  <c:v>18.185312233744117</c:v>
                </c:pt>
                <c:pt idx="14">
                  <c:v>17.170538315553767</c:v>
                </c:pt>
                <c:pt idx="15">
                  <c:v>19.35561854514118</c:v>
                </c:pt>
                <c:pt idx="16">
                  <c:v>20.59567368491037</c:v>
                </c:pt>
                <c:pt idx="17">
                  <c:v>18.618096678464742</c:v>
                </c:pt>
                <c:pt idx="18">
                  <c:v>21.619965265431262</c:v>
                </c:pt>
                <c:pt idx="19">
                  <c:v>23.05854325733841</c:v>
                </c:pt>
                <c:pt idx="20">
                  <c:v>22.564440354695002</c:v>
                </c:pt>
                <c:pt idx="21">
                  <c:v>21.650375262988998</c:v>
                </c:pt>
                <c:pt idx="22">
                  <c:v>20.346920639359627</c:v>
                </c:pt>
                <c:pt idx="23">
                  <c:v>21.126378118188349</c:v>
                </c:pt>
                <c:pt idx="24">
                  <c:v>17.475013846798046</c:v>
                </c:pt>
                <c:pt idx="25">
                  <c:v>18.383180363624437</c:v>
                </c:pt>
                <c:pt idx="26">
                  <c:v>18.830238161390763</c:v>
                </c:pt>
                <c:pt idx="27">
                  <c:v>18.422052483276875</c:v>
                </c:pt>
                <c:pt idx="28">
                  <c:v>14.183654007824689</c:v>
                </c:pt>
                <c:pt idx="29">
                  <c:v>10.844952156237714</c:v>
                </c:pt>
                <c:pt idx="30">
                  <c:v>12.096407169725095</c:v>
                </c:pt>
                <c:pt idx="31">
                  <c:v>11.087080831950045</c:v>
                </c:pt>
                <c:pt idx="32">
                  <c:v>9.0069314911038294</c:v>
                </c:pt>
                <c:pt idx="33">
                  <c:v>9.0396819977331866</c:v>
                </c:pt>
                <c:pt idx="34">
                  <c:v>8.0780737401487812</c:v>
                </c:pt>
                <c:pt idx="35">
                  <c:v>9.1195571950003078</c:v>
                </c:pt>
                <c:pt idx="36">
                  <c:v>6.9653011594549259</c:v>
                </c:pt>
                <c:pt idx="37">
                  <c:v>9.0370394594729007</c:v>
                </c:pt>
                <c:pt idx="38">
                  <c:v>8.7604741688626593</c:v>
                </c:pt>
                <c:pt idx="39">
                  <c:v>9.4399611401731516</c:v>
                </c:pt>
                <c:pt idx="40">
                  <c:v>11.720033682774144</c:v>
                </c:pt>
                <c:pt idx="41">
                  <c:v>14.042613825297723</c:v>
                </c:pt>
                <c:pt idx="42">
                  <c:v>12.034068345535392</c:v>
                </c:pt>
                <c:pt idx="43">
                  <c:v>12.381186332731591</c:v>
                </c:pt>
                <c:pt idx="44">
                  <c:v>13.338713578135033</c:v>
                </c:pt>
                <c:pt idx="45">
                  <c:v>13.713244843963501</c:v>
                </c:pt>
                <c:pt idx="46">
                  <c:v>14.257740586162793</c:v>
                </c:pt>
                <c:pt idx="47">
                  <c:v>14.984941607251814</c:v>
                </c:pt>
                <c:pt idx="48">
                  <c:v>14.767060030134809</c:v>
                </c:pt>
                <c:pt idx="49">
                  <c:v>14.966975723513572</c:v>
                </c:pt>
                <c:pt idx="50">
                  <c:v>18.722450634292354</c:v>
                </c:pt>
                <c:pt idx="51">
                  <c:v>21.868153691893443</c:v>
                </c:pt>
                <c:pt idx="52">
                  <c:v>28.749787380732091</c:v>
                </c:pt>
                <c:pt idx="53">
                  <c:v>32.979675382861686</c:v>
                </c:pt>
                <c:pt idx="54">
                  <c:v>35.067223572764853</c:v>
                </c:pt>
                <c:pt idx="55">
                  <c:v>27.467532274283094</c:v>
                </c:pt>
                <c:pt idx="56">
                  <c:v>25.821067640823745</c:v>
                </c:pt>
                <c:pt idx="57">
                  <c:v>18.031759922260338</c:v>
                </c:pt>
                <c:pt idx="58">
                  <c:v>23.069715323963944</c:v>
                </c:pt>
                <c:pt idx="59">
                  <c:v>23.311600681921554</c:v>
                </c:pt>
                <c:pt idx="60">
                  <c:v>23.941042618441017</c:v>
                </c:pt>
                <c:pt idx="61">
                  <c:v>24.836501135176448</c:v>
                </c:pt>
                <c:pt idx="62">
                  <c:v>21.920022397150611</c:v>
                </c:pt>
                <c:pt idx="63">
                  <c:v>12.40319510827165</c:v>
                </c:pt>
                <c:pt idx="64">
                  <c:v>18.085008067738226</c:v>
                </c:pt>
                <c:pt idx="65">
                  <c:v>19.553055874563082</c:v>
                </c:pt>
                <c:pt idx="66">
                  <c:v>19.888656491073281</c:v>
                </c:pt>
                <c:pt idx="67">
                  <c:v>21.451475752649234</c:v>
                </c:pt>
                <c:pt idx="68">
                  <c:v>24.895906061028715</c:v>
                </c:pt>
                <c:pt idx="69">
                  <c:v>27.26429021894463</c:v>
                </c:pt>
                <c:pt idx="70">
                  <c:v>25.765328638422627</c:v>
                </c:pt>
                <c:pt idx="71">
                  <c:v>28.882310418734171</c:v>
                </c:pt>
                <c:pt idx="72">
                  <c:v>31.591182866265161</c:v>
                </c:pt>
                <c:pt idx="73">
                  <c:v>31.545428509504717</c:v>
                </c:pt>
                <c:pt idx="74">
                  <c:v>28.812727106720299</c:v>
                </c:pt>
                <c:pt idx="75">
                  <c:v>40.585204692928627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BE-447E-A6FA-2CF6C0B269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242224"/>
        <c:axId val="227216016"/>
      </c:lineChart>
      <c:dateAx>
        <c:axId val="227242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216016"/>
        <c:crosses val="autoZero"/>
        <c:auto val="0"/>
        <c:lblOffset val="100"/>
        <c:baseTimeUnit val="days"/>
      </c:dateAx>
      <c:valAx>
        <c:axId val="22721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Fitted P/E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24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50800">
        <a:schemeClr val="tx1">
          <a:lumMod val="50000"/>
          <a:lumOff val="50000"/>
        </a:scheme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Detrended P/E</a:t>
            </a:r>
            <a:r>
              <a:rPr lang="en-US" baseline="-25000"/>
              <a:t>fitted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PE.Calc!$L$28</c:f>
              <c:strCache>
                <c:ptCount val="1"/>
                <c:pt idx="0">
                  <c:v>Detrended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[0]!Chart_Year</c:f>
              <c:numCache>
                <c:formatCode>General</c:formatCode>
                <c:ptCount val="76"/>
                <c:pt idx="0">
                  <c:v>1946.03</c:v>
                </c:pt>
                <c:pt idx="1">
                  <c:v>1947.03</c:v>
                </c:pt>
                <c:pt idx="2">
                  <c:v>1948.03</c:v>
                </c:pt>
                <c:pt idx="3">
                  <c:v>1949.03</c:v>
                </c:pt>
                <c:pt idx="4">
                  <c:v>1950.03</c:v>
                </c:pt>
                <c:pt idx="5">
                  <c:v>1951.03</c:v>
                </c:pt>
                <c:pt idx="6">
                  <c:v>1952.03</c:v>
                </c:pt>
                <c:pt idx="7">
                  <c:v>1953.03</c:v>
                </c:pt>
                <c:pt idx="8">
                  <c:v>1954.03</c:v>
                </c:pt>
                <c:pt idx="9">
                  <c:v>1955.03</c:v>
                </c:pt>
                <c:pt idx="10">
                  <c:v>1956.03</c:v>
                </c:pt>
                <c:pt idx="11">
                  <c:v>1957.03</c:v>
                </c:pt>
                <c:pt idx="12">
                  <c:v>1958.03</c:v>
                </c:pt>
                <c:pt idx="13">
                  <c:v>1959.03</c:v>
                </c:pt>
                <c:pt idx="14">
                  <c:v>1960.03</c:v>
                </c:pt>
                <c:pt idx="15">
                  <c:v>1961.03</c:v>
                </c:pt>
                <c:pt idx="16">
                  <c:v>1962.03</c:v>
                </c:pt>
                <c:pt idx="17">
                  <c:v>1963.03</c:v>
                </c:pt>
                <c:pt idx="18">
                  <c:v>1964.03</c:v>
                </c:pt>
                <c:pt idx="19">
                  <c:v>1965.03</c:v>
                </c:pt>
                <c:pt idx="20">
                  <c:v>1966.03</c:v>
                </c:pt>
                <c:pt idx="21">
                  <c:v>1967.03</c:v>
                </c:pt>
                <c:pt idx="22">
                  <c:v>1968.03</c:v>
                </c:pt>
                <c:pt idx="23">
                  <c:v>1969.03</c:v>
                </c:pt>
                <c:pt idx="24">
                  <c:v>1970.03</c:v>
                </c:pt>
                <c:pt idx="25">
                  <c:v>1971.03</c:v>
                </c:pt>
                <c:pt idx="26">
                  <c:v>1972.03</c:v>
                </c:pt>
                <c:pt idx="27">
                  <c:v>1973.03</c:v>
                </c:pt>
                <c:pt idx="28">
                  <c:v>1974.03</c:v>
                </c:pt>
                <c:pt idx="29">
                  <c:v>1975.03</c:v>
                </c:pt>
                <c:pt idx="30">
                  <c:v>1976.03</c:v>
                </c:pt>
                <c:pt idx="31">
                  <c:v>1977.03</c:v>
                </c:pt>
                <c:pt idx="32">
                  <c:v>1978.03</c:v>
                </c:pt>
                <c:pt idx="33">
                  <c:v>1979.03</c:v>
                </c:pt>
                <c:pt idx="34">
                  <c:v>1980.03</c:v>
                </c:pt>
                <c:pt idx="35">
                  <c:v>1981.03</c:v>
                </c:pt>
                <c:pt idx="36">
                  <c:v>1982.03</c:v>
                </c:pt>
                <c:pt idx="37">
                  <c:v>1983.03</c:v>
                </c:pt>
                <c:pt idx="38">
                  <c:v>1984.03</c:v>
                </c:pt>
                <c:pt idx="39">
                  <c:v>1985.03</c:v>
                </c:pt>
                <c:pt idx="40">
                  <c:v>1986.03</c:v>
                </c:pt>
                <c:pt idx="41">
                  <c:v>1987.03</c:v>
                </c:pt>
                <c:pt idx="42">
                  <c:v>1988.03</c:v>
                </c:pt>
                <c:pt idx="43">
                  <c:v>1989.03</c:v>
                </c:pt>
                <c:pt idx="44">
                  <c:v>1990.03</c:v>
                </c:pt>
                <c:pt idx="45">
                  <c:v>1991.03</c:v>
                </c:pt>
                <c:pt idx="46">
                  <c:v>1992.03</c:v>
                </c:pt>
                <c:pt idx="47">
                  <c:v>1993.03</c:v>
                </c:pt>
                <c:pt idx="48">
                  <c:v>1994.03</c:v>
                </c:pt>
                <c:pt idx="49">
                  <c:v>1995.03</c:v>
                </c:pt>
                <c:pt idx="50">
                  <c:v>1996.03</c:v>
                </c:pt>
                <c:pt idx="51">
                  <c:v>1997.03</c:v>
                </c:pt>
                <c:pt idx="52">
                  <c:v>1998.03</c:v>
                </c:pt>
                <c:pt idx="53">
                  <c:v>1999.03</c:v>
                </c:pt>
                <c:pt idx="54">
                  <c:v>2000.03</c:v>
                </c:pt>
                <c:pt idx="55">
                  <c:v>2001.03</c:v>
                </c:pt>
                <c:pt idx="56">
                  <c:v>2002.03</c:v>
                </c:pt>
                <c:pt idx="57">
                  <c:v>2003.03</c:v>
                </c:pt>
                <c:pt idx="58">
                  <c:v>2004.03</c:v>
                </c:pt>
                <c:pt idx="59">
                  <c:v>2005.03</c:v>
                </c:pt>
                <c:pt idx="60">
                  <c:v>2006.03</c:v>
                </c:pt>
                <c:pt idx="61">
                  <c:v>2007.03</c:v>
                </c:pt>
                <c:pt idx="62">
                  <c:v>2008.03</c:v>
                </c:pt>
                <c:pt idx="63">
                  <c:v>2009.03</c:v>
                </c:pt>
                <c:pt idx="64">
                  <c:v>2010.03</c:v>
                </c:pt>
                <c:pt idx="65">
                  <c:v>2011.03</c:v>
                </c:pt>
                <c:pt idx="66">
                  <c:v>2012.03</c:v>
                </c:pt>
                <c:pt idx="67">
                  <c:v>2013.03</c:v>
                </c:pt>
                <c:pt idx="68">
                  <c:v>2014.03</c:v>
                </c:pt>
                <c:pt idx="69">
                  <c:v>2015.03</c:v>
                </c:pt>
                <c:pt idx="70">
                  <c:v>2016.03</c:v>
                </c:pt>
                <c:pt idx="71">
                  <c:v>2017.03</c:v>
                </c:pt>
                <c:pt idx="72">
                  <c:v>2018.03</c:v>
                </c:pt>
                <c:pt idx="73">
                  <c:v>2019.03</c:v>
                </c:pt>
                <c:pt idx="74">
                  <c:v>2020.03</c:v>
                </c:pt>
                <c:pt idx="75">
                  <c:v>2021.03</c:v>
                </c:pt>
              </c:numCache>
            </c:numRef>
          </c:cat>
          <c:val>
            <c:numRef>
              <c:f>[0]!Chart_Detrended</c:f>
              <c:numCache>
                <c:formatCode>_(* #,##0.00_);_(* \(#,##0.00\);_(* "-"??_);_(@_)</c:formatCode>
                <c:ptCount val="76"/>
                <c:pt idx="0">
                  <c:v>1.6090971601654083</c:v>
                </c:pt>
                <c:pt idx="1">
                  <c:v>-1.9768746952068437</c:v>
                </c:pt>
                <c:pt idx="2">
                  <c:v>-3.2886581955015082</c:v>
                </c:pt>
                <c:pt idx="3">
                  <c:v>-3.4602016957033612</c:v>
                </c:pt>
                <c:pt idx="4">
                  <c:v>-2.5923972769886312</c:v>
                </c:pt>
                <c:pt idx="5">
                  <c:v>-1.8296505194798218</c:v>
                </c:pt>
                <c:pt idx="6">
                  <c:v>-1.4975871487331585</c:v>
                </c:pt>
                <c:pt idx="7">
                  <c:v>-1.1396553679579053</c:v>
                </c:pt>
                <c:pt idx="8">
                  <c:v>-1.4385247604978471</c:v>
                </c:pt>
                <c:pt idx="9">
                  <c:v>1.9957883046475473</c:v>
                </c:pt>
                <c:pt idx="10">
                  <c:v>5.5385355868255619</c:v>
                </c:pt>
                <c:pt idx="11">
                  <c:v>3.1544421464514603</c:v>
                </c:pt>
                <c:pt idx="12">
                  <c:v>1.4839117163870554</c:v>
                </c:pt>
                <c:pt idx="13">
                  <c:v>5.5054583765801635</c:v>
                </c:pt>
                <c:pt idx="14">
                  <c:v>4.2830522131258189</c:v>
                </c:pt>
                <c:pt idx="15">
                  <c:v>6.260500197449236</c:v>
                </c:pt>
                <c:pt idx="16">
                  <c:v>7.2929230919544317</c:v>
                </c:pt>
                <c:pt idx="17">
                  <c:v>5.1077138402448075</c:v>
                </c:pt>
                <c:pt idx="18">
                  <c:v>7.901950181947333</c:v>
                </c:pt>
                <c:pt idx="19">
                  <c:v>9.1328959285904858</c:v>
                </c:pt>
                <c:pt idx="20">
                  <c:v>8.4311607806830828</c:v>
                </c:pt>
                <c:pt idx="21">
                  <c:v>7.309463443713085</c:v>
                </c:pt>
                <c:pt idx="22">
                  <c:v>5.7983765748197182</c:v>
                </c:pt>
                <c:pt idx="23">
                  <c:v>6.3702018083844436</c:v>
                </c:pt>
                <c:pt idx="24">
                  <c:v>2.5112052917301462</c:v>
                </c:pt>
                <c:pt idx="25">
                  <c:v>3.211739563292543</c:v>
                </c:pt>
                <c:pt idx="26">
                  <c:v>3.4511651157948737</c:v>
                </c:pt>
                <c:pt idx="27">
                  <c:v>2.8353471924169895</c:v>
                </c:pt>
                <c:pt idx="28">
                  <c:v>-1.6106835282991909</c:v>
                </c:pt>
                <c:pt idx="29">
                  <c:v>-5.1570176251501607</c:v>
                </c:pt>
                <c:pt idx="30">
                  <c:v>-4.1131948569267767</c:v>
                </c:pt>
                <c:pt idx="31">
                  <c:v>-5.3301534399658212</c:v>
                </c:pt>
                <c:pt idx="32">
                  <c:v>-7.6179350260760312</c:v>
                </c:pt>
                <c:pt idx="33">
                  <c:v>-7.7928167647106683</c:v>
                </c:pt>
                <c:pt idx="34">
                  <c:v>-8.962057267559068</c:v>
                </c:pt>
                <c:pt idx="35">
                  <c:v>-8.1282060579715392</c:v>
                </c:pt>
                <c:pt idx="36">
                  <c:v>-10.490094338780915</c:v>
                </c:pt>
                <c:pt idx="37">
                  <c:v>-8.6259882840269348</c:v>
                </c:pt>
                <c:pt idx="38">
                  <c:v>-9.110185819901174</c:v>
                </c:pt>
                <c:pt idx="39">
                  <c:v>-8.638331093854676</c:v>
                </c:pt>
                <c:pt idx="40">
                  <c:v>-6.565890796517678</c:v>
                </c:pt>
                <c:pt idx="41">
                  <c:v>-4.4509428992580933</c:v>
                </c:pt>
                <c:pt idx="42">
                  <c:v>-6.6671206242844185</c:v>
                </c:pt>
                <c:pt idx="43">
                  <c:v>-6.5276348823522135</c:v>
                </c:pt>
                <c:pt idx="44">
                  <c:v>-5.777739882212769</c:v>
                </c:pt>
                <c:pt idx="45">
                  <c:v>-5.6108408616482954</c:v>
                </c:pt>
                <c:pt idx="46">
                  <c:v>-5.2739773647130015</c:v>
                </c:pt>
                <c:pt idx="47">
                  <c:v>-4.7544085888879746</c:v>
                </c:pt>
                <c:pt idx="48">
                  <c:v>-5.1799224112689739</c:v>
                </c:pt>
                <c:pt idx="49">
                  <c:v>-5.187638963154205</c:v>
                </c:pt>
                <c:pt idx="50">
                  <c:v>-1.6397962976394176</c:v>
                </c:pt>
                <c:pt idx="51">
                  <c:v>1.2982745146976775</c:v>
                </c:pt>
                <c:pt idx="52">
                  <c:v>7.972275958272327</c:v>
                </c:pt>
                <c:pt idx="53">
                  <c:v>11.994531715137928</c:v>
                </c:pt>
                <c:pt idx="54">
                  <c:v>13.874447659777097</c:v>
                </c:pt>
                <c:pt idx="55">
                  <c:v>6.0671241160313443</c:v>
                </c:pt>
                <c:pt idx="56">
                  <c:v>4.2130272373080011</c:v>
                </c:pt>
                <c:pt idx="57">
                  <c:v>-3.7839127265194001</c:v>
                </c:pt>
                <c:pt idx="58">
                  <c:v>1.0464104299202113</c:v>
                </c:pt>
                <c:pt idx="59">
                  <c:v>1.0806635426138271</c:v>
                </c:pt>
                <c:pt idx="60">
                  <c:v>1.5024732338692921</c:v>
                </c:pt>
                <c:pt idx="61">
                  <c:v>2.1902995053407288</c:v>
                </c:pt>
                <c:pt idx="62">
                  <c:v>-0.93381147794910646</c:v>
                </c:pt>
                <c:pt idx="63">
                  <c:v>-10.658271012092062</c:v>
                </c:pt>
                <c:pt idx="64">
                  <c:v>-5.1840902978894796</c:v>
                </c:pt>
                <c:pt idx="65">
                  <c:v>-3.9236747363286177</c:v>
                </c:pt>
                <c:pt idx="66">
                  <c:v>-3.7957063650824132</c:v>
                </c:pt>
                <c:pt idx="67">
                  <c:v>-2.4405193487704544</c:v>
                </c:pt>
                <c:pt idx="68">
                  <c:v>0.79627871434503206</c:v>
                </c:pt>
                <c:pt idx="69">
                  <c:v>2.95703062699695</c:v>
                </c:pt>
                <c:pt idx="70">
                  <c:v>1.2504368012109524</c:v>
                </c:pt>
                <c:pt idx="71">
                  <c:v>4.1597863362584988</c:v>
                </c:pt>
                <c:pt idx="72">
                  <c:v>6.6610265385254941</c:v>
                </c:pt>
                <c:pt idx="73">
                  <c:v>6.4076399365010559</c:v>
                </c:pt>
                <c:pt idx="74">
                  <c:v>3.4673062884526438</c:v>
                </c:pt>
                <c:pt idx="75">
                  <c:v>15.032151629396978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B9-4FA3-A180-63BA35D2A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242224"/>
        <c:axId val="227216016"/>
      </c:lineChart>
      <c:dateAx>
        <c:axId val="227242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216016"/>
        <c:crosses val="autoZero"/>
        <c:auto val="0"/>
        <c:lblOffset val="100"/>
        <c:baseTimeUnit val="days"/>
      </c:dateAx>
      <c:valAx>
        <c:axId val="22721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Fitted</a:t>
                </a:r>
                <a:r>
                  <a:rPr lang="en-US" baseline="0"/>
                  <a:t> P/E Ratio - Mean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24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50800">
        <a:schemeClr val="tx1">
          <a:lumMod val="50000"/>
          <a:lumOff val="50000"/>
        </a:scheme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rgbClr val="AE6DE4"/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rgbClr val="AE6DE4"/>
                </a:solidFill>
              </a:rPr>
              <a:t>S&amp;P 500 Real</a:t>
            </a:r>
            <a:r>
              <a:rPr lang="en-US" sz="2000" baseline="0">
                <a:solidFill>
                  <a:srgbClr val="AE6DE4"/>
                </a:solidFill>
              </a:rPr>
              <a:t> </a:t>
            </a:r>
            <a:r>
              <a:rPr lang="en-US" sz="2000">
                <a:solidFill>
                  <a:srgbClr val="AE6DE4"/>
                </a:solidFill>
              </a:rPr>
              <a:t>Earnings (March 1871 - 2021)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rgbClr val="AE6DE4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PE.Calc!$G$29</c:f>
              <c:strCache>
                <c:ptCount val="1"/>
                <c:pt idx="0">
                  <c:v>Ln(y)</c:v>
                </c:pt>
              </c:strCache>
            </c:strRef>
          </c:tx>
          <c:spPr>
            <a:ln w="22225" cap="rnd">
              <a:solidFill>
                <a:srgbClr val="E9E8E2"/>
              </a:solidFill>
              <a:round/>
            </a:ln>
            <a:effectLst/>
          </c:spPr>
          <c:marker>
            <c:symbol val="none"/>
          </c:marker>
          <c:cat>
            <c:numRef>
              <c:f>[0]!Chart_Year</c:f>
              <c:numCache>
                <c:formatCode>General</c:formatCode>
                <c:ptCount val="76"/>
                <c:pt idx="0">
                  <c:v>1946.03</c:v>
                </c:pt>
                <c:pt idx="1">
                  <c:v>1947.03</c:v>
                </c:pt>
                <c:pt idx="2">
                  <c:v>1948.03</c:v>
                </c:pt>
                <c:pt idx="3">
                  <c:v>1949.03</c:v>
                </c:pt>
                <c:pt idx="4">
                  <c:v>1950.03</c:v>
                </c:pt>
                <c:pt idx="5">
                  <c:v>1951.03</c:v>
                </c:pt>
                <c:pt idx="6">
                  <c:v>1952.03</c:v>
                </c:pt>
                <c:pt idx="7">
                  <c:v>1953.03</c:v>
                </c:pt>
                <c:pt idx="8">
                  <c:v>1954.03</c:v>
                </c:pt>
                <c:pt idx="9">
                  <c:v>1955.03</c:v>
                </c:pt>
                <c:pt idx="10">
                  <c:v>1956.03</c:v>
                </c:pt>
                <c:pt idx="11">
                  <c:v>1957.03</c:v>
                </c:pt>
                <c:pt idx="12">
                  <c:v>1958.03</c:v>
                </c:pt>
                <c:pt idx="13">
                  <c:v>1959.03</c:v>
                </c:pt>
                <c:pt idx="14">
                  <c:v>1960.03</c:v>
                </c:pt>
                <c:pt idx="15">
                  <c:v>1961.03</c:v>
                </c:pt>
                <c:pt idx="16">
                  <c:v>1962.03</c:v>
                </c:pt>
                <c:pt idx="17">
                  <c:v>1963.03</c:v>
                </c:pt>
                <c:pt idx="18">
                  <c:v>1964.03</c:v>
                </c:pt>
                <c:pt idx="19">
                  <c:v>1965.03</c:v>
                </c:pt>
                <c:pt idx="20">
                  <c:v>1966.03</c:v>
                </c:pt>
                <c:pt idx="21">
                  <c:v>1967.03</c:v>
                </c:pt>
                <c:pt idx="22">
                  <c:v>1968.03</c:v>
                </c:pt>
                <c:pt idx="23">
                  <c:v>1969.03</c:v>
                </c:pt>
                <c:pt idx="24">
                  <c:v>1970.03</c:v>
                </c:pt>
                <c:pt idx="25">
                  <c:v>1971.03</c:v>
                </c:pt>
                <c:pt idx="26">
                  <c:v>1972.03</c:v>
                </c:pt>
                <c:pt idx="27">
                  <c:v>1973.03</c:v>
                </c:pt>
                <c:pt idx="28">
                  <c:v>1974.03</c:v>
                </c:pt>
                <c:pt idx="29">
                  <c:v>1975.03</c:v>
                </c:pt>
                <c:pt idx="30">
                  <c:v>1976.03</c:v>
                </c:pt>
                <c:pt idx="31">
                  <c:v>1977.03</c:v>
                </c:pt>
                <c:pt idx="32">
                  <c:v>1978.03</c:v>
                </c:pt>
                <c:pt idx="33">
                  <c:v>1979.03</c:v>
                </c:pt>
                <c:pt idx="34">
                  <c:v>1980.03</c:v>
                </c:pt>
                <c:pt idx="35">
                  <c:v>1981.03</c:v>
                </c:pt>
                <c:pt idx="36">
                  <c:v>1982.03</c:v>
                </c:pt>
                <c:pt idx="37">
                  <c:v>1983.03</c:v>
                </c:pt>
                <c:pt idx="38">
                  <c:v>1984.03</c:v>
                </c:pt>
                <c:pt idx="39">
                  <c:v>1985.03</c:v>
                </c:pt>
                <c:pt idx="40">
                  <c:v>1986.03</c:v>
                </c:pt>
                <c:pt idx="41">
                  <c:v>1987.03</c:v>
                </c:pt>
                <c:pt idx="42">
                  <c:v>1988.03</c:v>
                </c:pt>
                <c:pt idx="43">
                  <c:v>1989.03</c:v>
                </c:pt>
                <c:pt idx="44">
                  <c:v>1990.03</c:v>
                </c:pt>
                <c:pt idx="45">
                  <c:v>1991.03</c:v>
                </c:pt>
                <c:pt idx="46">
                  <c:v>1992.03</c:v>
                </c:pt>
                <c:pt idx="47">
                  <c:v>1993.03</c:v>
                </c:pt>
                <c:pt idx="48">
                  <c:v>1994.03</c:v>
                </c:pt>
                <c:pt idx="49">
                  <c:v>1995.03</c:v>
                </c:pt>
                <c:pt idx="50">
                  <c:v>1996.03</c:v>
                </c:pt>
                <c:pt idx="51">
                  <c:v>1997.03</c:v>
                </c:pt>
                <c:pt idx="52">
                  <c:v>1998.03</c:v>
                </c:pt>
                <c:pt idx="53">
                  <c:v>1999.03</c:v>
                </c:pt>
                <c:pt idx="54">
                  <c:v>2000.03</c:v>
                </c:pt>
                <c:pt idx="55">
                  <c:v>2001.03</c:v>
                </c:pt>
                <c:pt idx="56">
                  <c:v>2002.03</c:v>
                </c:pt>
                <c:pt idx="57">
                  <c:v>2003.03</c:v>
                </c:pt>
                <c:pt idx="58">
                  <c:v>2004.03</c:v>
                </c:pt>
                <c:pt idx="59">
                  <c:v>2005.03</c:v>
                </c:pt>
                <c:pt idx="60">
                  <c:v>2006.03</c:v>
                </c:pt>
                <c:pt idx="61">
                  <c:v>2007.03</c:v>
                </c:pt>
                <c:pt idx="62">
                  <c:v>2008.03</c:v>
                </c:pt>
                <c:pt idx="63">
                  <c:v>2009.03</c:v>
                </c:pt>
                <c:pt idx="64">
                  <c:v>2010.03</c:v>
                </c:pt>
                <c:pt idx="65">
                  <c:v>2011.03</c:v>
                </c:pt>
                <c:pt idx="66">
                  <c:v>2012.03</c:v>
                </c:pt>
                <c:pt idx="67">
                  <c:v>2013.03</c:v>
                </c:pt>
                <c:pt idx="68">
                  <c:v>2014.03</c:v>
                </c:pt>
                <c:pt idx="69">
                  <c:v>2015.03</c:v>
                </c:pt>
                <c:pt idx="70">
                  <c:v>2016.03</c:v>
                </c:pt>
                <c:pt idx="71">
                  <c:v>2017.03</c:v>
                </c:pt>
                <c:pt idx="72">
                  <c:v>2018.03</c:v>
                </c:pt>
                <c:pt idx="73">
                  <c:v>2019.03</c:v>
                </c:pt>
                <c:pt idx="74">
                  <c:v>2020.03</c:v>
                </c:pt>
                <c:pt idx="75">
                  <c:v>2021.03</c:v>
                </c:pt>
              </c:numCache>
            </c:numRef>
          </c:cat>
          <c:val>
            <c:numRef>
              <c:f>[0]!Chart_LogY</c:f>
              <c:numCache>
                <c:formatCode>General</c:formatCode>
                <c:ptCount val="76"/>
                <c:pt idx="0">
                  <c:v>2.567003991786232</c:v>
                </c:pt>
                <c:pt idx="1">
                  <c:v>2.7317958309394785</c:v>
                </c:pt>
                <c:pt idx="2">
                  <c:v>2.9630229154423464</c:v>
                </c:pt>
                <c:pt idx="3">
                  <c:v>3.2766804742973878</c:v>
                </c:pt>
                <c:pt idx="4">
                  <c:v>3.2809088104069093</c:v>
                </c:pt>
                <c:pt idx="5">
                  <c:v>3.3691677870190082</c:v>
                </c:pt>
                <c:pt idx="6">
                  <c:v>3.1851653654616148</c:v>
                </c:pt>
                <c:pt idx="7">
                  <c:v>3.1862456088562374</c:v>
                </c:pt>
                <c:pt idx="8">
                  <c:v>3.223232639853975</c:v>
                </c:pt>
                <c:pt idx="9">
                  <c:v>3.3797912702211987</c:v>
                </c:pt>
                <c:pt idx="10">
                  <c:v>3.5964901378270584</c:v>
                </c:pt>
                <c:pt idx="11">
                  <c:v>3.478004978216958</c:v>
                </c:pt>
                <c:pt idx="12">
                  <c:v>3.3631129800696953</c:v>
                </c:pt>
                <c:pt idx="13">
                  <c:v>3.3500466983641899</c:v>
                </c:pt>
                <c:pt idx="14">
                  <c:v>3.4191008143391568</c:v>
                </c:pt>
                <c:pt idx="15">
                  <c:v>3.3129282646897287</c:v>
                </c:pt>
                <c:pt idx="16">
                  <c:v>3.389653139900874</c:v>
                </c:pt>
                <c:pt idx="17">
                  <c:v>3.4725707602974114</c:v>
                </c:pt>
                <c:pt idx="18">
                  <c:v>3.5788206299243988</c:v>
                </c:pt>
                <c:pt idx="19">
                  <c:v>3.6789455796748816</c:v>
                </c:pt>
                <c:pt idx="20">
                  <c:v>3.7856351901275671</c:v>
                </c:pt>
                <c:pt idx="21">
                  <c:v>3.7783736145001061</c:v>
                </c:pt>
                <c:pt idx="22">
                  <c:v>3.7378992739873906</c:v>
                </c:pt>
                <c:pt idx="23">
                  <c:v>3.7542729636959447</c:v>
                </c:pt>
                <c:pt idx="24">
                  <c:v>3.6645394938305031</c:v>
                </c:pt>
                <c:pt idx="25">
                  <c:v>3.5428835150720448</c:v>
                </c:pt>
                <c:pt idx="26">
                  <c:v>3.6155652573239849</c:v>
                </c:pt>
                <c:pt idx="27">
                  <c:v>3.7280355444650506</c:v>
                </c:pt>
                <c:pt idx="28">
                  <c:v>3.8356983548906336</c:v>
                </c:pt>
                <c:pt idx="29">
                  <c:v>3.7488165531131994</c:v>
                </c:pt>
                <c:pt idx="30">
                  <c:v>3.7144159097047238</c:v>
                </c:pt>
                <c:pt idx="31">
                  <c:v>3.8038425173830723</c:v>
                </c:pt>
                <c:pt idx="32">
                  <c:v>3.8203976761650127</c:v>
                </c:pt>
                <c:pt idx="33">
                  <c:v>3.9213955927508151</c:v>
                </c:pt>
                <c:pt idx="34">
                  <c:v>3.9231887331580912</c:v>
                </c:pt>
                <c:pt idx="35">
                  <c:v>3.7759137418580622</c:v>
                </c:pt>
                <c:pt idx="36">
                  <c:v>3.7259683610714438</c:v>
                </c:pt>
                <c:pt idx="37">
                  <c:v>3.5146270942603013</c:v>
                </c:pt>
                <c:pt idx="38">
                  <c:v>3.6736626604110754</c:v>
                </c:pt>
                <c:pt idx="39">
                  <c:v>3.7087313831396278</c:v>
                </c:pt>
                <c:pt idx="40">
                  <c:v>3.5652812422662414</c:v>
                </c:pt>
                <c:pt idx="41">
                  <c:v>3.5745689810341981</c:v>
                </c:pt>
                <c:pt idx="42">
                  <c:v>3.7439980960190309</c:v>
                </c:pt>
                <c:pt idx="43">
                  <c:v>3.9900630680995341</c:v>
                </c:pt>
                <c:pt idx="44">
                  <c:v>3.7977102682376205</c:v>
                </c:pt>
                <c:pt idx="45">
                  <c:v>3.7156519942953952</c:v>
                </c:pt>
                <c:pt idx="46">
                  <c:v>3.4270294541952175</c:v>
                </c:pt>
                <c:pt idx="47">
                  <c:v>3.5999340125340367</c:v>
                </c:pt>
                <c:pt idx="48">
                  <c:v>3.7102787171141247</c:v>
                </c:pt>
                <c:pt idx="49">
                  <c:v>4.0421175949426633</c:v>
                </c:pt>
                <c:pt idx="50">
                  <c:v>4.0588707921566547</c:v>
                </c:pt>
                <c:pt idx="51">
                  <c:v>4.1989532778490908</c:v>
                </c:pt>
                <c:pt idx="52">
                  <c:v>4.1677482433525919</c:v>
                </c:pt>
                <c:pt idx="53">
                  <c:v>4.120856583970407</c:v>
                </c:pt>
                <c:pt idx="54">
                  <c:v>4.367277863252526</c:v>
                </c:pt>
                <c:pt idx="55">
                  <c:v>4.2240386282022504</c:v>
                </c:pt>
                <c:pt idx="56">
                  <c:v>3.5998009481859512</c:v>
                </c:pt>
                <c:pt idx="57">
                  <c:v>3.7750510042443981</c:v>
                </c:pt>
                <c:pt idx="58">
                  <c:v>4.2972639160685393</c:v>
                </c:pt>
                <c:pt idx="59">
                  <c:v>4.4130267041307363</c:v>
                </c:pt>
                <c:pt idx="60">
                  <c:v>4.5678773457055248</c:v>
                </c:pt>
                <c:pt idx="61">
                  <c:v>4.6751861931060326</c:v>
                </c:pt>
                <c:pt idx="62">
                  <c:v>4.3163211240006678</c:v>
                </c:pt>
                <c:pt idx="63">
                  <c:v>2.1450479746011442</c:v>
                </c:pt>
                <c:pt idx="64">
                  <c:v>4.3061902634816782</c:v>
                </c:pt>
                <c:pt idx="65">
                  <c:v>4.5682708253657509</c:v>
                </c:pt>
                <c:pt idx="66">
                  <c:v>4.6272876640915168</c:v>
                </c:pt>
                <c:pt idx="67">
                  <c:v>4.6031237369198603</c:v>
                </c:pt>
                <c:pt idx="68">
                  <c:v>4.7278272712977083</c:v>
                </c:pt>
                <c:pt idx="69">
                  <c:v>4.7125715716298906</c:v>
                </c:pt>
                <c:pt idx="70">
                  <c:v>4.5658909571557578</c:v>
                </c:pt>
                <c:pt idx="71">
                  <c:v>4.6909792376300681</c:v>
                </c:pt>
                <c:pt idx="72">
                  <c:v>4.8083411571179582</c:v>
                </c:pt>
                <c:pt idx="73">
                  <c:v>4.9418823613053897</c:v>
                </c:pt>
                <c:pt idx="74">
                  <c:v>4.7822913250753567</c:v>
                </c:pt>
                <c:pt idx="75">
                  <c:v>4.8535915444865694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51-46BF-ADF5-762C86D917D8}"/>
            </c:ext>
          </c:extLst>
        </c:ser>
        <c:ser>
          <c:idx val="1"/>
          <c:order val="1"/>
          <c:tx>
            <c:v>Fitted</c:v>
          </c:tx>
          <c:spPr>
            <a:ln w="19050" cap="rnd">
              <a:solidFill>
                <a:schemeClr val="accent4">
                  <a:lumMod val="40000"/>
                  <a:lumOff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[0]!Chart_Year</c:f>
              <c:numCache>
                <c:formatCode>General</c:formatCode>
                <c:ptCount val="76"/>
                <c:pt idx="0">
                  <c:v>1946.03</c:v>
                </c:pt>
                <c:pt idx="1">
                  <c:v>1947.03</c:v>
                </c:pt>
                <c:pt idx="2">
                  <c:v>1948.03</c:v>
                </c:pt>
                <c:pt idx="3">
                  <c:v>1949.03</c:v>
                </c:pt>
                <c:pt idx="4">
                  <c:v>1950.03</c:v>
                </c:pt>
                <c:pt idx="5">
                  <c:v>1951.03</c:v>
                </c:pt>
                <c:pt idx="6">
                  <c:v>1952.03</c:v>
                </c:pt>
                <c:pt idx="7">
                  <c:v>1953.03</c:v>
                </c:pt>
                <c:pt idx="8">
                  <c:v>1954.03</c:v>
                </c:pt>
                <c:pt idx="9">
                  <c:v>1955.03</c:v>
                </c:pt>
                <c:pt idx="10">
                  <c:v>1956.03</c:v>
                </c:pt>
                <c:pt idx="11">
                  <c:v>1957.03</c:v>
                </c:pt>
                <c:pt idx="12">
                  <c:v>1958.03</c:v>
                </c:pt>
                <c:pt idx="13">
                  <c:v>1959.03</c:v>
                </c:pt>
                <c:pt idx="14">
                  <c:v>1960.03</c:v>
                </c:pt>
                <c:pt idx="15">
                  <c:v>1961.03</c:v>
                </c:pt>
                <c:pt idx="16">
                  <c:v>1962.03</c:v>
                </c:pt>
                <c:pt idx="17">
                  <c:v>1963.03</c:v>
                </c:pt>
                <c:pt idx="18">
                  <c:v>1964.03</c:v>
                </c:pt>
                <c:pt idx="19">
                  <c:v>1965.03</c:v>
                </c:pt>
                <c:pt idx="20">
                  <c:v>1966.03</c:v>
                </c:pt>
                <c:pt idx="21">
                  <c:v>1967.03</c:v>
                </c:pt>
                <c:pt idx="22">
                  <c:v>1968.03</c:v>
                </c:pt>
                <c:pt idx="23">
                  <c:v>1969.03</c:v>
                </c:pt>
                <c:pt idx="24">
                  <c:v>1970.03</c:v>
                </c:pt>
                <c:pt idx="25">
                  <c:v>1971.03</c:v>
                </c:pt>
                <c:pt idx="26">
                  <c:v>1972.03</c:v>
                </c:pt>
                <c:pt idx="27">
                  <c:v>1973.03</c:v>
                </c:pt>
                <c:pt idx="28">
                  <c:v>1974.03</c:v>
                </c:pt>
                <c:pt idx="29">
                  <c:v>1975.03</c:v>
                </c:pt>
                <c:pt idx="30">
                  <c:v>1976.03</c:v>
                </c:pt>
                <c:pt idx="31">
                  <c:v>1977.03</c:v>
                </c:pt>
                <c:pt idx="32">
                  <c:v>1978.03</c:v>
                </c:pt>
                <c:pt idx="33">
                  <c:v>1979.03</c:v>
                </c:pt>
                <c:pt idx="34">
                  <c:v>1980.03</c:v>
                </c:pt>
                <c:pt idx="35">
                  <c:v>1981.03</c:v>
                </c:pt>
                <c:pt idx="36">
                  <c:v>1982.03</c:v>
                </c:pt>
                <c:pt idx="37">
                  <c:v>1983.03</c:v>
                </c:pt>
                <c:pt idx="38">
                  <c:v>1984.03</c:v>
                </c:pt>
                <c:pt idx="39">
                  <c:v>1985.03</c:v>
                </c:pt>
                <c:pt idx="40">
                  <c:v>1986.03</c:v>
                </c:pt>
                <c:pt idx="41">
                  <c:v>1987.03</c:v>
                </c:pt>
                <c:pt idx="42">
                  <c:v>1988.03</c:v>
                </c:pt>
                <c:pt idx="43">
                  <c:v>1989.03</c:v>
                </c:pt>
                <c:pt idx="44">
                  <c:v>1990.03</c:v>
                </c:pt>
                <c:pt idx="45">
                  <c:v>1991.03</c:v>
                </c:pt>
                <c:pt idx="46">
                  <c:v>1992.03</c:v>
                </c:pt>
                <c:pt idx="47">
                  <c:v>1993.03</c:v>
                </c:pt>
                <c:pt idx="48">
                  <c:v>1994.03</c:v>
                </c:pt>
                <c:pt idx="49">
                  <c:v>1995.03</c:v>
                </c:pt>
                <c:pt idx="50">
                  <c:v>1996.03</c:v>
                </c:pt>
                <c:pt idx="51">
                  <c:v>1997.03</c:v>
                </c:pt>
                <c:pt idx="52">
                  <c:v>1998.03</c:v>
                </c:pt>
                <c:pt idx="53">
                  <c:v>1999.03</c:v>
                </c:pt>
                <c:pt idx="54">
                  <c:v>2000.03</c:v>
                </c:pt>
                <c:pt idx="55">
                  <c:v>2001.03</c:v>
                </c:pt>
                <c:pt idx="56">
                  <c:v>2002.03</c:v>
                </c:pt>
                <c:pt idx="57">
                  <c:v>2003.03</c:v>
                </c:pt>
                <c:pt idx="58">
                  <c:v>2004.03</c:v>
                </c:pt>
                <c:pt idx="59">
                  <c:v>2005.03</c:v>
                </c:pt>
                <c:pt idx="60">
                  <c:v>2006.03</c:v>
                </c:pt>
                <c:pt idx="61">
                  <c:v>2007.03</c:v>
                </c:pt>
                <c:pt idx="62">
                  <c:v>2008.03</c:v>
                </c:pt>
                <c:pt idx="63">
                  <c:v>2009.03</c:v>
                </c:pt>
                <c:pt idx="64">
                  <c:v>2010.03</c:v>
                </c:pt>
                <c:pt idx="65">
                  <c:v>2011.03</c:v>
                </c:pt>
                <c:pt idx="66">
                  <c:v>2012.03</c:v>
                </c:pt>
                <c:pt idx="67">
                  <c:v>2013.03</c:v>
                </c:pt>
                <c:pt idx="68">
                  <c:v>2014.03</c:v>
                </c:pt>
                <c:pt idx="69">
                  <c:v>2015.03</c:v>
                </c:pt>
                <c:pt idx="70">
                  <c:v>2016.03</c:v>
                </c:pt>
                <c:pt idx="71">
                  <c:v>2017.03</c:v>
                </c:pt>
                <c:pt idx="72">
                  <c:v>2018.03</c:v>
                </c:pt>
                <c:pt idx="73">
                  <c:v>2019.03</c:v>
                </c:pt>
                <c:pt idx="74">
                  <c:v>2020.03</c:v>
                </c:pt>
                <c:pt idx="75">
                  <c:v>2021.03</c:v>
                </c:pt>
              </c:numCache>
            </c:numRef>
          </c:cat>
          <c:val>
            <c:numRef>
              <c:f>[0]!Chart_Fitted</c:f>
              <c:numCache>
                <c:formatCode>General</c:formatCode>
                <c:ptCount val="76"/>
                <c:pt idx="0">
                  <c:v>3.0861586874384068</c:v>
                </c:pt>
                <c:pt idx="1">
                  <c:v>3.1059168256160561</c:v>
                </c:pt>
                <c:pt idx="2">
                  <c:v>3.1256749637937054</c:v>
                </c:pt>
                <c:pt idx="3">
                  <c:v>3.1454331019713551</c:v>
                </c:pt>
                <c:pt idx="4">
                  <c:v>3.1651912401490043</c:v>
                </c:pt>
                <c:pt idx="5">
                  <c:v>3.1849493783266536</c:v>
                </c:pt>
                <c:pt idx="6">
                  <c:v>3.2047075165043029</c:v>
                </c:pt>
                <c:pt idx="7">
                  <c:v>3.2244656546819521</c:v>
                </c:pt>
                <c:pt idx="8">
                  <c:v>3.2442237928596014</c:v>
                </c:pt>
                <c:pt idx="9">
                  <c:v>3.2639819310372507</c:v>
                </c:pt>
                <c:pt idx="10">
                  <c:v>3.2837400692148999</c:v>
                </c:pt>
                <c:pt idx="11">
                  <c:v>3.3034982073925496</c:v>
                </c:pt>
                <c:pt idx="12">
                  <c:v>3.3232563455701989</c:v>
                </c:pt>
                <c:pt idx="13">
                  <c:v>3.3430144837478482</c:v>
                </c:pt>
                <c:pt idx="14">
                  <c:v>3.3627726219254974</c:v>
                </c:pt>
                <c:pt idx="15">
                  <c:v>3.3825307601031467</c:v>
                </c:pt>
                <c:pt idx="16">
                  <c:v>3.4022888982807959</c:v>
                </c:pt>
                <c:pt idx="17">
                  <c:v>3.4220470364584452</c:v>
                </c:pt>
                <c:pt idx="18">
                  <c:v>3.4418051746360945</c:v>
                </c:pt>
                <c:pt idx="19">
                  <c:v>3.4615633128137442</c:v>
                </c:pt>
                <c:pt idx="20">
                  <c:v>3.4813214509913935</c:v>
                </c:pt>
                <c:pt idx="21">
                  <c:v>3.5010795891690427</c:v>
                </c:pt>
                <c:pt idx="22">
                  <c:v>3.520837727346692</c:v>
                </c:pt>
                <c:pt idx="23">
                  <c:v>3.5405958655243412</c:v>
                </c:pt>
                <c:pt idx="24">
                  <c:v>3.5603540037019905</c:v>
                </c:pt>
                <c:pt idx="25">
                  <c:v>3.5801121418796402</c:v>
                </c:pt>
                <c:pt idx="26">
                  <c:v>3.5998702800572895</c:v>
                </c:pt>
                <c:pt idx="27">
                  <c:v>3.6196284182349387</c:v>
                </c:pt>
                <c:pt idx="28">
                  <c:v>3.639386556412588</c:v>
                </c:pt>
                <c:pt idx="29">
                  <c:v>3.6591446945902373</c:v>
                </c:pt>
                <c:pt idx="30">
                  <c:v>3.6789028327678865</c:v>
                </c:pt>
                <c:pt idx="31">
                  <c:v>3.6986609709455358</c:v>
                </c:pt>
                <c:pt idx="32">
                  <c:v>3.7184191091231851</c:v>
                </c:pt>
                <c:pt idx="33">
                  <c:v>3.7381772473008343</c:v>
                </c:pt>
                <c:pt idx="34">
                  <c:v>3.757935385478484</c:v>
                </c:pt>
                <c:pt idx="35">
                  <c:v>3.7776935236561333</c:v>
                </c:pt>
                <c:pt idx="36">
                  <c:v>3.7974516618337826</c:v>
                </c:pt>
                <c:pt idx="37">
                  <c:v>3.8172098000114318</c:v>
                </c:pt>
                <c:pt idx="38">
                  <c:v>3.8369679381890811</c:v>
                </c:pt>
                <c:pt idx="39">
                  <c:v>3.8567260763667304</c:v>
                </c:pt>
                <c:pt idx="40">
                  <c:v>3.8764842145443801</c:v>
                </c:pt>
                <c:pt idx="41">
                  <c:v>3.8962423527220293</c:v>
                </c:pt>
                <c:pt idx="42">
                  <c:v>3.9160004908996786</c:v>
                </c:pt>
                <c:pt idx="43">
                  <c:v>3.9357586290773279</c:v>
                </c:pt>
                <c:pt idx="44">
                  <c:v>3.9555167672549771</c:v>
                </c:pt>
                <c:pt idx="45">
                  <c:v>3.9752749054326264</c:v>
                </c:pt>
                <c:pt idx="46">
                  <c:v>3.9950330436102757</c:v>
                </c:pt>
                <c:pt idx="47">
                  <c:v>4.0147911817879249</c:v>
                </c:pt>
                <c:pt idx="48">
                  <c:v>4.0345493199655742</c:v>
                </c:pt>
                <c:pt idx="49">
                  <c:v>4.0543074581432235</c:v>
                </c:pt>
                <c:pt idx="50">
                  <c:v>4.0740655963208727</c:v>
                </c:pt>
                <c:pt idx="51">
                  <c:v>4.0938237344985229</c:v>
                </c:pt>
                <c:pt idx="52">
                  <c:v>4.1135818726761713</c:v>
                </c:pt>
                <c:pt idx="53">
                  <c:v>4.1333400108538214</c:v>
                </c:pt>
                <c:pt idx="54">
                  <c:v>4.1530981490314707</c:v>
                </c:pt>
                <c:pt idx="55">
                  <c:v>4.1728562872091199</c:v>
                </c:pt>
                <c:pt idx="56">
                  <c:v>4.1926144253867692</c:v>
                </c:pt>
                <c:pt idx="57">
                  <c:v>4.2123725635644185</c:v>
                </c:pt>
                <c:pt idx="58">
                  <c:v>4.2321307017420677</c:v>
                </c:pt>
                <c:pt idx="59">
                  <c:v>4.251888839919717</c:v>
                </c:pt>
                <c:pt idx="60">
                  <c:v>4.2716469780973663</c:v>
                </c:pt>
                <c:pt idx="61">
                  <c:v>4.2914051162750155</c:v>
                </c:pt>
                <c:pt idx="62">
                  <c:v>4.3111632544526648</c:v>
                </c:pt>
                <c:pt idx="63">
                  <c:v>4.3309213926303141</c:v>
                </c:pt>
                <c:pt idx="64">
                  <c:v>4.3506795308079633</c:v>
                </c:pt>
                <c:pt idx="65">
                  <c:v>4.3704376689856126</c:v>
                </c:pt>
                <c:pt idx="66">
                  <c:v>4.3901958071632627</c:v>
                </c:pt>
                <c:pt idx="67">
                  <c:v>4.4099539453409111</c:v>
                </c:pt>
                <c:pt idx="68">
                  <c:v>4.4297120835185613</c:v>
                </c:pt>
                <c:pt idx="69">
                  <c:v>4.4494702216962105</c:v>
                </c:pt>
                <c:pt idx="70">
                  <c:v>4.4692283598738598</c:v>
                </c:pt>
                <c:pt idx="71">
                  <c:v>4.4889864980515091</c:v>
                </c:pt>
                <c:pt idx="72">
                  <c:v>4.5087446362291583</c:v>
                </c:pt>
                <c:pt idx="73">
                  <c:v>4.5285027744068076</c:v>
                </c:pt>
                <c:pt idx="74">
                  <c:v>4.5482609125844569</c:v>
                </c:pt>
                <c:pt idx="75">
                  <c:v>4.5680190507621061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51-46BF-ADF5-762C86D91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242224"/>
        <c:axId val="227216016"/>
      </c:lineChart>
      <c:dateAx>
        <c:axId val="227242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rgbClr val="AE6DE4"/>
                    </a:solidFill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AE6DE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216016"/>
        <c:crosses val="autoZero"/>
        <c:auto val="0"/>
        <c:lblOffset val="100"/>
        <c:baseTimeUnit val="days"/>
      </c:dateAx>
      <c:valAx>
        <c:axId val="22721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AE6DE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aseline="0">
                    <a:solidFill>
                      <a:srgbClr val="AE6DE4"/>
                    </a:solidFill>
                  </a:rPr>
                  <a:t>Real </a:t>
                </a:r>
                <a:r>
                  <a:rPr lang="en-US" sz="1800">
                    <a:solidFill>
                      <a:srgbClr val="AE6DE4"/>
                    </a:solidFill>
                  </a:rPr>
                  <a:t>Earnings (Log)</a:t>
                </a:r>
              </a:p>
            </c:rich>
          </c:tx>
          <c:layout>
            <c:manualLayout>
              <c:xMode val="edge"/>
              <c:yMode val="edge"/>
              <c:x val="1.2835940633774568E-2"/>
              <c:y val="0.30720473756584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AE6DE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AE6DE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24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alpha val="0"/>
      </a:scheme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rgbClr val="7030A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rgbClr val="AE6DE4"/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rgbClr val="AE6DE4"/>
                </a:solidFill>
              </a:rPr>
              <a:t>Real Price</a:t>
            </a:r>
            <a:r>
              <a:rPr lang="en-US" sz="2000" baseline="0">
                <a:solidFill>
                  <a:srgbClr val="AE6DE4"/>
                </a:solidFill>
              </a:rPr>
              <a:t> </a:t>
            </a:r>
            <a:r>
              <a:rPr lang="en-US" sz="2000">
                <a:solidFill>
                  <a:srgbClr val="AE6DE4"/>
                </a:solidFill>
              </a:rPr>
              <a:t>to Fitted Earnings</a:t>
            </a:r>
            <a:r>
              <a:rPr lang="en-US" sz="2000" baseline="0">
                <a:solidFill>
                  <a:srgbClr val="AE6DE4"/>
                </a:solidFill>
              </a:rPr>
              <a:t> (March 1871 - 1980)</a:t>
            </a:r>
            <a:endParaRPr lang="en-US" sz="2000">
              <a:solidFill>
                <a:srgbClr val="AE6DE4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rgbClr val="AE6DE4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PE.Calc!$K$29</c:f>
              <c:strCache>
                <c:ptCount val="1"/>
                <c:pt idx="0">
                  <c:v>P/Efitted</c:v>
                </c:pt>
              </c:strCache>
            </c:strRef>
          </c:tx>
          <c:spPr>
            <a:ln w="22225" cap="rnd">
              <a:solidFill>
                <a:srgbClr val="E9E8E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>
                    <a:lumMod val="40000"/>
                    <a:lumOff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[0]!Chart_Year</c:f>
              <c:numCache>
                <c:formatCode>General</c:formatCode>
                <c:ptCount val="76"/>
                <c:pt idx="0">
                  <c:v>1946.03</c:v>
                </c:pt>
                <c:pt idx="1">
                  <c:v>1947.03</c:v>
                </c:pt>
                <c:pt idx="2">
                  <c:v>1948.03</c:v>
                </c:pt>
                <c:pt idx="3">
                  <c:v>1949.03</c:v>
                </c:pt>
                <c:pt idx="4">
                  <c:v>1950.03</c:v>
                </c:pt>
                <c:pt idx="5">
                  <c:v>1951.03</c:v>
                </c:pt>
                <c:pt idx="6">
                  <c:v>1952.03</c:v>
                </c:pt>
                <c:pt idx="7">
                  <c:v>1953.03</c:v>
                </c:pt>
                <c:pt idx="8">
                  <c:v>1954.03</c:v>
                </c:pt>
                <c:pt idx="9">
                  <c:v>1955.03</c:v>
                </c:pt>
                <c:pt idx="10">
                  <c:v>1956.03</c:v>
                </c:pt>
                <c:pt idx="11">
                  <c:v>1957.03</c:v>
                </c:pt>
                <c:pt idx="12">
                  <c:v>1958.03</c:v>
                </c:pt>
                <c:pt idx="13">
                  <c:v>1959.03</c:v>
                </c:pt>
                <c:pt idx="14">
                  <c:v>1960.03</c:v>
                </c:pt>
                <c:pt idx="15">
                  <c:v>1961.03</c:v>
                </c:pt>
                <c:pt idx="16">
                  <c:v>1962.03</c:v>
                </c:pt>
                <c:pt idx="17">
                  <c:v>1963.03</c:v>
                </c:pt>
                <c:pt idx="18">
                  <c:v>1964.03</c:v>
                </c:pt>
                <c:pt idx="19">
                  <c:v>1965.03</c:v>
                </c:pt>
                <c:pt idx="20">
                  <c:v>1966.03</c:v>
                </c:pt>
                <c:pt idx="21">
                  <c:v>1967.03</c:v>
                </c:pt>
                <c:pt idx="22">
                  <c:v>1968.03</c:v>
                </c:pt>
                <c:pt idx="23">
                  <c:v>1969.03</c:v>
                </c:pt>
                <c:pt idx="24">
                  <c:v>1970.03</c:v>
                </c:pt>
                <c:pt idx="25">
                  <c:v>1971.03</c:v>
                </c:pt>
                <c:pt idx="26">
                  <c:v>1972.03</c:v>
                </c:pt>
                <c:pt idx="27">
                  <c:v>1973.03</c:v>
                </c:pt>
                <c:pt idx="28">
                  <c:v>1974.03</c:v>
                </c:pt>
                <c:pt idx="29">
                  <c:v>1975.03</c:v>
                </c:pt>
                <c:pt idx="30">
                  <c:v>1976.03</c:v>
                </c:pt>
                <c:pt idx="31">
                  <c:v>1977.03</c:v>
                </c:pt>
                <c:pt idx="32">
                  <c:v>1978.03</c:v>
                </c:pt>
                <c:pt idx="33">
                  <c:v>1979.03</c:v>
                </c:pt>
                <c:pt idx="34">
                  <c:v>1980.03</c:v>
                </c:pt>
                <c:pt idx="35">
                  <c:v>1981.03</c:v>
                </c:pt>
                <c:pt idx="36">
                  <c:v>1982.03</c:v>
                </c:pt>
                <c:pt idx="37">
                  <c:v>1983.03</c:v>
                </c:pt>
                <c:pt idx="38">
                  <c:v>1984.03</c:v>
                </c:pt>
                <c:pt idx="39">
                  <c:v>1985.03</c:v>
                </c:pt>
                <c:pt idx="40">
                  <c:v>1986.03</c:v>
                </c:pt>
                <c:pt idx="41">
                  <c:v>1987.03</c:v>
                </c:pt>
                <c:pt idx="42">
                  <c:v>1988.03</c:v>
                </c:pt>
                <c:pt idx="43">
                  <c:v>1989.03</c:v>
                </c:pt>
                <c:pt idx="44">
                  <c:v>1990.03</c:v>
                </c:pt>
                <c:pt idx="45">
                  <c:v>1991.03</c:v>
                </c:pt>
                <c:pt idx="46">
                  <c:v>1992.03</c:v>
                </c:pt>
                <c:pt idx="47">
                  <c:v>1993.03</c:v>
                </c:pt>
                <c:pt idx="48">
                  <c:v>1994.03</c:v>
                </c:pt>
                <c:pt idx="49">
                  <c:v>1995.03</c:v>
                </c:pt>
                <c:pt idx="50">
                  <c:v>1996.03</c:v>
                </c:pt>
                <c:pt idx="51">
                  <c:v>1997.03</c:v>
                </c:pt>
                <c:pt idx="52">
                  <c:v>1998.03</c:v>
                </c:pt>
                <c:pt idx="53">
                  <c:v>1999.03</c:v>
                </c:pt>
                <c:pt idx="54">
                  <c:v>2000.03</c:v>
                </c:pt>
                <c:pt idx="55">
                  <c:v>2001.03</c:v>
                </c:pt>
                <c:pt idx="56">
                  <c:v>2002.03</c:v>
                </c:pt>
                <c:pt idx="57">
                  <c:v>2003.03</c:v>
                </c:pt>
                <c:pt idx="58">
                  <c:v>2004.03</c:v>
                </c:pt>
                <c:pt idx="59">
                  <c:v>2005.03</c:v>
                </c:pt>
                <c:pt idx="60">
                  <c:v>2006.03</c:v>
                </c:pt>
                <c:pt idx="61">
                  <c:v>2007.03</c:v>
                </c:pt>
                <c:pt idx="62">
                  <c:v>2008.03</c:v>
                </c:pt>
                <c:pt idx="63">
                  <c:v>2009.03</c:v>
                </c:pt>
                <c:pt idx="64">
                  <c:v>2010.03</c:v>
                </c:pt>
                <c:pt idx="65">
                  <c:v>2011.03</c:v>
                </c:pt>
                <c:pt idx="66">
                  <c:v>2012.03</c:v>
                </c:pt>
                <c:pt idx="67">
                  <c:v>2013.03</c:v>
                </c:pt>
                <c:pt idx="68">
                  <c:v>2014.03</c:v>
                </c:pt>
                <c:pt idx="69">
                  <c:v>2015.03</c:v>
                </c:pt>
                <c:pt idx="70">
                  <c:v>2016.03</c:v>
                </c:pt>
                <c:pt idx="71">
                  <c:v>2017.03</c:v>
                </c:pt>
                <c:pt idx="72">
                  <c:v>2018.03</c:v>
                </c:pt>
                <c:pt idx="73">
                  <c:v>2019.03</c:v>
                </c:pt>
                <c:pt idx="74">
                  <c:v>2020.03</c:v>
                </c:pt>
                <c:pt idx="75">
                  <c:v>2021.03</c:v>
                </c:pt>
              </c:numCache>
            </c:numRef>
          </c:cat>
          <c:val>
            <c:numRef>
              <c:f>[0]!Chart_PE_Fitted</c:f>
              <c:numCache>
                <c:formatCode>General</c:formatCode>
                <c:ptCount val="76"/>
                <c:pt idx="0">
                  <c:v>11.589731828897424</c:v>
                </c:pt>
                <c:pt idx="1">
                  <c:v>8.2113922187891681</c:v>
                </c:pt>
                <c:pt idx="2">
                  <c:v>7.1072409637584979</c:v>
                </c:pt>
                <c:pt idx="3">
                  <c:v>7.1433297088206409</c:v>
                </c:pt>
                <c:pt idx="4">
                  <c:v>8.2187663727993652</c:v>
                </c:pt>
                <c:pt idx="5">
                  <c:v>9.1891453755721706</c:v>
                </c:pt>
                <c:pt idx="6">
                  <c:v>9.7288409915828282</c:v>
                </c:pt>
                <c:pt idx="7">
                  <c:v>10.294405017622077</c:v>
                </c:pt>
                <c:pt idx="8">
                  <c:v>10.20316787034613</c:v>
                </c:pt>
                <c:pt idx="9">
                  <c:v>13.84511318075552</c:v>
                </c:pt>
                <c:pt idx="10">
                  <c:v>17.595492708197529</c:v>
                </c:pt>
                <c:pt idx="11">
                  <c:v>15.419031513087424</c:v>
                </c:pt>
                <c:pt idx="12">
                  <c:v>13.956133328287013</c:v>
                </c:pt>
                <c:pt idx="13">
                  <c:v>18.185312233744117</c:v>
                </c:pt>
                <c:pt idx="14">
                  <c:v>17.170538315553767</c:v>
                </c:pt>
                <c:pt idx="15">
                  <c:v>19.35561854514118</c:v>
                </c:pt>
                <c:pt idx="16">
                  <c:v>20.59567368491037</c:v>
                </c:pt>
                <c:pt idx="17">
                  <c:v>18.618096678464742</c:v>
                </c:pt>
                <c:pt idx="18">
                  <c:v>21.619965265431262</c:v>
                </c:pt>
                <c:pt idx="19">
                  <c:v>23.05854325733841</c:v>
                </c:pt>
                <c:pt idx="20">
                  <c:v>22.564440354695002</c:v>
                </c:pt>
                <c:pt idx="21">
                  <c:v>21.650375262988998</c:v>
                </c:pt>
                <c:pt idx="22">
                  <c:v>20.346920639359627</c:v>
                </c:pt>
                <c:pt idx="23">
                  <c:v>21.126378118188349</c:v>
                </c:pt>
                <c:pt idx="24">
                  <c:v>17.475013846798046</c:v>
                </c:pt>
                <c:pt idx="25">
                  <c:v>18.383180363624437</c:v>
                </c:pt>
                <c:pt idx="26">
                  <c:v>18.830238161390763</c:v>
                </c:pt>
                <c:pt idx="27">
                  <c:v>18.422052483276875</c:v>
                </c:pt>
                <c:pt idx="28">
                  <c:v>14.183654007824689</c:v>
                </c:pt>
                <c:pt idx="29">
                  <c:v>10.844952156237714</c:v>
                </c:pt>
                <c:pt idx="30">
                  <c:v>12.096407169725095</c:v>
                </c:pt>
                <c:pt idx="31">
                  <c:v>11.087080831950045</c:v>
                </c:pt>
                <c:pt idx="32">
                  <c:v>9.0069314911038294</c:v>
                </c:pt>
                <c:pt idx="33">
                  <c:v>9.0396819977331866</c:v>
                </c:pt>
                <c:pt idx="34">
                  <c:v>8.0780737401487812</c:v>
                </c:pt>
                <c:pt idx="35">
                  <c:v>9.1195571950003078</c:v>
                </c:pt>
                <c:pt idx="36">
                  <c:v>6.9653011594549259</c:v>
                </c:pt>
                <c:pt idx="37">
                  <c:v>9.0370394594729007</c:v>
                </c:pt>
                <c:pt idx="38">
                  <c:v>8.7604741688626593</c:v>
                </c:pt>
                <c:pt idx="39">
                  <c:v>9.4399611401731516</c:v>
                </c:pt>
                <c:pt idx="40">
                  <c:v>11.720033682774144</c:v>
                </c:pt>
                <c:pt idx="41">
                  <c:v>14.042613825297723</c:v>
                </c:pt>
                <c:pt idx="42">
                  <c:v>12.034068345535392</c:v>
                </c:pt>
                <c:pt idx="43">
                  <c:v>12.381186332731591</c:v>
                </c:pt>
                <c:pt idx="44">
                  <c:v>13.338713578135033</c:v>
                </c:pt>
                <c:pt idx="45">
                  <c:v>13.713244843963501</c:v>
                </c:pt>
                <c:pt idx="46">
                  <c:v>14.257740586162793</c:v>
                </c:pt>
                <c:pt idx="47">
                  <c:v>14.984941607251814</c:v>
                </c:pt>
                <c:pt idx="48">
                  <c:v>14.767060030134809</c:v>
                </c:pt>
                <c:pt idx="49">
                  <c:v>14.966975723513572</c:v>
                </c:pt>
                <c:pt idx="50">
                  <c:v>18.722450634292354</c:v>
                </c:pt>
                <c:pt idx="51">
                  <c:v>21.868153691893443</c:v>
                </c:pt>
                <c:pt idx="52">
                  <c:v>28.749787380732091</c:v>
                </c:pt>
                <c:pt idx="53">
                  <c:v>32.979675382861686</c:v>
                </c:pt>
                <c:pt idx="54">
                  <c:v>35.067223572764853</c:v>
                </c:pt>
                <c:pt idx="55">
                  <c:v>27.467532274283094</c:v>
                </c:pt>
                <c:pt idx="56">
                  <c:v>25.821067640823745</c:v>
                </c:pt>
                <c:pt idx="57">
                  <c:v>18.031759922260338</c:v>
                </c:pt>
                <c:pt idx="58">
                  <c:v>23.069715323963944</c:v>
                </c:pt>
                <c:pt idx="59">
                  <c:v>23.311600681921554</c:v>
                </c:pt>
                <c:pt idx="60">
                  <c:v>23.941042618441017</c:v>
                </c:pt>
                <c:pt idx="61">
                  <c:v>24.836501135176448</c:v>
                </c:pt>
                <c:pt idx="62">
                  <c:v>21.920022397150611</c:v>
                </c:pt>
                <c:pt idx="63">
                  <c:v>12.40319510827165</c:v>
                </c:pt>
                <c:pt idx="64">
                  <c:v>18.085008067738226</c:v>
                </c:pt>
                <c:pt idx="65">
                  <c:v>19.553055874563082</c:v>
                </c:pt>
                <c:pt idx="66">
                  <c:v>19.888656491073281</c:v>
                </c:pt>
                <c:pt idx="67">
                  <c:v>21.451475752649234</c:v>
                </c:pt>
                <c:pt idx="68">
                  <c:v>24.895906061028715</c:v>
                </c:pt>
                <c:pt idx="69">
                  <c:v>27.26429021894463</c:v>
                </c:pt>
                <c:pt idx="70">
                  <c:v>25.765328638422627</c:v>
                </c:pt>
                <c:pt idx="71">
                  <c:v>28.882310418734171</c:v>
                </c:pt>
                <c:pt idx="72">
                  <c:v>31.591182866265161</c:v>
                </c:pt>
                <c:pt idx="73">
                  <c:v>31.545428509504717</c:v>
                </c:pt>
                <c:pt idx="74">
                  <c:v>28.812727106720299</c:v>
                </c:pt>
                <c:pt idx="75">
                  <c:v>40.585204692928627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EA-45F8-815E-C2B3B4790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242224"/>
        <c:axId val="227216016"/>
      </c:lineChart>
      <c:dateAx>
        <c:axId val="227242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rgbClr val="AE6DE4"/>
                    </a:solidFill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AE6DE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216016"/>
        <c:crosses val="autoZero"/>
        <c:auto val="0"/>
        <c:lblOffset val="100"/>
        <c:baseTimeUnit val="days"/>
      </c:dateAx>
      <c:valAx>
        <c:axId val="22721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rgbClr val="AE6DE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u="none" strike="noStrike" baseline="0">
                    <a:solidFill>
                      <a:srgbClr val="AE6DE4"/>
                    </a:solidFill>
                    <a:effectLst/>
                  </a:rPr>
                  <a:t>Real P/E</a:t>
                </a:r>
                <a:r>
                  <a:rPr lang="en-US" sz="1800" b="0" i="0" u="none" strike="noStrike" baseline="-25000">
                    <a:solidFill>
                      <a:srgbClr val="AE6DE4"/>
                    </a:solidFill>
                    <a:effectLst/>
                  </a:rPr>
                  <a:t>fitted </a:t>
                </a:r>
                <a:r>
                  <a:rPr lang="en-US" sz="1800" b="0" i="0" u="none" strike="noStrike" baseline="0">
                    <a:effectLst/>
                  </a:rPr>
                  <a:t>Ratio</a:t>
                </a:r>
                <a:endParaRPr lang="en-US" sz="1800">
                  <a:solidFill>
                    <a:srgbClr val="AE6DE4"/>
                  </a:solidFill>
                </a:endParaRPr>
              </a:p>
            </c:rich>
          </c:tx>
          <c:layout>
            <c:manualLayout>
              <c:xMode val="edge"/>
              <c:yMode val="edge"/>
              <c:x val="1.2960712839206157E-2"/>
              <c:y val="0.326126007769407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rgbClr val="AE6DE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AE6DE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24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rgbClr val="AE6DE4"/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rgbClr val="AE6DE4"/>
                </a:solidFill>
              </a:rPr>
              <a:t>Detrended Fitted</a:t>
            </a:r>
            <a:r>
              <a:rPr lang="en-US" sz="2000" baseline="0">
                <a:solidFill>
                  <a:srgbClr val="AE6DE4"/>
                </a:solidFill>
              </a:rPr>
              <a:t> P/E Ratio</a:t>
            </a:r>
            <a:r>
              <a:rPr lang="en-US" sz="2000">
                <a:solidFill>
                  <a:srgbClr val="AE6DE4"/>
                </a:solidFill>
              </a:rPr>
              <a:t> </a:t>
            </a:r>
            <a:r>
              <a:rPr lang="en-US" sz="2000" b="0" i="0" u="none" strike="noStrike" baseline="0">
                <a:solidFill>
                  <a:srgbClr val="AE6DE4"/>
                </a:solidFill>
                <a:effectLst/>
              </a:rPr>
              <a:t>(March 1946 - 2021)</a:t>
            </a:r>
            <a:endParaRPr lang="en-US" sz="2000">
              <a:solidFill>
                <a:srgbClr val="AE6DE4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rgbClr val="AE6DE4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PE.Calc!$L$28</c:f>
              <c:strCache>
                <c:ptCount val="1"/>
                <c:pt idx="0">
                  <c:v>Detrended</c:v>
                </c:pt>
              </c:strCache>
            </c:strRef>
          </c:tx>
          <c:spPr>
            <a:ln w="22225" cap="rnd">
              <a:solidFill>
                <a:srgbClr val="E9E8E2"/>
              </a:solidFill>
              <a:round/>
            </a:ln>
            <a:effectLst/>
          </c:spPr>
          <c:marker>
            <c:symbol val="none"/>
          </c:marker>
          <c:cat>
            <c:numRef>
              <c:f>[0]!Chart_Year</c:f>
              <c:numCache>
                <c:formatCode>General</c:formatCode>
                <c:ptCount val="76"/>
                <c:pt idx="0">
                  <c:v>1946.03</c:v>
                </c:pt>
                <c:pt idx="1">
                  <c:v>1947.03</c:v>
                </c:pt>
                <c:pt idx="2">
                  <c:v>1948.03</c:v>
                </c:pt>
                <c:pt idx="3">
                  <c:v>1949.03</c:v>
                </c:pt>
                <c:pt idx="4">
                  <c:v>1950.03</c:v>
                </c:pt>
                <c:pt idx="5">
                  <c:v>1951.03</c:v>
                </c:pt>
                <c:pt idx="6">
                  <c:v>1952.03</c:v>
                </c:pt>
                <c:pt idx="7">
                  <c:v>1953.03</c:v>
                </c:pt>
                <c:pt idx="8">
                  <c:v>1954.03</c:v>
                </c:pt>
                <c:pt idx="9">
                  <c:v>1955.03</c:v>
                </c:pt>
                <c:pt idx="10">
                  <c:v>1956.03</c:v>
                </c:pt>
                <c:pt idx="11">
                  <c:v>1957.03</c:v>
                </c:pt>
                <c:pt idx="12">
                  <c:v>1958.03</c:v>
                </c:pt>
                <c:pt idx="13">
                  <c:v>1959.03</c:v>
                </c:pt>
                <c:pt idx="14">
                  <c:v>1960.03</c:v>
                </c:pt>
                <c:pt idx="15">
                  <c:v>1961.03</c:v>
                </c:pt>
                <c:pt idx="16">
                  <c:v>1962.03</c:v>
                </c:pt>
                <c:pt idx="17">
                  <c:v>1963.03</c:v>
                </c:pt>
                <c:pt idx="18">
                  <c:v>1964.03</c:v>
                </c:pt>
                <c:pt idx="19">
                  <c:v>1965.03</c:v>
                </c:pt>
                <c:pt idx="20">
                  <c:v>1966.03</c:v>
                </c:pt>
                <c:pt idx="21">
                  <c:v>1967.03</c:v>
                </c:pt>
                <c:pt idx="22">
                  <c:v>1968.03</c:v>
                </c:pt>
                <c:pt idx="23">
                  <c:v>1969.03</c:v>
                </c:pt>
                <c:pt idx="24">
                  <c:v>1970.03</c:v>
                </c:pt>
                <c:pt idx="25">
                  <c:v>1971.03</c:v>
                </c:pt>
                <c:pt idx="26">
                  <c:v>1972.03</c:v>
                </c:pt>
                <c:pt idx="27">
                  <c:v>1973.03</c:v>
                </c:pt>
                <c:pt idx="28">
                  <c:v>1974.03</c:v>
                </c:pt>
                <c:pt idx="29">
                  <c:v>1975.03</c:v>
                </c:pt>
                <c:pt idx="30">
                  <c:v>1976.03</c:v>
                </c:pt>
                <c:pt idx="31">
                  <c:v>1977.03</c:v>
                </c:pt>
                <c:pt idx="32">
                  <c:v>1978.03</c:v>
                </c:pt>
                <c:pt idx="33">
                  <c:v>1979.03</c:v>
                </c:pt>
                <c:pt idx="34">
                  <c:v>1980.03</c:v>
                </c:pt>
                <c:pt idx="35">
                  <c:v>1981.03</c:v>
                </c:pt>
                <c:pt idx="36">
                  <c:v>1982.03</c:v>
                </c:pt>
                <c:pt idx="37">
                  <c:v>1983.03</c:v>
                </c:pt>
                <c:pt idx="38">
                  <c:v>1984.03</c:v>
                </c:pt>
                <c:pt idx="39">
                  <c:v>1985.03</c:v>
                </c:pt>
                <c:pt idx="40">
                  <c:v>1986.03</c:v>
                </c:pt>
                <c:pt idx="41">
                  <c:v>1987.03</c:v>
                </c:pt>
                <c:pt idx="42">
                  <c:v>1988.03</c:v>
                </c:pt>
                <c:pt idx="43">
                  <c:v>1989.03</c:v>
                </c:pt>
                <c:pt idx="44">
                  <c:v>1990.03</c:v>
                </c:pt>
                <c:pt idx="45">
                  <c:v>1991.03</c:v>
                </c:pt>
                <c:pt idx="46">
                  <c:v>1992.03</c:v>
                </c:pt>
                <c:pt idx="47">
                  <c:v>1993.03</c:v>
                </c:pt>
                <c:pt idx="48">
                  <c:v>1994.03</c:v>
                </c:pt>
                <c:pt idx="49">
                  <c:v>1995.03</c:v>
                </c:pt>
                <c:pt idx="50">
                  <c:v>1996.03</c:v>
                </c:pt>
                <c:pt idx="51">
                  <c:v>1997.03</c:v>
                </c:pt>
                <c:pt idx="52">
                  <c:v>1998.03</c:v>
                </c:pt>
                <c:pt idx="53">
                  <c:v>1999.03</c:v>
                </c:pt>
                <c:pt idx="54">
                  <c:v>2000.03</c:v>
                </c:pt>
                <c:pt idx="55">
                  <c:v>2001.03</c:v>
                </c:pt>
                <c:pt idx="56">
                  <c:v>2002.03</c:v>
                </c:pt>
                <c:pt idx="57">
                  <c:v>2003.03</c:v>
                </c:pt>
                <c:pt idx="58">
                  <c:v>2004.03</c:v>
                </c:pt>
                <c:pt idx="59">
                  <c:v>2005.03</c:v>
                </c:pt>
                <c:pt idx="60">
                  <c:v>2006.03</c:v>
                </c:pt>
                <c:pt idx="61">
                  <c:v>2007.03</c:v>
                </c:pt>
                <c:pt idx="62">
                  <c:v>2008.03</c:v>
                </c:pt>
                <c:pt idx="63">
                  <c:v>2009.03</c:v>
                </c:pt>
                <c:pt idx="64">
                  <c:v>2010.03</c:v>
                </c:pt>
                <c:pt idx="65">
                  <c:v>2011.03</c:v>
                </c:pt>
                <c:pt idx="66">
                  <c:v>2012.03</c:v>
                </c:pt>
                <c:pt idx="67">
                  <c:v>2013.03</c:v>
                </c:pt>
                <c:pt idx="68">
                  <c:v>2014.03</c:v>
                </c:pt>
                <c:pt idx="69">
                  <c:v>2015.03</c:v>
                </c:pt>
                <c:pt idx="70">
                  <c:v>2016.03</c:v>
                </c:pt>
                <c:pt idx="71">
                  <c:v>2017.03</c:v>
                </c:pt>
                <c:pt idx="72">
                  <c:v>2018.03</c:v>
                </c:pt>
                <c:pt idx="73">
                  <c:v>2019.03</c:v>
                </c:pt>
                <c:pt idx="74">
                  <c:v>2020.03</c:v>
                </c:pt>
                <c:pt idx="75">
                  <c:v>2021.03</c:v>
                </c:pt>
              </c:numCache>
            </c:numRef>
          </c:cat>
          <c:val>
            <c:numRef>
              <c:f>[0]!Chart_Detrended</c:f>
              <c:numCache>
                <c:formatCode>_(* #,##0.00_);_(* \(#,##0.00\);_(* "-"??_);_(@_)</c:formatCode>
                <c:ptCount val="76"/>
                <c:pt idx="0">
                  <c:v>1.6090971601654083</c:v>
                </c:pt>
                <c:pt idx="1">
                  <c:v>-1.9768746952068437</c:v>
                </c:pt>
                <c:pt idx="2">
                  <c:v>-3.2886581955015082</c:v>
                </c:pt>
                <c:pt idx="3">
                  <c:v>-3.4602016957033612</c:v>
                </c:pt>
                <c:pt idx="4">
                  <c:v>-2.5923972769886312</c:v>
                </c:pt>
                <c:pt idx="5">
                  <c:v>-1.8296505194798218</c:v>
                </c:pt>
                <c:pt idx="6">
                  <c:v>-1.4975871487331585</c:v>
                </c:pt>
                <c:pt idx="7">
                  <c:v>-1.1396553679579053</c:v>
                </c:pt>
                <c:pt idx="8">
                  <c:v>-1.4385247604978471</c:v>
                </c:pt>
                <c:pt idx="9">
                  <c:v>1.9957883046475473</c:v>
                </c:pt>
                <c:pt idx="10">
                  <c:v>5.5385355868255619</c:v>
                </c:pt>
                <c:pt idx="11">
                  <c:v>3.1544421464514603</c:v>
                </c:pt>
                <c:pt idx="12">
                  <c:v>1.4839117163870554</c:v>
                </c:pt>
                <c:pt idx="13">
                  <c:v>5.5054583765801635</c:v>
                </c:pt>
                <c:pt idx="14">
                  <c:v>4.2830522131258189</c:v>
                </c:pt>
                <c:pt idx="15">
                  <c:v>6.260500197449236</c:v>
                </c:pt>
                <c:pt idx="16">
                  <c:v>7.2929230919544317</c:v>
                </c:pt>
                <c:pt idx="17">
                  <c:v>5.1077138402448075</c:v>
                </c:pt>
                <c:pt idx="18">
                  <c:v>7.901950181947333</c:v>
                </c:pt>
                <c:pt idx="19">
                  <c:v>9.1328959285904858</c:v>
                </c:pt>
                <c:pt idx="20">
                  <c:v>8.4311607806830828</c:v>
                </c:pt>
                <c:pt idx="21">
                  <c:v>7.309463443713085</c:v>
                </c:pt>
                <c:pt idx="22">
                  <c:v>5.7983765748197182</c:v>
                </c:pt>
                <c:pt idx="23">
                  <c:v>6.3702018083844436</c:v>
                </c:pt>
                <c:pt idx="24">
                  <c:v>2.5112052917301462</c:v>
                </c:pt>
                <c:pt idx="25">
                  <c:v>3.211739563292543</c:v>
                </c:pt>
                <c:pt idx="26">
                  <c:v>3.4511651157948737</c:v>
                </c:pt>
                <c:pt idx="27">
                  <c:v>2.8353471924169895</c:v>
                </c:pt>
                <c:pt idx="28">
                  <c:v>-1.6106835282991909</c:v>
                </c:pt>
                <c:pt idx="29">
                  <c:v>-5.1570176251501607</c:v>
                </c:pt>
                <c:pt idx="30">
                  <c:v>-4.1131948569267767</c:v>
                </c:pt>
                <c:pt idx="31">
                  <c:v>-5.3301534399658212</c:v>
                </c:pt>
                <c:pt idx="32">
                  <c:v>-7.6179350260760312</c:v>
                </c:pt>
                <c:pt idx="33">
                  <c:v>-7.7928167647106683</c:v>
                </c:pt>
                <c:pt idx="34">
                  <c:v>-8.962057267559068</c:v>
                </c:pt>
                <c:pt idx="35">
                  <c:v>-8.1282060579715392</c:v>
                </c:pt>
                <c:pt idx="36">
                  <c:v>-10.490094338780915</c:v>
                </c:pt>
                <c:pt idx="37">
                  <c:v>-8.6259882840269348</c:v>
                </c:pt>
                <c:pt idx="38">
                  <c:v>-9.110185819901174</c:v>
                </c:pt>
                <c:pt idx="39">
                  <c:v>-8.638331093854676</c:v>
                </c:pt>
                <c:pt idx="40">
                  <c:v>-6.565890796517678</c:v>
                </c:pt>
                <c:pt idx="41">
                  <c:v>-4.4509428992580933</c:v>
                </c:pt>
                <c:pt idx="42">
                  <c:v>-6.6671206242844185</c:v>
                </c:pt>
                <c:pt idx="43">
                  <c:v>-6.5276348823522135</c:v>
                </c:pt>
                <c:pt idx="44">
                  <c:v>-5.777739882212769</c:v>
                </c:pt>
                <c:pt idx="45">
                  <c:v>-5.6108408616482954</c:v>
                </c:pt>
                <c:pt idx="46">
                  <c:v>-5.2739773647130015</c:v>
                </c:pt>
                <c:pt idx="47">
                  <c:v>-4.7544085888879746</c:v>
                </c:pt>
                <c:pt idx="48">
                  <c:v>-5.1799224112689739</c:v>
                </c:pt>
                <c:pt idx="49">
                  <c:v>-5.187638963154205</c:v>
                </c:pt>
                <c:pt idx="50">
                  <c:v>-1.6397962976394176</c:v>
                </c:pt>
                <c:pt idx="51">
                  <c:v>1.2982745146976775</c:v>
                </c:pt>
                <c:pt idx="52">
                  <c:v>7.972275958272327</c:v>
                </c:pt>
                <c:pt idx="53">
                  <c:v>11.994531715137928</c:v>
                </c:pt>
                <c:pt idx="54">
                  <c:v>13.874447659777097</c:v>
                </c:pt>
                <c:pt idx="55">
                  <c:v>6.0671241160313443</c:v>
                </c:pt>
                <c:pt idx="56">
                  <c:v>4.2130272373080011</c:v>
                </c:pt>
                <c:pt idx="57">
                  <c:v>-3.7839127265194001</c:v>
                </c:pt>
                <c:pt idx="58">
                  <c:v>1.0464104299202113</c:v>
                </c:pt>
                <c:pt idx="59">
                  <c:v>1.0806635426138271</c:v>
                </c:pt>
                <c:pt idx="60">
                  <c:v>1.5024732338692921</c:v>
                </c:pt>
                <c:pt idx="61">
                  <c:v>2.1902995053407288</c:v>
                </c:pt>
                <c:pt idx="62">
                  <c:v>-0.93381147794910646</c:v>
                </c:pt>
                <c:pt idx="63">
                  <c:v>-10.658271012092062</c:v>
                </c:pt>
                <c:pt idx="64">
                  <c:v>-5.1840902978894796</c:v>
                </c:pt>
                <c:pt idx="65">
                  <c:v>-3.9236747363286177</c:v>
                </c:pt>
                <c:pt idx="66">
                  <c:v>-3.7957063650824132</c:v>
                </c:pt>
                <c:pt idx="67">
                  <c:v>-2.4405193487704544</c:v>
                </c:pt>
                <c:pt idx="68">
                  <c:v>0.79627871434503206</c:v>
                </c:pt>
                <c:pt idx="69">
                  <c:v>2.95703062699695</c:v>
                </c:pt>
                <c:pt idx="70">
                  <c:v>1.2504368012109524</c:v>
                </c:pt>
                <c:pt idx="71">
                  <c:v>4.1597863362584988</c:v>
                </c:pt>
                <c:pt idx="72">
                  <c:v>6.6610265385254941</c:v>
                </c:pt>
                <c:pt idx="73">
                  <c:v>6.4076399365010559</c:v>
                </c:pt>
                <c:pt idx="74">
                  <c:v>3.4673062884526438</c:v>
                </c:pt>
                <c:pt idx="75">
                  <c:v>15.032151629396978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3B-45FF-A956-7520B3916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242224"/>
        <c:axId val="227216016"/>
      </c:lineChart>
      <c:dateAx>
        <c:axId val="227242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rgbClr val="AE6DE4"/>
                    </a:solidFill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AE6DE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216016"/>
        <c:crosses val="autoZero"/>
        <c:auto val="0"/>
        <c:lblOffset val="100"/>
        <c:baseTimeUnit val="days"/>
      </c:dateAx>
      <c:valAx>
        <c:axId val="22721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aseline="0">
                    <a:solidFill>
                      <a:srgbClr val="AE6DE4"/>
                    </a:solidFill>
                  </a:rPr>
                  <a:t>Detrended </a:t>
                </a:r>
                <a:r>
                  <a:rPr lang="en-US" sz="1800" b="0" i="0" baseline="0">
                    <a:solidFill>
                      <a:srgbClr val="AE6DE4"/>
                    </a:solidFill>
                    <a:effectLst/>
                  </a:rPr>
                  <a:t>Real P/E</a:t>
                </a:r>
                <a:r>
                  <a:rPr lang="en-US" sz="1800" b="0" i="0" baseline="-25000">
                    <a:solidFill>
                      <a:srgbClr val="AE6DE4"/>
                    </a:solidFill>
                    <a:effectLst/>
                  </a:rPr>
                  <a:t>fitted </a:t>
                </a:r>
                <a:r>
                  <a:rPr lang="en-US" sz="1800" b="0" i="0" baseline="0">
                    <a:solidFill>
                      <a:srgbClr val="AE6DE4"/>
                    </a:solidFill>
                    <a:effectLst/>
                  </a:rPr>
                  <a:t>Ratio</a:t>
                </a:r>
                <a:endParaRPr lang="en-US">
                  <a:solidFill>
                    <a:srgbClr val="AE6DE4"/>
                  </a:solidFill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US" sz="1800">
                  <a:solidFill>
                    <a:srgbClr val="AE6DE4"/>
                  </a:solidFill>
                </a:endParaRPr>
              </a:p>
            </c:rich>
          </c:tx>
          <c:layout>
            <c:manualLayout>
              <c:xMode val="edge"/>
              <c:yMode val="edge"/>
              <c:x val="1.2992285830288266E-2"/>
              <c:y val="0.280382479363992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AE6DE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24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285749</xdr:colOff>
      <xdr:row>0</xdr:row>
      <xdr:rowOff>66675</xdr:rowOff>
    </xdr:from>
    <xdr:to>
      <xdr:col>8</xdr:col>
      <xdr:colOff>19049</xdr:colOff>
      <xdr:row>17</xdr:row>
      <xdr:rowOff>128587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BDA48C8-1E6D-40F9-A0C8-A05509944E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219074</xdr:colOff>
      <xdr:row>0</xdr:row>
      <xdr:rowOff>66675</xdr:rowOff>
    </xdr:from>
    <xdr:to>
      <xdr:col>14</xdr:col>
      <xdr:colOff>761999</xdr:colOff>
      <xdr:row>17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FA949BF-8816-444D-A8A9-12A8C002FA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123824</xdr:colOff>
      <xdr:row>0</xdr:row>
      <xdr:rowOff>57150</xdr:rowOff>
    </xdr:from>
    <xdr:to>
      <xdr:col>22</xdr:col>
      <xdr:colOff>66674</xdr:colOff>
      <xdr:row>17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83A2914-631D-4441-8A74-5232366494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333375</xdr:colOff>
      <xdr:row>24</xdr:row>
      <xdr:rowOff>66674</xdr:rowOff>
    </xdr:from>
    <xdr:to>
      <xdr:col>11</xdr:col>
      <xdr:colOff>533400</xdr:colOff>
      <xdr:row>26</xdr:row>
      <xdr:rowOff>133349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593F1F4D-86A5-4493-9F3C-533AC288722C}"/>
            </a:ext>
          </a:extLst>
        </xdr:cNvPr>
        <xdr:cNvSpPr/>
      </xdr:nvSpPr>
      <xdr:spPr>
        <a:xfrm>
          <a:off x="9058275" y="4619624"/>
          <a:ext cx="200025" cy="447675"/>
        </a:xfrm>
        <a:prstGeom prst="downArrow">
          <a:avLst/>
        </a:prstGeom>
        <a:solidFill>
          <a:srgbClr val="AE6DE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66675</xdr:colOff>
      <xdr:row>25</xdr:row>
      <xdr:rowOff>85725</xdr:rowOff>
    </xdr:from>
    <xdr:to>
      <xdr:col>22</xdr:col>
      <xdr:colOff>314325</xdr:colOff>
      <xdr:row>28</xdr:row>
      <xdr:rowOff>161925</xdr:rowOff>
    </xdr:to>
    <xdr:sp macro="" textlink="">
      <xdr:nvSpPr>
        <xdr:cNvPr id="3" name="Arrow: Curved Left 2">
          <a:extLst>
            <a:ext uri="{FF2B5EF4-FFF2-40B4-BE49-F238E27FC236}">
              <a16:creationId xmlns:a16="http://schemas.microsoft.com/office/drawing/2014/main" id="{7A8A680B-DDF6-446F-9093-13E4F2C481FF}"/>
            </a:ext>
          </a:extLst>
        </xdr:cNvPr>
        <xdr:cNvSpPr/>
      </xdr:nvSpPr>
      <xdr:spPr>
        <a:xfrm>
          <a:off x="18116550" y="4829175"/>
          <a:ext cx="247650" cy="647700"/>
        </a:xfrm>
        <a:prstGeom prst="curvedLeftArrow">
          <a:avLst/>
        </a:prstGeom>
        <a:solidFill>
          <a:srgbClr val="AE6DE4"/>
        </a:solidFill>
        <a:ln>
          <a:solidFill>
            <a:srgbClr val="AE6DE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142875</xdr:colOff>
      <xdr:row>22</xdr:row>
      <xdr:rowOff>47625</xdr:rowOff>
    </xdr:from>
    <xdr:to>
      <xdr:col>28</xdr:col>
      <xdr:colOff>466725</xdr:colOff>
      <xdr:row>23</xdr:row>
      <xdr:rowOff>0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D8642801-03D9-4BB9-B774-DE047507EEE2}"/>
            </a:ext>
          </a:extLst>
        </xdr:cNvPr>
        <xdr:cNvSpPr/>
      </xdr:nvSpPr>
      <xdr:spPr>
        <a:xfrm>
          <a:off x="25346025" y="2095500"/>
          <a:ext cx="323850" cy="152400"/>
        </a:xfrm>
        <a:prstGeom prst="leftArrow">
          <a:avLst/>
        </a:prstGeom>
        <a:solidFill>
          <a:srgbClr val="AE6DE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7</xdr:row>
      <xdr:rowOff>114300</xdr:rowOff>
    </xdr:from>
    <xdr:to>
      <xdr:col>12</xdr:col>
      <xdr:colOff>95250</xdr:colOff>
      <xdr:row>27</xdr:row>
      <xdr:rowOff>167283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EAA0171-BA55-4EB3-8E36-4986BBFE8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" y="1638300"/>
          <a:ext cx="6867525" cy="3862983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57151</xdr:colOff>
      <xdr:row>7</xdr:row>
      <xdr:rowOff>104777</xdr:rowOff>
    </xdr:from>
    <xdr:to>
      <xdr:col>24</xdr:col>
      <xdr:colOff>277282</xdr:colOff>
      <xdr:row>28</xdr:row>
      <xdr:rowOff>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B18E7B2-B3EA-4BAE-8066-BDE7B7F11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1951" y="1628777"/>
          <a:ext cx="6925731" cy="3895724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31</xdr:row>
      <xdr:rowOff>28575</xdr:rowOff>
    </xdr:from>
    <xdr:to>
      <xdr:col>12</xdr:col>
      <xdr:colOff>184150</xdr:colOff>
      <xdr:row>51</xdr:row>
      <xdr:rowOff>104775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913C63C-3E01-4F64-850C-BB731713A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5934075"/>
          <a:ext cx="6908800" cy="3886200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38101</xdr:colOff>
      <xdr:row>31</xdr:row>
      <xdr:rowOff>9526</xdr:rowOff>
    </xdr:from>
    <xdr:to>
      <xdr:col>24</xdr:col>
      <xdr:colOff>228601</xdr:colOff>
      <xdr:row>51</xdr:row>
      <xdr:rowOff>78582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C11668F-0FD7-4134-89AA-7E427F76A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2901" y="5915026"/>
          <a:ext cx="6896100" cy="38790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228599</xdr:colOff>
      <xdr:row>12</xdr:row>
      <xdr:rowOff>161924</xdr:rowOff>
    </xdr:from>
    <xdr:to>
      <xdr:col>13</xdr:col>
      <xdr:colOff>219074</xdr:colOff>
      <xdr:row>39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F4B05B-1AB8-49B7-824B-9D6D3D7960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13</xdr:row>
      <xdr:rowOff>9524</xdr:rowOff>
    </xdr:from>
    <xdr:to>
      <xdr:col>13</xdr:col>
      <xdr:colOff>257175</xdr:colOff>
      <xdr:row>40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A0806A-16A6-4485-8BD0-8017E31E4D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104775</xdr:rowOff>
    </xdr:from>
    <xdr:to>
      <xdr:col>13</xdr:col>
      <xdr:colOff>171450</xdr:colOff>
      <xdr:row>29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E65758-C21F-4C30-95D3-ADB46FAA02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0274DF-777D-429A-BF18-81D84A8057F0}" name="Table_Data" displayName="Table_Data" ref="B8:N1812" totalsRowCount="1">
  <autoFilter ref="B8:N1811" xr:uid="{510274DF-777D-429A-BF18-81D84A8057F0}"/>
  <tableColumns count="13">
    <tableColumn id="1" xr3:uid="{E2E8F2A3-1A74-4510-BC3E-A4F5F24C28D3}" name="Date" totalsRowLabel="Total" dataDxfId="23" totalsRowDxfId="22"/>
    <tableColumn id="2" xr3:uid="{80BA80BE-34DD-4EF2-A393-DDF2F68E0C90}" name="P" dataDxfId="21" totalsRowDxfId="20"/>
    <tableColumn id="3" xr3:uid="{01E967FC-1A17-4C97-8FE8-463AFD5E1715}" name="D" dataDxfId="19" totalsRowDxfId="18" dataCellStyle="Comma"/>
    <tableColumn id="4" xr3:uid="{91551B49-CC3E-4DF5-9DE0-0F8CE9894BB3}" name="E" dataDxfId="17" totalsRowDxfId="16" dataCellStyle="Comma"/>
    <tableColumn id="5" xr3:uid="{23768D08-A37B-48D9-805D-11D1EEEC8685}" name="CPI" dataDxfId="15" totalsRowDxfId="14" dataCellStyle="Comma"/>
    <tableColumn id="6" xr3:uid="{D1385B9F-952A-4249-A29F-96E251488F48}" name="Rate GS10" dataDxfId="13" totalsRowDxfId="12" dataCellStyle="Comma"/>
    <tableColumn id="7" xr3:uid="{EE45FA18-8032-4149-A82D-ABA99DC532C4}" name="Year">
      <calculatedColumnFormula>VALUE(LEFT(B9,4))</calculatedColumnFormula>
    </tableColumn>
    <tableColumn id="8" xr3:uid="{1768ADE8-96D7-4723-9C2A-3B9106AAD8CB}" name="Month">
      <calculatedColumnFormula>VALUE(_xlfn.CONCAT("0.",RIGHT(B9,LEN(B9)-FIND(".",B9))))*100</calculatedColumnFormula>
    </tableColumn>
    <tableColumn id="9" xr3:uid="{5DB29518-1DD9-4CD2-BD2E-672D6E5B9575}" name="Real EPS" dataDxfId="11">
      <calculatedColumnFormula>Table_Data[[#This Row],[E]]*$J$6/Table_Data[[#This Row],[CPI]]</calculatedColumnFormula>
    </tableColumn>
    <tableColumn id="10" xr3:uid="{19020EBE-9493-4C61-8A74-08016B37A193}" name="Real Price" dataDxfId="10">
      <calculatedColumnFormula>Table_Data[[#This Row],[P]]*$J$6/Table_Data[[#This Row],[CPI]]</calculatedColumnFormula>
    </tableColumn>
    <tableColumn id="11" xr3:uid="{A01E2EA4-AAE6-41AA-A072-4630F20285A0}" name="Real Base EPS" dataDxfId="9">
      <calculatedColumnFormula>Table_Data[[#This Row],[E]]/(Table_Data[[#This Row],[CPI]]/$L$6)</calculatedColumnFormula>
    </tableColumn>
    <tableColumn id="12" xr3:uid="{FB3F1621-2E63-4771-BF76-B692A415CBC5}" name="Real Base Price" dataDxfId="8">
      <calculatedColumnFormula>Table_Data[[#This Row],[P]]/(Table_Data[[#This Row],[CPI]]/$L$6)</calculatedColumnFormula>
    </tableColumn>
    <tableColumn id="13" xr3:uid="{0A23F244-324F-4497-8EFD-FE393B03333C}" name="b" dataDxfId="7" totalsRowDxfId="6" dataCellStyle="Percent">
      <calculatedColumnFormula>1-(Table_Data[[#This Row],[D]]/Table_Data[[#This Row],[E]])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www.econ.yale.edu/~shiller/data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1585-3D02-4E02-8DE0-FD4C5D908E6D}">
  <sheetPr>
    <tabColor theme="7" tint="0.39997558519241921"/>
  </sheetPr>
  <dimension ref="B2:S1816"/>
  <sheetViews>
    <sheetView tabSelected="1" workbookViewId="0">
      <pane ySplit="8" topLeftCell="A9" activePane="bottomLeft" state="frozen"/>
      <selection pane="bottomLeft" activeCell="B3" sqref="B3"/>
    </sheetView>
  </sheetViews>
  <sheetFormatPr defaultRowHeight="15" x14ac:dyDescent="0.25"/>
  <cols>
    <col min="1" max="1" width="4.140625" customWidth="1"/>
    <col min="4" max="5" width="11.42578125" customWidth="1"/>
    <col min="6" max="6" width="10.7109375" customWidth="1"/>
    <col min="7" max="23" width="12.7109375" customWidth="1"/>
  </cols>
  <sheetData>
    <row r="2" spans="2:14" x14ac:dyDescent="0.25">
      <c r="B2" s="22" t="s">
        <v>24</v>
      </c>
      <c r="G2" s="23" t="s">
        <v>25</v>
      </c>
      <c r="H2" s="92">
        <v>44387</v>
      </c>
    </row>
    <row r="4" spans="2:14" x14ac:dyDescent="0.25">
      <c r="B4" s="93" t="s">
        <v>29</v>
      </c>
      <c r="C4" s="94"/>
      <c r="D4" s="94"/>
      <c r="E4" s="94"/>
      <c r="F4" s="94"/>
      <c r="G4" s="95"/>
      <c r="K4" s="1"/>
      <c r="L4" s="1"/>
    </row>
    <row r="5" spans="2:14" x14ac:dyDescent="0.25">
      <c r="B5" s="48"/>
      <c r="C5" s="49" t="s">
        <v>31</v>
      </c>
      <c r="D5" s="50"/>
      <c r="E5" s="50"/>
      <c r="F5" s="51" t="s">
        <v>21</v>
      </c>
      <c r="G5" s="52"/>
      <c r="I5" s="3" t="s">
        <v>44</v>
      </c>
      <c r="J5" s="3" t="s">
        <v>35</v>
      </c>
      <c r="K5" s="3" t="s">
        <v>43</v>
      </c>
      <c r="L5" s="3" t="s">
        <v>42</v>
      </c>
    </row>
    <row r="6" spans="2:14" x14ac:dyDescent="0.25">
      <c r="B6" s="53"/>
      <c r="C6" s="54" t="s">
        <v>18</v>
      </c>
      <c r="D6" s="55"/>
      <c r="E6" s="55"/>
      <c r="F6" s="54" t="s">
        <v>22</v>
      </c>
      <c r="G6" s="56" t="s">
        <v>26</v>
      </c>
      <c r="H6" s="23"/>
      <c r="I6" cm="1">
        <f t="array" ref="I6">INDEX($I8:I$1048576,COUNT($I$8:$I$1048576)+1)</f>
        <v>3</v>
      </c>
      <c r="J6">
        <f>_xlfn.XLOOKUP(MAX(Table_Data[Date]),Table_Data[Date],Table_Data[CPI])</f>
        <v>264.87700000000001</v>
      </c>
      <c r="K6">
        <f>PE.Calc!$D$30</f>
        <v>1946.03</v>
      </c>
      <c r="L6">
        <f>_xlfn.XLOOKUP(K6,Table_Data[Date],Table_Data[CPI])</f>
        <v>18.3</v>
      </c>
      <c r="N6" s="1" t="s">
        <v>14</v>
      </c>
    </row>
    <row r="7" spans="2:14" x14ac:dyDescent="0.25">
      <c r="B7" s="57"/>
      <c r="C7" s="58" t="s">
        <v>19</v>
      </c>
      <c r="D7" s="58" t="s">
        <v>13</v>
      </c>
      <c r="E7" s="58" t="s">
        <v>14</v>
      </c>
      <c r="F7" s="58" t="s">
        <v>1</v>
      </c>
      <c r="G7" s="59" t="s">
        <v>27</v>
      </c>
      <c r="N7" s="1" t="s">
        <v>46</v>
      </c>
    </row>
    <row r="8" spans="2:14" x14ac:dyDescent="0.25">
      <c r="B8" s="71" t="s">
        <v>17</v>
      </c>
      <c r="C8" s="72" t="s">
        <v>20</v>
      </c>
      <c r="D8" s="72" t="s">
        <v>15</v>
      </c>
      <c r="E8" s="73" t="s">
        <v>16</v>
      </c>
      <c r="F8" s="73" t="s">
        <v>23</v>
      </c>
      <c r="G8" s="74" t="s">
        <v>28</v>
      </c>
      <c r="H8" s="19" t="s">
        <v>0</v>
      </c>
      <c r="I8" s="35" t="s">
        <v>30</v>
      </c>
      <c r="J8" s="35" t="s">
        <v>33</v>
      </c>
      <c r="K8" s="35" t="s">
        <v>37</v>
      </c>
      <c r="L8" s="35" t="s">
        <v>40</v>
      </c>
      <c r="M8" t="s">
        <v>41</v>
      </c>
      <c r="N8" s="1" t="s">
        <v>45</v>
      </c>
    </row>
    <row r="9" spans="2:14" x14ac:dyDescent="0.25">
      <c r="B9" s="27">
        <v>1871.01</v>
      </c>
      <c r="C9" s="25">
        <v>4.4400000000000004</v>
      </c>
      <c r="D9" s="28">
        <v>0.26</v>
      </c>
      <c r="E9" s="25">
        <v>0.4</v>
      </c>
      <c r="F9" s="25">
        <v>12.46406116</v>
      </c>
      <c r="G9" s="26">
        <v>5.32</v>
      </c>
      <c r="H9">
        <f>VALUE(LEFT(B9,4))</f>
        <v>1871</v>
      </c>
      <c r="I9">
        <f>VALUE(_xlfn.CONCAT("0.",RIGHT(B9,LEN(B9)-FIND(".",B9))))*100</f>
        <v>1</v>
      </c>
      <c r="J9">
        <f>Table_Data[[#This Row],[E]]*$J$6/Table_Data[[#This Row],[CPI]]</f>
        <v>8.5005038598510865</v>
      </c>
      <c r="K9">
        <f>Table_Data[[#This Row],[P]]*$J$6/Table_Data[[#This Row],[CPI]]</f>
        <v>94.355592844347058</v>
      </c>
      <c r="L9">
        <f>Table_Data[[#This Row],[E]]/(Table_Data[[#This Row],[CPI]]/$L$6)</f>
        <v>0.58728851744498345</v>
      </c>
      <c r="M9">
        <f>Table_Data[[#This Row],[P]]/(Table_Data[[#This Row],[CPI]]/$L$6)</f>
        <v>6.5189025436393164</v>
      </c>
      <c r="N9" s="43">
        <f>1-(Table_Data[[#This Row],[D]]/Table_Data[[#This Row],[E]])</f>
        <v>0.35</v>
      </c>
    </row>
    <row r="10" spans="2:14" x14ac:dyDescent="0.25">
      <c r="B10" s="27">
        <v>1871.02</v>
      </c>
      <c r="C10" s="25">
        <v>4.5</v>
      </c>
      <c r="D10" s="28">
        <v>0.26</v>
      </c>
      <c r="E10" s="25">
        <v>0.4</v>
      </c>
      <c r="F10" s="25">
        <v>12.844641319999999</v>
      </c>
      <c r="G10" s="26">
        <f>G9*11/12+G21*1/12</f>
        <v>5.3233333333333333</v>
      </c>
      <c r="H10">
        <f t="shared" ref="H10:H73" si="0">VALUE(LEFT(B10,4))</f>
        <v>1871</v>
      </c>
      <c r="I10">
        <f t="shared" ref="I10:I73" si="1">VALUE(_xlfn.CONCAT("0.",RIGHT(B10,LEN(B10)-FIND(".",B10))))*100</f>
        <v>2</v>
      </c>
      <c r="J10">
        <f>Table_Data[[#This Row],[E]]*$J$6/Table_Data[[#This Row],[CPI]]</f>
        <v>8.2486382733807648</v>
      </c>
      <c r="K10">
        <f>Table_Data[[#This Row],[P]]*$J$6/Table_Data[[#This Row],[CPI]]</f>
        <v>92.797180575533588</v>
      </c>
      <c r="L10">
        <f>Table_Data[[#This Row],[E]]/(Table_Data[[#This Row],[CPI]]/$L$6)</f>
        <v>0.56988745871807656</v>
      </c>
      <c r="M10">
        <f>Table_Data[[#This Row],[P]]/(Table_Data[[#This Row],[CPI]]/$L$6)</f>
        <v>6.4112339105783613</v>
      </c>
      <c r="N10" s="43">
        <f>1-(Table_Data[[#This Row],[D]]/Table_Data[[#This Row],[E]])</f>
        <v>0.35</v>
      </c>
    </row>
    <row r="11" spans="2:14" x14ac:dyDescent="0.25">
      <c r="B11" s="27">
        <v>1871.03</v>
      </c>
      <c r="C11" s="25">
        <v>4.6100000000000003</v>
      </c>
      <c r="D11" s="28">
        <v>0.26</v>
      </c>
      <c r="E11" s="25">
        <v>0.4</v>
      </c>
      <c r="F11" s="25">
        <v>13.0349719</v>
      </c>
      <c r="G11" s="26">
        <f>G9*10/12+G21*2/12</f>
        <v>5.3266666666666671</v>
      </c>
      <c r="H11">
        <f t="shared" si="0"/>
        <v>1871</v>
      </c>
      <c r="I11">
        <f t="shared" si="1"/>
        <v>3</v>
      </c>
      <c r="J11">
        <f>Table_Data[[#This Row],[E]]*$J$6/Table_Data[[#This Row],[CPI]]</f>
        <v>8.1281955045871648</v>
      </c>
      <c r="K11">
        <f>Table_Data[[#This Row],[P]]*$J$6/Table_Data[[#This Row],[CPI]]</f>
        <v>93.677453190367075</v>
      </c>
      <c r="L11">
        <f>Table_Data[[#This Row],[E]]/(Table_Data[[#This Row],[CPI]]/$L$6)</f>
        <v>0.56156622784894539</v>
      </c>
      <c r="M11">
        <f>Table_Data[[#This Row],[P]]/(Table_Data[[#This Row],[CPI]]/$L$6)</f>
        <v>6.4720507759590955</v>
      </c>
      <c r="N11" s="43">
        <f>1-(Table_Data[[#This Row],[D]]/Table_Data[[#This Row],[E]])</f>
        <v>0.35</v>
      </c>
    </row>
    <row r="12" spans="2:14" x14ac:dyDescent="0.25">
      <c r="B12" s="27">
        <v>1871.04</v>
      </c>
      <c r="C12" s="25">
        <v>4.74</v>
      </c>
      <c r="D12" s="28">
        <v>0.26</v>
      </c>
      <c r="E12" s="25">
        <v>0.4</v>
      </c>
      <c r="F12" s="25">
        <v>12.559226450000001</v>
      </c>
      <c r="G12" s="26">
        <f>G9*9/12+G21*3/12</f>
        <v>5.33</v>
      </c>
      <c r="H12">
        <f t="shared" si="0"/>
        <v>1871</v>
      </c>
      <c r="I12">
        <f t="shared" si="1"/>
        <v>4</v>
      </c>
      <c r="J12">
        <f>Table_Data[[#This Row],[E]]*$J$6/Table_Data[[#This Row],[CPI]]</f>
        <v>8.4360928136621034</v>
      </c>
      <c r="K12">
        <f>Table_Data[[#This Row],[P]]*$J$6/Table_Data[[#This Row],[CPI]]</f>
        <v>99.967699841895922</v>
      </c>
      <c r="L12">
        <f>Table_Data[[#This Row],[E]]/(Table_Data[[#This Row],[CPI]]/$L$6)</f>
        <v>0.58283844384380856</v>
      </c>
      <c r="M12">
        <f>Table_Data[[#This Row],[P]]/(Table_Data[[#This Row],[CPI]]/$L$6)</f>
        <v>6.9066355595491311</v>
      </c>
      <c r="N12" s="43">
        <f>1-(Table_Data[[#This Row],[D]]/Table_Data[[#This Row],[E]])</f>
        <v>0.35</v>
      </c>
    </row>
    <row r="13" spans="2:14" x14ac:dyDescent="0.25">
      <c r="B13" s="27">
        <v>1871.05</v>
      </c>
      <c r="C13" s="25">
        <v>4.8600000000000003</v>
      </c>
      <c r="D13" s="28">
        <v>0.26</v>
      </c>
      <c r="E13" s="25">
        <v>0.4</v>
      </c>
      <c r="F13" s="25">
        <v>12.273811569999999</v>
      </c>
      <c r="G13" s="26">
        <f>G9*8/12+G21*4/12</f>
        <v>5.3333333333333339</v>
      </c>
      <c r="H13">
        <f t="shared" si="0"/>
        <v>1871</v>
      </c>
      <c r="I13">
        <f t="shared" si="1"/>
        <v>5</v>
      </c>
      <c r="J13">
        <f>Table_Data[[#This Row],[E]]*$J$6/Table_Data[[#This Row],[CPI]]</f>
        <v>8.6322654862135888</v>
      </c>
      <c r="K13">
        <f>Table_Data[[#This Row],[P]]*$J$6/Table_Data[[#This Row],[CPI]]</f>
        <v>104.88202565749509</v>
      </c>
      <c r="L13">
        <f>Table_Data[[#This Row],[E]]/(Table_Data[[#This Row],[CPI]]/$L$6)</f>
        <v>0.59639175314469994</v>
      </c>
      <c r="M13">
        <f>Table_Data[[#This Row],[P]]/(Table_Data[[#This Row],[CPI]]/$L$6)</f>
        <v>7.2461598007081038</v>
      </c>
      <c r="N13" s="43">
        <f>1-(Table_Data[[#This Row],[D]]/Table_Data[[#This Row],[E]])</f>
        <v>0.35</v>
      </c>
    </row>
    <row r="14" spans="2:14" x14ac:dyDescent="0.25">
      <c r="B14" s="27">
        <v>1871.06</v>
      </c>
      <c r="C14" s="25">
        <v>4.82</v>
      </c>
      <c r="D14" s="28">
        <v>0.26</v>
      </c>
      <c r="E14" s="25">
        <v>0.4</v>
      </c>
      <c r="F14" s="25">
        <v>12.08348099</v>
      </c>
      <c r="G14" s="26">
        <f>G9*7/12+G21*5/12</f>
        <v>5.3366666666666669</v>
      </c>
      <c r="H14">
        <f t="shared" si="0"/>
        <v>1871</v>
      </c>
      <c r="I14">
        <f t="shared" si="1"/>
        <v>6</v>
      </c>
      <c r="J14">
        <f>Table_Data[[#This Row],[E]]*$J$6/Table_Data[[#This Row],[CPI]]</f>
        <v>8.7682349223441793</v>
      </c>
      <c r="K14">
        <f>Table_Data[[#This Row],[P]]*$J$6/Table_Data[[#This Row],[CPI]]</f>
        <v>105.65723081424736</v>
      </c>
      <c r="L14">
        <f>Table_Data[[#This Row],[E]]/(Table_Data[[#This Row],[CPI]]/$L$6)</f>
        <v>0.60578570083056837</v>
      </c>
      <c r="M14">
        <f>Table_Data[[#This Row],[P]]/(Table_Data[[#This Row],[CPI]]/$L$6)</f>
        <v>7.2997176950083489</v>
      </c>
      <c r="N14" s="43">
        <f>1-(Table_Data[[#This Row],[D]]/Table_Data[[#This Row],[E]])</f>
        <v>0.35</v>
      </c>
    </row>
    <row r="15" spans="2:14" x14ac:dyDescent="0.25">
      <c r="B15" s="27">
        <v>1871.07</v>
      </c>
      <c r="C15" s="25">
        <v>4.7300000000000004</v>
      </c>
      <c r="D15" s="28">
        <v>0.26</v>
      </c>
      <c r="E15" s="25">
        <v>0.4</v>
      </c>
      <c r="F15" s="25">
        <v>12.08348099</v>
      </c>
      <c r="G15" s="26">
        <f>G9*6/12+G21*6/12</f>
        <v>5.34</v>
      </c>
      <c r="H15">
        <f t="shared" si="0"/>
        <v>1871</v>
      </c>
      <c r="I15">
        <f t="shared" si="1"/>
        <v>7.0000000000000009</v>
      </c>
      <c r="J15">
        <f>Table_Data[[#This Row],[E]]*$J$6/Table_Data[[#This Row],[CPI]]</f>
        <v>8.7682349223441793</v>
      </c>
      <c r="K15">
        <f>Table_Data[[#This Row],[P]]*$J$6/Table_Data[[#This Row],[CPI]]</f>
        <v>103.68437795671991</v>
      </c>
      <c r="L15">
        <f>Table_Data[[#This Row],[E]]/(Table_Data[[#This Row],[CPI]]/$L$6)</f>
        <v>0.60578570083056837</v>
      </c>
      <c r="M15">
        <f>Table_Data[[#This Row],[P]]/(Table_Data[[#This Row],[CPI]]/$L$6)</f>
        <v>7.1634159123214713</v>
      </c>
      <c r="N15" s="43">
        <f>1-(Table_Data[[#This Row],[D]]/Table_Data[[#This Row],[E]])</f>
        <v>0.35</v>
      </c>
    </row>
    <row r="16" spans="2:14" x14ac:dyDescent="0.25">
      <c r="B16" s="27">
        <v>1871.08</v>
      </c>
      <c r="C16" s="25">
        <v>4.79</v>
      </c>
      <c r="D16" s="28">
        <v>0.26</v>
      </c>
      <c r="E16" s="25">
        <v>0.4</v>
      </c>
      <c r="F16" s="25">
        <v>11.893231399999999</v>
      </c>
      <c r="G16" s="26">
        <f>G9*5/12+G21*7/12</f>
        <v>5.3433333333333337</v>
      </c>
      <c r="H16">
        <f t="shared" si="0"/>
        <v>1871</v>
      </c>
      <c r="I16">
        <f t="shared" si="1"/>
        <v>8</v>
      </c>
      <c r="J16">
        <f>Table_Data[[#This Row],[E]]*$J$6/Table_Data[[#This Row],[CPI]]</f>
        <v>8.9084956339115724</v>
      </c>
      <c r="K16">
        <f>Table_Data[[#This Row],[P]]*$J$6/Table_Data[[#This Row],[CPI]]</f>
        <v>106.67923521609106</v>
      </c>
      <c r="L16">
        <f>Table_Data[[#This Row],[E]]/(Table_Data[[#This Row],[CPI]]/$L$6)</f>
        <v>0.61547612703474364</v>
      </c>
      <c r="M16">
        <f>Table_Data[[#This Row],[P]]/(Table_Data[[#This Row],[CPI]]/$L$6)</f>
        <v>7.3703266212410545</v>
      </c>
      <c r="N16" s="43">
        <f>1-(Table_Data[[#This Row],[D]]/Table_Data[[#This Row],[E]])</f>
        <v>0.35</v>
      </c>
    </row>
    <row r="17" spans="2:14" x14ac:dyDescent="0.25">
      <c r="B17" s="27">
        <v>1871.09</v>
      </c>
      <c r="C17" s="25">
        <v>4.84</v>
      </c>
      <c r="D17" s="28">
        <v>0.26</v>
      </c>
      <c r="E17" s="25">
        <v>0.4</v>
      </c>
      <c r="F17" s="25">
        <v>12.178646280000001</v>
      </c>
      <c r="G17" s="26">
        <f>G9*4/12+G21*8/12</f>
        <v>5.3466666666666676</v>
      </c>
      <c r="H17">
        <f t="shared" si="0"/>
        <v>1871</v>
      </c>
      <c r="I17">
        <f t="shared" si="1"/>
        <v>9</v>
      </c>
      <c r="J17">
        <f>Table_Data[[#This Row],[E]]*$J$6/Table_Data[[#This Row],[CPI]]</f>
        <v>8.6997189641671735</v>
      </c>
      <c r="K17">
        <f>Table_Data[[#This Row],[P]]*$J$6/Table_Data[[#This Row],[CPI]]</f>
        <v>105.26659946642279</v>
      </c>
      <c r="L17">
        <f>Table_Data[[#This Row],[E]]/(Table_Data[[#This Row],[CPI]]/$L$6)</f>
        <v>0.60105202431415072</v>
      </c>
      <c r="M17">
        <f>Table_Data[[#This Row],[P]]/(Table_Data[[#This Row],[CPI]]/$L$6)</f>
        <v>7.2727294942012231</v>
      </c>
      <c r="N17" s="43">
        <f>1-(Table_Data[[#This Row],[D]]/Table_Data[[#This Row],[E]])</f>
        <v>0.35</v>
      </c>
    </row>
    <row r="18" spans="2:14" x14ac:dyDescent="0.25">
      <c r="B18" s="27">
        <v>1871.1</v>
      </c>
      <c r="C18" s="25">
        <v>4.59</v>
      </c>
      <c r="D18" s="28">
        <v>0.26</v>
      </c>
      <c r="E18" s="25">
        <v>0.4</v>
      </c>
      <c r="F18" s="25">
        <v>12.368895869999999</v>
      </c>
      <c r="G18" s="26">
        <f>G9*3/12+G21*9/12</f>
        <v>5.3500000000000005</v>
      </c>
      <c r="H18">
        <f t="shared" si="0"/>
        <v>1871</v>
      </c>
      <c r="I18">
        <f t="shared" si="1"/>
        <v>10</v>
      </c>
      <c r="J18">
        <f>Table_Data[[#This Row],[E]]*$J$6/Table_Data[[#This Row],[CPI]]</f>
        <v>8.5659060528577342</v>
      </c>
      <c r="K18">
        <f>Table_Data[[#This Row],[P]]*$J$6/Table_Data[[#This Row],[CPI]]</f>
        <v>98.293771956542471</v>
      </c>
      <c r="L18">
        <f>Table_Data[[#This Row],[E]]/(Table_Data[[#This Row],[CPI]]/$L$6)</f>
        <v>0.59180706806289907</v>
      </c>
      <c r="M18">
        <f>Table_Data[[#This Row],[P]]/(Table_Data[[#This Row],[CPI]]/$L$6)</f>
        <v>6.7909861060217658</v>
      </c>
      <c r="N18" s="43">
        <f>1-(Table_Data[[#This Row],[D]]/Table_Data[[#This Row],[E]])</f>
        <v>0.35</v>
      </c>
    </row>
    <row r="19" spans="2:14" x14ac:dyDescent="0.25">
      <c r="B19" s="27">
        <v>1871.11</v>
      </c>
      <c r="C19" s="25">
        <v>4.6399999999999997</v>
      </c>
      <c r="D19" s="28">
        <v>0.26</v>
      </c>
      <c r="E19" s="25">
        <v>0.4</v>
      </c>
      <c r="F19" s="25">
        <v>12.368895869999999</v>
      </c>
      <c r="G19" s="26">
        <f>G9*2/12+G21*10/12</f>
        <v>5.3533333333333335</v>
      </c>
      <c r="H19">
        <f t="shared" si="0"/>
        <v>1871</v>
      </c>
      <c r="I19">
        <f t="shared" si="1"/>
        <v>11</v>
      </c>
      <c r="J19">
        <f>Table_Data[[#This Row],[E]]*$J$6/Table_Data[[#This Row],[CPI]]</f>
        <v>8.5659060528577342</v>
      </c>
      <c r="K19">
        <f>Table_Data[[#This Row],[P]]*$J$6/Table_Data[[#This Row],[CPI]]</f>
        <v>99.364510213149686</v>
      </c>
      <c r="L19">
        <f>Table_Data[[#This Row],[E]]/(Table_Data[[#This Row],[CPI]]/$L$6)</f>
        <v>0.59180706806289907</v>
      </c>
      <c r="M19">
        <f>Table_Data[[#This Row],[P]]/(Table_Data[[#This Row],[CPI]]/$L$6)</f>
        <v>6.8649619895296281</v>
      </c>
      <c r="N19" s="43">
        <f>1-(Table_Data[[#This Row],[D]]/Table_Data[[#This Row],[E]])</f>
        <v>0.35</v>
      </c>
    </row>
    <row r="20" spans="2:14" x14ac:dyDescent="0.25">
      <c r="B20" s="27">
        <v>1871.12</v>
      </c>
      <c r="C20" s="25">
        <v>4.74</v>
      </c>
      <c r="D20" s="28">
        <v>0.26</v>
      </c>
      <c r="E20" s="25">
        <v>0.4</v>
      </c>
      <c r="F20" s="25">
        <v>12.654391739999999</v>
      </c>
      <c r="G20" s="26">
        <f>G9*1/12+G21*11/12</f>
        <v>5.3566666666666665</v>
      </c>
      <c r="H20">
        <f t="shared" si="0"/>
        <v>1871</v>
      </c>
      <c r="I20">
        <f t="shared" si="1"/>
        <v>12</v>
      </c>
      <c r="J20">
        <f>Table_Data[[#This Row],[E]]*$J$6/Table_Data[[#This Row],[CPI]]</f>
        <v>8.3726505530166264</v>
      </c>
      <c r="K20">
        <f>Table_Data[[#This Row],[P]]*$J$6/Table_Data[[#This Row],[CPI]]</f>
        <v>99.215909053247003</v>
      </c>
      <c r="L20">
        <f>Table_Data[[#This Row],[E]]/(Table_Data[[#This Row],[CPI]]/$L$6)</f>
        <v>0.57845530234865339</v>
      </c>
      <c r="M20">
        <f>Table_Data[[#This Row],[P]]/(Table_Data[[#This Row],[CPI]]/$L$6)</f>
        <v>6.8546953328315423</v>
      </c>
      <c r="N20" s="43">
        <f>1-(Table_Data[[#This Row],[D]]/Table_Data[[#This Row],[E]])</f>
        <v>0.35</v>
      </c>
    </row>
    <row r="21" spans="2:14" x14ac:dyDescent="0.25">
      <c r="B21" s="27">
        <v>1872.01</v>
      </c>
      <c r="C21" s="25">
        <v>4.8600000000000003</v>
      </c>
      <c r="D21" s="28">
        <v>0.26329999999999998</v>
      </c>
      <c r="E21" s="25">
        <v>0.40250000000000002</v>
      </c>
      <c r="F21" s="25">
        <v>12.654391739999999</v>
      </c>
      <c r="G21" s="26">
        <v>5.36</v>
      </c>
      <c r="H21">
        <f t="shared" si="0"/>
        <v>1872</v>
      </c>
      <c r="I21">
        <f t="shared" si="1"/>
        <v>1</v>
      </c>
      <c r="J21">
        <f>Table_Data[[#This Row],[E]]*$J$6/Table_Data[[#This Row],[CPI]]</f>
        <v>8.4249796189729782</v>
      </c>
      <c r="K21">
        <f>Table_Data[[#This Row],[P]]*$J$6/Table_Data[[#This Row],[CPI]]</f>
        <v>101.72770421915199</v>
      </c>
      <c r="L21">
        <f>Table_Data[[#This Row],[E]]/(Table_Data[[#This Row],[CPI]]/$L$6)</f>
        <v>0.58207064798833241</v>
      </c>
      <c r="M21">
        <f>Table_Data[[#This Row],[P]]/(Table_Data[[#This Row],[CPI]]/$L$6)</f>
        <v>7.0282319235361381</v>
      </c>
      <c r="N21" s="43">
        <f>1-(Table_Data[[#This Row],[D]]/Table_Data[[#This Row],[E]])</f>
        <v>0.34583850931677029</v>
      </c>
    </row>
    <row r="22" spans="2:14" x14ac:dyDescent="0.25">
      <c r="B22" s="27">
        <v>1872.02</v>
      </c>
      <c r="C22" s="25">
        <v>4.88</v>
      </c>
      <c r="D22" s="28">
        <v>0.26669999999999999</v>
      </c>
      <c r="E22" s="25">
        <v>0.40500000000000003</v>
      </c>
      <c r="F22" s="25">
        <v>12.654391739999999</v>
      </c>
      <c r="G22" s="26">
        <f>G21*11/12+G33*1/12</f>
        <v>5.378333333333333</v>
      </c>
      <c r="H22">
        <f t="shared" si="0"/>
        <v>1872</v>
      </c>
      <c r="I22">
        <f t="shared" si="1"/>
        <v>2</v>
      </c>
      <c r="J22">
        <f>Table_Data[[#This Row],[E]]*$J$6/Table_Data[[#This Row],[CPI]]</f>
        <v>8.4773086849293335</v>
      </c>
      <c r="K22">
        <f>Table_Data[[#This Row],[P]]*$J$6/Table_Data[[#This Row],[CPI]]</f>
        <v>102.14633674680282</v>
      </c>
      <c r="L22">
        <f>Table_Data[[#This Row],[E]]/(Table_Data[[#This Row],[CPI]]/$L$6)</f>
        <v>0.58568599362801155</v>
      </c>
      <c r="M22">
        <f>Table_Data[[#This Row],[P]]/(Table_Data[[#This Row],[CPI]]/$L$6)</f>
        <v>7.0571546886535703</v>
      </c>
      <c r="N22" s="43">
        <f>1-(Table_Data[[#This Row],[D]]/Table_Data[[#This Row],[E]])</f>
        <v>0.3414814814814815</v>
      </c>
    </row>
    <row r="23" spans="2:14" x14ac:dyDescent="0.25">
      <c r="B23" s="27">
        <v>1872.03</v>
      </c>
      <c r="C23" s="25">
        <v>5.04</v>
      </c>
      <c r="D23" s="28">
        <v>0.27</v>
      </c>
      <c r="E23" s="25">
        <v>0.40749999999999997</v>
      </c>
      <c r="F23" s="25">
        <v>12.844641319999999</v>
      </c>
      <c r="G23" s="26">
        <f>G21*10/12+G33*2/12</f>
        <v>5.3966666666666665</v>
      </c>
      <c r="H23">
        <f t="shared" si="0"/>
        <v>1872</v>
      </c>
      <c r="I23">
        <f t="shared" si="1"/>
        <v>3</v>
      </c>
      <c r="J23">
        <f>Table_Data[[#This Row],[E]]*$J$6/Table_Data[[#This Row],[CPI]]</f>
        <v>8.4033002410066526</v>
      </c>
      <c r="K23">
        <f>Table_Data[[#This Row],[P]]*$J$6/Table_Data[[#This Row],[CPI]]</f>
        <v>103.93284224459762</v>
      </c>
      <c r="L23">
        <f>Table_Data[[#This Row],[E]]/(Table_Data[[#This Row],[CPI]]/$L$6)</f>
        <v>0.58057284856904046</v>
      </c>
      <c r="M23">
        <f>Table_Data[[#This Row],[P]]/(Table_Data[[#This Row],[CPI]]/$L$6)</f>
        <v>7.1805819798477648</v>
      </c>
      <c r="N23" s="43">
        <f>1-(Table_Data[[#This Row],[D]]/Table_Data[[#This Row],[E]])</f>
        <v>0.33742331288343552</v>
      </c>
    </row>
    <row r="24" spans="2:14" x14ac:dyDescent="0.25">
      <c r="B24" s="27">
        <v>1872.04</v>
      </c>
      <c r="C24" s="25">
        <v>5.18</v>
      </c>
      <c r="D24" s="28">
        <v>0.27329999999999999</v>
      </c>
      <c r="E24" s="25">
        <v>0.41</v>
      </c>
      <c r="F24" s="25">
        <v>13.130137189999999</v>
      </c>
      <c r="G24" s="26">
        <f>G21*9/12+G33*3/12</f>
        <v>5.4150000000000009</v>
      </c>
      <c r="H24">
        <f t="shared" si="0"/>
        <v>1872</v>
      </c>
      <c r="I24">
        <f t="shared" si="1"/>
        <v>4</v>
      </c>
      <c r="J24">
        <f>Table_Data[[#This Row],[E]]*$J$6/Table_Data[[#This Row],[CPI]]</f>
        <v>8.2710156358998415</v>
      </c>
      <c r="K24">
        <f>Table_Data[[#This Row],[P]]*$J$6/Table_Data[[#This Row],[CPI]]</f>
        <v>104.49722193649067</v>
      </c>
      <c r="L24">
        <f>Table_Data[[#This Row],[E]]/(Table_Data[[#This Row],[CPI]]/$L$6)</f>
        <v>0.57143348096273783</v>
      </c>
      <c r="M24">
        <f>Table_Data[[#This Row],[P]]/(Table_Data[[#This Row],[CPI]]/$L$6)</f>
        <v>7.2195742228950772</v>
      </c>
      <c r="N24" s="43">
        <f>1-(Table_Data[[#This Row],[D]]/Table_Data[[#This Row],[E]])</f>
        <v>0.33341463414634143</v>
      </c>
    </row>
    <row r="25" spans="2:14" x14ac:dyDescent="0.25">
      <c r="B25" s="27">
        <v>1872.05</v>
      </c>
      <c r="C25" s="25">
        <v>5.18</v>
      </c>
      <c r="D25" s="28">
        <v>0.2767</v>
      </c>
      <c r="E25" s="25">
        <v>0.41249999999999998</v>
      </c>
      <c r="F25" s="25">
        <v>13.130137189999999</v>
      </c>
      <c r="G25" s="26">
        <f>G21*8/12+G33*4/12</f>
        <v>5.4333333333333336</v>
      </c>
      <c r="H25">
        <f t="shared" si="0"/>
        <v>1872</v>
      </c>
      <c r="I25">
        <f t="shared" si="1"/>
        <v>5</v>
      </c>
      <c r="J25">
        <f>Table_Data[[#This Row],[E]]*$J$6/Table_Data[[#This Row],[CPI]]</f>
        <v>8.3214486580699631</v>
      </c>
      <c r="K25">
        <f>Table_Data[[#This Row],[P]]*$J$6/Table_Data[[#This Row],[CPI]]</f>
        <v>104.49722193649067</v>
      </c>
      <c r="L25">
        <f>Table_Data[[#This Row],[E]]/(Table_Data[[#This Row],[CPI]]/$L$6)</f>
        <v>0.57491783145641306</v>
      </c>
      <c r="M25">
        <f>Table_Data[[#This Row],[P]]/(Table_Data[[#This Row],[CPI]]/$L$6)</f>
        <v>7.2195742228950772</v>
      </c>
      <c r="N25" s="43">
        <f>1-(Table_Data[[#This Row],[D]]/Table_Data[[#This Row],[E]])</f>
        <v>0.32921212121212118</v>
      </c>
    </row>
    <row r="26" spans="2:14" x14ac:dyDescent="0.25">
      <c r="B26" s="27">
        <v>1872.06</v>
      </c>
      <c r="C26" s="25">
        <v>5.13</v>
      </c>
      <c r="D26" s="28">
        <v>0.28000000000000003</v>
      </c>
      <c r="E26" s="25">
        <v>0.41499999999999998</v>
      </c>
      <c r="F26" s="25">
        <v>13.0349719</v>
      </c>
      <c r="G26" s="26">
        <f>G21*7/12+G33*5/12</f>
        <v>5.4516666666666662</v>
      </c>
      <c r="H26">
        <f t="shared" si="0"/>
        <v>1872</v>
      </c>
      <c r="I26">
        <f t="shared" si="1"/>
        <v>6</v>
      </c>
      <c r="J26">
        <f>Table_Data[[#This Row],[E]]*$J$6/Table_Data[[#This Row],[CPI]]</f>
        <v>8.433002836009182</v>
      </c>
      <c r="K26">
        <f>Table_Data[[#This Row],[P]]*$J$6/Table_Data[[#This Row],[CPI]]</f>
        <v>104.24410734633037</v>
      </c>
      <c r="L26">
        <f>Table_Data[[#This Row],[E]]/(Table_Data[[#This Row],[CPI]]/$L$6)</f>
        <v>0.58262496139328079</v>
      </c>
      <c r="M26">
        <f>Table_Data[[#This Row],[P]]/(Table_Data[[#This Row],[CPI]]/$L$6)</f>
        <v>7.2020868721627238</v>
      </c>
      <c r="N26" s="43">
        <f>1-(Table_Data[[#This Row],[D]]/Table_Data[[#This Row],[E]])</f>
        <v>0.32530120481927705</v>
      </c>
    </row>
    <row r="27" spans="2:14" x14ac:dyDescent="0.25">
      <c r="B27" s="27">
        <v>1872.07</v>
      </c>
      <c r="C27" s="25">
        <v>5.0999999999999996</v>
      </c>
      <c r="D27" s="28">
        <v>0.2833</v>
      </c>
      <c r="E27" s="25">
        <v>0.41749999999999998</v>
      </c>
      <c r="F27" s="25">
        <v>12.844641319999999</v>
      </c>
      <c r="G27" s="26">
        <f>G21*6/12+G33*6/12</f>
        <v>5.4700000000000006</v>
      </c>
      <c r="H27">
        <f t="shared" si="0"/>
        <v>1872</v>
      </c>
      <c r="I27">
        <f t="shared" si="1"/>
        <v>7.0000000000000009</v>
      </c>
      <c r="J27">
        <f>Table_Data[[#This Row],[E]]*$J$6/Table_Data[[#This Row],[CPI]]</f>
        <v>8.6095161978411721</v>
      </c>
      <c r="K27">
        <f>Table_Data[[#This Row],[P]]*$J$6/Table_Data[[#This Row],[CPI]]</f>
        <v>105.17013798560473</v>
      </c>
      <c r="L27">
        <f>Table_Data[[#This Row],[E]]/(Table_Data[[#This Row],[CPI]]/$L$6)</f>
        <v>0.59482003503699243</v>
      </c>
      <c r="M27">
        <f>Table_Data[[#This Row],[P]]/(Table_Data[[#This Row],[CPI]]/$L$6)</f>
        <v>7.266065098655476</v>
      </c>
      <c r="N27" s="43">
        <f>1-(Table_Data[[#This Row],[D]]/Table_Data[[#This Row],[E]])</f>
        <v>0.32143712574850303</v>
      </c>
    </row>
    <row r="28" spans="2:14" x14ac:dyDescent="0.25">
      <c r="B28" s="27">
        <v>1872.08</v>
      </c>
      <c r="C28" s="25">
        <v>5.04</v>
      </c>
      <c r="D28" s="28">
        <v>0.28670000000000001</v>
      </c>
      <c r="E28" s="25">
        <v>0.42</v>
      </c>
      <c r="F28" s="25">
        <v>12.93980661</v>
      </c>
      <c r="G28" s="26">
        <f>G21*5/12+G33*7/12</f>
        <v>5.4883333333333333</v>
      </c>
      <c r="H28">
        <f t="shared" si="0"/>
        <v>1872</v>
      </c>
      <c r="I28">
        <f t="shared" si="1"/>
        <v>8</v>
      </c>
      <c r="J28">
        <f>Table_Data[[#This Row],[E]]*$J$6/Table_Data[[#This Row],[CPI]]</f>
        <v>8.5973726928829279</v>
      </c>
      <c r="K28">
        <f>Table_Data[[#This Row],[P]]*$J$6/Table_Data[[#This Row],[CPI]]</f>
        <v>103.16847231459514</v>
      </c>
      <c r="L28">
        <f>Table_Data[[#This Row],[E]]/(Table_Data[[#This Row],[CPI]]/$L$6)</f>
        <v>0.59398105641394905</v>
      </c>
      <c r="M28">
        <f>Table_Data[[#This Row],[P]]/(Table_Data[[#This Row],[CPI]]/$L$6)</f>
        <v>7.127772676967389</v>
      </c>
      <c r="N28" s="43">
        <f>1-(Table_Data[[#This Row],[D]]/Table_Data[[#This Row],[E]])</f>
        <v>0.31738095238095232</v>
      </c>
    </row>
    <row r="29" spans="2:14" x14ac:dyDescent="0.25">
      <c r="B29" s="27">
        <v>1872.09</v>
      </c>
      <c r="C29" s="25">
        <v>4.95</v>
      </c>
      <c r="D29" s="28">
        <v>0.28999999999999998</v>
      </c>
      <c r="E29" s="25">
        <v>0.42249999999999999</v>
      </c>
      <c r="F29" s="25">
        <v>13.0349719</v>
      </c>
      <c r="G29" s="26">
        <f>G21*4/12+G33*8/12</f>
        <v>5.5066666666666668</v>
      </c>
      <c r="H29">
        <f t="shared" si="0"/>
        <v>1872</v>
      </c>
      <c r="I29">
        <f t="shared" si="1"/>
        <v>9</v>
      </c>
      <c r="J29">
        <f>Table_Data[[#This Row],[E]]*$J$6/Table_Data[[#This Row],[CPI]]</f>
        <v>8.5854065017201915</v>
      </c>
      <c r="K29">
        <f>Table_Data[[#This Row],[P]]*$J$6/Table_Data[[#This Row],[CPI]]</f>
        <v>100.58641936926615</v>
      </c>
      <c r="L29">
        <f>Table_Data[[#This Row],[E]]/(Table_Data[[#This Row],[CPI]]/$L$6)</f>
        <v>0.59315432816544855</v>
      </c>
      <c r="M29">
        <f>Table_Data[[#This Row],[P]]/(Table_Data[[#This Row],[CPI]]/$L$6)</f>
        <v>6.9493820696306994</v>
      </c>
      <c r="N29" s="43">
        <f>1-(Table_Data[[#This Row],[D]]/Table_Data[[#This Row],[E]])</f>
        <v>0.31360946745562135</v>
      </c>
    </row>
    <row r="30" spans="2:14" x14ac:dyDescent="0.25">
      <c r="B30" s="27">
        <v>1872.1</v>
      </c>
      <c r="C30" s="25">
        <v>4.97</v>
      </c>
      <c r="D30" s="28">
        <v>0.29330000000000001</v>
      </c>
      <c r="E30" s="25">
        <v>0.42499999999999999</v>
      </c>
      <c r="F30" s="25">
        <v>12.74947603</v>
      </c>
      <c r="G30" s="26">
        <f>G21*3/12+G33*9/12</f>
        <v>5.5249999999999995</v>
      </c>
      <c r="H30">
        <f t="shared" si="0"/>
        <v>1872</v>
      </c>
      <c r="I30">
        <f t="shared" si="1"/>
        <v>10</v>
      </c>
      <c r="J30">
        <f>Table_Data[[#This Row],[E]]*$J$6/Table_Data[[#This Row],[CPI]]</f>
        <v>8.8295961916483563</v>
      </c>
      <c r="K30">
        <f>Table_Data[[#This Row],[P]]*$J$6/Table_Data[[#This Row],[CPI]]</f>
        <v>103.25433664115842</v>
      </c>
      <c r="L30">
        <f>Table_Data[[#This Row],[E]]/(Table_Data[[#This Row],[CPI]]/$L$6)</f>
        <v>0.61002506939887158</v>
      </c>
      <c r="M30">
        <f>Table_Data[[#This Row],[P]]/(Table_Data[[#This Row],[CPI]]/$L$6)</f>
        <v>7.1337049292056278</v>
      </c>
      <c r="N30" s="43">
        <f>1-(Table_Data[[#This Row],[D]]/Table_Data[[#This Row],[E]])</f>
        <v>0.30988235294117639</v>
      </c>
    </row>
    <row r="31" spans="2:14" x14ac:dyDescent="0.25">
      <c r="B31" s="27">
        <v>1872.11</v>
      </c>
      <c r="C31" s="25">
        <v>4.95</v>
      </c>
      <c r="D31" s="28">
        <v>0.29670000000000002</v>
      </c>
      <c r="E31" s="25">
        <v>0.42749999999999999</v>
      </c>
      <c r="F31" s="25">
        <v>13.130137189999999</v>
      </c>
      <c r="G31" s="26">
        <f>G21*2/12+G33*10/12</f>
        <v>5.543333333333333</v>
      </c>
      <c r="H31">
        <f t="shared" si="0"/>
        <v>1872</v>
      </c>
      <c r="I31">
        <f t="shared" si="1"/>
        <v>11</v>
      </c>
      <c r="J31">
        <f>Table_Data[[#This Row],[E]]*$J$6/Table_Data[[#This Row],[CPI]]</f>
        <v>8.6240467910906897</v>
      </c>
      <c r="K31">
        <f>Table_Data[[#This Row],[P]]*$J$6/Table_Data[[#This Row],[CPI]]</f>
        <v>99.857383896839565</v>
      </c>
      <c r="L31">
        <f>Table_Data[[#This Row],[E]]/(Table_Data[[#This Row],[CPI]]/$L$6)</f>
        <v>0.59582393441846437</v>
      </c>
      <c r="M31">
        <f>Table_Data[[#This Row],[P]]/(Table_Data[[#This Row],[CPI]]/$L$6)</f>
        <v>6.8990139774769572</v>
      </c>
      <c r="N31" s="43">
        <f>1-(Table_Data[[#This Row],[D]]/Table_Data[[#This Row],[E]])</f>
        <v>0.30596491228070166</v>
      </c>
    </row>
    <row r="32" spans="2:14" x14ac:dyDescent="0.25">
      <c r="B32" s="27">
        <v>1872.12</v>
      </c>
      <c r="C32" s="25">
        <v>5.07</v>
      </c>
      <c r="D32" s="28">
        <v>0.3</v>
      </c>
      <c r="E32" s="25">
        <v>0.43</v>
      </c>
      <c r="F32" s="25">
        <v>12.93980661</v>
      </c>
      <c r="G32" s="26">
        <f>G21*1/12+G33*11/12</f>
        <v>5.5616666666666665</v>
      </c>
      <c r="H32">
        <f t="shared" si="0"/>
        <v>1872</v>
      </c>
      <c r="I32">
        <f t="shared" si="1"/>
        <v>12</v>
      </c>
      <c r="J32">
        <f>Table_Data[[#This Row],[E]]*$J$6/Table_Data[[#This Row],[CPI]]</f>
        <v>8.8020720427134727</v>
      </c>
      <c r="K32">
        <f>Table_Data[[#This Row],[P]]*$J$6/Table_Data[[#This Row],[CPI]]</f>
        <v>103.78257036408677</v>
      </c>
      <c r="L32">
        <f>Table_Data[[#This Row],[E]]/(Table_Data[[#This Row],[CPI]]/$L$6)</f>
        <v>0.60812346251904303</v>
      </c>
      <c r="M32">
        <f>Table_Data[[#This Row],[P]]/(Table_Data[[#This Row],[CPI]]/$L$6)</f>
        <v>7.1701998952826713</v>
      </c>
      <c r="N32" s="43">
        <f>1-(Table_Data[[#This Row],[D]]/Table_Data[[#This Row],[E]])</f>
        <v>0.30232558139534882</v>
      </c>
    </row>
    <row r="33" spans="2:14" x14ac:dyDescent="0.25">
      <c r="B33" s="27">
        <v>1873.01</v>
      </c>
      <c r="C33" s="25">
        <v>5.1100000000000003</v>
      </c>
      <c r="D33" s="28">
        <v>0.30249999999999999</v>
      </c>
      <c r="E33" s="25">
        <v>0.4325</v>
      </c>
      <c r="F33" s="25">
        <v>12.93980661</v>
      </c>
      <c r="G33" s="26">
        <v>5.58</v>
      </c>
      <c r="H33">
        <f t="shared" si="0"/>
        <v>1873</v>
      </c>
      <c r="I33">
        <f t="shared" si="1"/>
        <v>1</v>
      </c>
      <c r="J33">
        <f>Table_Data[[#This Row],[E]]*$J$6/Table_Data[[#This Row],[CPI]]</f>
        <v>8.8532468801711097</v>
      </c>
      <c r="K33">
        <f>Table_Data[[#This Row],[P]]*$J$6/Table_Data[[#This Row],[CPI]]</f>
        <v>104.60136776340896</v>
      </c>
      <c r="L33">
        <f>Table_Data[[#This Row],[E]]/(Table_Data[[#This Row],[CPI]]/$L$6)</f>
        <v>0.61165906404531656</v>
      </c>
      <c r="M33">
        <f>Table_Data[[#This Row],[P]]/(Table_Data[[#This Row],[CPI]]/$L$6)</f>
        <v>7.2267695197030477</v>
      </c>
      <c r="N33" s="43">
        <f>1-(Table_Data[[#This Row],[D]]/Table_Data[[#This Row],[E]])</f>
        <v>0.30057803468208089</v>
      </c>
    </row>
    <row r="34" spans="2:14" x14ac:dyDescent="0.25">
      <c r="B34" s="27">
        <v>1873.02</v>
      </c>
      <c r="C34" s="25">
        <v>5.15</v>
      </c>
      <c r="D34" s="28">
        <v>0.30499999999999999</v>
      </c>
      <c r="E34" s="25">
        <v>0.435</v>
      </c>
      <c r="F34" s="25">
        <v>13.225221489999999</v>
      </c>
      <c r="G34" s="26">
        <f>G33*11/12+G45*1/12</f>
        <v>5.5708333333333337</v>
      </c>
      <c r="H34">
        <f t="shared" si="0"/>
        <v>1873</v>
      </c>
      <c r="I34">
        <f t="shared" si="1"/>
        <v>2</v>
      </c>
      <c r="J34">
        <f>Table_Data[[#This Row],[E]]*$J$6/Table_Data[[#This Row],[CPI]]</f>
        <v>8.7122544667492008</v>
      </c>
      <c r="K34">
        <f>Table_Data[[#This Row],[P]]*$J$6/Table_Data[[#This Row],[CPI]]</f>
        <v>103.14508161783537</v>
      </c>
      <c r="L34">
        <f>Table_Data[[#This Row],[E]]/(Table_Data[[#This Row],[CPI]]/$L$6)</f>
        <v>0.60191808553219173</v>
      </c>
      <c r="M34">
        <f>Table_Data[[#This Row],[P]]/(Table_Data[[#This Row],[CPI]]/$L$6)</f>
        <v>7.1261566448064091</v>
      </c>
      <c r="N34" s="43">
        <f>1-(Table_Data[[#This Row],[D]]/Table_Data[[#This Row],[E]])</f>
        <v>0.29885057471264365</v>
      </c>
    </row>
    <row r="35" spans="2:14" x14ac:dyDescent="0.25">
      <c r="B35" s="27">
        <v>1873.03</v>
      </c>
      <c r="C35" s="25">
        <v>5.1100000000000003</v>
      </c>
      <c r="D35" s="28">
        <v>0.3075</v>
      </c>
      <c r="E35" s="25">
        <v>0.4375</v>
      </c>
      <c r="F35" s="25">
        <v>13.225221489999999</v>
      </c>
      <c r="G35" s="26">
        <f>G33*10/12+G45*2/12</f>
        <v>5.5616666666666656</v>
      </c>
      <c r="H35">
        <f t="shared" si="0"/>
        <v>1873</v>
      </c>
      <c r="I35">
        <f t="shared" si="1"/>
        <v>3</v>
      </c>
      <c r="J35">
        <f>Table_Data[[#This Row],[E]]*$J$6/Table_Data[[#This Row],[CPI]]</f>
        <v>8.7623248947190238</v>
      </c>
      <c r="K35">
        <f>Table_Data[[#This Row],[P]]*$J$6/Table_Data[[#This Row],[CPI]]</f>
        <v>102.34395477031819</v>
      </c>
      <c r="L35">
        <f>Table_Data[[#This Row],[E]]/(Table_Data[[#This Row],[CPI]]/$L$6)</f>
        <v>0.60537738487433079</v>
      </c>
      <c r="M35">
        <f>Table_Data[[#This Row],[P]]/(Table_Data[[#This Row],[CPI]]/$L$6)</f>
        <v>7.070807855332184</v>
      </c>
      <c r="N35" s="43">
        <f>1-(Table_Data[[#This Row],[D]]/Table_Data[[#This Row],[E]])</f>
        <v>0.29714285714285715</v>
      </c>
    </row>
    <row r="36" spans="2:14" x14ac:dyDescent="0.25">
      <c r="B36" s="27">
        <v>1873.04</v>
      </c>
      <c r="C36" s="25">
        <v>5.04</v>
      </c>
      <c r="D36" s="28">
        <v>0.31</v>
      </c>
      <c r="E36" s="25">
        <v>0.44</v>
      </c>
      <c r="F36" s="25">
        <v>13.225221489999999</v>
      </c>
      <c r="G36" s="26">
        <f>G33*9/12+G45*3/12</f>
        <v>5.5524999999999993</v>
      </c>
      <c r="H36">
        <f t="shared" si="0"/>
        <v>1873</v>
      </c>
      <c r="I36">
        <f t="shared" si="1"/>
        <v>4</v>
      </c>
      <c r="J36">
        <f>Table_Data[[#This Row],[E]]*$J$6/Table_Data[[#This Row],[CPI]]</f>
        <v>8.8123953226888467</v>
      </c>
      <c r="K36">
        <f>Table_Data[[#This Row],[P]]*$J$6/Table_Data[[#This Row],[CPI]]</f>
        <v>100.94198278716314</v>
      </c>
      <c r="L36">
        <f>Table_Data[[#This Row],[E]]/(Table_Data[[#This Row],[CPI]]/$L$6)</f>
        <v>0.60883668421646986</v>
      </c>
      <c r="M36">
        <f>Table_Data[[#This Row],[P]]/(Table_Data[[#This Row],[CPI]]/$L$6)</f>
        <v>6.9739474737522906</v>
      </c>
      <c r="N36" s="43">
        <f>1-(Table_Data[[#This Row],[D]]/Table_Data[[#This Row],[E]])</f>
        <v>0.29545454545454541</v>
      </c>
    </row>
    <row r="37" spans="2:14" x14ac:dyDescent="0.25">
      <c r="B37" s="27">
        <v>1873.05</v>
      </c>
      <c r="C37" s="25">
        <v>5.05</v>
      </c>
      <c r="D37" s="28">
        <v>0.3125</v>
      </c>
      <c r="E37" s="25">
        <v>0.4425</v>
      </c>
      <c r="F37" s="25">
        <v>12.93980661</v>
      </c>
      <c r="G37" s="26">
        <f>G33*8/12+G45*4/12</f>
        <v>5.543333333333333</v>
      </c>
      <c r="H37">
        <f t="shared" si="0"/>
        <v>1873</v>
      </c>
      <c r="I37">
        <f t="shared" si="1"/>
        <v>5</v>
      </c>
      <c r="J37">
        <f>Table_Data[[#This Row],[E]]*$J$6/Table_Data[[#This Row],[CPI]]</f>
        <v>9.0579462300016562</v>
      </c>
      <c r="K37">
        <f>Table_Data[[#This Row],[P]]*$J$6/Table_Data[[#This Row],[CPI]]</f>
        <v>103.37317166442568</v>
      </c>
      <c r="L37">
        <f>Table_Data[[#This Row],[E]]/(Table_Data[[#This Row],[CPI]]/$L$6)</f>
        <v>0.62580147015041065</v>
      </c>
      <c r="M37">
        <f>Table_Data[[#This Row],[P]]/(Table_Data[[#This Row],[CPI]]/$L$6)</f>
        <v>7.1419150830724822</v>
      </c>
      <c r="N37" s="43">
        <f>1-(Table_Data[[#This Row],[D]]/Table_Data[[#This Row],[E]])</f>
        <v>0.29378531073446323</v>
      </c>
    </row>
    <row r="38" spans="2:14" x14ac:dyDescent="0.25">
      <c r="B38" s="27">
        <v>1873.06</v>
      </c>
      <c r="C38" s="25">
        <v>4.9800000000000004</v>
      </c>
      <c r="D38" s="28">
        <v>0.315</v>
      </c>
      <c r="E38" s="25">
        <v>0.44500000000000001</v>
      </c>
      <c r="F38" s="25">
        <v>12.559226450000001</v>
      </c>
      <c r="G38" s="26">
        <f>G33*7/12+G45*5/12</f>
        <v>5.5341666666666667</v>
      </c>
      <c r="H38">
        <f t="shared" si="0"/>
        <v>1873</v>
      </c>
      <c r="I38">
        <f t="shared" si="1"/>
        <v>6</v>
      </c>
      <c r="J38">
        <f>Table_Data[[#This Row],[E]]*$J$6/Table_Data[[#This Row],[CPI]]</f>
        <v>9.3851532551990893</v>
      </c>
      <c r="K38">
        <f>Table_Data[[#This Row],[P]]*$J$6/Table_Data[[#This Row],[CPI]]</f>
        <v>105.02935553009318</v>
      </c>
      <c r="L38">
        <f>Table_Data[[#This Row],[E]]/(Table_Data[[#This Row],[CPI]]/$L$6)</f>
        <v>0.64840776877623696</v>
      </c>
      <c r="M38">
        <f>Table_Data[[#This Row],[P]]/(Table_Data[[#This Row],[CPI]]/$L$6)</f>
        <v>7.2563386258554168</v>
      </c>
      <c r="N38" s="43">
        <f>1-(Table_Data[[#This Row],[D]]/Table_Data[[#This Row],[E]])</f>
        <v>0.2921348314606742</v>
      </c>
    </row>
    <row r="39" spans="2:14" x14ac:dyDescent="0.25">
      <c r="B39" s="27">
        <v>1873.07</v>
      </c>
      <c r="C39" s="25">
        <v>4.97</v>
      </c>
      <c r="D39" s="28">
        <v>0.3175</v>
      </c>
      <c r="E39" s="25">
        <v>0.44750000000000001</v>
      </c>
      <c r="F39" s="25">
        <v>12.559226450000001</v>
      </c>
      <c r="G39" s="26">
        <f>G33*6/12+G45*6/12</f>
        <v>5.5250000000000004</v>
      </c>
      <c r="H39">
        <f t="shared" si="0"/>
        <v>1873</v>
      </c>
      <c r="I39">
        <f t="shared" si="1"/>
        <v>7.0000000000000009</v>
      </c>
      <c r="J39">
        <f>Table_Data[[#This Row],[E]]*$J$6/Table_Data[[#This Row],[CPI]]</f>
        <v>9.4378788352844776</v>
      </c>
      <c r="K39">
        <f>Table_Data[[#This Row],[P]]*$J$6/Table_Data[[#This Row],[CPI]]</f>
        <v>104.81845320975161</v>
      </c>
      <c r="L39">
        <f>Table_Data[[#This Row],[E]]/(Table_Data[[#This Row],[CPI]]/$L$6)</f>
        <v>0.65205050905026074</v>
      </c>
      <c r="M39">
        <f>Table_Data[[#This Row],[P]]/(Table_Data[[#This Row],[CPI]]/$L$6)</f>
        <v>7.2417676647593199</v>
      </c>
      <c r="N39" s="43">
        <f>1-(Table_Data[[#This Row],[D]]/Table_Data[[#This Row],[E]])</f>
        <v>0.29050279329608941</v>
      </c>
    </row>
    <row r="40" spans="2:14" x14ac:dyDescent="0.25">
      <c r="B40" s="27">
        <v>1873.08</v>
      </c>
      <c r="C40" s="25">
        <v>4.97</v>
      </c>
      <c r="D40" s="28">
        <v>0.32</v>
      </c>
      <c r="E40" s="25">
        <v>0.45</v>
      </c>
      <c r="F40" s="25">
        <v>12.559226450000001</v>
      </c>
      <c r="G40" s="26">
        <f>G33*5/12+G45*7/12</f>
        <v>5.5158333333333331</v>
      </c>
      <c r="H40">
        <f t="shared" si="0"/>
        <v>1873</v>
      </c>
      <c r="I40">
        <f t="shared" si="1"/>
        <v>8</v>
      </c>
      <c r="J40">
        <f>Table_Data[[#This Row],[E]]*$J$6/Table_Data[[#This Row],[CPI]]</f>
        <v>9.4906044153698659</v>
      </c>
      <c r="K40">
        <f>Table_Data[[#This Row],[P]]*$J$6/Table_Data[[#This Row],[CPI]]</f>
        <v>104.81845320975161</v>
      </c>
      <c r="L40">
        <f>Table_Data[[#This Row],[E]]/(Table_Data[[#This Row],[CPI]]/$L$6)</f>
        <v>0.65569324932428463</v>
      </c>
      <c r="M40">
        <f>Table_Data[[#This Row],[P]]/(Table_Data[[#This Row],[CPI]]/$L$6)</f>
        <v>7.2417676647593199</v>
      </c>
      <c r="N40" s="43">
        <f>1-(Table_Data[[#This Row],[D]]/Table_Data[[#This Row],[E]])</f>
        <v>0.28888888888888886</v>
      </c>
    </row>
    <row r="41" spans="2:14" x14ac:dyDescent="0.25">
      <c r="B41" s="27">
        <v>1873.09</v>
      </c>
      <c r="C41" s="25">
        <v>4.59</v>
      </c>
      <c r="D41" s="28">
        <v>0.32250000000000001</v>
      </c>
      <c r="E41" s="25">
        <v>0.45250000000000001</v>
      </c>
      <c r="F41" s="25">
        <v>12.559226450000001</v>
      </c>
      <c r="G41" s="26">
        <f>G33*4/12+G45*8/12</f>
        <v>5.5066666666666668</v>
      </c>
      <c r="H41">
        <f t="shared" si="0"/>
        <v>1873</v>
      </c>
      <c r="I41">
        <f t="shared" si="1"/>
        <v>9</v>
      </c>
      <c r="J41">
        <f>Table_Data[[#This Row],[E]]*$J$6/Table_Data[[#This Row],[CPI]]</f>
        <v>9.5433299954552542</v>
      </c>
      <c r="K41">
        <f>Table_Data[[#This Row],[P]]*$J$6/Table_Data[[#This Row],[CPI]]</f>
        <v>96.804165036772616</v>
      </c>
      <c r="L41">
        <f>Table_Data[[#This Row],[E]]/(Table_Data[[#This Row],[CPI]]/$L$6)</f>
        <v>0.65933598959830841</v>
      </c>
      <c r="M41">
        <f>Table_Data[[#This Row],[P]]/(Table_Data[[#This Row],[CPI]]/$L$6)</f>
        <v>6.6880711431077025</v>
      </c>
      <c r="N41" s="43">
        <f>1-(Table_Data[[#This Row],[D]]/Table_Data[[#This Row],[E]])</f>
        <v>0.28729281767955805</v>
      </c>
    </row>
    <row r="42" spans="2:14" x14ac:dyDescent="0.25">
      <c r="B42" s="27">
        <v>1873.1</v>
      </c>
      <c r="C42" s="25">
        <v>4.1900000000000004</v>
      </c>
      <c r="D42" s="28">
        <v>0.32500000000000001</v>
      </c>
      <c r="E42" s="25">
        <v>0.45500000000000002</v>
      </c>
      <c r="F42" s="25">
        <v>12.273811569999999</v>
      </c>
      <c r="G42" s="26">
        <f>G33*3/12+G45*9/12</f>
        <v>5.4975000000000005</v>
      </c>
      <c r="H42">
        <f t="shared" si="0"/>
        <v>1873</v>
      </c>
      <c r="I42">
        <f t="shared" si="1"/>
        <v>10</v>
      </c>
      <c r="J42">
        <f>Table_Data[[#This Row],[E]]*$J$6/Table_Data[[#This Row],[CPI]]</f>
        <v>9.8192019905679562</v>
      </c>
      <c r="K42">
        <f>Table_Data[[#This Row],[P]]*$J$6/Table_Data[[#This Row],[CPI]]</f>
        <v>90.42298096808733</v>
      </c>
      <c r="L42">
        <f>Table_Data[[#This Row],[E]]/(Table_Data[[#This Row],[CPI]]/$L$6)</f>
        <v>0.67839561920209612</v>
      </c>
      <c r="M42">
        <f>Table_Data[[#This Row],[P]]/(Table_Data[[#This Row],[CPI]]/$L$6)</f>
        <v>6.2472036141907319</v>
      </c>
      <c r="N42" s="43">
        <f>1-(Table_Data[[#This Row],[D]]/Table_Data[[#This Row],[E]])</f>
        <v>0.2857142857142857</v>
      </c>
    </row>
    <row r="43" spans="2:14" x14ac:dyDescent="0.25">
      <c r="B43" s="27">
        <v>1873.11</v>
      </c>
      <c r="C43" s="25">
        <v>4.04</v>
      </c>
      <c r="D43" s="28">
        <v>0.32750000000000001</v>
      </c>
      <c r="E43" s="25">
        <v>0.45750000000000002</v>
      </c>
      <c r="F43" s="25">
        <v>11.893231399999999</v>
      </c>
      <c r="G43" s="26">
        <f>G33*2/12+G45*10/12</f>
        <v>5.4883333333333324</v>
      </c>
      <c r="H43">
        <f t="shared" si="0"/>
        <v>1873</v>
      </c>
      <c r="I43">
        <f t="shared" si="1"/>
        <v>11</v>
      </c>
      <c r="J43">
        <f>Table_Data[[#This Row],[E]]*$J$6/Table_Data[[#This Row],[CPI]]</f>
        <v>10.189091881286361</v>
      </c>
      <c r="K43">
        <f>Table_Data[[#This Row],[P]]*$J$6/Table_Data[[#This Row],[CPI]]</f>
        <v>89.975805902506877</v>
      </c>
      <c r="L43">
        <f>Table_Data[[#This Row],[E]]/(Table_Data[[#This Row],[CPI]]/$L$6)</f>
        <v>0.70395082029598799</v>
      </c>
      <c r="M43">
        <f>Table_Data[[#This Row],[P]]/(Table_Data[[#This Row],[CPI]]/$L$6)</f>
        <v>6.2163088830509103</v>
      </c>
      <c r="N43" s="43">
        <f>1-(Table_Data[[#This Row],[D]]/Table_Data[[#This Row],[E]])</f>
        <v>0.28415300546448086</v>
      </c>
    </row>
    <row r="44" spans="2:14" x14ac:dyDescent="0.25">
      <c r="B44" s="27">
        <v>1873.12</v>
      </c>
      <c r="C44" s="25">
        <v>4.42</v>
      </c>
      <c r="D44" s="28">
        <v>0.33</v>
      </c>
      <c r="E44" s="25">
        <v>0.46</v>
      </c>
      <c r="F44" s="25">
        <v>12.178646280000001</v>
      </c>
      <c r="G44" s="26">
        <f>G33*1/12+G45*11/12</f>
        <v>5.4791666666666661</v>
      </c>
      <c r="H44">
        <f t="shared" si="0"/>
        <v>1873</v>
      </c>
      <c r="I44">
        <f t="shared" si="1"/>
        <v>12</v>
      </c>
      <c r="J44">
        <f>Table_Data[[#This Row],[E]]*$J$6/Table_Data[[#This Row],[CPI]]</f>
        <v>10.004676808792249</v>
      </c>
      <c r="K44">
        <f>Table_Data[[#This Row],[P]]*$J$6/Table_Data[[#This Row],[CPI]]</f>
        <v>96.131894554047278</v>
      </c>
      <c r="L44">
        <f>Table_Data[[#This Row],[E]]/(Table_Data[[#This Row],[CPI]]/$L$6)</f>
        <v>0.69120982796127328</v>
      </c>
      <c r="M44">
        <f>Table_Data[[#This Row],[P]]/(Table_Data[[#This Row],[CPI]]/$L$6)</f>
        <v>6.6416248686713644</v>
      </c>
      <c r="N44" s="43">
        <f>1-(Table_Data[[#This Row],[D]]/Table_Data[[#This Row],[E]])</f>
        <v>0.28260869565217395</v>
      </c>
    </row>
    <row r="45" spans="2:14" x14ac:dyDescent="0.25">
      <c r="B45" s="27">
        <v>1874.01</v>
      </c>
      <c r="C45" s="25">
        <v>4.66</v>
      </c>
      <c r="D45" s="28">
        <v>0.33</v>
      </c>
      <c r="E45" s="25">
        <v>0.46</v>
      </c>
      <c r="F45" s="25">
        <v>12.368895869999999</v>
      </c>
      <c r="G45" s="26">
        <v>5.47</v>
      </c>
      <c r="H45">
        <f t="shared" si="0"/>
        <v>1874</v>
      </c>
      <c r="I45">
        <f t="shared" si="1"/>
        <v>1</v>
      </c>
      <c r="J45">
        <f>Table_Data[[#This Row],[E]]*$J$6/Table_Data[[#This Row],[CPI]]</f>
        <v>9.8507919607863936</v>
      </c>
      <c r="K45">
        <f>Table_Data[[#This Row],[P]]*$J$6/Table_Data[[#This Row],[CPI]]</f>
        <v>99.79280551579258</v>
      </c>
      <c r="L45">
        <f>Table_Data[[#This Row],[E]]/(Table_Data[[#This Row],[CPI]]/$L$6)</f>
        <v>0.68057812827233388</v>
      </c>
      <c r="M45">
        <f>Table_Data[[#This Row],[P]]/(Table_Data[[#This Row],[CPI]]/$L$6)</f>
        <v>6.8945523429327737</v>
      </c>
      <c r="N45" s="43">
        <f>1-(Table_Data[[#This Row],[D]]/Table_Data[[#This Row],[E]])</f>
        <v>0.28260869565217395</v>
      </c>
    </row>
    <row r="46" spans="2:14" x14ac:dyDescent="0.25">
      <c r="B46" s="27">
        <v>1874.02</v>
      </c>
      <c r="C46" s="25">
        <v>4.8</v>
      </c>
      <c r="D46" s="28">
        <v>0.33</v>
      </c>
      <c r="E46" s="25">
        <v>0.46</v>
      </c>
      <c r="F46" s="25">
        <v>12.368895869999999</v>
      </c>
      <c r="G46" s="26">
        <f>G45*11/12+G57*1/12</f>
        <v>5.4366666666666665</v>
      </c>
      <c r="H46">
        <f t="shared" si="0"/>
        <v>1874</v>
      </c>
      <c r="I46">
        <f t="shared" si="1"/>
        <v>2</v>
      </c>
      <c r="J46">
        <f>Table_Data[[#This Row],[E]]*$J$6/Table_Data[[#This Row],[CPI]]</f>
        <v>9.8507919607863936</v>
      </c>
      <c r="K46">
        <f>Table_Data[[#This Row],[P]]*$J$6/Table_Data[[#This Row],[CPI]]</f>
        <v>102.79087263429278</v>
      </c>
      <c r="L46">
        <f>Table_Data[[#This Row],[E]]/(Table_Data[[#This Row],[CPI]]/$L$6)</f>
        <v>0.68057812827233388</v>
      </c>
      <c r="M46">
        <f>Table_Data[[#This Row],[P]]/(Table_Data[[#This Row],[CPI]]/$L$6)</f>
        <v>7.1016848167547879</v>
      </c>
      <c r="N46" s="43">
        <f>1-(Table_Data[[#This Row],[D]]/Table_Data[[#This Row],[E]])</f>
        <v>0.28260869565217395</v>
      </c>
    </row>
    <row r="47" spans="2:14" x14ac:dyDescent="0.25">
      <c r="B47" s="27">
        <v>1874.03</v>
      </c>
      <c r="C47" s="25">
        <v>4.7300000000000004</v>
      </c>
      <c r="D47" s="28">
        <v>0.33</v>
      </c>
      <c r="E47" s="25">
        <v>0.46</v>
      </c>
      <c r="F47" s="25">
        <v>12.368895869999999</v>
      </c>
      <c r="G47" s="26">
        <f>G45*10/12+G57*2/12</f>
        <v>5.4033333333333324</v>
      </c>
      <c r="H47">
        <f t="shared" si="0"/>
        <v>1874</v>
      </c>
      <c r="I47">
        <f t="shared" si="1"/>
        <v>3</v>
      </c>
      <c r="J47">
        <f>Table_Data[[#This Row],[E]]*$J$6/Table_Data[[#This Row],[CPI]]</f>
        <v>9.8507919607863936</v>
      </c>
      <c r="K47">
        <f>Table_Data[[#This Row],[P]]*$J$6/Table_Data[[#This Row],[CPI]]</f>
        <v>101.29183907504269</v>
      </c>
      <c r="L47">
        <f>Table_Data[[#This Row],[E]]/(Table_Data[[#This Row],[CPI]]/$L$6)</f>
        <v>0.68057812827233388</v>
      </c>
      <c r="M47">
        <f>Table_Data[[#This Row],[P]]/(Table_Data[[#This Row],[CPI]]/$L$6)</f>
        <v>6.9981185798437817</v>
      </c>
      <c r="N47" s="43">
        <f>1-(Table_Data[[#This Row],[D]]/Table_Data[[#This Row],[E]])</f>
        <v>0.28260869565217395</v>
      </c>
    </row>
    <row r="48" spans="2:14" x14ac:dyDescent="0.25">
      <c r="B48" s="27">
        <v>1874.04</v>
      </c>
      <c r="C48" s="25">
        <v>4.5999999999999996</v>
      </c>
      <c r="D48" s="28">
        <v>0.33</v>
      </c>
      <c r="E48" s="25">
        <v>0.46</v>
      </c>
      <c r="F48" s="25">
        <v>12.178646280000001</v>
      </c>
      <c r="G48" s="26">
        <f>G45*9/12+G57*3/12</f>
        <v>5.37</v>
      </c>
      <c r="H48">
        <f t="shared" si="0"/>
        <v>1874</v>
      </c>
      <c r="I48">
        <f t="shared" si="1"/>
        <v>4</v>
      </c>
      <c r="J48">
        <f>Table_Data[[#This Row],[E]]*$J$6/Table_Data[[#This Row],[CPI]]</f>
        <v>10.004676808792249</v>
      </c>
      <c r="K48">
        <f>Table_Data[[#This Row],[P]]*$J$6/Table_Data[[#This Row],[CPI]]</f>
        <v>100.04676808792249</v>
      </c>
      <c r="L48">
        <f>Table_Data[[#This Row],[E]]/(Table_Data[[#This Row],[CPI]]/$L$6)</f>
        <v>0.69120982796127328</v>
      </c>
      <c r="M48">
        <f>Table_Data[[#This Row],[P]]/(Table_Data[[#This Row],[CPI]]/$L$6)</f>
        <v>6.9120982796127324</v>
      </c>
      <c r="N48" s="43">
        <f>1-(Table_Data[[#This Row],[D]]/Table_Data[[#This Row],[E]])</f>
        <v>0.28260869565217395</v>
      </c>
    </row>
    <row r="49" spans="2:14" x14ac:dyDescent="0.25">
      <c r="B49" s="27">
        <v>1874.05</v>
      </c>
      <c r="C49" s="25">
        <v>4.4800000000000004</v>
      </c>
      <c r="D49" s="28">
        <v>0.33</v>
      </c>
      <c r="E49" s="25">
        <v>0.46</v>
      </c>
      <c r="F49" s="25">
        <v>12.08348099</v>
      </c>
      <c r="G49" s="26">
        <f>G45*8/12+G57*4/12</f>
        <v>5.3366666666666669</v>
      </c>
      <c r="H49">
        <f t="shared" si="0"/>
        <v>1874</v>
      </c>
      <c r="I49">
        <f t="shared" si="1"/>
        <v>5</v>
      </c>
      <c r="J49">
        <f>Table_Data[[#This Row],[E]]*$J$6/Table_Data[[#This Row],[CPI]]</f>
        <v>10.083470160695805</v>
      </c>
      <c r="K49">
        <f>Table_Data[[#This Row],[P]]*$J$6/Table_Data[[#This Row],[CPI]]</f>
        <v>98.204231130254811</v>
      </c>
      <c r="L49">
        <f>Table_Data[[#This Row],[E]]/(Table_Data[[#This Row],[CPI]]/$L$6)</f>
        <v>0.69665355595515366</v>
      </c>
      <c r="M49">
        <f>Table_Data[[#This Row],[P]]/(Table_Data[[#This Row],[CPI]]/$L$6)</f>
        <v>6.7847998493023658</v>
      </c>
      <c r="N49" s="43">
        <f>1-(Table_Data[[#This Row],[D]]/Table_Data[[#This Row],[E]])</f>
        <v>0.28260869565217395</v>
      </c>
    </row>
    <row r="50" spans="2:14" x14ac:dyDescent="0.25">
      <c r="B50" s="27">
        <v>1874.06</v>
      </c>
      <c r="C50" s="25">
        <v>4.46</v>
      </c>
      <c r="D50" s="28">
        <v>0.33</v>
      </c>
      <c r="E50" s="25">
        <v>0.46</v>
      </c>
      <c r="F50" s="25">
        <v>11.79806612</v>
      </c>
      <c r="G50" s="26">
        <f>G45*7/12+G57*5/12</f>
        <v>5.3033333333333337</v>
      </c>
      <c r="H50">
        <f t="shared" si="0"/>
        <v>1874</v>
      </c>
      <c r="I50">
        <f t="shared" si="1"/>
        <v>6</v>
      </c>
      <c r="J50">
        <f>Table_Data[[#This Row],[E]]*$J$6/Table_Data[[#This Row],[CPI]]</f>
        <v>10.327406098653057</v>
      </c>
      <c r="K50">
        <f>Table_Data[[#This Row],[P]]*$J$6/Table_Data[[#This Row],[CPI]]</f>
        <v>100.13093739128833</v>
      </c>
      <c r="L50">
        <f>Table_Data[[#This Row],[E]]/(Table_Data[[#This Row],[CPI]]/$L$6)</f>
        <v>0.71350676580205508</v>
      </c>
      <c r="M50">
        <f>Table_Data[[#This Row],[P]]/(Table_Data[[#This Row],[CPI]]/$L$6)</f>
        <v>6.9179134249503598</v>
      </c>
      <c r="N50" s="43">
        <f>1-(Table_Data[[#This Row],[D]]/Table_Data[[#This Row],[E]])</f>
        <v>0.28260869565217395</v>
      </c>
    </row>
    <row r="51" spans="2:14" x14ac:dyDescent="0.25">
      <c r="B51" s="27">
        <v>1874.07</v>
      </c>
      <c r="C51" s="25">
        <v>4.46</v>
      </c>
      <c r="D51" s="28">
        <v>0.33</v>
      </c>
      <c r="E51" s="25">
        <v>0.46</v>
      </c>
      <c r="F51" s="25">
        <v>11.893231399999999</v>
      </c>
      <c r="G51" s="26">
        <f>G45*6/12+G57*6/12</f>
        <v>5.27</v>
      </c>
      <c r="H51">
        <f t="shared" si="0"/>
        <v>1874</v>
      </c>
      <c r="I51">
        <f t="shared" si="1"/>
        <v>7.0000000000000009</v>
      </c>
      <c r="J51">
        <f>Table_Data[[#This Row],[E]]*$J$6/Table_Data[[#This Row],[CPI]]</f>
        <v>10.244769978998308</v>
      </c>
      <c r="K51">
        <f>Table_Data[[#This Row],[P]]*$J$6/Table_Data[[#This Row],[CPI]]</f>
        <v>99.329726318114012</v>
      </c>
      <c r="L51">
        <f>Table_Data[[#This Row],[E]]/(Table_Data[[#This Row],[CPI]]/$L$6)</f>
        <v>0.70779754608995515</v>
      </c>
      <c r="M51">
        <f>Table_Data[[#This Row],[P]]/(Table_Data[[#This Row],[CPI]]/$L$6)</f>
        <v>6.8625588164373905</v>
      </c>
      <c r="N51" s="43">
        <f>1-(Table_Data[[#This Row],[D]]/Table_Data[[#This Row],[E]])</f>
        <v>0.28260869565217395</v>
      </c>
    </row>
    <row r="52" spans="2:14" x14ac:dyDescent="0.25">
      <c r="B52" s="27">
        <v>1874.08</v>
      </c>
      <c r="C52" s="25">
        <v>4.47</v>
      </c>
      <c r="D52" s="28">
        <v>0.33</v>
      </c>
      <c r="E52" s="25">
        <v>0.46</v>
      </c>
      <c r="F52" s="25">
        <v>11.79806612</v>
      </c>
      <c r="G52" s="26">
        <f>G45*5/12+G57*7/12</f>
        <v>5.2366666666666664</v>
      </c>
      <c r="H52">
        <f t="shared" si="0"/>
        <v>1874</v>
      </c>
      <c r="I52">
        <f t="shared" si="1"/>
        <v>8</v>
      </c>
      <c r="J52">
        <f>Table_Data[[#This Row],[E]]*$J$6/Table_Data[[#This Row],[CPI]]</f>
        <v>10.327406098653057</v>
      </c>
      <c r="K52">
        <f>Table_Data[[#This Row],[P]]*$J$6/Table_Data[[#This Row],[CPI]]</f>
        <v>100.35544621951992</v>
      </c>
      <c r="L52">
        <f>Table_Data[[#This Row],[E]]/(Table_Data[[#This Row],[CPI]]/$L$6)</f>
        <v>0.71350676580205508</v>
      </c>
      <c r="M52">
        <f>Table_Data[[#This Row],[P]]/(Table_Data[[#This Row],[CPI]]/$L$6)</f>
        <v>6.9334244415982305</v>
      </c>
      <c r="N52" s="43">
        <f>1-(Table_Data[[#This Row],[D]]/Table_Data[[#This Row],[E]])</f>
        <v>0.28260869565217395</v>
      </c>
    </row>
    <row r="53" spans="2:14" x14ac:dyDescent="0.25">
      <c r="B53" s="27">
        <v>1874.09</v>
      </c>
      <c r="C53" s="25">
        <v>4.54</v>
      </c>
      <c r="D53" s="28">
        <v>0.33</v>
      </c>
      <c r="E53" s="25">
        <v>0.46</v>
      </c>
      <c r="F53" s="25">
        <v>11.79806612</v>
      </c>
      <c r="G53" s="26">
        <f>G45*4/12+G57*8/12</f>
        <v>5.2033333333333331</v>
      </c>
      <c r="H53">
        <f t="shared" si="0"/>
        <v>1874</v>
      </c>
      <c r="I53">
        <f t="shared" si="1"/>
        <v>9</v>
      </c>
      <c r="J53">
        <f>Table_Data[[#This Row],[E]]*$J$6/Table_Data[[#This Row],[CPI]]</f>
        <v>10.327406098653057</v>
      </c>
      <c r="K53">
        <f>Table_Data[[#This Row],[P]]*$J$6/Table_Data[[#This Row],[CPI]]</f>
        <v>101.92700801714105</v>
      </c>
      <c r="L53">
        <f>Table_Data[[#This Row],[E]]/(Table_Data[[#This Row],[CPI]]/$L$6)</f>
        <v>0.71350676580205508</v>
      </c>
      <c r="M53">
        <f>Table_Data[[#This Row],[P]]/(Table_Data[[#This Row],[CPI]]/$L$6)</f>
        <v>7.0420015581333262</v>
      </c>
      <c r="N53" s="43">
        <f>1-(Table_Data[[#This Row],[D]]/Table_Data[[#This Row],[E]])</f>
        <v>0.28260869565217395</v>
      </c>
    </row>
    <row r="54" spans="2:14" x14ac:dyDescent="0.25">
      <c r="B54" s="27">
        <v>1874.1</v>
      </c>
      <c r="C54" s="25">
        <v>4.53</v>
      </c>
      <c r="D54" s="28">
        <v>0.33</v>
      </c>
      <c r="E54" s="25">
        <v>0.46</v>
      </c>
      <c r="F54" s="25">
        <v>11.60773554</v>
      </c>
      <c r="G54" s="26">
        <f>G45*3/12+G57*9/12</f>
        <v>5.17</v>
      </c>
      <c r="H54">
        <f t="shared" si="0"/>
        <v>1874</v>
      </c>
      <c r="I54">
        <f t="shared" si="1"/>
        <v>10</v>
      </c>
      <c r="J54">
        <f>Table_Data[[#This Row],[E]]*$J$6/Table_Data[[#This Row],[CPI]]</f>
        <v>10.496743277802141</v>
      </c>
      <c r="K54">
        <f>Table_Data[[#This Row],[P]]*$J$6/Table_Data[[#This Row],[CPI]]</f>
        <v>103.37010227922543</v>
      </c>
      <c r="L54">
        <f>Table_Data[[#This Row],[E]]/(Table_Data[[#This Row],[CPI]]/$L$6)</f>
        <v>0.72520604651887177</v>
      </c>
      <c r="M54">
        <f>Table_Data[[#This Row],[P]]/(Table_Data[[#This Row],[CPI]]/$L$6)</f>
        <v>7.1417030233271497</v>
      </c>
      <c r="N54" s="43">
        <f>1-(Table_Data[[#This Row],[D]]/Table_Data[[#This Row],[E]])</f>
        <v>0.28260869565217395</v>
      </c>
    </row>
    <row r="55" spans="2:14" x14ac:dyDescent="0.25">
      <c r="B55" s="27">
        <v>1874.11</v>
      </c>
      <c r="C55" s="25">
        <v>4.57</v>
      </c>
      <c r="D55" s="28">
        <v>0.33</v>
      </c>
      <c r="E55" s="25">
        <v>0.46</v>
      </c>
      <c r="F55" s="25">
        <v>11.51265124</v>
      </c>
      <c r="G55" s="26">
        <f>G45*2/12+G57*10/12</f>
        <v>5.1366666666666667</v>
      </c>
      <c r="H55">
        <f t="shared" si="0"/>
        <v>1874</v>
      </c>
      <c r="I55">
        <f t="shared" si="1"/>
        <v>11</v>
      </c>
      <c r="J55">
        <f>Table_Data[[#This Row],[E]]*$J$6/Table_Data[[#This Row],[CPI]]</f>
        <v>10.583437078043547</v>
      </c>
      <c r="K55">
        <f>Table_Data[[#This Row],[P]]*$J$6/Table_Data[[#This Row],[CPI]]</f>
        <v>105.14414662317175</v>
      </c>
      <c r="L55">
        <f>Table_Data[[#This Row],[E]]/(Table_Data[[#This Row],[CPI]]/$L$6)</f>
        <v>0.73119560599144851</v>
      </c>
      <c r="M55">
        <f>Table_Data[[#This Row],[P]]/(Table_Data[[#This Row],[CPI]]/$L$6)</f>
        <v>7.2642693899585211</v>
      </c>
      <c r="N55" s="43">
        <f>1-(Table_Data[[#This Row],[D]]/Table_Data[[#This Row],[E]])</f>
        <v>0.28260869565217395</v>
      </c>
    </row>
    <row r="56" spans="2:14" x14ac:dyDescent="0.25">
      <c r="B56" s="27">
        <v>1874.12</v>
      </c>
      <c r="C56" s="25">
        <v>4.54</v>
      </c>
      <c r="D56" s="28">
        <v>0.33</v>
      </c>
      <c r="E56" s="25">
        <v>0.46</v>
      </c>
      <c r="F56" s="25">
        <v>11.51265124</v>
      </c>
      <c r="G56" s="26">
        <f>G45*1/12+G57*11/12</f>
        <v>5.1033333333333335</v>
      </c>
      <c r="H56">
        <f t="shared" si="0"/>
        <v>1874</v>
      </c>
      <c r="I56">
        <f t="shared" si="1"/>
        <v>12</v>
      </c>
      <c r="J56">
        <f>Table_Data[[#This Row],[E]]*$J$6/Table_Data[[#This Row],[CPI]]</f>
        <v>10.583437078043547</v>
      </c>
      <c r="K56">
        <f>Table_Data[[#This Row],[P]]*$J$6/Table_Data[[#This Row],[CPI]]</f>
        <v>104.45392246590804</v>
      </c>
      <c r="L56">
        <f>Table_Data[[#This Row],[E]]/(Table_Data[[#This Row],[CPI]]/$L$6)</f>
        <v>0.73119560599144851</v>
      </c>
      <c r="M56">
        <f>Table_Data[[#This Row],[P]]/(Table_Data[[#This Row],[CPI]]/$L$6)</f>
        <v>7.216582720002557</v>
      </c>
      <c r="N56" s="43">
        <f>1-(Table_Data[[#This Row],[D]]/Table_Data[[#This Row],[E]])</f>
        <v>0.28260869565217395</v>
      </c>
    </row>
    <row r="57" spans="2:14" x14ac:dyDescent="0.25">
      <c r="B57" s="27">
        <v>1875.01</v>
      </c>
      <c r="C57" s="25">
        <v>4.54</v>
      </c>
      <c r="D57" s="28">
        <v>0.32750000000000001</v>
      </c>
      <c r="E57" s="25">
        <v>0.45169999999999999</v>
      </c>
      <c r="F57" s="25">
        <v>11.51265124</v>
      </c>
      <c r="G57" s="26">
        <v>5.07</v>
      </c>
      <c r="H57">
        <f t="shared" si="0"/>
        <v>1875</v>
      </c>
      <c r="I57">
        <f t="shared" si="1"/>
        <v>1</v>
      </c>
      <c r="J57">
        <f>Table_Data[[#This Row],[E]]*$J$6/Table_Data[[#This Row],[CPI]]</f>
        <v>10.392475061200587</v>
      </c>
      <c r="K57">
        <f>Table_Data[[#This Row],[P]]*$J$6/Table_Data[[#This Row],[CPI]]</f>
        <v>104.45392246590804</v>
      </c>
      <c r="L57">
        <f>Table_Data[[#This Row],[E]]/(Table_Data[[#This Row],[CPI]]/$L$6)</f>
        <v>0.71800229397029836</v>
      </c>
      <c r="M57">
        <f>Table_Data[[#This Row],[P]]/(Table_Data[[#This Row],[CPI]]/$L$6)</f>
        <v>7.216582720002557</v>
      </c>
      <c r="N57" s="43">
        <f>1-(Table_Data[[#This Row],[D]]/Table_Data[[#This Row],[E]])</f>
        <v>0.27496125747177325</v>
      </c>
    </row>
    <row r="58" spans="2:14" x14ac:dyDescent="0.25">
      <c r="B58" s="27">
        <v>1875.02</v>
      </c>
      <c r="C58" s="25">
        <v>4.53</v>
      </c>
      <c r="D58" s="28">
        <v>0.32500000000000001</v>
      </c>
      <c r="E58" s="25">
        <v>0.44330000000000003</v>
      </c>
      <c r="F58" s="25">
        <v>11.51265124</v>
      </c>
      <c r="G58" s="26">
        <f>G57*11/12+G69*1/12</f>
        <v>5.03</v>
      </c>
      <c r="H58">
        <f t="shared" si="0"/>
        <v>1875</v>
      </c>
      <c r="I58">
        <f t="shared" si="1"/>
        <v>2</v>
      </c>
      <c r="J58">
        <f>Table_Data[[#This Row],[E]]*$J$6/Table_Data[[#This Row],[CPI]]</f>
        <v>10.199212297166747</v>
      </c>
      <c r="K58">
        <f>Table_Data[[#This Row],[P]]*$J$6/Table_Data[[#This Row],[CPI]]</f>
        <v>104.22384774682014</v>
      </c>
      <c r="L58">
        <f>Table_Data[[#This Row],[E]]/(Table_Data[[#This Row],[CPI]]/$L$6)</f>
        <v>0.70465002638262852</v>
      </c>
      <c r="M58">
        <f>Table_Data[[#This Row],[P]]/(Table_Data[[#This Row],[CPI]]/$L$6)</f>
        <v>7.2006871633505689</v>
      </c>
      <c r="N58" s="43">
        <f>1-(Table_Data[[#This Row],[D]]/Table_Data[[#This Row],[E]])</f>
        <v>0.26686217008797652</v>
      </c>
    </row>
    <row r="59" spans="2:14" x14ac:dyDescent="0.25">
      <c r="B59" s="27">
        <v>1875.03</v>
      </c>
      <c r="C59" s="25">
        <v>4.59</v>
      </c>
      <c r="D59" s="28">
        <v>0.32250000000000001</v>
      </c>
      <c r="E59" s="25">
        <v>0.435</v>
      </c>
      <c r="F59" s="25">
        <v>11.51265124</v>
      </c>
      <c r="G59" s="26">
        <f>G57*10/12+G69*2/12</f>
        <v>4.99</v>
      </c>
      <c r="H59">
        <f t="shared" si="0"/>
        <v>1875</v>
      </c>
      <c r="I59">
        <f t="shared" si="1"/>
        <v>3</v>
      </c>
      <c r="J59">
        <f>Table_Data[[#This Row],[E]]*$J$6/Table_Data[[#This Row],[CPI]]</f>
        <v>10.008250280323788</v>
      </c>
      <c r="K59">
        <f>Table_Data[[#This Row],[P]]*$J$6/Table_Data[[#This Row],[CPI]]</f>
        <v>105.60429606134754</v>
      </c>
      <c r="L59">
        <f>Table_Data[[#This Row],[E]]/(Table_Data[[#This Row],[CPI]]/$L$6)</f>
        <v>0.69145671436147849</v>
      </c>
      <c r="M59">
        <f>Table_Data[[#This Row],[P]]/(Table_Data[[#This Row],[CPI]]/$L$6)</f>
        <v>7.2960605032624963</v>
      </c>
      <c r="N59" s="43">
        <f>1-(Table_Data[[#This Row],[D]]/Table_Data[[#This Row],[E]])</f>
        <v>0.25862068965517238</v>
      </c>
    </row>
    <row r="60" spans="2:14" x14ac:dyDescent="0.25">
      <c r="B60" s="27">
        <v>1875.04</v>
      </c>
      <c r="C60" s="25">
        <v>4.6500000000000004</v>
      </c>
      <c r="D60" s="28">
        <v>0.32</v>
      </c>
      <c r="E60" s="25">
        <v>0.42670000000000002</v>
      </c>
      <c r="F60" s="25">
        <v>11.60773554</v>
      </c>
      <c r="G60" s="26">
        <f>G57*9/12+G69*3/12</f>
        <v>4.95</v>
      </c>
      <c r="H60">
        <f t="shared" si="0"/>
        <v>1875</v>
      </c>
      <c r="I60">
        <f t="shared" si="1"/>
        <v>4</v>
      </c>
      <c r="J60">
        <f>Table_Data[[#This Row],[E]]*$J$6/Table_Data[[#This Row],[CPI]]</f>
        <v>9.7368703405177683</v>
      </c>
      <c r="K60">
        <f>Table_Data[[#This Row],[P]]*$J$6/Table_Data[[#This Row],[CPI]]</f>
        <v>106.10838313430426</v>
      </c>
      <c r="L60">
        <f>Table_Data[[#This Row],[E]]/(Table_Data[[#This Row],[CPI]]/$L$6)</f>
        <v>0.67270743489044038</v>
      </c>
      <c r="M60">
        <f>Table_Data[[#This Row],[P]]/(Table_Data[[#This Row],[CPI]]/$L$6)</f>
        <v>7.3308872093755513</v>
      </c>
      <c r="N60" s="43">
        <f>1-(Table_Data[[#This Row],[D]]/Table_Data[[#This Row],[E]])</f>
        <v>0.25005858917272095</v>
      </c>
    </row>
    <row r="61" spans="2:14" x14ac:dyDescent="0.25">
      <c r="B61" s="27">
        <v>1875.05</v>
      </c>
      <c r="C61" s="25">
        <v>4.47</v>
      </c>
      <c r="D61" s="28">
        <v>0.3175</v>
      </c>
      <c r="E61" s="25">
        <v>0.41830000000000001</v>
      </c>
      <c r="F61" s="25">
        <v>11.322320660000001</v>
      </c>
      <c r="G61" s="26">
        <f>G57*8/12+G69*4/12</f>
        <v>4.91</v>
      </c>
      <c r="H61">
        <f t="shared" si="0"/>
        <v>1875</v>
      </c>
      <c r="I61">
        <f t="shared" si="1"/>
        <v>5</v>
      </c>
      <c r="J61">
        <f>Table_Data[[#This Row],[E]]*$J$6/Table_Data[[#This Row],[CPI]]</f>
        <v>9.7858073823533616</v>
      </c>
      <c r="K61">
        <f>Table_Data[[#This Row],[P]]*$J$6/Table_Data[[#This Row],[CPI]]</f>
        <v>104.57221850136153</v>
      </c>
      <c r="L61">
        <f>Table_Data[[#This Row],[E]]/(Table_Data[[#This Row],[CPI]]/$L$6)</f>
        <v>0.67608843009044395</v>
      </c>
      <c r="M61">
        <f>Table_Data[[#This Row],[P]]/(Table_Data[[#This Row],[CPI]]/$L$6)</f>
        <v>7.2247556359174858</v>
      </c>
      <c r="N61" s="43">
        <f>1-(Table_Data[[#This Row],[D]]/Table_Data[[#This Row],[E]])</f>
        <v>0.24097537652402579</v>
      </c>
    </row>
    <row r="62" spans="2:14" x14ac:dyDescent="0.25">
      <c r="B62" s="27">
        <v>1875.06</v>
      </c>
      <c r="C62" s="25">
        <v>4.38</v>
      </c>
      <c r="D62" s="28">
        <v>0.315</v>
      </c>
      <c r="E62" s="25">
        <v>0.41</v>
      </c>
      <c r="F62" s="25">
        <v>11.13207107</v>
      </c>
      <c r="G62" s="26">
        <f>G57*7/12+G69*5/12</f>
        <v>4.87</v>
      </c>
      <c r="H62">
        <f t="shared" si="0"/>
        <v>1875</v>
      </c>
      <c r="I62">
        <f t="shared" si="1"/>
        <v>6</v>
      </c>
      <c r="J62">
        <f>Table_Data[[#This Row],[E]]*$J$6/Table_Data[[#This Row],[CPI]]</f>
        <v>9.7555584506342896</v>
      </c>
      <c r="K62">
        <f>Table_Data[[#This Row],[P]]*$J$6/Table_Data[[#This Row],[CPI]]</f>
        <v>104.21791710677607</v>
      </c>
      <c r="L62">
        <f>Table_Data[[#This Row],[E]]/(Table_Data[[#This Row],[CPI]]/$L$6)</f>
        <v>0.67399857158835041</v>
      </c>
      <c r="M62">
        <f>Table_Data[[#This Row],[P]]/(Table_Data[[#This Row],[CPI]]/$L$6)</f>
        <v>7.2002774233096956</v>
      </c>
      <c r="N62" s="43">
        <f>1-(Table_Data[[#This Row],[D]]/Table_Data[[#This Row],[E]])</f>
        <v>0.23170731707317072</v>
      </c>
    </row>
    <row r="63" spans="2:14" x14ac:dyDescent="0.25">
      <c r="B63" s="27">
        <v>1875.07</v>
      </c>
      <c r="C63" s="25">
        <v>4.3899999999999997</v>
      </c>
      <c r="D63" s="28">
        <v>0.3125</v>
      </c>
      <c r="E63" s="25">
        <v>0.4017</v>
      </c>
      <c r="F63" s="25">
        <v>11.13207107</v>
      </c>
      <c r="G63" s="26">
        <f>G57*6/12+G69*6/12</f>
        <v>4.83</v>
      </c>
      <c r="H63">
        <f t="shared" si="0"/>
        <v>1875</v>
      </c>
      <c r="I63">
        <f t="shared" si="1"/>
        <v>7.0000000000000009</v>
      </c>
      <c r="J63">
        <f>Table_Data[[#This Row],[E]]*$J$6/Table_Data[[#This Row],[CPI]]</f>
        <v>9.5580678771214487</v>
      </c>
      <c r="K63">
        <f>Table_Data[[#This Row],[P]]*$J$6/Table_Data[[#This Row],[CPI]]</f>
        <v>104.45585755679153</v>
      </c>
      <c r="L63">
        <f>Table_Data[[#This Row],[E]]/(Table_Data[[#This Row],[CPI]]/$L$6)</f>
        <v>0.6603542102610741</v>
      </c>
      <c r="M63">
        <f>Table_Data[[#This Row],[P]]/(Table_Data[[#This Row],[CPI]]/$L$6)</f>
        <v>7.21671641286063</v>
      </c>
      <c r="N63" s="43">
        <f>1-(Table_Data[[#This Row],[D]]/Table_Data[[#This Row],[E]])</f>
        <v>0.22205626089121233</v>
      </c>
    </row>
    <row r="64" spans="2:14" x14ac:dyDescent="0.25">
      <c r="B64" s="27">
        <v>1875.08</v>
      </c>
      <c r="C64" s="25">
        <v>4.41</v>
      </c>
      <c r="D64" s="28">
        <v>0.31</v>
      </c>
      <c r="E64" s="25">
        <v>0.39329999999999998</v>
      </c>
      <c r="F64" s="25">
        <v>11.22715537</v>
      </c>
      <c r="G64" s="26">
        <f>G57*5/12+G69*7/12</f>
        <v>4.79</v>
      </c>
      <c r="H64">
        <f t="shared" si="0"/>
        <v>1875</v>
      </c>
      <c r="I64">
        <f t="shared" si="1"/>
        <v>8</v>
      </c>
      <c r="J64">
        <f>Table_Data[[#This Row],[E]]*$J$6/Table_Data[[#This Row],[CPI]]</f>
        <v>9.2789420531551787</v>
      </c>
      <c r="K64">
        <f>Table_Data[[#This Row],[P]]*$J$6/Table_Data[[#This Row],[CPI]]</f>
        <v>104.04305734659127</v>
      </c>
      <c r="L64">
        <f>Table_Data[[#This Row],[E]]/(Table_Data[[#This Row],[CPI]]/$L$6)</f>
        <v>0.64106977794500764</v>
      </c>
      <c r="M64">
        <f>Table_Data[[#This Row],[P]]/(Table_Data[[#This Row],[CPI]]/$L$6)</f>
        <v>7.1881965948067217</v>
      </c>
      <c r="N64" s="43">
        <f>1-(Table_Data[[#This Row],[D]]/Table_Data[[#This Row],[E]])</f>
        <v>0.2117976099669463</v>
      </c>
    </row>
    <row r="65" spans="2:14" x14ac:dyDescent="0.25">
      <c r="B65" s="27">
        <v>1875.09</v>
      </c>
      <c r="C65" s="25">
        <v>4.37</v>
      </c>
      <c r="D65" s="28">
        <v>0.3075</v>
      </c>
      <c r="E65" s="25">
        <v>0.38500000000000001</v>
      </c>
      <c r="F65" s="25">
        <v>11.13207107</v>
      </c>
      <c r="G65" s="26">
        <f>G57*4/12+G69*8/12</f>
        <v>4.75</v>
      </c>
      <c r="H65">
        <f t="shared" si="0"/>
        <v>1875</v>
      </c>
      <c r="I65">
        <f t="shared" si="1"/>
        <v>9</v>
      </c>
      <c r="J65">
        <f>Table_Data[[#This Row],[E]]*$J$6/Table_Data[[#This Row],[CPI]]</f>
        <v>9.1607073255956148</v>
      </c>
      <c r="K65">
        <f>Table_Data[[#This Row],[P]]*$J$6/Table_Data[[#This Row],[CPI]]</f>
        <v>103.9799766567606</v>
      </c>
      <c r="L65">
        <f>Table_Data[[#This Row],[E]]/(Table_Data[[#This Row],[CPI]]/$L$6)</f>
        <v>0.63290109771101211</v>
      </c>
      <c r="M65">
        <f>Table_Data[[#This Row],[P]]/(Table_Data[[#This Row],[CPI]]/$L$6)</f>
        <v>7.1838384337587602</v>
      </c>
      <c r="N65" s="43">
        <f>1-(Table_Data[[#This Row],[D]]/Table_Data[[#This Row],[E]])</f>
        <v>0.20129870129870131</v>
      </c>
    </row>
    <row r="66" spans="2:14" x14ac:dyDescent="0.25">
      <c r="B66" s="27">
        <v>1875.1</v>
      </c>
      <c r="C66" s="25">
        <v>4.3</v>
      </c>
      <c r="D66" s="28">
        <v>0.30499999999999999</v>
      </c>
      <c r="E66" s="25">
        <v>0.37669999999999998</v>
      </c>
      <c r="F66" s="25">
        <v>11.13207107</v>
      </c>
      <c r="G66" s="26">
        <f>G57*3/12+G69*9/12</f>
        <v>4.7100000000000009</v>
      </c>
      <c r="H66">
        <f t="shared" si="0"/>
        <v>1875</v>
      </c>
      <c r="I66">
        <f t="shared" si="1"/>
        <v>10</v>
      </c>
      <c r="J66">
        <f>Table_Data[[#This Row],[E]]*$J$6/Table_Data[[#This Row],[CPI]]</f>
        <v>8.9632167520827721</v>
      </c>
      <c r="K66">
        <f>Table_Data[[#This Row],[P]]*$J$6/Table_Data[[#This Row],[CPI]]</f>
        <v>102.31439350665231</v>
      </c>
      <c r="L66">
        <f>Table_Data[[#This Row],[E]]/(Table_Data[[#This Row],[CPI]]/$L$6)</f>
        <v>0.61925673638373568</v>
      </c>
      <c r="M66">
        <f>Table_Data[[#This Row],[P]]/(Table_Data[[#This Row],[CPI]]/$L$6)</f>
        <v>7.0687655069022117</v>
      </c>
      <c r="N66" s="43">
        <f>1-(Table_Data[[#This Row],[D]]/Table_Data[[#This Row],[E]])</f>
        <v>0.19033713830634458</v>
      </c>
    </row>
    <row r="67" spans="2:14" x14ac:dyDescent="0.25">
      <c r="B67" s="27">
        <v>1875.11</v>
      </c>
      <c r="C67" s="25">
        <v>4.37</v>
      </c>
      <c r="D67" s="28">
        <v>0.30249999999999999</v>
      </c>
      <c r="E67" s="25">
        <v>0.36830000000000002</v>
      </c>
      <c r="F67" s="25">
        <v>11.03690579</v>
      </c>
      <c r="G67" s="26">
        <f>G57*2/12+G69*10/12</f>
        <v>4.67</v>
      </c>
      <c r="H67">
        <f t="shared" si="0"/>
        <v>1875</v>
      </c>
      <c r="I67">
        <f t="shared" si="1"/>
        <v>11</v>
      </c>
      <c r="J67">
        <f>Table_Data[[#This Row],[E]]*$J$6/Table_Data[[#This Row],[CPI]]</f>
        <v>8.8389083821290821</v>
      </c>
      <c r="K67">
        <f>Table_Data[[#This Row],[P]]*$J$6/Table_Data[[#This Row],[CPI]]</f>
        <v>104.87653985855034</v>
      </c>
      <c r="L67">
        <f>Table_Data[[#This Row],[E]]/(Table_Data[[#This Row],[CPI]]/$L$6)</f>
        <v>0.6106684362665018</v>
      </c>
      <c r="M67">
        <f>Table_Data[[#This Row],[P]]/(Table_Data[[#This Row],[CPI]]/$L$6)</f>
        <v>7.2457807941477403</v>
      </c>
      <c r="N67" s="43">
        <f>1-(Table_Data[[#This Row],[D]]/Table_Data[[#This Row],[E]])</f>
        <v>0.17865870214499058</v>
      </c>
    </row>
    <row r="68" spans="2:14" x14ac:dyDescent="0.25">
      <c r="B68" s="27">
        <v>1875.12</v>
      </c>
      <c r="C68" s="25">
        <v>4.37</v>
      </c>
      <c r="D68" s="28">
        <v>0.3</v>
      </c>
      <c r="E68" s="25">
        <v>0.36</v>
      </c>
      <c r="F68" s="25">
        <v>10.9417405</v>
      </c>
      <c r="G68" s="26">
        <f>G57*1/12+G69*11/12</f>
        <v>4.63</v>
      </c>
      <c r="H68">
        <f t="shared" si="0"/>
        <v>1875</v>
      </c>
      <c r="I68">
        <f t="shared" si="1"/>
        <v>12</v>
      </c>
      <c r="J68">
        <f>Table_Data[[#This Row],[E]]*$J$6/Table_Data[[#This Row],[CPI]]</f>
        <v>8.7148584816099426</v>
      </c>
      <c r="K68">
        <f>Table_Data[[#This Row],[P]]*$J$6/Table_Data[[#This Row],[CPI]]</f>
        <v>105.78869879065402</v>
      </c>
      <c r="L68">
        <f>Table_Data[[#This Row],[E]]/(Table_Data[[#This Row],[CPI]]/$L$6)</f>
        <v>0.60209799345908455</v>
      </c>
      <c r="M68">
        <f>Table_Data[[#This Row],[P]]/(Table_Data[[#This Row],[CPI]]/$L$6)</f>
        <v>7.3088006428227761</v>
      </c>
      <c r="N68" s="43">
        <f>1-(Table_Data[[#This Row],[D]]/Table_Data[[#This Row],[E]])</f>
        <v>0.16666666666666663</v>
      </c>
    </row>
    <row r="69" spans="2:14" x14ac:dyDescent="0.25">
      <c r="B69" s="27">
        <v>1876.01</v>
      </c>
      <c r="C69" s="25">
        <v>4.46</v>
      </c>
      <c r="D69" s="28">
        <v>0.3</v>
      </c>
      <c r="E69" s="25">
        <v>0.3533</v>
      </c>
      <c r="F69" s="25">
        <v>10.846575209999999</v>
      </c>
      <c r="G69" s="26">
        <v>4.59</v>
      </c>
      <c r="H69">
        <f t="shared" si="0"/>
        <v>1876</v>
      </c>
      <c r="I69">
        <f t="shared" si="1"/>
        <v>1</v>
      </c>
      <c r="J69">
        <f>Table_Data[[#This Row],[E]]*$J$6/Table_Data[[#This Row],[CPI]]</f>
        <v>8.6277043479791633</v>
      </c>
      <c r="K69">
        <f>Table_Data[[#This Row],[P]]*$J$6/Table_Data[[#This Row],[CPI]]</f>
        <v>108.91469400505821</v>
      </c>
      <c r="L69">
        <f>Table_Data[[#This Row],[E]]/(Table_Data[[#This Row],[CPI]]/$L$6)</f>
        <v>0.59607663016426005</v>
      </c>
      <c r="M69">
        <f>Table_Data[[#This Row],[P]]/(Table_Data[[#This Row],[CPI]]/$L$6)</f>
        <v>7.5247714988185663</v>
      </c>
      <c r="N69" s="43">
        <f>1-(Table_Data[[#This Row],[D]]/Table_Data[[#This Row],[E]])</f>
        <v>0.15086328898952739</v>
      </c>
    </row>
    <row r="70" spans="2:14" x14ac:dyDescent="0.25">
      <c r="B70" s="27">
        <v>1876.02</v>
      </c>
      <c r="C70" s="25">
        <v>4.5199999999999996</v>
      </c>
      <c r="D70" s="28">
        <v>0.3</v>
      </c>
      <c r="E70" s="25">
        <v>0.34670000000000001</v>
      </c>
      <c r="F70" s="25">
        <v>10.846575209999999</v>
      </c>
      <c r="G70" s="26">
        <f>G69*11/12+G81*1/12</f>
        <v>4.5783333333333331</v>
      </c>
      <c r="H70">
        <f t="shared" si="0"/>
        <v>1876</v>
      </c>
      <c r="I70">
        <f t="shared" si="1"/>
        <v>2</v>
      </c>
      <c r="J70">
        <f>Table_Data[[#This Row],[E]]*$J$6/Table_Data[[#This Row],[CPI]]</f>
        <v>8.4665301371196602</v>
      </c>
      <c r="K70">
        <f>Table_Data[[#This Row],[P]]*$J$6/Table_Data[[#This Row],[CPI]]</f>
        <v>110.37991410378098</v>
      </c>
      <c r="L70">
        <f>Table_Data[[#This Row],[E]]/(Table_Data[[#This Row],[CPI]]/$L$6)</f>
        <v>0.58494131808080652</v>
      </c>
      <c r="M70">
        <f>Table_Data[[#This Row],[P]]/(Table_Data[[#This Row],[CPI]]/$L$6)</f>
        <v>7.626001608668143</v>
      </c>
      <c r="N70" s="43">
        <f>1-(Table_Data[[#This Row],[D]]/Table_Data[[#This Row],[E]])</f>
        <v>0.1346985866743583</v>
      </c>
    </row>
    <row r="71" spans="2:14" x14ac:dyDescent="0.25">
      <c r="B71" s="27">
        <v>1876.03</v>
      </c>
      <c r="C71" s="25">
        <v>4.51</v>
      </c>
      <c r="D71" s="28">
        <v>0.3</v>
      </c>
      <c r="E71" s="25">
        <v>0.34</v>
      </c>
      <c r="F71" s="25">
        <v>10.846575209999999</v>
      </c>
      <c r="G71" s="26">
        <f>G69*10/12+G81*2/12</f>
        <v>4.5666666666666664</v>
      </c>
      <c r="H71">
        <f t="shared" si="0"/>
        <v>1876</v>
      </c>
      <c r="I71">
        <f t="shared" si="1"/>
        <v>3</v>
      </c>
      <c r="J71">
        <f>Table_Data[[#This Row],[E]]*$J$6/Table_Data[[#This Row],[CPI]]</f>
        <v>8.3029138927622856</v>
      </c>
      <c r="K71">
        <f>Table_Data[[#This Row],[P]]*$J$6/Table_Data[[#This Row],[CPI]]</f>
        <v>110.13571075399385</v>
      </c>
      <c r="L71">
        <f>Table_Data[[#This Row],[E]]/(Table_Data[[#This Row],[CPI]]/$L$6)</f>
        <v>0.57363728914760381</v>
      </c>
      <c r="M71">
        <f>Table_Data[[#This Row],[P]]/(Table_Data[[#This Row],[CPI]]/$L$6)</f>
        <v>7.6091299236932137</v>
      </c>
      <c r="N71" s="43">
        <f>1-(Table_Data[[#This Row],[D]]/Table_Data[[#This Row],[E]])</f>
        <v>0.11764705882352955</v>
      </c>
    </row>
    <row r="72" spans="2:14" x14ac:dyDescent="0.25">
      <c r="B72" s="27">
        <v>1876.04</v>
      </c>
      <c r="C72" s="25">
        <v>4.34</v>
      </c>
      <c r="D72" s="28">
        <v>0.3</v>
      </c>
      <c r="E72" s="25">
        <v>0.33329999999999999</v>
      </c>
      <c r="F72" s="25">
        <v>10.751490909999999</v>
      </c>
      <c r="G72" s="26">
        <f>G69*9/12+G81*3/12</f>
        <v>4.5550000000000006</v>
      </c>
      <c r="H72">
        <f t="shared" si="0"/>
        <v>1876</v>
      </c>
      <c r="I72">
        <f t="shared" si="1"/>
        <v>4</v>
      </c>
      <c r="J72">
        <f>Table_Data[[#This Row],[E]]*$J$6/Table_Data[[#This Row],[CPI]]</f>
        <v>8.2112801693286279</v>
      </c>
      <c r="K72">
        <f>Table_Data[[#This Row],[P]]*$J$6/Table_Data[[#This Row],[CPI]]</f>
        <v>106.9215599606548</v>
      </c>
      <c r="L72">
        <f>Table_Data[[#This Row],[E]]/(Table_Data[[#This Row],[CPI]]/$L$6)</f>
        <v>0.56730643694512517</v>
      </c>
      <c r="M72">
        <f>Table_Data[[#This Row],[P]]/(Table_Data[[#This Row],[CPI]]/$L$6)</f>
        <v>7.3870685158771172</v>
      </c>
      <c r="N72" s="43">
        <f>1-(Table_Data[[#This Row],[D]]/Table_Data[[#This Row],[E]])</f>
        <v>9.9909990999099918E-2</v>
      </c>
    </row>
    <row r="73" spans="2:14" x14ac:dyDescent="0.25">
      <c r="B73" s="27">
        <v>1876.05</v>
      </c>
      <c r="C73" s="25">
        <v>4.18</v>
      </c>
      <c r="D73" s="28">
        <v>0.3</v>
      </c>
      <c r="E73" s="25">
        <v>0.32669999999999999</v>
      </c>
      <c r="F73" s="25">
        <v>10.370910739999999</v>
      </c>
      <c r="G73" s="26">
        <f>G69*8/12+G81*4/12</f>
        <v>4.543333333333333</v>
      </c>
      <c r="H73">
        <f t="shared" si="0"/>
        <v>1876</v>
      </c>
      <c r="I73">
        <f t="shared" si="1"/>
        <v>5</v>
      </c>
      <c r="J73">
        <f>Table_Data[[#This Row],[E]]*$J$6/Table_Data[[#This Row],[CPI]]</f>
        <v>8.3440421067590833</v>
      </c>
      <c r="K73">
        <f>Table_Data[[#This Row],[P]]*$J$6/Table_Data[[#This Row],[CPI]]</f>
        <v>106.75878789792768</v>
      </c>
      <c r="L73">
        <f>Table_Data[[#This Row],[E]]/(Table_Data[[#This Row],[CPI]]/$L$6)</f>
        <v>0.57647878280745868</v>
      </c>
      <c r="M73">
        <f>Table_Data[[#This Row],[P]]/(Table_Data[[#This Row],[CPI]]/$L$6)</f>
        <v>7.3758228103311216</v>
      </c>
      <c r="N73" s="43">
        <f>1-(Table_Data[[#This Row],[D]]/Table_Data[[#This Row],[E]])</f>
        <v>8.1726354453627192E-2</v>
      </c>
    </row>
    <row r="74" spans="2:14" x14ac:dyDescent="0.25">
      <c r="B74" s="27">
        <v>1876.06</v>
      </c>
      <c r="C74" s="25">
        <v>4.1500000000000004</v>
      </c>
      <c r="D74" s="28">
        <v>0.3</v>
      </c>
      <c r="E74" s="25">
        <v>0.32</v>
      </c>
      <c r="F74" s="25">
        <v>10.08541488</v>
      </c>
      <c r="G74" s="26">
        <f>G69*7/12+G81*5/12</f>
        <v>4.5316666666666663</v>
      </c>
      <c r="H74">
        <f t="shared" ref="H74:H137" si="2">VALUE(LEFT(B74,4))</f>
        <v>1876</v>
      </c>
      <c r="I74">
        <f t="shared" ref="I74:I137" si="3">VALUE(_xlfn.CONCAT("0.",RIGHT(B74,LEN(B74)-FIND(".",B74))))*100</f>
        <v>6</v>
      </c>
      <c r="J74">
        <f>Table_Data[[#This Row],[E]]*$J$6/Table_Data[[#This Row],[CPI]]</f>
        <v>8.4042789521812917</v>
      </c>
      <c r="K74">
        <f>Table_Data[[#This Row],[P]]*$J$6/Table_Data[[#This Row],[CPI]]</f>
        <v>108.99299266110114</v>
      </c>
      <c r="L74">
        <f>Table_Data[[#This Row],[E]]/(Table_Data[[#This Row],[CPI]]/$L$6)</f>
        <v>0.58064046642372735</v>
      </c>
      <c r="M74">
        <f>Table_Data[[#This Row],[P]]/(Table_Data[[#This Row],[CPI]]/$L$6)</f>
        <v>7.5301810489327146</v>
      </c>
      <c r="N74" s="43">
        <f>1-(Table_Data[[#This Row],[D]]/Table_Data[[#This Row],[E]])</f>
        <v>6.25E-2</v>
      </c>
    </row>
    <row r="75" spans="2:14" x14ac:dyDescent="0.25">
      <c r="B75" s="27">
        <v>1876.07</v>
      </c>
      <c r="C75" s="25">
        <v>4.0999999999999996</v>
      </c>
      <c r="D75" s="28">
        <v>0.3</v>
      </c>
      <c r="E75" s="25">
        <v>0.31330000000000002</v>
      </c>
      <c r="F75" s="25">
        <v>10.08541488</v>
      </c>
      <c r="G75" s="26">
        <f>G69*6/12+G81*6/12</f>
        <v>4.5199999999999996</v>
      </c>
      <c r="H75">
        <f t="shared" si="2"/>
        <v>1876</v>
      </c>
      <c r="I75">
        <f t="shared" si="3"/>
        <v>7.0000000000000009</v>
      </c>
      <c r="J75">
        <f>Table_Data[[#This Row],[E]]*$J$6/Table_Data[[#This Row],[CPI]]</f>
        <v>8.2283143616199954</v>
      </c>
      <c r="K75">
        <f>Table_Data[[#This Row],[P]]*$J$6/Table_Data[[#This Row],[CPI]]</f>
        <v>107.67982407482279</v>
      </c>
      <c r="L75">
        <f>Table_Data[[#This Row],[E]]/(Table_Data[[#This Row],[CPI]]/$L$6)</f>
        <v>0.56848330665798064</v>
      </c>
      <c r="M75">
        <f>Table_Data[[#This Row],[P]]/(Table_Data[[#This Row],[CPI]]/$L$6)</f>
        <v>7.4394559760540062</v>
      </c>
      <c r="N75" s="43">
        <f>1-(Table_Data[[#This Row],[D]]/Table_Data[[#This Row],[E]])</f>
        <v>4.2451324609001029E-2</v>
      </c>
    </row>
    <row r="76" spans="2:14" x14ac:dyDescent="0.25">
      <c r="B76" s="27">
        <v>1876.08</v>
      </c>
      <c r="C76" s="25">
        <v>3.93</v>
      </c>
      <c r="D76" s="28">
        <v>0.3</v>
      </c>
      <c r="E76" s="25">
        <v>0.30669999999999997</v>
      </c>
      <c r="F76" s="25">
        <v>10.180580170000001</v>
      </c>
      <c r="G76" s="26">
        <f>G69*5/12+G81*7/12</f>
        <v>4.5083333333333337</v>
      </c>
      <c r="H76">
        <f t="shared" si="2"/>
        <v>1876</v>
      </c>
      <c r="I76">
        <f t="shared" si="3"/>
        <v>8</v>
      </c>
      <c r="J76">
        <f>Table_Data[[#This Row],[E]]*$J$6/Table_Data[[#This Row],[CPI]]</f>
        <v>7.9796803859361969</v>
      </c>
      <c r="K76">
        <f>Table_Data[[#This Row],[P]]*$J$6/Table_Data[[#This Row],[CPI]]</f>
        <v>102.25022470404062</v>
      </c>
      <c r="L76">
        <f>Table_Data[[#This Row],[E]]/(Table_Data[[#This Row],[CPI]]/$L$6)</f>
        <v>0.55130551562662067</v>
      </c>
      <c r="M76">
        <f>Table_Data[[#This Row],[P]]/(Table_Data[[#This Row],[CPI]]/$L$6)</f>
        <v>7.0643321695879342</v>
      </c>
      <c r="N76" s="43">
        <f>1-(Table_Data[[#This Row],[D]]/Table_Data[[#This Row],[E]])</f>
        <v>2.1845451581349762E-2</v>
      </c>
    </row>
    <row r="77" spans="2:14" x14ac:dyDescent="0.25">
      <c r="B77" s="27">
        <v>1876.09</v>
      </c>
      <c r="C77" s="25">
        <v>3.69</v>
      </c>
      <c r="D77" s="28">
        <v>0.3</v>
      </c>
      <c r="E77" s="25">
        <v>0.3</v>
      </c>
      <c r="F77" s="25">
        <v>10.275745450000001</v>
      </c>
      <c r="G77" s="26">
        <f>G69*4/12+G81*8/12</f>
        <v>4.496666666666667</v>
      </c>
      <c r="H77">
        <f t="shared" si="2"/>
        <v>1876</v>
      </c>
      <c r="I77">
        <f t="shared" si="3"/>
        <v>9</v>
      </c>
      <c r="J77">
        <f>Table_Data[[#This Row],[E]]*$J$6/Table_Data[[#This Row],[CPI]]</f>
        <v>7.733074002918201</v>
      </c>
      <c r="K77">
        <f>Table_Data[[#This Row],[P]]*$J$6/Table_Data[[#This Row],[CPI]]</f>
        <v>95.11681023589388</v>
      </c>
      <c r="L77">
        <f>Table_Data[[#This Row],[E]]/(Table_Data[[#This Row],[CPI]]/$L$6)</f>
        <v>0.53426780827857123</v>
      </c>
      <c r="M77">
        <f>Table_Data[[#This Row],[P]]/(Table_Data[[#This Row],[CPI]]/$L$6)</f>
        <v>6.5714940418264254</v>
      </c>
      <c r="N77" s="43">
        <f>1-(Table_Data[[#This Row],[D]]/Table_Data[[#This Row],[E]])</f>
        <v>0</v>
      </c>
    </row>
    <row r="78" spans="2:14" x14ac:dyDescent="0.25">
      <c r="B78" s="27">
        <v>1876.1</v>
      </c>
      <c r="C78" s="25">
        <v>3.67</v>
      </c>
      <c r="D78" s="28">
        <v>0.3</v>
      </c>
      <c r="E78" s="25">
        <v>0.29330000000000001</v>
      </c>
      <c r="F78" s="25">
        <v>10.465995039999999</v>
      </c>
      <c r="G78" s="26">
        <f>G69*3/12+G81*9/12</f>
        <v>4.4850000000000003</v>
      </c>
      <c r="H78">
        <f t="shared" si="2"/>
        <v>1876</v>
      </c>
      <c r="I78">
        <f t="shared" si="3"/>
        <v>10</v>
      </c>
      <c r="J78">
        <f>Table_Data[[#This Row],[E]]*$J$6/Table_Data[[#This Row],[CPI]]</f>
        <v>7.4229372174439723</v>
      </c>
      <c r="K78">
        <f>Table_Data[[#This Row],[P]]*$J$6/Table_Data[[#This Row],[CPI]]</f>
        <v>92.881621507055499</v>
      </c>
      <c r="L78">
        <f>Table_Data[[#This Row],[E]]/(Table_Data[[#This Row],[CPI]]/$L$6)</f>
        <v>0.51284086983477117</v>
      </c>
      <c r="M78">
        <f>Table_Data[[#This Row],[P]]/(Table_Data[[#This Row],[CPI]]/$L$6)</f>
        <v>6.417067822344392</v>
      </c>
      <c r="N78" s="43">
        <f>1-(Table_Data[[#This Row],[D]]/Table_Data[[#This Row],[E]])</f>
        <v>-2.2843504943743653E-2</v>
      </c>
    </row>
    <row r="79" spans="2:14" x14ac:dyDescent="0.25">
      <c r="B79" s="27">
        <v>1876.11</v>
      </c>
      <c r="C79" s="25">
        <v>3.6</v>
      </c>
      <c r="D79" s="28">
        <v>0.3</v>
      </c>
      <c r="E79" s="25">
        <v>0.28670000000000001</v>
      </c>
      <c r="F79" s="25">
        <v>10.56116033</v>
      </c>
      <c r="G79" s="26">
        <f>G69*2/12+G81*10/12</f>
        <v>4.4733333333333336</v>
      </c>
      <c r="H79">
        <f t="shared" si="2"/>
        <v>1876</v>
      </c>
      <c r="I79">
        <f t="shared" si="3"/>
        <v>11</v>
      </c>
      <c r="J79">
        <f>Table_Data[[#This Row],[E]]*$J$6/Table_Data[[#This Row],[CPI]]</f>
        <v>7.1905201253582334</v>
      </c>
      <c r="K79">
        <f>Table_Data[[#This Row],[P]]*$J$6/Table_Data[[#This Row],[CPI]]</f>
        <v>90.289056335157454</v>
      </c>
      <c r="L79">
        <f>Table_Data[[#This Row],[E]]/(Table_Data[[#This Row],[CPI]]/$L$6)</f>
        <v>0.49678348174456699</v>
      </c>
      <c r="M79">
        <f>Table_Data[[#This Row],[P]]/(Table_Data[[#This Row],[CPI]]/$L$6)</f>
        <v>6.2379509392411618</v>
      </c>
      <c r="N79" s="43">
        <f>1-(Table_Data[[#This Row],[D]]/Table_Data[[#This Row],[E]])</f>
        <v>-4.6389954656435251E-2</v>
      </c>
    </row>
    <row r="80" spans="2:14" x14ac:dyDescent="0.25">
      <c r="B80" s="27">
        <v>1876.12</v>
      </c>
      <c r="C80" s="25">
        <v>3.58</v>
      </c>
      <c r="D80" s="28">
        <v>0.3</v>
      </c>
      <c r="E80" s="25">
        <v>0.28000000000000003</v>
      </c>
      <c r="F80" s="25">
        <v>10.751490909999999</v>
      </c>
      <c r="G80" s="26">
        <f>G69*1/12+G81*11/12</f>
        <v>4.4616666666666669</v>
      </c>
      <c r="H80">
        <f t="shared" si="2"/>
        <v>1876</v>
      </c>
      <c r="I80">
        <f t="shared" si="3"/>
        <v>12</v>
      </c>
      <c r="J80">
        <f>Table_Data[[#This Row],[E]]*$J$6/Table_Data[[#This Row],[CPI]]</f>
        <v>6.8981651587519242</v>
      </c>
      <c r="K80">
        <f>Table_Data[[#This Row],[P]]*$J$6/Table_Data[[#This Row],[CPI]]</f>
        <v>88.197968815471015</v>
      </c>
      <c r="L80">
        <f>Table_Data[[#This Row],[E]]/(Table_Data[[#This Row],[CPI]]/$L$6)</f>
        <v>0.47658506554045921</v>
      </c>
      <c r="M80">
        <f>Table_Data[[#This Row],[P]]/(Table_Data[[#This Row],[CPI]]/$L$6)</f>
        <v>6.0934804808387284</v>
      </c>
      <c r="N80" s="43">
        <f>1-(Table_Data[[#This Row],[D]]/Table_Data[[#This Row],[E]])</f>
        <v>-7.1428571428571397E-2</v>
      </c>
    </row>
    <row r="81" spans="2:14" x14ac:dyDescent="0.25">
      <c r="B81" s="27">
        <v>1877.01</v>
      </c>
      <c r="C81" s="25">
        <v>3.55</v>
      </c>
      <c r="D81" s="28">
        <v>0.2908</v>
      </c>
      <c r="E81" s="25">
        <v>0.28170000000000001</v>
      </c>
      <c r="F81" s="25">
        <v>10.9417405</v>
      </c>
      <c r="G81" s="26">
        <v>4.45</v>
      </c>
      <c r="H81">
        <f t="shared" si="2"/>
        <v>1877</v>
      </c>
      <c r="I81">
        <f t="shared" si="3"/>
        <v>1</v>
      </c>
      <c r="J81">
        <f>Table_Data[[#This Row],[E]]*$J$6/Table_Data[[#This Row],[CPI]]</f>
        <v>6.8193767618597789</v>
      </c>
      <c r="K81">
        <f>Table_Data[[#This Row],[P]]*$J$6/Table_Data[[#This Row],[CPI]]</f>
        <v>85.938187804764695</v>
      </c>
      <c r="L81">
        <f>Table_Data[[#This Row],[E]]/(Table_Data[[#This Row],[CPI]]/$L$6)</f>
        <v>0.47114167988173367</v>
      </c>
      <c r="M81">
        <f>Table_Data[[#This Row],[P]]/(Table_Data[[#This Row],[CPI]]/$L$6)</f>
        <v>5.9373552132770833</v>
      </c>
      <c r="N81" s="43">
        <f>1-(Table_Data[[#This Row],[D]]/Table_Data[[#This Row],[E]])</f>
        <v>-3.2303869364572302E-2</v>
      </c>
    </row>
    <row r="82" spans="2:14" x14ac:dyDescent="0.25">
      <c r="B82" s="27">
        <v>1877.02</v>
      </c>
      <c r="C82" s="25">
        <v>3.34</v>
      </c>
      <c r="D82" s="28">
        <v>0.28170000000000001</v>
      </c>
      <c r="E82" s="25">
        <v>0.2833</v>
      </c>
      <c r="F82" s="25">
        <v>10.65632562</v>
      </c>
      <c r="G82" s="26">
        <f>G81*11/12+G93*1/12</f>
        <v>4.440833333333333</v>
      </c>
      <c r="H82">
        <f t="shared" si="2"/>
        <v>1877</v>
      </c>
      <c r="I82">
        <f t="shared" si="3"/>
        <v>2</v>
      </c>
      <c r="J82">
        <f>Table_Data[[#This Row],[E]]*$J$6/Table_Data[[#This Row],[CPI]]</f>
        <v>7.0417944022998054</v>
      </c>
      <c r="K82">
        <f>Table_Data[[#This Row],[P]]*$J$6/Table_Data[[#This Row],[CPI]]</f>
        <v>83.020096377272665</v>
      </c>
      <c r="L82">
        <f>Table_Data[[#This Row],[E]]/(Table_Data[[#This Row],[CPI]]/$L$6)</f>
        <v>0.48650821914355125</v>
      </c>
      <c r="M82">
        <f>Table_Data[[#This Row],[P]]/(Table_Data[[#This Row],[CPI]]/$L$6)</f>
        <v>5.7357481536867674</v>
      </c>
      <c r="N82" s="43">
        <f>1-(Table_Data[[#This Row],[D]]/Table_Data[[#This Row],[E]])</f>
        <v>5.6477232615601558E-3</v>
      </c>
    </row>
    <row r="83" spans="2:14" x14ac:dyDescent="0.25">
      <c r="B83" s="27">
        <v>1877.03</v>
      </c>
      <c r="C83" s="25">
        <v>3.17</v>
      </c>
      <c r="D83" s="28">
        <v>0.27250000000000002</v>
      </c>
      <c r="E83" s="25">
        <v>0.28499999999999998</v>
      </c>
      <c r="F83" s="25">
        <v>10.180580170000001</v>
      </c>
      <c r="G83" s="26">
        <f>G81*10/12+G93*2/12</f>
        <v>4.4316666666666666</v>
      </c>
      <c r="H83">
        <f t="shared" si="2"/>
        <v>1877</v>
      </c>
      <c r="I83">
        <f t="shared" si="3"/>
        <v>3</v>
      </c>
      <c r="J83">
        <f>Table_Data[[#This Row],[E]]*$J$6/Table_Data[[#This Row],[CPI]]</f>
        <v>7.4150926312090508</v>
      </c>
      <c r="K83">
        <f>Table_Data[[#This Row],[P]]*$J$6/Table_Data[[#This Row],[CPI]]</f>
        <v>82.476644354149798</v>
      </c>
      <c r="L83">
        <f>Table_Data[[#This Row],[E]]/(Table_Data[[#This Row],[CPI]]/$L$6)</f>
        <v>0.51229889779454474</v>
      </c>
      <c r="M83">
        <f>Table_Data[[#This Row],[P]]/(Table_Data[[#This Row],[CPI]]/$L$6)</f>
        <v>5.6982017754691476</v>
      </c>
      <c r="N83" s="43">
        <f>1-(Table_Data[[#This Row],[D]]/Table_Data[[#This Row],[E]])</f>
        <v>4.3859649122806821E-2</v>
      </c>
    </row>
    <row r="84" spans="2:14" x14ac:dyDescent="0.25">
      <c r="B84" s="27">
        <v>1877.04</v>
      </c>
      <c r="C84" s="25">
        <v>2.94</v>
      </c>
      <c r="D84" s="28">
        <v>0.26329999999999998</v>
      </c>
      <c r="E84" s="25">
        <v>0.28670000000000001</v>
      </c>
      <c r="F84" s="25">
        <v>10.465995039999999</v>
      </c>
      <c r="G84" s="26">
        <f>G81*9/12+G93*3/12</f>
        <v>4.4225000000000003</v>
      </c>
      <c r="H84">
        <f t="shared" si="2"/>
        <v>1877</v>
      </c>
      <c r="I84">
        <f t="shared" si="3"/>
        <v>4</v>
      </c>
      <c r="J84">
        <f>Table_Data[[#This Row],[E]]*$J$6/Table_Data[[#This Row],[CPI]]</f>
        <v>7.2559021487936812</v>
      </c>
      <c r="K84">
        <f>Table_Data[[#This Row],[P]]*$J$6/Table_Data[[#This Row],[CPI]]</f>
        <v>74.406530580583961</v>
      </c>
      <c r="L84">
        <f>Table_Data[[#This Row],[E]]/(Table_Data[[#This Row],[CPI]]/$L$6)</f>
        <v>0.50130063887360687</v>
      </c>
      <c r="M84">
        <f>Table_Data[[#This Row],[P]]/(Table_Data[[#This Row],[CPI]]/$L$6)</f>
        <v>5.1406483372459162</v>
      </c>
      <c r="N84" s="43">
        <f>1-(Table_Data[[#This Row],[D]]/Table_Data[[#This Row],[E]])</f>
        <v>8.1618416463202115E-2</v>
      </c>
    </row>
    <row r="85" spans="2:14" x14ac:dyDescent="0.25">
      <c r="B85" s="27">
        <v>1877.05</v>
      </c>
      <c r="C85" s="25">
        <v>2.94</v>
      </c>
      <c r="D85" s="28">
        <v>0.25419999999999998</v>
      </c>
      <c r="E85" s="25">
        <v>0.2883</v>
      </c>
      <c r="F85" s="25">
        <v>10.65632562</v>
      </c>
      <c r="G85" s="26">
        <f>G81*8/12+G93*4/12</f>
        <v>4.4133333333333331</v>
      </c>
      <c r="H85">
        <f t="shared" si="2"/>
        <v>1877</v>
      </c>
      <c r="I85">
        <f t="shared" si="3"/>
        <v>5</v>
      </c>
      <c r="J85">
        <f>Table_Data[[#This Row],[E]]*$J$6/Table_Data[[#This Row],[CPI]]</f>
        <v>7.1660759837029078</v>
      </c>
      <c r="K85">
        <f>Table_Data[[#This Row],[P]]*$J$6/Table_Data[[#This Row],[CPI]]</f>
        <v>73.077569865024444</v>
      </c>
      <c r="L85">
        <f>Table_Data[[#This Row],[E]]/(Table_Data[[#This Row],[CPI]]/$L$6)</f>
        <v>0.49509466847541767</v>
      </c>
      <c r="M85">
        <f>Table_Data[[#This Row],[P]]/(Table_Data[[#This Row],[CPI]]/$L$6)</f>
        <v>5.0488322071374538</v>
      </c>
      <c r="N85" s="43">
        <f>1-(Table_Data[[#This Row],[D]]/Table_Data[[#This Row],[E]])</f>
        <v>0.11827956989247324</v>
      </c>
    </row>
    <row r="86" spans="2:14" x14ac:dyDescent="0.25">
      <c r="B86" s="27">
        <v>1877.06</v>
      </c>
      <c r="C86" s="25">
        <v>2.73</v>
      </c>
      <c r="D86" s="28">
        <v>0.245</v>
      </c>
      <c r="E86" s="25">
        <v>0.28999999999999998</v>
      </c>
      <c r="F86" s="25">
        <v>10.08541488</v>
      </c>
      <c r="G86" s="26">
        <f>G81*7/12+G93*5/12</f>
        <v>4.4041666666666668</v>
      </c>
      <c r="H86">
        <f t="shared" si="2"/>
        <v>1877</v>
      </c>
      <c r="I86">
        <f t="shared" si="3"/>
        <v>6</v>
      </c>
      <c r="J86">
        <f>Table_Data[[#This Row],[E]]*$J$6/Table_Data[[#This Row],[CPI]]</f>
        <v>7.6163778004142948</v>
      </c>
      <c r="K86">
        <f>Table_Data[[#This Row],[P]]*$J$6/Table_Data[[#This Row],[CPI]]</f>
        <v>71.699004810796652</v>
      </c>
      <c r="L86">
        <f>Table_Data[[#This Row],[E]]/(Table_Data[[#This Row],[CPI]]/$L$6)</f>
        <v>0.52620542269650283</v>
      </c>
      <c r="M86">
        <f>Table_Data[[#This Row],[P]]/(Table_Data[[#This Row],[CPI]]/$L$6)</f>
        <v>4.9535889791774244</v>
      </c>
      <c r="N86" s="43">
        <f>1-(Table_Data[[#This Row],[D]]/Table_Data[[#This Row],[E]])</f>
        <v>0.15517241379310343</v>
      </c>
    </row>
    <row r="87" spans="2:14" x14ac:dyDescent="0.25">
      <c r="B87" s="27">
        <v>1877.07</v>
      </c>
      <c r="C87" s="25">
        <v>2.85</v>
      </c>
      <c r="D87" s="28">
        <v>0.23580000000000001</v>
      </c>
      <c r="E87" s="25">
        <v>0.29170000000000001</v>
      </c>
      <c r="F87" s="25">
        <v>10.180580170000001</v>
      </c>
      <c r="G87" s="26">
        <f>G81*6/12+G93*6/12</f>
        <v>4.3949999999999996</v>
      </c>
      <c r="H87">
        <f t="shared" si="2"/>
        <v>1877</v>
      </c>
      <c r="I87">
        <f t="shared" si="3"/>
        <v>7.0000000000000009</v>
      </c>
      <c r="J87">
        <f>Table_Data[[#This Row],[E]]*$J$6/Table_Data[[#This Row],[CPI]]</f>
        <v>7.5894123527146693</v>
      </c>
      <c r="K87">
        <f>Table_Data[[#This Row],[P]]*$J$6/Table_Data[[#This Row],[CPI]]</f>
        <v>74.150926312090519</v>
      </c>
      <c r="L87">
        <f>Table_Data[[#This Row],[E]]/(Table_Data[[#This Row],[CPI]]/$L$6)</f>
        <v>0.52434241574269735</v>
      </c>
      <c r="M87">
        <f>Table_Data[[#This Row],[P]]/(Table_Data[[#This Row],[CPI]]/$L$6)</f>
        <v>5.1229889779454485</v>
      </c>
      <c r="N87" s="43">
        <f>1-(Table_Data[[#This Row],[D]]/Table_Data[[#This Row],[E]])</f>
        <v>0.19163524168666435</v>
      </c>
    </row>
    <row r="88" spans="2:14" x14ac:dyDescent="0.25">
      <c r="B88" s="27">
        <v>1877.08</v>
      </c>
      <c r="C88" s="25">
        <v>3.05</v>
      </c>
      <c r="D88" s="28">
        <v>0.22670000000000001</v>
      </c>
      <c r="E88" s="25">
        <v>0.29330000000000001</v>
      </c>
      <c r="F88" s="25">
        <v>9.8000000000000007</v>
      </c>
      <c r="G88" s="26">
        <f>G81*5/12+G93*7/12</f>
        <v>4.3858333333333333</v>
      </c>
      <c r="H88">
        <f t="shared" si="2"/>
        <v>1877</v>
      </c>
      <c r="I88">
        <f t="shared" si="3"/>
        <v>8</v>
      </c>
      <c r="J88">
        <f>Table_Data[[#This Row],[E]]*$J$6/Table_Data[[#This Row],[CPI]]</f>
        <v>7.9273902142857144</v>
      </c>
      <c r="K88">
        <f>Table_Data[[#This Row],[P]]*$J$6/Table_Data[[#This Row],[CPI]]</f>
        <v>82.436209183673469</v>
      </c>
      <c r="L88">
        <f>Table_Data[[#This Row],[E]]/(Table_Data[[#This Row],[CPI]]/$L$6)</f>
        <v>0.54769285714285709</v>
      </c>
      <c r="M88">
        <f>Table_Data[[#This Row],[P]]/(Table_Data[[#This Row],[CPI]]/$L$6)</f>
        <v>5.6954081632653057</v>
      </c>
      <c r="N88" s="43">
        <f>1-(Table_Data[[#This Row],[D]]/Table_Data[[#This Row],[E]])</f>
        <v>0.22707125809751105</v>
      </c>
    </row>
    <row r="89" spans="2:14" x14ac:dyDescent="0.25">
      <c r="B89" s="27">
        <v>1877.09</v>
      </c>
      <c r="C89" s="25">
        <v>3.24</v>
      </c>
      <c r="D89" s="28">
        <v>0.2175</v>
      </c>
      <c r="E89" s="25">
        <v>0.29499999999999998</v>
      </c>
      <c r="F89" s="25">
        <v>9.7048347110000002</v>
      </c>
      <c r="G89" s="26">
        <f>G81*4/12+G93*8/12</f>
        <v>4.3766666666666669</v>
      </c>
      <c r="H89">
        <f t="shared" si="2"/>
        <v>1877</v>
      </c>
      <c r="I89">
        <f t="shared" si="3"/>
        <v>9</v>
      </c>
      <c r="J89">
        <f>Table_Data[[#This Row],[E]]*$J$6/Table_Data[[#This Row],[CPI]]</f>
        <v>8.0515245572841376</v>
      </c>
      <c r="K89">
        <f>Table_Data[[#This Row],[P]]*$J$6/Table_Data[[#This Row],[CPI]]</f>
        <v>88.430303612205435</v>
      </c>
      <c r="L89">
        <f>Table_Data[[#This Row],[E]]/(Table_Data[[#This Row],[CPI]]/$L$6)</f>
        <v>0.55626913396897315</v>
      </c>
      <c r="M89">
        <f>Table_Data[[#This Row],[P]]/(Table_Data[[#This Row],[CPI]]/$L$6)</f>
        <v>6.1095321832524512</v>
      </c>
      <c r="N89" s="43">
        <f>1-(Table_Data[[#This Row],[D]]/Table_Data[[#This Row],[E]])</f>
        <v>0.26271186440677963</v>
      </c>
    </row>
    <row r="90" spans="2:14" x14ac:dyDescent="0.25">
      <c r="B90" s="27">
        <v>1877.1</v>
      </c>
      <c r="C90" s="25">
        <v>3.31</v>
      </c>
      <c r="D90" s="28">
        <v>0.20830000000000001</v>
      </c>
      <c r="E90" s="25">
        <v>0.29670000000000002</v>
      </c>
      <c r="F90" s="25">
        <v>9.7048347110000002</v>
      </c>
      <c r="G90" s="26">
        <f>G81*3/12+G93*9/12</f>
        <v>4.3675000000000006</v>
      </c>
      <c r="H90">
        <f t="shared" si="2"/>
        <v>1877</v>
      </c>
      <c r="I90">
        <f t="shared" si="3"/>
        <v>10</v>
      </c>
      <c r="J90">
        <f>Table_Data[[#This Row],[E]]*$J$6/Table_Data[[#This Row],[CPI]]</f>
        <v>8.0979231733769605</v>
      </c>
      <c r="K90">
        <f>Table_Data[[#This Row],[P]]*$J$6/Table_Data[[#This Row],[CPI]]</f>
        <v>90.340834863086414</v>
      </c>
      <c r="L90">
        <f>Table_Data[[#This Row],[E]]/(Table_Data[[#This Row],[CPI]]/$L$6)</f>
        <v>0.55947475270709945</v>
      </c>
      <c r="M90">
        <f>Table_Data[[#This Row],[P]]/(Table_Data[[#This Row],[CPI]]/$L$6)</f>
        <v>6.2415282489400044</v>
      </c>
      <c r="N90" s="43">
        <f>1-(Table_Data[[#This Row],[D]]/Table_Data[[#This Row],[E]])</f>
        <v>0.29794405123019885</v>
      </c>
    </row>
    <row r="91" spans="2:14" x14ac:dyDescent="0.25">
      <c r="B91" s="27">
        <v>1877.11</v>
      </c>
      <c r="C91" s="25">
        <v>3.26</v>
      </c>
      <c r="D91" s="28">
        <v>0.19919999999999999</v>
      </c>
      <c r="E91" s="25">
        <v>0.29830000000000001</v>
      </c>
      <c r="F91" s="25">
        <v>9.5145851239999999</v>
      </c>
      <c r="G91" s="26">
        <f>G81*2/12+G93*10/12</f>
        <v>4.3583333333333334</v>
      </c>
      <c r="H91">
        <f t="shared" si="2"/>
        <v>1877</v>
      </c>
      <c r="I91">
        <f t="shared" si="3"/>
        <v>11</v>
      </c>
      <c r="J91">
        <f>Table_Data[[#This Row],[E]]*$J$6/Table_Data[[#This Row],[CPI]]</f>
        <v>8.3043882702457186</v>
      </c>
      <c r="K91">
        <f>Table_Data[[#This Row],[P]]*$J$6/Table_Data[[#This Row],[CPI]]</f>
        <v>90.755299232319942</v>
      </c>
      <c r="L91">
        <f>Table_Data[[#This Row],[E]]/(Table_Data[[#This Row],[CPI]]/$L$6)</f>
        <v>0.57373915192899594</v>
      </c>
      <c r="M91">
        <f>Table_Data[[#This Row],[P]]/(Table_Data[[#This Row],[CPI]]/$L$6)</f>
        <v>6.2701630415304281</v>
      </c>
      <c r="N91" s="43">
        <f>1-(Table_Data[[#This Row],[D]]/Table_Data[[#This Row],[E]])</f>
        <v>0.33221589004358032</v>
      </c>
    </row>
    <row r="92" spans="2:14" x14ac:dyDescent="0.25">
      <c r="B92" s="27">
        <v>1877.12</v>
      </c>
      <c r="C92" s="25">
        <v>3.25</v>
      </c>
      <c r="D92" s="28">
        <v>0.19</v>
      </c>
      <c r="E92" s="25">
        <v>0.3</v>
      </c>
      <c r="F92" s="25">
        <v>9.5145851239999999</v>
      </c>
      <c r="G92" s="26">
        <f>G81*1/12+G93*11/12</f>
        <v>4.3491666666666662</v>
      </c>
      <c r="H92">
        <f t="shared" si="2"/>
        <v>1877</v>
      </c>
      <c r="I92">
        <f t="shared" si="3"/>
        <v>12</v>
      </c>
      <c r="J92">
        <f>Table_Data[[#This Row],[E]]*$J$6/Table_Data[[#This Row],[CPI]]</f>
        <v>8.3517146532809772</v>
      </c>
      <c r="K92">
        <f>Table_Data[[#This Row],[P]]*$J$6/Table_Data[[#This Row],[CPI]]</f>
        <v>90.47690874387726</v>
      </c>
      <c r="L92">
        <f>Table_Data[[#This Row],[E]]/(Table_Data[[#This Row],[CPI]]/$L$6)</f>
        <v>0.57700886885249336</v>
      </c>
      <c r="M92">
        <f>Table_Data[[#This Row],[P]]/(Table_Data[[#This Row],[CPI]]/$L$6)</f>
        <v>6.250929412568679</v>
      </c>
      <c r="N92" s="43">
        <f>1-(Table_Data[[#This Row],[D]]/Table_Data[[#This Row],[E]])</f>
        <v>0.36666666666666659</v>
      </c>
    </row>
    <row r="93" spans="2:14" x14ac:dyDescent="0.25">
      <c r="B93" s="27">
        <v>1878.01</v>
      </c>
      <c r="C93" s="25">
        <v>3.25</v>
      </c>
      <c r="D93" s="28">
        <v>0.18920000000000001</v>
      </c>
      <c r="E93" s="25">
        <v>0.30080000000000001</v>
      </c>
      <c r="F93" s="25">
        <v>9.229089256</v>
      </c>
      <c r="G93" s="26">
        <v>4.34</v>
      </c>
      <c r="H93">
        <f t="shared" si="2"/>
        <v>1878</v>
      </c>
      <c r="I93">
        <f t="shared" si="3"/>
        <v>1</v>
      </c>
      <c r="J93">
        <f>Table_Data[[#This Row],[E]]*$J$6/Table_Data[[#This Row],[CPI]]</f>
        <v>8.6330296944741125</v>
      </c>
      <c r="K93">
        <f>Table_Data[[#This Row],[P]]*$J$6/Table_Data[[#This Row],[CPI]]</f>
        <v>93.275753015428421</v>
      </c>
      <c r="L93">
        <f>Table_Data[[#This Row],[E]]/(Table_Data[[#This Row],[CPI]]/$L$6)</f>
        <v>0.59644455127805096</v>
      </c>
      <c r="M93">
        <f>Table_Data[[#This Row],[P]]/(Table_Data[[#This Row],[CPI]]/$L$6)</f>
        <v>6.4442978445933026</v>
      </c>
      <c r="N93" s="43">
        <f>1-(Table_Data[[#This Row],[D]]/Table_Data[[#This Row],[E]])</f>
        <v>0.3710106382978724</v>
      </c>
    </row>
    <row r="94" spans="2:14" x14ac:dyDescent="0.25">
      <c r="B94" s="27">
        <v>1878.02</v>
      </c>
      <c r="C94" s="25">
        <v>3.18</v>
      </c>
      <c r="D94" s="28">
        <v>0.1883</v>
      </c>
      <c r="E94" s="25">
        <v>0.30170000000000002</v>
      </c>
      <c r="F94" s="25">
        <v>9.1340049590000003</v>
      </c>
      <c r="G94" s="26">
        <f>G93*11/12+G105*1/12</f>
        <v>4.33</v>
      </c>
      <c r="H94">
        <f t="shared" si="2"/>
        <v>1878</v>
      </c>
      <c r="I94">
        <f t="shared" si="3"/>
        <v>2</v>
      </c>
      <c r="J94">
        <f>Table_Data[[#This Row],[E]]*$J$6/Table_Data[[#This Row],[CPI]]</f>
        <v>8.7489979761023697</v>
      </c>
      <c r="K94">
        <f>Table_Data[[#This Row],[P]]*$J$6/Table_Data[[#This Row],[CPI]]</f>
        <v>92.216816586030944</v>
      </c>
      <c r="L94">
        <f>Table_Data[[#This Row],[E]]/(Table_Data[[#This Row],[CPI]]/$L$6)</f>
        <v>0.60445664577397573</v>
      </c>
      <c r="M94">
        <f>Table_Data[[#This Row],[P]]/(Table_Data[[#This Row],[CPI]]/$L$6)</f>
        <v>6.3711373336468107</v>
      </c>
      <c r="N94" s="43">
        <f>1-(Table_Data[[#This Row],[D]]/Table_Data[[#This Row],[E]])</f>
        <v>0.37587006960556846</v>
      </c>
    </row>
    <row r="95" spans="2:14" x14ac:dyDescent="0.25">
      <c r="B95" s="27">
        <v>1878.03</v>
      </c>
      <c r="C95" s="25">
        <v>3.24</v>
      </c>
      <c r="D95" s="28">
        <v>0.1875</v>
      </c>
      <c r="E95" s="25">
        <v>0.30249999999999999</v>
      </c>
      <c r="F95" s="25">
        <v>8.9436743799999991</v>
      </c>
      <c r="G95" s="26">
        <f>G93*10/12+G105*2/12</f>
        <v>4.32</v>
      </c>
      <c r="H95">
        <f t="shared" si="2"/>
        <v>1878</v>
      </c>
      <c r="I95">
        <f t="shared" si="3"/>
        <v>3</v>
      </c>
      <c r="J95">
        <f>Table_Data[[#This Row],[E]]*$J$6/Table_Data[[#This Row],[CPI]]</f>
        <v>8.9588785431609157</v>
      </c>
      <c r="K95">
        <f>Table_Data[[#This Row],[P]]*$J$6/Table_Data[[#This Row],[CPI]]</f>
        <v>95.956252825921879</v>
      </c>
      <c r="L95">
        <f>Table_Data[[#This Row],[E]]/(Table_Data[[#This Row],[CPI]]/$L$6)</f>
        <v>0.61895701529330505</v>
      </c>
      <c r="M95">
        <f>Table_Data[[#This Row],[P]]/(Table_Data[[#This Row],[CPI]]/$L$6)</f>
        <v>6.629490015042343</v>
      </c>
      <c r="N95" s="43">
        <f>1-(Table_Data[[#This Row],[D]]/Table_Data[[#This Row],[E]])</f>
        <v>0.3801652892561983</v>
      </c>
    </row>
    <row r="96" spans="2:14" x14ac:dyDescent="0.25">
      <c r="B96" s="27">
        <v>1878.04</v>
      </c>
      <c r="C96" s="25">
        <v>3.33</v>
      </c>
      <c r="D96" s="28">
        <v>0.1867</v>
      </c>
      <c r="E96" s="25">
        <v>0.30330000000000001</v>
      </c>
      <c r="F96" s="25">
        <v>8.8485090910000004</v>
      </c>
      <c r="G96" s="26">
        <f>G93*9/12+G105*3/12</f>
        <v>4.3100000000000005</v>
      </c>
      <c r="H96">
        <f t="shared" si="2"/>
        <v>1878</v>
      </c>
      <c r="I96">
        <f t="shared" si="3"/>
        <v>4</v>
      </c>
      <c r="J96">
        <f>Table_Data[[#This Row],[E]]*$J$6/Table_Data[[#This Row],[CPI]]</f>
        <v>9.0791785682531092</v>
      </c>
      <c r="K96">
        <f>Table_Data[[#This Row],[P]]*$J$6/Table_Data[[#This Row],[CPI]]</f>
        <v>99.682375971918418</v>
      </c>
      <c r="L96">
        <f>Table_Data[[#This Row],[E]]/(Table_Data[[#This Row],[CPI]]/$L$6)</f>
        <v>0.62726838418976316</v>
      </c>
      <c r="M96">
        <f>Table_Data[[#This Row],[P]]/(Table_Data[[#This Row],[CPI]]/$L$6)</f>
        <v>6.8869229124692097</v>
      </c>
      <c r="N96" s="43">
        <f>1-(Table_Data[[#This Row],[D]]/Table_Data[[#This Row],[E]])</f>
        <v>0.3844378503132212</v>
      </c>
    </row>
    <row r="97" spans="2:14" x14ac:dyDescent="0.25">
      <c r="B97" s="27">
        <v>1878.05</v>
      </c>
      <c r="C97" s="25">
        <v>3.34</v>
      </c>
      <c r="D97" s="28">
        <v>0.18579999999999999</v>
      </c>
      <c r="E97" s="25">
        <v>0.30420000000000003</v>
      </c>
      <c r="F97" s="25">
        <v>8.5630942149999996</v>
      </c>
      <c r="G97" s="26">
        <f>G93*8/12+G105*4/12</f>
        <v>4.3</v>
      </c>
      <c r="H97">
        <f t="shared" si="2"/>
        <v>1878</v>
      </c>
      <c r="I97">
        <f t="shared" si="3"/>
        <v>5</v>
      </c>
      <c r="J97">
        <f>Table_Data[[#This Row],[E]]*$J$6/Table_Data[[#This Row],[CPI]]</f>
        <v>9.4096341085276745</v>
      </c>
      <c r="K97">
        <f>Table_Data[[#This Row],[P]]*$J$6/Table_Data[[#This Row],[CPI]]</f>
        <v>103.31419435398563</v>
      </c>
      <c r="L97">
        <f>Table_Data[[#This Row],[E]]/(Table_Data[[#This Row],[CPI]]/$L$6)</f>
        <v>0.65009911840611478</v>
      </c>
      <c r="M97">
        <f>Table_Data[[#This Row],[P]]/(Table_Data[[#This Row],[CPI]]/$L$6)</f>
        <v>7.1378404190546449</v>
      </c>
      <c r="N97" s="43">
        <f>1-(Table_Data[[#This Row],[D]]/Table_Data[[#This Row],[E]])</f>
        <v>0.38921761998685078</v>
      </c>
    </row>
    <row r="98" spans="2:14" x14ac:dyDescent="0.25">
      <c r="B98" s="27">
        <v>1878.06</v>
      </c>
      <c r="C98" s="25">
        <v>3.41</v>
      </c>
      <c r="D98" s="28">
        <v>0.185</v>
      </c>
      <c r="E98" s="25">
        <v>0.30499999999999999</v>
      </c>
      <c r="F98" s="25">
        <v>8.3728446279999993</v>
      </c>
      <c r="G98" s="26">
        <f>G93*7/12+G105*5/12</f>
        <v>4.29</v>
      </c>
      <c r="H98">
        <f t="shared" si="2"/>
        <v>1878</v>
      </c>
      <c r="I98">
        <f t="shared" si="3"/>
        <v>6</v>
      </c>
      <c r="J98">
        <f>Table_Data[[#This Row],[E]]*$J$6/Table_Data[[#This Row],[CPI]]</f>
        <v>9.6487500472461907</v>
      </c>
      <c r="K98">
        <f>Table_Data[[#This Row],[P]]*$J$6/Table_Data[[#This Row],[CPI]]</f>
        <v>107.87618905281806</v>
      </c>
      <c r="L98">
        <f>Table_Data[[#This Row],[E]]/(Table_Data[[#This Row],[CPI]]/$L$6)</f>
        <v>0.6666193209097252</v>
      </c>
      <c r="M98">
        <f>Table_Data[[#This Row],[P]]/(Table_Data[[#This Row],[CPI]]/$L$6)</f>
        <v>7.4530225714825011</v>
      </c>
      <c r="N98" s="43">
        <f>1-(Table_Data[[#This Row],[D]]/Table_Data[[#This Row],[E]])</f>
        <v>0.39344262295081966</v>
      </c>
    </row>
    <row r="99" spans="2:14" x14ac:dyDescent="0.25">
      <c r="B99" s="27">
        <v>1878.07</v>
      </c>
      <c r="C99" s="25">
        <v>3.48</v>
      </c>
      <c r="D99" s="28">
        <v>0.1842</v>
      </c>
      <c r="E99" s="25">
        <v>0.30580000000000002</v>
      </c>
      <c r="F99" s="25">
        <v>8.4679289260000008</v>
      </c>
      <c r="G99" s="26">
        <f>G93*6/12+G105*6/12</f>
        <v>4.2799999999999994</v>
      </c>
      <c r="H99">
        <f t="shared" si="2"/>
        <v>1878</v>
      </c>
      <c r="I99">
        <f t="shared" si="3"/>
        <v>7.0000000000000009</v>
      </c>
      <c r="J99">
        <f>Table_Data[[#This Row],[E]]*$J$6/Table_Data[[#This Row],[CPI]]</f>
        <v>9.5654306156607909</v>
      </c>
      <c r="K99">
        <f>Table_Data[[#This Row],[P]]*$J$6/Table_Data[[#This Row],[CPI]]</f>
        <v>108.85447528613327</v>
      </c>
      <c r="L99">
        <f>Table_Data[[#This Row],[E]]/(Table_Data[[#This Row],[CPI]]/$L$6)</f>
        <v>0.660862892084222</v>
      </c>
      <c r="M99">
        <f>Table_Data[[#This Row],[P]]/(Table_Data[[#This Row],[CPI]]/$L$6)</f>
        <v>7.5206110675379083</v>
      </c>
      <c r="N99" s="43">
        <f>1-(Table_Data[[#This Row],[D]]/Table_Data[[#This Row],[E]])</f>
        <v>0.39764551994767827</v>
      </c>
    </row>
    <row r="100" spans="2:14" x14ac:dyDescent="0.25">
      <c r="B100" s="27">
        <v>1878.08</v>
      </c>
      <c r="C100" s="25">
        <v>3.45</v>
      </c>
      <c r="D100" s="28">
        <v>0.18329999999999999</v>
      </c>
      <c r="E100" s="25">
        <v>0.30669999999999997</v>
      </c>
      <c r="F100" s="25">
        <v>8.5630942149999996</v>
      </c>
      <c r="G100" s="26">
        <f>G93*5/12+G105*7/12</f>
        <v>4.2699999999999996</v>
      </c>
      <c r="H100">
        <f t="shared" si="2"/>
        <v>1878</v>
      </c>
      <c r="I100">
        <f t="shared" si="3"/>
        <v>8</v>
      </c>
      <c r="J100">
        <f>Table_Data[[#This Row],[E]]*$J$6/Table_Data[[#This Row],[CPI]]</f>
        <v>9.4869650923255673</v>
      </c>
      <c r="K100">
        <f>Table_Data[[#This Row],[P]]*$J$6/Table_Data[[#This Row],[CPI]]</f>
        <v>106.71675764109295</v>
      </c>
      <c r="L100">
        <f>Table_Data[[#This Row],[E]]/(Table_Data[[#This Row],[CPI]]/$L$6)</f>
        <v>0.65544181333055673</v>
      </c>
      <c r="M100">
        <f>Table_Data[[#This Row],[P]]/(Table_Data[[#This Row],[CPI]]/$L$6)</f>
        <v>7.3729189957300978</v>
      </c>
      <c r="N100" s="43">
        <f>1-(Table_Data[[#This Row],[D]]/Table_Data[[#This Row],[E]])</f>
        <v>0.40234757091620477</v>
      </c>
    </row>
    <row r="101" spans="2:14" x14ac:dyDescent="0.25">
      <c r="B101" s="27">
        <v>1878.09</v>
      </c>
      <c r="C101" s="25">
        <v>3.52</v>
      </c>
      <c r="D101" s="28">
        <v>0.1825</v>
      </c>
      <c r="E101" s="25">
        <v>0.3075</v>
      </c>
      <c r="F101" s="25">
        <v>8.5630942149999996</v>
      </c>
      <c r="G101" s="26">
        <f>G93*4/12+G105*8/12</f>
        <v>4.26</v>
      </c>
      <c r="H101">
        <f t="shared" si="2"/>
        <v>1878</v>
      </c>
      <c r="I101">
        <f t="shared" si="3"/>
        <v>9</v>
      </c>
      <c r="J101">
        <f>Table_Data[[#This Row],[E]]*$J$6/Table_Data[[#This Row],[CPI]]</f>
        <v>9.5117110071408941</v>
      </c>
      <c r="K101">
        <f>Table_Data[[#This Row],[P]]*$J$6/Table_Data[[#This Row],[CPI]]</f>
        <v>108.88202518743397</v>
      </c>
      <c r="L101">
        <f>Table_Data[[#This Row],[E]]/(Table_Data[[#This Row],[CPI]]/$L$6)</f>
        <v>0.65715147570637822</v>
      </c>
      <c r="M101">
        <f>Table_Data[[#This Row],[P]]/(Table_Data[[#This Row],[CPI]]/$L$6)</f>
        <v>7.5225144536144768</v>
      </c>
      <c r="N101" s="43">
        <f>1-(Table_Data[[#This Row],[D]]/Table_Data[[#This Row],[E]])</f>
        <v>0.4065040650406504</v>
      </c>
    </row>
    <row r="102" spans="2:14" x14ac:dyDescent="0.25">
      <c r="B102" s="27">
        <v>1878.1</v>
      </c>
      <c r="C102" s="25">
        <v>3.48</v>
      </c>
      <c r="D102" s="28">
        <v>0.1817</v>
      </c>
      <c r="E102" s="25">
        <v>0.30830000000000002</v>
      </c>
      <c r="F102" s="25">
        <v>8.4679289260000008</v>
      </c>
      <c r="G102" s="26">
        <f>G93*3/12+G105*9/12</f>
        <v>4.25</v>
      </c>
      <c r="H102">
        <f t="shared" si="2"/>
        <v>1878</v>
      </c>
      <c r="I102">
        <f t="shared" si="3"/>
        <v>10</v>
      </c>
      <c r="J102">
        <f>Table_Data[[#This Row],[E]]*$J$6/Table_Data[[#This Row],[CPI]]</f>
        <v>9.643630669745658</v>
      </c>
      <c r="K102">
        <f>Table_Data[[#This Row],[P]]*$J$6/Table_Data[[#This Row],[CPI]]</f>
        <v>108.85447528613327</v>
      </c>
      <c r="L102">
        <f>Table_Data[[#This Row],[E]]/(Table_Data[[#This Row],[CPI]]/$L$6)</f>
        <v>0.66626562992009697</v>
      </c>
      <c r="M102">
        <f>Table_Data[[#This Row],[P]]/(Table_Data[[#This Row],[CPI]]/$L$6)</f>
        <v>7.5206110675379083</v>
      </c>
      <c r="N102" s="43">
        <f>1-(Table_Data[[#This Row],[D]]/Table_Data[[#This Row],[E]])</f>
        <v>0.41063898799870258</v>
      </c>
    </row>
    <row r="103" spans="2:14" x14ac:dyDescent="0.25">
      <c r="B103" s="27">
        <v>1878.11</v>
      </c>
      <c r="C103" s="25">
        <v>3.47</v>
      </c>
      <c r="D103" s="28">
        <v>0.18079999999999999</v>
      </c>
      <c r="E103" s="25">
        <v>0.30919999999999997</v>
      </c>
      <c r="F103" s="25">
        <v>8.3728446279999993</v>
      </c>
      <c r="G103" s="26">
        <f>G93*2/12+G105*10/12</f>
        <v>4.2399999999999993</v>
      </c>
      <c r="H103">
        <f t="shared" si="2"/>
        <v>1878</v>
      </c>
      <c r="I103">
        <f t="shared" si="3"/>
        <v>11</v>
      </c>
      <c r="J103">
        <f>Table_Data[[#This Row],[E]]*$J$6/Table_Data[[#This Row],[CPI]]</f>
        <v>9.7816180806836766</v>
      </c>
      <c r="K103">
        <f>Table_Data[[#This Row],[P]]*$J$6/Table_Data[[#This Row],[CPI]]</f>
        <v>109.77430381621076</v>
      </c>
      <c r="L103">
        <f>Table_Data[[#This Row],[E]]/(Table_Data[[#This Row],[CPI]]/$L$6)</f>
        <v>0.67579899680421973</v>
      </c>
      <c r="M103">
        <f>Table_Data[[#This Row],[P]]/(Table_Data[[#This Row],[CPI]]/$L$6)</f>
        <v>7.5841607985467094</v>
      </c>
      <c r="N103" s="43">
        <f>1-(Table_Data[[#This Row],[D]]/Table_Data[[#This Row],[E]])</f>
        <v>0.41526520051746441</v>
      </c>
    </row>
    <row r="104" spans="2:14" x14ac:dyDescent="0.25">
      <c r="B104" s="27">
        <v>1878.12</v>
      </c>
      <c r="C104" s="25">
        <v>3.45</v>
      </c>
      <c r="D104" s="28">
        <v>0.18</v>
      </c>
      <c r="E104" s="25">
        <v>0.31</v>
      </c>
      <c r="F104" s="25">
        <v>8.18251405</v>
      </c>
      <c r="G104" s="26">
        <f>G93*1/12+G105*11/12</f>
        <v>4.2299999999999995</v>
      </c>
      <c r="H104">
        <f t="shared" si="2"/>
        <v>1878</v>
      </c>
      <c r="I104">
        <f t="shared" si="3"/>
        <v>12</v>
      </c>
      <c r="J104">
        <f>Table_Data[[#This Row],[E]]*$J$6/Table_Data[[#This Row],[CPI]]</f>
        <v>10.035041736347523</v>
      </c>
      <c r="K104">
        <f>Table_Data[[#This Row],[P]]*$J$6/Table_Data[[#This Row],[CPI]]</f>
        <v>111.68030319483535</v>
      </c>
      <c r="L104">
        <f>Table_Data[[#This Row],[E]]/(Table_Data[[#This Row],[CPI]]/$L$6)</f>
        <v>0.69330770046157153</v>
      </c>
      <c r="M104">
        <f>Table_Data[[#This Row],[P]]/(Table_Data[[#This Row],[CPI]]/$L$6)</f>
        <v>7.7158437632013612</v>
      </c>
      <c r="N104" s="43">
        <f>1-(Table_Data[[#This Row],[D]]/Table_Data[[#This Row],[E]])</f>
        <v>0.41935483870967749</v>
      </c>
    </row>
    <row r="105" spans="2:14" x14ac:dyDescent="0.25">
      <c r="B105" s="27">
        <v>1879.01</v>
      </c>
      <c r="C105" s="25">
        <v>3.58</v>
      </c>
      <c r="D105" s="28">
        <v>0.1817</v>
      </c>
      <c r="E105" s="25">
        <v>0.31580000000000003</v>
      </c>
      <c r="F105" s="25">
        <v>8.2776793390000005</v>
      </c>
      <c r="G105" s="26">
        <v>4.22</v>
      </c>
      <c r="H105">
        <f t="shared" si="2"/>
        <v>1879</v>
      </c>
      <c r="I105">
        <f t="shared" si="3"/>
        <v>1</v>
      </c>
      <c r="J105">
        <f>Table_Data[[#This Row],[E]]*$J$6/Table_Data[[#This Row],[CPI]]</f>
        <v>10.105266606051602</v>
      </c>
      <c r="K105">
        <f>Table_Data[[#This Row],[P]]*$J$6/Table_Data[[#This Row],[CPI]]</f>
        <v>114.55622054992</v>
      </c>
      <c r="L105">
        <f>Table_Data[[#This Row],[E]]/(Table_Data[[#This Row],[CPI]]/$L$6)</f>
        <v>0.69815944340484204</v>
      </c>
      <c r="M105">
        <f>Table_Data[[#This Row],[P]]/(Table_Data[[#This Row],[CPI]]/$L$6)</f>
        <v>7.91453707216382</v>
      </c>
      <c r="N105" s="43">
        <f>1-(Table_Data[[#This Row],[D]]/Table_Data[[#This Row],[E]])</f>
        <v>0.42463584547181765</v>
      </c>
    </row>
    <row r="106" spans="2:14" x14ac:dyDescent="0.25">
      <c r="B106" s="27">
        <v>1879.02</v>
      </c>
      <c r="C106" s="25">
        <v>3.71</v>
      </c>
      <c r="D106" s="28">
        <v>0.18329999999999999</v>
      </c>
      <c r="E106" s="25">
        <v>0.32169999999999999</v>
      </c>
      <c r="F106" s="25">
        <v>8.3728446279999993</v>
      </c>
      <c r="G106" s="26">
        <f>G105*11/12+G117*1/12</f>
        <v>4.2033333333333331</v>
      </c>
      <c r="H106">
        <f t="shared" si="2"/>
        <v>1879</v>
      </c>
      <c r="I106">
        <f t="shared" si="3"/>
        <v>2</v>
      </c>
      <c r="J106">
        <f>Table_Data[[#This Row],[E]]*$J$6/Table_Data[[#This Row],[CPI]]</f>
        <v>10.177058656390489</v>
      </c>
      <c r="K106">
        <f>Table_Data[[#This Row],[P]]*$J$6/Table_Data[[#This Row],[CPI]]</f>
        <v>117.36676286978152</v>
      </c>
      <c r="L106">
        <f>Table_Data[[#This Row],[E]]/(Table_Data[[#This Row],[CPI]]/$L$6)</f>
        <v>0.70311946077592979</v>
      </c>
      <c r="M106">
        <f>Table_Data[[#This Row],[P]]/(Table_Data[[#This Row],[CPI]]/$L$6)</f>
        <v>8.1087137068035418</v>
      </c>
      <c r="N106" s="43">
        <f>1-(Table_Data[[#This Row],[D]]/Table_Data[[#This Row],[E]])</f>
        <v>0.43021448554553932</v>
      </c>
    </row>
    <row r="107" spans="2:14" x14ac:dyDescent="0.25">
      <c r="B107" s="27">
        <v>1879.03</v>
      </c>
      <c r="C107" s="25">
        <v>3.65</v>
      </c>
      <c r="D107" s="28">
        <v>0.185</v>
      </c>
      <c r="E107" s="25">
        <v>0.32750000000000001</v>
      </c>
      <c r="F107" s="25">
        <v>8.2776793390000005</v>
      </c>
      <c r="G107" s="26">
        <f>G105*10/12+G117*2/12</f>
        <v>4.1866666666666656</v>
      </c>
      <c r="H107">
        <f t="shared" si="2"/>
        <v>1879</v>
      </c>
      <c r="I107">
        <f t="shared" si="3"/>
        <v>3</v>
      </c>
      <c r="J107">
        <f>Table_Data[[#This Row],[E]]*$J$6/Table_Data[[#This Row],[CPI]]</f>
        <v>10.479654254217541</v>
      </c>
      <c r="K107">
        <f>Table_Data[[#This Row],[P]]*$J$6/Table_Data[[#This Row],[CPI]]</f>
        <v>116.79614665005809</v>
      </c>
      <c r="L107">
        <f>Table_Data[[#This Row],[E]]/(Table_Data[[#This Row],[CPI]]/$L$6)</f>
        <v>0.72402538858481869</v>
      </c>
      <c r="M107">
        <f>Table_Data[[#This Row],[P]]/(Table_Data[[#This Row],[CPI]]/$L$6)</f>
        <v>8.0692905903346208</v>
      </c>
      <c r="N107" s="43">
        <f>1-(Table_Data[[#This Row],[D]]/Table_Data[[#This Row],[E]])</f>
        <v>0.43511450381679395</v>
      </c>
    </row>
    <row r="108" spans="2:14" x14ac:dyDescent="0.25">
      <c r="B108" s="27">
        <v>1879.04</v>
      </c>
      <c r="C108" s="25">
        <v>3.77</v>
      </c>
      <c r="D108" s="28">
        <v>0.1867</v>
      </c>
      <c r="E108" s="25">
        <v>0.33329999999999999</v>
      </c>
      <c r="F108" s="25">
        <v>8.18251405</v>
      </c>
      <c r="G108" s="26">
        <f>G105*9/12+G117*3/12</f>
        <v>4.17</v>
      </c>
      <c r="H108">
        <f t="shared" si="2"/>
        <v>1879</v>
      </c>
      <c r="I108">
        <f t="shared" si="3"/>
        <v>4</v>
      </c>
      <c r="J108">
        <f>Table_Data[[#This Row],[E]]*$J$6/Table_Data[[#This Row],[CPI]]</f>
        <v>10.789288421692353</v>
      </c>
      <c r="K108">
        <f>Table_Data[[#This Row],[P]]*$J$6/Table_Data[[#This Row],[CPI]]</f>
        <v>122.03905595493602</v>
      </c>
      <c r="L108">
        <f>Table_Data[[#This Row],[E]]/(Table_Data[[#This Row],[CPI]]/$L$6)</f>
        <v>0.74541760181884442</v>
      </c>
      <c r="M108">
        <f>Table_Data[[#This Row],[P]]/(Table_Data[[#This Row],[CPI]]/$L$6)</f>
        <v>8.4315162281939511</v>
      </c>
      <c r="N108" s="43">
        <f>1-(Table_Data[[#This Row],[D]]/Table_Data[[#This Row],[E]])</f>
        <v>0.43984398439843986</v>
      </c>
    </row>
    <row r="109" spans="2:14" x14ac:dyDescent="0.25">
      <c r="B109" s="27">
        <v>1879.05</v>
      </c>
      <c r="C109" s="25">
        <v>3.94</v>
      </c>
      <c r="D109" s="28">
        <v>0.1883</v>
      </c>
      <c r="E109" s="25">
        <v>0.3392</v>
      </c>
      <c r="F109" s="25">
        <v>8.18251405</v>
      </c>
      <c r="G109" s="26">
        <f>G105*8/12+G117*4/12</f>
        <v>4.1533333333333324</v>
      </c>
      <c r="H109">
        <f t="shared" si="2"/>
        <v>1879</v>
      </c>
      <c r="I109">
        <f t="shared" si="3"/>
        <v>5</v>
      </c>
      <c r="J109">
        <f>Table_Data[[#This Row],[E]]*$J$6/Table_Data[[#This Row],[CPI]]</f>
        <v>10.980277925706709</v>
      </c>
      <c r="K109">
        <f>Table_Data[[#This Row],[P]]*$J$6/Table_Data[[#This Row],[CPI]]</f>
        <v>127.54214335873948</v>
      </c>
      <c r="L109">
        <f>Table_Data[[#This Row],[E]]/(Table_Data[[#This Row],[CPI]]/$L$6)</f>
        <v>0.75861281289214533</v>
      </c>
      <c r="M109">
        <f>Table_Data[[#This Row],[P]]/(Table_Data[[#This Row],[CPI]]/$L$6)</f>
        <v>8.8117172252212637</v>
      </c>
      <c r="N109" s="43">
        <f>1-(Table_Data[[#This Row],[D]]/Table_Data[[#This Row],[E]])</f>
        <v>0.444870283018868</v>
      </c>
    </row>
    <row r="110" spans="2:14" x14ac:dyDescent="0.25">
      <c r="B110" s="27">
        <v>1879.06</v>
      </c>
      <c r="C110" s="25">
        <v>3.96</v>
      </c>
      <c r="D110" s="28">
        <v>0.19</v>
      </c>
      <c r="E110" s="25">
        <v>0.34499999999999997</v>
      </c>
      <c r="F110" s="25">
        <v>8.0873811569999994</v>
      </c>
      <c r="G110" s="26">
        <f>G105*7/12+G117*5/12</f>
        <v>4.1366666666666667</v>
      </c>
      <c r="H110">
        <f t="shared" si="2"/>
        <v>1879</v>
      </c>
      <c r="I110">
        <f t="shared" si="3"/>
        <v>6</v>
      </c>
      <c r="J110">
        <f>Table_Data[[#This Row],[E]]*$J$6/Table_Data[[#This Row],[CPI]]</f>
        <v>11.299401280339582</v>
      </c>
      <c r="K110">
        <f>Table_Data[[#This Row],[P]]*$J$6/Table_Data[[#This Row],[CPI]]</f>
        <v>129.69747556563692</v>
      </c>
      <c r="L110">
        <f>Table_Data[[#This Row],[E]]/(Table_Data[[#This Row],[CPI]]/$L$6)</f>
        <v>0.78066062145907089</v>
      </c>
      <c r="M110">
        <f>Table_Data[[#This Row],[P]]/(Table_Data[[#This Row],[CPI]]/$L$6)</f>
        <v>8.9606262637041194</v>
      </c>
      <c r="N110" s="43">
        <f>1-(Table_Data[[#This Row],[D]]/Table_Data[[#This Row],[E]])</f>
        <v>0.44927536231884058</v>
      </c>
    </row>
    <row r="111" spans="2:14" x14ac:dyDescent="0.25">
      <c r="B111" s="27">
        <v>1879.07</v>
      </c>
      <c r="C111" s="25">
        <v>4.04</v>
      </c>
      <c r="D111" s="28">
        <v>0.19170000000000001</v>
      </c>
      <c r="E111" s="25">
        <v>0.3508</v>
      </c>
      <c r="F111" s="25">
        <v>8.18251405</v>
      </c>
      <c r="G111" s="26">
        <f>G105*6/12+G117*6/12</f>
        <v>4.1199999999999992</v>
      </c>
      <c r="H111">
        <f t="shared" si="2"/>
        <v>1879</v>
      </c>
      <c r="I111">
        <f t="shared" si="3"/>
        <v>7.0000000000000009</v>
      </c>
      <c r="J111">
        <f>Table_Data[[#This Row],[E]]*$J$6/Table_Data[[#This Row],[CPI]]</f>
        <v>11.355782713260357</v>
      </c>
      <c r="K111">
        <f>Table_Data[[#This Row],[P]]*$J$6/Table_Data[[#This Row],[CPI]]</f>
        <v>130.77925359627096</v>
      </c>
      <c r="L111">
        <f>Table_Data[[#This Row],[E]]/(Table_Data[[#This Row],[CPI]]/$L$6)</f>
        <v>0.78455593974812676</v>
      </c>
      <c r="M111">
        <f>Table_Data[[#This Row],[P]]/(Table_Data[[#This Row],[CPI]]/$L$6)</f>
        <v>9.0353648705314491</v>
      </c>
      <c r="N111" s="43">
        <f>1-(Table_Data[[#This Row],[D]]/Table_Data[[#This Row],[E]])</f>
        <v>0.45353477765108319</v>
      </c>
    </row>
    <row r="112" spans="2:14" x14ac:dyDescent="0.25">
      <c r="B112" s="27">
        <v>1879.08</v>
      </c>
      <c r="C112" s="25">
        <v>4.07</v>
      </c>
      <c r="D112" s="28">
        <v>0.1933</v>
      </c>
      <c r="E112" s="25">
        <v>0.35670000000000002</v>
      </c>
      <c r="F112" s="25">
        <v>8.18251405</v>
      </c>
      <c r="G112" s="26">
        <f>G105*5/12+G117*7/12</f>
        <v>4.1033333333333326</v>
      </c>
      <c r="H112">
        <f t="shared" si="2"/>
        <v>1879</v>
      </c>
      <c r="I112">
        <f t="shared" si="3"/>
        <v>8</v>
      </c>
      <c r="J112">
        <f>Table_Data[[#This Row],[E]]*$J$6/Table_Data[[#This Row],[CPI]]</f>
        <v>11.546772217274716</v>
      </c>
      <c r="K112">
        <f>Table_Data[[#This Row],[P]]*$J$6/Table_Data[[#This Row],[CPI]]</f>
        <v>131.75038666753039</v>
      </c>
      <c r="L112">
        <f>Table_Data[[#This Row],[E]]/(Table_Data[[#This Row],[CPI]]/$L$6)</f>
        <v>0.79775115082142767</v>
      </c>
      <c r="M112">
        <f>Table_Data[[#This Row],[P]]/(Table_Data[[#This Row],[CPI]]/$L$6)</f>
        <v>9.1024591641245038</v>
      </c>
      <c r="N112" s="43">
        <f>1-(Table_Data[[#This Row],[D]]/Table_Data[[#This Row],[E]])</f>
        <v>0.45808802915615365</v>
      </c>
    </row>
    <row r="113" spans="2:14" x14ac:dyDescent="0.25">
      <c r="B113" s="27">
        <v>1879.09</v>
      </c>
      <c r="C113" s="25">
        <v>4.22</v>
      </c>
      <c r="D113" s="28">
        <v>0.19500000000000001</v>
      </c>
      <c r="E113" s="25">
        <v>0.36249999999999999</v>
      </c>
      <c r="F113" s="25">
        <v>8.4679289260000008</v>
      </c>
      <c r="G113" s="26">
        <f>G105*4/12+G117*8/12</f>
        <v>4.086666666666666</v>
      </c>
      <c r="H113">
        <f t="shared" si="2"/>
        <v>1879</v>
      </c>
      <c r="I113">
        <f t="shared" si="3"/>
        <v>9</v>
      </c>
      <c r="J113">
        <f>Table_Data[[#This Row],[E]]*$J$6/Table_Data[[#This Row],[CPI]]</f>
        <v>11.339007842305547</v>
      </c>
      <c r="K113">
        <f>Table_Data[[#This Row],[P]]*$J$6/Table_Data[[#This Row],[CPI]]</f>
        <v>132.00169129525352</v>
      </c>
      <c r="L113">
        <f>Table_Data[[#This Row],[E]]/(Table_Data[[#This Row],[CPI]]/$L$6)</f>
        <v>0.78339698620186549</v>
      </c>
      <c r="M113">
        <f>Table_Data[[#This Row],[P]]/(Table_Data[[#This Row],[CPI]]/$L$6)</f>
        <v>9.1198214669568891</v>
      </c>
      <c r="N113" s="43">
        <f>1-(Table_Data[[#This Row],[D]]/Table_Data[[#This Row],[E]])</f>
        <v>0.4620689655172413</v>
      </c>
    </row>
    <row r="114" spans="2:14" x14ac:dyDescent="0.25">
      <c r="B114" s="27">
        <v>1879.1</v>
      </c>
      <c r="C114" s="25">
        <v>4.68</v>
      </c>
      <c r="D114" s="28">
        <v>0.19670000000000001</v>
      </c>
      <c r="E114" s="25">
        <v>0.36830000000000002</v>
      </c>
      <c r="F114" s="25">
        <v>8.9436743799999991</v>
      </c>
      <c r="G114" s="26">
        <f>G105*3/12+G117*9/12</f>
        <v>4.0699999999999994</v>
      </c>
      <c r="H114">
        <f t="shared" si="2"/>
        <v>1879</v>
      </c>
      <c r="I114">
        <f t="shared" si="3"/>
        <v>10</v>
      </c>
      <c r="J114">
        <f>Table_Data[[#This Row],[E]]*$J$6/Table_Data[[#This Row],[CPI]]</f>
        <v>10.907619727094762</v>
      </c>
      <c r="K114">
        <f>Table_Data[[#This Row],[P]]*$J$6/Table_Data[[#This Row],[CPI]]</f>
        <v>138.60347630410939</v>
      </c>
      <c r="L114">
        <f>Table_Data[[#This Row],[E]]/(Table_Data[[#This Row],[CPI]]/$L$6)</f>
        <v>0.7535929544876836</v>
      </c>
      <c r="M114">
        <f>Table_Data[[#This Row],[P]]/(Table_Data[[#This Row],[CPI]]/$L$6)</f>
        <v>9.5759300217278263</v>
      </c>
      <c r="N114" s="43">
        <f>1-(Table_Data[[#This Row],[D]]/Table_Data[[#This Row],[E]])</f>
        <v>0.4659245180559326</v>
      </c>
    </row>
    <row r="115" spans="2:14" x14ac:dyDescent="0.25">
      <c r="B115" s="27">
        <v>1879.11</v>
      </c>
      <c r="C115" s="25">
        <v>4.93</v>
      </c>
      <c r="D115" s="28">
        <v>0.1983</v>
      </c>
      <c r="E115" s="25">
        <v>0.37419999999999998</v>
      </c>
      <c r="F115" s="25">
        <v>9.4194198349999994</v>
      </c>
      <c r="G115" s="26">
        <f>G105*2/12+G117*10/12</f>
        <v>4.0533333333333328</v>
      </c>
      <c r="H115">
        <f t="shared" si="2"/>
        <v>1879</v>
      </c>
      <c r="I115">
        <f t="shared" si="3"/>
        <v>11</v>
      </c>
      <c r="J115">
        <f>Table_Data[[#This Row],[E]]*$J$6/Table_Data[[#This Row],[CPI]]</f>
        <v>10.522619772367328</v>
      </c>
      <c r="K115">
        <f>Table_Data[[#This Row],[P]]*$J$6/Table_Data[[#This Row],[CPI]]</f>
        <v>138.63312527464171</v>
      </c>
      <c r="L115">
        <f>Table_Data[[#This Row],[E]]/(Table_Data[[#This Row],[CPI]]/$L$6)</f>
        <v>0.72699381914746142</v>
      </c>
      <c r="M115">
        <f>Table_Data[[#This Row],[P]]/(Table_Data[[#This Row],[CPI]]/$L$6)</f>
        <v>9.5779784297086721</v>
      </c>
      <c r="N115" s="43">
        <f>1-(Table_Data[[#This Row],[D]]/Table_Data[[#This Row],[E]])</f>
        <v>0.47006948156066275</v>
      </c>
    </row>
    <row r="116" spans="2:14" x14ac:dyDescent="0.25">
      <c r="B116" s="27">
        <v>1879.12</v>
      </c>
      <c r="C116" s="25">
        <v>4.92</v>
      </c>
      <c r="D116" s="28">
        <v>0.2</v>
      </c>
      <c r="E116" s="25">
        <v>0.38</v>
      </c>
      <c r="F116" s="25">
        <v>9.7048347110000002</v>
      </c>
      <c r="G116" s="26">
        <f>G105*1/12+G117*11/12</f>
        <v>4.0366666666666671</v>
      </c>
      <c r="H116">
        <f t="shared" si="2"/>
        <v>1879</v>
      </c>
      <c r="I116">
        <f t="shared" si="3"/>
        <v>12</v>
      </c>
      <c r="J116">
        <f>Table_Data[[#This Row],[E]]*$J$6/Table_Data[[#This Row],[CPI]]</f>
        <v>10.37145536192533</v>
      </c>
      <c r="K116">
        <f>Table_Data[[#This Row],[P]]*$J$6/Table_Data[[#This Row],[CPI]]</f>
        <v>134.283053633349</v>
      </c>
      <c r="L116">
        <f>Table_Data[[#This Row],[E]]/(Table_Data[[#This Row],[CPI]]/$L$6)</f>
        <v>0.71655007087528744</v>
      </c>
      <c r="M116">
        <f>Table_Data[[#This Row],[P]]/(Table_Data[[#This Row],[CPI]]/$L$6)</f>
        <v>9.2774377597537221</v>
      </c>
      <c r="N116" s="43">
        <f>1-(Table_Data[[#This Row],[D]]/Table_Data[[#This Row],[E]])</f>
        <v>0.47368421052631582</v>
      </c>
    </row>
    <row r="117" spans="2:14" x14ac:dyDescent="0.25">
      <c r="B117" s="27">
        <v>1880.01</v>
      </c>
      <c r="C117" s="25">
        <v>5.1100000000000003</v>
      </c>
      <c r="D117" s="28">
        <v>0.20499999999999999</v>
      </c>
      <c r="E117" s="25">
        <v>0.38919999999999999</v>
      </c>
      <c r="F117" s="25">
        <v>9.9903305790000001</v>
      </c>
      <c r="G117" s="26">
        <v>4.0199999999999996</v>
      </c>
      <c r="H117">
        <f t="shared" si="2"/>
        <v>1880</v>
      </c>
      <c r="I117">
        <f t="shared" si="3"/>
        <v>1</v>
      </c>
      <c r="J117">
        <f>Table_Data[[#This Row],[E]]*$J$6/Table_Data[[#This Row],[CPI]]</f>
        <v>10.318990706543666</v>
      </c>
      <c r="K117">
        <f>Table_Data[[#This Row],[P]]*$J$6/Table_Data[[#This Row],[CPI]]</f>
        <v>135.48315136289347</v>
      </c>
      <c r="L117">
        <f>Table_Data[[#This Row],[E]]/(Table_Data[[#This Row],[CPI]]/$L$6)</f>
        <v>0.71292535754236519</v>
      </c>
      <c r="M117">
        <f>Table_Data[[#This Row],[P]]/(Table_Data[[#This Row],[CPI]]/$L$6)</f>
        <v>9.3603509173727826</v>
      </c>
      <c r="N117" s="43">
        <f>1-(Table_Data[[#This Row],[D]]/Table_Data[[#This Row],[E]])</f>
        <v>0.47327852004111004</v>
      </c>
    </row>
    <row r="118" spans="2:14" x14ac:dyDescent="0.25">
      <c r="B118" s="27">
        <v>1880.02</v>
      </c>
      <c r="C118" s="25">
        <v>5.2</v>
      </c>
      <c r="D118" s="28">
        <v>0.21</v>
      </c>
      <c r="E118" s="25">
        <v>0.39829999999999999</v>
      </c>
      <c r="F118" s="25">
        <v>9.9903305790000001</v>
      </c>
      <c r="G118" s="26">
        <f>G117*11/12+G129*1/12</f>
        <v>3.9933333333333332</v>
      </c>
      <c r="H118">
        <f t="shared" si="2"/>
        <v>1880</v>
      </c>
      <c r="I118">
        <f t="shared" si="3"/>
        <v>2</v>
      </c>
      <c r="J118">
        <f>Table_Data[[#This Row],[E]]*$J$6/Table_Data[[#This Row],[CPI]]</f>
        <v>10.560262071984434</v>
      </c>
      <c r="K118">
        <f>Table_Data[[#This Row],[P]]*$J$6/Table_Data[[#This Row],[CPI]]</f>
        <v>137.86935168043954</v>
      </c>
      <c r="L118">
        <f>Table_Data[[#This Row],[E]]/(Table_Data[[#This Row],[CPI]]/$L$6)</f>
        <v>0.72959447561439894</v>
      </c>
      <c r="M118">
        <f>Table_Data[[#This Row],[P]]/(Table_Data[[#This Row],[CPI]]/$L$6)</f>
        <v>9.5252103268764117</v>
      </c>
      <c r="N118" s="43">
        <f>1-(Table_Data[[#This Row],[D]]/Table_Data[[#This Row],[E]])</f>
        <v>0.47275922671353254</v>
      </c>
    </row>
    <row r="119" spans="2:14" x14ac:dyDescent="0.25">
      <c r="B119" s="27">
        <v>1880.03</v>
      </c>
      <c r="C119" s="25">
        <v>5.3</v>
      </c>
      <c r="D119" s="28">
        <v>0.215</v>
      </c>
      <c r="E119" s="25">
        <v>0.40749999999999997</v>
      </c>
      <c r="F119" s="25">
        <v>10.08541488</v>
      </c>
      <c r="G119" s="26">
        <f>G117*10/12+G129*2/12</f>
        <v>3.9666666666666663</v>
      </c>
      <c r="H119">
        <f t="shared" si="2"/>
        <v>1880</v>
      </c>
      <c r="I119">
        <f t="shared" si="3"/>
        <v>3</v>
      </c>
      <c r="J119">
        <f>Table_Data[[#This Row],[E]]*$J$6/Table_Data[[#This Row],[CPI]]</f>
        <v>10.702323978168362</v>
      </c>
      <c r="K119">
        <f>Table_Data[[#This Row],[P]]*$J$6/Table_Data[[#This Row],[CPI]]</f>
        <v>139.19587014550262</v>
      </c>
      <c r="L119">
        <f>Table_Data[[#This Row],[E]]/(Table_Data[[#This Row],[CPI]]/$L$6)</f>
        <v>0.73940934396146529</v>
      </c>
      <c r="M119">
        <f>Table_Data[[#This Row],[P]]/(Table_Data[[#This Row],[CPI]]/$L$6)</f>
        <v>9.6168577251429834</v>
      </c>
      <c r="N119" s="43">
        <f>1-(Table_Data[[#This Row],[D]]/Table_Data[[#This Row],[E]])</f>
        <v>0.47239263803680975</v>
      </c>
    </row>
    <row r="120" spans="2:14" x14ac:dyDescent="0.25">
      <c r="B120" s="27">
        <v>1880.04</v>
      </c>
      <c r="C120" s="25">
        <v>5.18</v>
      </c>
      <c r="D120" s="28">
        <v>0.22</v>
      </c>
      <c r="E120" s="25">
        <v>0.41670000000000001</v>
      </c>
      <c r="F120" s="25">
        <v>9.7048347110000002</v>
      </c>
      <c r="G120" s="26">
        <f>G117*9/12+G129*3/12</f>
        <v>3.9399999999999995</v>
      </c>
      <c r="H120">
        <f t="shared" si="2"/>
        <v>1880</v>
      </c>
      <c r="I120">
        <f t="shared" si="3"/>
        <v>4</v>
      </c>
      <c r="J120">
        <f>Table_Data[[#This Row],[E]]*$J$6/Table_Data[[#This Row],[CPI]]</f>
        <v>11.373119603458644</v>
      </c>
      <c r="K120">
        <f>Table_Data[[#This Row],[P]]*$J$6/Table_Data[[#This Row],[CPI]]</f>
        <v>141.37931256519263</v>
      </c>
      <c r="L120">
        <f>Table_Data[[#This Row],[E]]/(Table_Data[[#This Row],[CPI]]/$L$6)</f>
        <v>0.78575372245719022</v>
      </c>
      <c r="M120">
        <f>Table_Data[[#This Row],[P]]/(Table_Data[[#This Row],[CPI]]/$L$6)</f>
        <v>9.7677088608789173</v>
      </c>
      <c r="N120" s="43">
        <f>1-(Table_Data[[#This Row],[D]]/Table_Data[[#This Row],[E]])</f>
        <v>0.47204223662107037</v>
      </c>
    </row>
    <row r="121" spans="2:14" x14ac:dyDescent="0.25">
      <c r="B121" s="27">
        <v>1880.05</v>
      </c>
      <c r="C121" s="25">
        <v>4.7699999999999996</v>
      </c>
      <c r="D121" s="28">
        <v>0.22500000000000001</v>
      </c>
      <c r="E121" s="25">
        <v>0.42580000000000001</v>
      </c>
      <c r="F121" s="25">
        <v>9.4194198349999994</v>
      </c>
      <c r="G121" s="26">
        <f>G117*8/12+G129*4/12</f>
        <v>3.9133333333333331</v>
      </c>
      <c r="H121">
        <f t="shared" si="2"/>
        <v>1880</v>
      </c>
      <c r="I121">
        <f t="shared" si="3"/>
        <v>5</v>
      </c>
      <c r="J121">
        <f>Table_Data[[#This Row],[E]]*$J$6/Table_Data[[#This Row],[CPI]]</f>
        <v>11.973627736702323</v>
      </c>
      <c r="K121">
        <f>Table_Data[[#This Row],[P]]*$J$6/Table_Data[[#This Row],[CPI]]</f>
        <v>134.13387577282779</v>
      </c>
      <c r="L121">
        <f>Table_Data[[#This Row],[E]]/(Table_Data[[#This Row],[CPI]]/$L$6)</f>
        <v>0.82724203151520337</v>
      </c>
      <c r="M121">
        <f>Table_Data[[#This Row],[P]]/(Table_Data[[#This Row],[CPI]]/$L$6)</f>
        <v>9.2671312595761375</v>
      </c>
      <c r="N121" s="43">
        <f>1-(Table_Data[[#This Row],[D]]/Table_Data[[#This Row],[E]])</f>
        <v>0.47158290277125414</v>
      </c>
    </row>
    <row r="122" spans="2:14" x14ac:dyDescent="0.25">
      <c r="B122" s="27">
        <v>1880.06</v>
      </c>
      <c r="C122" s="25">
        <v>4.79</v>
      </c>
      <c r="D122" s="28">
        <v>0.23</v>
      </c>
      <c r="E122" s="25">
        <v>0.435</v>
      </c>
      <c r="F122" s="25">
        <v>9.229089256</v>
      </c>
      <c r="G122" s="26">
        <f>G117*7/12+G129*5/12</f>
        <v>3.8866666666666667</v>
      </c>
      <c r="H122">
        <f t="shared" si="2"/>
        <v>1880</v>
      </c>
      <c r="I122">
        <f t="shared" si="3"/>
        <v>6</v>
      </c>
      <c r="J122">
        <f>Table_Data[[#This Row],[E]]*$J$6/Table_Data[[#This Row],[CPI]]</f>
        <v>12.484600788218881</v>
      </c>
      <c r="K122">
        <f>Table_Data[[#This Row],[P]]*$J$6/Table_Data[[#This Row],[CPI]]</f>
        <v>137.47410982889295</v>
      </c>
      <c r="L122">
        <f>Table_Data[[#This Row],[E]]/(Table_Data[[#This Row],[CPI]]/$L$6)</f>
        <v>0.86254448073787282</v>
      </c>
      <c r="M122">
        <f>Table_Data[[#This Row],[P]]/(Table_Data[[#This Row],[CPI]]/$L$6)</f>
        <v>9.4979035924928983</v>
      </c>
      <c r="N122" s="43">
        <f>1-(Table_Data[[#This Row],[D]]/Table_Data[[#This Row],[E]])</f>
        <v>0.47126436781609193</v>
      </c>
    </row>
    <row r="123" spans="2:14" x14ac:dyDescent="0.25">
      <c r="B123" s="27">
        <v>1880.07</v>
      </c>
      <c r="C123" s="25">
        <v>5.01</v>
      </c>
      <c r="D123" s="28">
        <v>0.23499999999999999</v>
      </c>
      <c r="E123" s="25">
        <v>0.44419999999999998</v>
      </c>
      <c r="F123" s="25">
        <v>9.229089256</v>
      </c>
      <c r="G123" s="26">
        <f>G117*6/12+G129*6/12</f>
        <v>3.8600000000000003</v>
      </c>
      <c r="H123">
        <f t="shared" si="2"/>
        <v>1880</v>
      </c>
      <c r="I123">
        <f t="shared" si="3"/>
        <v>7.0000000000000009</v>
      </c>
      <c r="J123">
        <f>Table_Data[[#This Row],[E]]*$J$6/Table_Data[[#This Row],[CPI]]</f>
        <v>12.748642919831786</v>
      </c>
      <c r="K123">
        <f>Table_Data[[#This Row],[P]]*$J$6/Table_Data[[#This Row],[CPI]]</f>
        <v>143.78816080224505</v>
      </c>
      <c r="L123">
        <f>Table_Data[[#This Row],[E]]/(Table_Data[[#This Row],[CPI]]/$L$6)</f>
        <v>0.88078680079026006</v>
      </c>
      <c r="M123">
        <f>Table_Data[[#This Row],[P]]/(Table_Data[[#This Row],[CPI]]/$L$6)</f>
        <v>9.9341329850499829</v>
      </c>
      <c r="N123" s="43">
        <f>1-(Table_Data[[#This Row],[D]]/Table_Data[[#This Row],[E]])</f>
        <v>0.47095902746510587</v>
      </c>
    </row>
    <row r="124" spans="2:14" x14ac:dyDescent="0.25">
      <c r="B124" s="27">
        <v>1880.08</v>
      </c>
      <c r="C124" s="25">
        <v>5.19</v>
      </c>
      <c r="D124" s="28">
        <v>0.24</v>
      </c>
      <c r="E124" s="25">
        <v>0.45329999999999998</v>
      </c>
      <c r="F124" s="25">
        <v>9.229089256</v>
      </c>
      <c r="G124" s="26">
        <f>G117*5/12+G129*7/12</f>
        <v>3.8333333333333335</v>
      </c>
      <c r="H124">
        <f t="shared" si="2"/>
        <v>1880</v>
      </c>
      <c r="I124">
        <f t="shared" si="3"/>
        <v>8</v>
      </c>
      <c r="J124">
        <f>Table_Data[[#This Row],[E]]*$J$6/Table_Data[[#This Row],[CPI]]</f>
        <v>13.009815028274986</v>
      </c>
      <c r="K124">
        <f>Table_Data[[#This Row],[P]]*$J$6/Table_Data[[#This Row],[CPI]]</f>
        <v>148.95420250771494</v>
      </c>
      <c r="L124">
        <f>Table_Data[[#This Row],[E]]/(Table_Data[[#This Row],[CPI]]/$L$6)</f>
        <v>0.89883083475512127</v>
      </c>
      <c r="M124">
        <f>Table_Data[[#This Row],[P]]/(Table_Data[[#This Row],[CPI]]/$L$6)</f>
        <v>10.291047942596691</v>
      </c>
      <c r="N124" s="43">
        <f>1-(Table_Data[[#This Row],[D]]/Table_Data[[#This Row],[E]])</f>
        <v>0.47054930509596293</v>
      </c>
    </row>
    <row r="125" spans="2:14" x14ac:dyDescent="0.25">
      <c r="B125" s="27">
        <v>1880.09</v>
      </c>
      <c r="C125" s="25">
        <v>5.18</v>
      </c>
      <c r="D125" s="28">
        <v>0.245</v>
      </c>
      <c r="E125" s="25">
        <v>0.46250000000000002</v>
      </c>
      <c r="F125" s="25">
        <v>9.3242545450000005</v>
      </c>
      <c r="G125" s="26">
        <f>G117*4/12+G129*8/12</f>
        <v>3.8066666666666666</v>
      </c>
      <c r="H125">
        <f t="shared" si="2"/>
        <v>1880</v>
      </c>
      <c r="I125">
        <f t="shared" si="3"/>
        <v>9</v>
      </c>
      <c r="J125">
        <f>Table_Data[[#This Row],[E]]*$J$6/Table_Data[[#This Row],[CPI]]</f>
        <v>13.138381401834629</v>
      </c>
      <c r="K125">
        <f>Table_Data[[#This Row],[P]]*$J$6/Table_Data[[#This Row],[CPI]]</f>
        <v>147.14987170054783</v>
      </c>
      <c r="L125">
        <f>Table_Data[[#This Row],[E]]/(Table_Data[[#This Row],[CPI]]/$L$6)</f>
        <v>0.90771331468407479</v>
      </c>
      <c r="M125">
        <f>Table_Data[[#This Row],[P]]/(Table_Data[[#This Row],[CPI]]/$L$6)</f>
        <v>10.166389124461636</v>
      </c>
      <c r="N125" s="43">
        <f>1-(Table_Data[[#This Row],[D]]/Table_Data[[#This Row],[E]])</f>
        <v>0.47027027027027035</v>
      </c>
    </row>
    <row r="126" spans="2:14" x14ac:dyDescent="0.25">
      <c r="B126" s="27">
        <v>1880.1</v>
      </c>
      <c r="C126" s="25">
        <v>5.33</v>
      </c>
      <c r="D126" s="28">
        <v>0.25</v>
      </c>
      <c r="E126" s="25">
        <v>0.47170000000000001</v>
      </c>
      <c r="F126" s="25">
        <v>9.3242545450000005</v>
      </c>
      <c r="G126" s="26">
        <f>G117*3/12+G129*9/12</f>
        <v>3.7800000000000002</v>
      </c>
      <c r="H126">
        <f t="shared" si="2"/>
        <v>1880</v>
      </c>
      <c r="I126">
        <f t="shared" si="3"/>
        <v>10</v>
      </c>
      <c r="J126">
        <f>Table_Data[[#This Row],[E]]*$J$6/Table_Data[[#This Row],[CPI]]</f>
        <v>13.399728664314365</v>
      </c>
      <c r="K126">
        <f>Table_Data[[#This Row],[P]]*$J$6/Table_Data[[#This Row],[CPI]]</f>
        <v>151.41096837141311</v>
      </c>
      <c r="L126">
        <f>Table_Data[[#This Row],[E]]/(Table_Data[[#This Row],[CPI]]/$L$6)</f>
        <v>0.92576944980860121</v>
      </c>
      <c r="M126">
        <f>Table_Data[[#This Row],[P]]/(Table_Data[[#This Row],[CPI]]/$L$6)</f>
        <v>10.460782631926742</v>
      </c>
      <c r="N126" s="43">
        <f>1-(Table_Data[[#This Row],[D]]/Table_Data[[#This Row],[E]])</f>
        <v>0.47000211999152008</v>
      </c>
    </row>
    <row r="127" spans="2:14" x14ac:dyDescent="0.25">
      <c r="B127" s="27">
        <v>1880.11</v>
      </c>
      <c r="C127" s="25">
        <v>5.61</v>
      </c>
      <c r="D127" s="28">
        <v>0.255</v>
      </c>
      <c r="E127" s="25">
        <v>0.48080000000000001</v>
      </c>
      <c r="F127" s="25">
        <v>9.4194198349999994</v>
      </c>
      <c r="G127" s="26">
        <f>G117*2/12+G129*10/12</f>
        <v>3.7533333333333334</v>
      </c>
      <c r="H127">
        <f t="shared" si="2"/>
        <v>1880</v>
      </c>
      <c r="I127">
        <f t="shared" si="3"/>
        <v>11</v>
      </c>
      <c r="J127">
        <f>Table_Data[[#This Row],[E]]*$J$6/Table_Data[[#This Row],[CPI]]</f>
        <v>13.520244752950861</v>
      </c>
      <c r="K127">
        <f>Table_Data[[#This Row],[P]]*$J$6/Table_Data[[#This Row],[CPI]]</f>
        <v>157.75493565735093</v>
      </c>
      <c r="L127">
        <f>Table_Data[[#This Row],[E]]/(Table_Data[[#This Row],[CPI]]/$L$6)</f>
        <v>0.93409574624826153</v>
      </c>
      <c r="M127">
        <f>Table_Data[[#This Row],[P]]/(Table_Data[[#This Row],[CPI]]/$L$6)</f>
        <v>10.899078902771938</v>
      </c>
      <c r="N127" s="43">
        <f>1-(Table_Data[[#This Row],[D]]/Table_Data[[#This Row],[E]])</f>
        <v>0.46963394342762066</v>
      </c>
    </row>
    <row r="128" spans="2:14" x14ac:dyDescent="0.25">
      <c r="B128" s="27">
        <v>1880.12</v>
      </c>
      <c r="C128" s="25">
        <v>5.84</v>
      </c>
      <c r="D128" s="28">
        <v>0.26</v>
      </c>
      <c r="E128" s="25">
        <v>0.49</v>
      </c>
      <c r="F128" s="25">
        <v>9.5145851239999999</v>
      </c>
      <c r="G128" s="26">
        <f>G117*1/12+G129*11/12</f>
        <v>3.726666666666667</v>
      </c>
      <c r="H128">
        <f t="shared" si="2"/>
        <v>1880</v>
      </c>
      <c r="I128">
        <f t="shared" si="3"/>
        <v>12</v>
      </c>
      <c r="J128">
        <f>Table_Data[[#This Row],[E]]*$J$6/Table_Data[[#This Row],[CPI]]</f>
        <v>13.641133933692261</v>
      </c>
      <c r="K128">
        <f>Table_Data[[#This Row],[P]]*$J$6/Table_Data[[#This Row],[CPI]]</f>
        <v>162.58004525053636</v>
      </c>
      <c r="L128">
        <f>Table_Data[[#This Row],[E]]/(Table_Data[[#This Row],[CPI]]/$L$6)</f>
        <v>0.94244781912573927</v>
      </c>
      <c r="M128">
        <f>Table_Data[[#This Row],[P]]/(Table_Data[[#This Row],[CPI]]/$L$6)</f>
        <v>11.232439313661871</v>
      </c>
      <c r="N128" s="43">
        <f>1-(Table_Data[[#This Row],[D]]/Table_Data[[#This Row],[E]])</f>
        <v>0.46938775510204078</v>
      </c>
    </row>
    <row r="129" spans="2:14" x14ac:dyDescent="0.25">
      <c r="B129" s="27">
        <v>1881.01</v>
      </c>
      <c r="C129" s="25">
        <v>6.19</v>
      </c>
      <c r="D129" s="28">
        <v>0.26500000000000001</v>
      </c>
      <c r="E129" s="25">
        <v>0.48580000000000001</v>
      </c>
      <c r="F129" s="25">
        <v>9.4194198349999994</v>
      </c>
      <c r="G129" s="26">
        <v>3.7</v>
      </c>
      <c r="H129">
        <f t="shared" si="2"/>
        <v>1881</v>
      </c>
      <c r="I129">
        <f t="shared" si="3"/>
        <v>1</v>
      </c>
      <c r="J129">
        <f>Table_Data[[#This Row],[E]]*$J$6/Table_Data[[#This Row],[CPI]]</f>
        <v>13.660846299882548</v>
      </c>
      <c r="K129">
        <f>Table_Data[[#This Row],[P]]*$J$6/Table_Data[[#This Row],[CPI]]</f>
        <v>174.06471510142646</v>
      </c>
      <c r="L129">
        <f>Table_Data[[#This Row],[E]]/(Table_Data[[#This Row],[CPI]]/$L$6)</f>
        <v>0.94380972031490318</v>
      </c>
      <c r="M129">
        <f>Table_Data[[#This Row],[P]]/(Table_Data[[#This Row],[CPI]]/$L$6)</f>
        <v>12.02589989450237</v>
      </c>
      <c r="N129" s="43">
        <f>1-(Table_Data[[#This Row],[D]]/Table_Data[[#This Row],[E]])</f>
        <v>0.45450802799505963</v>
      </c>
    </row>
    <row r="130" spans="2:14" x14ac:dyDescent="0.25">
      <c r="B130" s="27">
        <v>1881.02</v>
      </c>
      <c r="C130" s="25">
        <v>6.17</v>
      </c>
      <c r="D130" s="28">
        <v>0.27</v>
      </c>
      <c r="E130" s="25">
        <v>0.48170000000000002</v>
      </c>
      <c r="F130" s="25">
        <v>9.5145851239999999</v>
      </c>
      <c r="G130" s="26">
        <f>G129*11/12+G141*1/12</f>
        <v>3.6933333333333338</v>
      </c>
      <c r="H130">
        <f t="shared" si="2"/>
        <v>1881</v>
      </c>
      <c r="I130">
        <f t="shared" si="3"/>
        <v>2</v>
      </c>
      <c r="J130">
        <f>Table_Data[[#This Row],[E]]*$J$6/Table_Data[[#This Row],[CPI]]</f>
        <v>13.410069828284822</v>
      </c>
      <c r="K130">
        <f>Table_Data[[#This Row],[P]]*$J$6/Table_Data[[#This Row],[CPI]]</f>
        <v>171.76693136914542</v>
      </c>
      <c r="L130">
        <f>Table_Data[[#This Row],[E]]/(Table_Data[[#This Row],[CPI]]/$L$6)</f>
        <v>0.92648390708748696</v>
      </c>
      <c r="M130">
        <f>Table_Data[[#This Row],[P]]/(Table_Data[[#This Row],[CPI]]/$L$6)</f>
        <v>11.867149069399614</v>
      </c>
      <c r="N130" s="43">
        <f>1-(Table_Data[[#This Row],[D]]/Table_Data[[#This Row],[E]])</f>
        <v>0.43948515673655797</v>
      </c>
    </row>
    <row r="131" spans="2:14" x14ac:dyDescent="0.25">
      <c r="B131" s="27">
        <v>1881.03</v>
      </c>
      <c r="C131" s="25">
        <v>6.24</v>
      </c>
      <c r="D131" s="28">
        <v>0.27500000000000002</v>
      </c>
      <c r="E131" s="25">
        <v>0.47749999999999998</v>
      </c>
      <c r="F131" s="25">
        <v>9.5145851239999999</v>
      </c>
      <c r="G131" s="26">
        <f>G129*10/12+G141*2/12</f>
        <v>3.686666666666667</v>
      </c>
      <c r="H131">
        <f t="shared" si="2"/>
        <v>1881</v>
      </c>
      <c r="I131">
        <f t="shared" si="3"/>
        <v>3</v>
      </c>
      <c r="J131">
        <f>Table_Data[[#This Row],[E]]*$J$6/Table_Data[[#This Row],[CPI]]</f>
        <v>13.293145823138889</v>
      </c>
      <c r="K131">
        <f>Table_Data[[#This Row],[P]]*$J$6/Table_Data[[#This Row],[CPI]]</f>
        <v>173.71566478824431</v>
      </c>
      <c r="L131">
        <f>Table_Data[[#This Row],[E]]/(Table_Data[[#This Row],[CPI]]/$L$6)</f>
        <v>0.91840578292355202</v>
      </c>
      <c r="M131">
        <f>Table_Data[[#This Row],[P]]/(Table_Data[[#This Row],[CPI]]/$L$6)</f>
        <v>12.001784472131863</v>
      </c>
      <c r="N131" s="43">
        <f>1-(Table_Data[[#This Row],[D]]/Table_Data[[#This Row],[E]])</f>
        <v>0.4240837696335078</v>
      </c>
    </row>
    <row r="132" spans="2:14" x14ac:dyDescent="0.25">
      <c r="B132" s="27">
        <v>1881.04</v>
      </c>
      <c r="C132" s="25">
        <v>6.22</v>
      </c>
      <c r="D132" s="28">
        <v>0.28000000000000003</v>
      </c>
      <c r="E132" s="25">
        <v>0.4733</v>
      </c>
      <c r="F132" s="25">
        <v>9.6096694209999995</v>
      </c>
      <c r="G132" s="26">
        <f>G129*9/12+G141*3/12</f>
        <v>3.68</v>
      </c>
      <c r="H132">
        <f t="shared" si="2"/>
        <v>1881</v>
      </c>
      <c r="I132">
        <f t="shared" si="3"/>
        <v>4</v>
      </c>
      <c r="J132">
        <f>Table_Data[[#This Row],[E]]*$J$6/Table_Data[[#This Row],[CPI]]</f>
        <v>13.045847740197722</v>
      </c>
      <c r="K132">
        <f>Table_Data[[#This Row],[P]]*$J$6/Table_Data[[#This Row],[CPI]]</f>
        <v>171.44553759566836</v>
      </c>
      <c r="L132">
        <f>Table_Data[[#This Row],[E]]/(Table_Data[[#This Row],[CPI]]/$L$6)</f>
        <v>0.90132028694684074</v>
      </c>
      <c r="M132">
        <f>Table_Data[[#This Row],[P]]/(Table_Data[[#This Row],[CPI]]/$L$6)</f>
        <v>11.844944400611343</v>
      </c>
      <c r="N132" s="43">
        <f>1-(Table_Data[[#This Row],[D]]/Table_Data[[#This Row],[E]])</f>
        <v>0.4084090428903443</v>
      </c>
    </row>
    <row r="133" spans="2:14" x14ac:dyDescent="0.25">
      <c r="B133" s="27">
        <v>1881.05</v>
      </c>
      <c r="C133" s="25">
        <v>6.5</v>
      </c>
      <c r="D133" s="28">
        <v>0.28499999999999998</v>
      </c>
      <c r="E133" s="25">
        <v>0.46920000000000001</v>
      </c>
      <c r="F133" s="25">
        <v>9.5145851239999999</v>
      </c>
      <c r="G133" s="26">
        <f>G129*8/12+G141*4/12</f>
        <v>3.6733333333333338</v>
      </c>
      <c r="H133">
        <f t="shared" si="2"/>
        <v>1881</v>
      </c>
      <c r="I133">
        <f t="shared" si="3"/>
        <v>5</v>
      </c>
      <c r="J133">
        <f>Table_Data[[#This Row],[E]]*$J$6/Table_Data[[#This Row],[CPI]]</f>
        <v>13.062081717731449</v>
      </c>
      <c r="K133">
        <f>Table_Data[[#This Row],[P]]*$J$6/Table_Data[[#This Row],[CPI]]</f>
        <v>180.95381748775452</v>
      </c>
      <c r="L133">
        <f>Table_Data[[#This Row],[E]]/(Table_Data[[#This Row],[CPI]]/$L$6)</f>
        <v>0.9024418708852997</v>
      </c>
      <c r="M133">
        <f>Table_Data[[#This Row],[P]]/(Table_Data[[#This Row],[CPI]]/$L$6)</f>
        <v>12.501858825137358</v>
      </c>
      <c r="N133" s="43">
        <f>1-(Table_Data[[#This Row],[D]]/Table_Data[[#This Row],[E]])</f>
        <v>0.39258312020460362</v>
      </c>
    </row>
    <row r="134" spans="2:14" x14ac:dyDescent="0.25">
      <c r="B134" s="27">
        <v>1881.06</v>
      </c>
      <c r="C134" s="25">
        <v>6.58</v>
      </c>
      <c r="D134" s="28">
        <v>0.28999999999999998</v>
      </c>
      <c r="E134" s="25">
        <v>0.46500000000000002</v>
      </c>
      <c r="F134" s="25">
        <v>9.5145851239999999</v>
      </c>
      <c r="G134" s="26">
        <f>G129*7/12+G141*5/12</f>
        <v>3.666666666666667</v>
      </c>
      <c r="H134">
        <f t="shared" si="2"/>
        <v>1881</v>
      </c>
      <c r="I134">
        <f t="shared" si="3"/>
        <v>6</v>
      </c>
      <c r="J134">
        <f>Table_Data[[#This Row],[E]]*$J$6/Table_Data[[#This Row],[CPI]]</f>
        <v>12.945157712585516</v>
      </c>
      <c r="K134">
        <f>Table_Data[[#This Row],[P]]*$J$6/Table_Data[[#This Row],[CPI]]</f>
        <v>183.18094139529609</v>
      </c>
      <c r="L134">
        <f>Table_Data[[#This Row],[E]]/(Table_Data[[#This Row],[CPI]]/$L$6)</f>
        <v>0.89436374672136487</v>
      </c>
      <c r="M134">
        <f>Table_Data[[#This Row],[P]]/(Table_Data[[#This Row],[CPI]]/$L$6)</f>
        <v>12.655727856831355</v>
      </c>
      <c r="N134" s="43">
        <f>1-(Table_Data[[#This Row],[D]]/Table_Data[[#This Row],[E]])</f>
        <v>0.37634408602150549</v>
      </c>
    </row>
    <row r="135" spans="2:14" x14ac:dyDescent="0.25">
      <c r="B135" s="27">
        <v>1881.07</v>
      </c>
      <c r="C135" s="25">
        <v>6.35</v>
      </c>
      <c r="D135" s="28">
        <v>0.29499999999999998</v>
      </c>
      <c r="E135" s="25">
        <v>0.46079999999999999</v>
      </c>
      <c r="F135" s="25">
        <v>9.6096694209999995</v>
      </c>
      <c r="G135" s="26">
        <f>G129*6/12+G141*6/12</f>
        <v>3.66</v>
      </c>
      <c r="H135">
        <f t="shared" si="2"/>
        <v>1881</v>
      </c>
      <c r="I135">
        <f t="shared" si="3"/>
        <v>7.0000000000000009</v>
      </c>
      <c r="J135">
        <f>Table_Data[[#This Row],[E]]*$J$6/Table_Data[[#This Row],[CPI]]</f>
        <v>12.701302849531187</v>
      </c>
      <c r="K135">
        <f>Table_Data[[#This Row],[P]]*$J$6/Table_Data[[#This Row],[CPI]]</f>
        <v>175.02880445860032</v>
      </c>
      <c r="L135">
        <f>Table_Data[[#This Row],[E]]/(Table_Data[[#This Row],[CPI]]/$L$6)</f>
        <v>0.87751613823178576</v>
      </c>
      <c r="M135">
        <f>Table_Data[[#This Row],[P]]/(Table_Data[[#This Row],[CPI]]/$L$6)</f>
        <v>12.092507547247916</v>
      </c>
      <c r="N135" s="43">
        <f>1-(Table_Data[[#This Row],[D]]/Table_Data[[#This Row],[E]])</f>
        <v>0.35980902777777779</v>
      </c>
    </row>
    <row r="136" spans="2:14" x14ac:dyDescent="0.25">
      <c r="B136" s="27">
        <v>1881.08</v>
      </c>
      <c r="C136" s="25">
        <v>6.2</v>
      </c>
      <c r="D136" s="28">
        <v>0.3</v>
      </c>
      <c r="E136" s="25">
        <v>0.45669999999999999</v>
      </c>
      <c r="F136" s="25">
        <v>9.8000000000000007</v>
      </c>
      <c r="G136" s="26">
        <f>G129*5/12+G141*7/12</f>
        <v>3.6533333333333333</v>
      </c>
      <c r="H136">
        <f t="shared" si="2"/>
        <v>1881</v>
      </c>
      <c r="I136">
        <f t="shared" si="3"/>
        <v>8</v>
      </c>
      <c r="J136">
        <f>Table_Data[[#This Row],[E]]*$J$6/Table_Data[[#This Row],[CPI]]</f>
        <v>12.343808765306122</v>
      </c>
      <c r="K136">
        <f>Table_Data[[#This Row],[P]]*$J$6/Table_Data[[#This Row],[CPI]]</f>
        <v>167.57524489795918</v>
      </c>
      <c r="L136">
        <f>Table_Data[[#This Row],[E]]/(Table_Data[[#This Row],[CPI]]/$L$6)</f>
        <v>0.85281734693877542</v>
      </c>
      <c r="M136">
        <f>Table_Data[[#This Row],[P]]/(Table_Data[[#This Row],[CPI]]/$L$6)</f>
        <v>11.577551020408162</v>
      </c>
      <c r="N136" s="43">
        <f>1-(Table_Data[[#This Row],[D]]/Table_Data[[#This Row],[E]])</f>
        <v>0.34311364134004818</v>
      </c>
    </row>
    <row r="137" spans="2:14" x14ac:dyDescent="0.25">
      <c r="B137" s="27">
        <v>1881.09</v>
      </c>
      <c r="C137" s="25">
        <v>6.25</v>
      </c>
      <c r="D137" s="28">
        <v>0.30499999999999999</v>
      </c>
      <c r="E137" s="25">
        <v>0.45250000000000001</v>
      </c>
      <c r="F137" s="25">
        <v>10.180580170000001</v>
      </c>
      <c r="G137" s="26">
        <f>G129*4/12+G141*8/12</f>
        <v>3.6466666666666669</v>
      </c>
      <c r="H137">
        <f t="shared" si="2"/>
        <v>1881</v>
      </c>
      <c r="I137">
        <f t="shared" si="3"/>
        <v>9</v>
      </c>
      <c r="J137">
        <f>Table_Data[[#This Row],[E]]*$J$6/Table_Data[[#This Row],[CPI]]</f>
        <v>11.773085668849461</v>
      </c>
      <c r="K137">
        <f>Table_Data[[#This Row],[P]]*$J$6/Table_Data[[#This Row],[CPI]]</f>
        <v>162.61168050897044</v>
      </c>
      <c r="L137">
        <f>Table_Data[[#This Row],[E]]/(Table_Data[[#This Row],[CPI]]/$L$6)</f>
        <v>0.81338684649835624</v>
      </c>
      <c r="M137">
        <f>Table_Data[[#This Row],[P]]/(Table_Data[[#This Row],[CPI]]/$L$6)</f>
        <v>11.234624951634755</v>
      </c>
      <c r="N137" s="43">
        <f>1-(Table_Data[[#This Row],[D]]/Table_Data[[#This Row],[E]])</f>
        <v>0.32596685082872934</v>
      </c>
    </row>
    <row r="138" spans="2:14" x14ac:dyDescent="0.25">
      <c r="B138" s="27">
        <v>1881.1</v>
      </c>
      <c r="C138" s="25">
        <v>6.15</v>
      </c>
      <c r="D138" s="28">
        <v>0.31</v>
      </c>
      <c r="E138" s="25">
        <v>0.44829999999999998</v>
      </c>
      <c r="F138" s="25">
        <v>10.275745450000001</v>
      </c>
      <c r="G138" s="26">
        <f>G129*3/12+G141*9/12</f>
        <v>3.64</v>
      </c>
      <c r="H138">
        <f t="shared" ref="H138:H201" si="4">VALUE(LEFT(B138,4))</f>
        <v>1881</v>
      </c>
      <c r="I138">
        <f t="shared" ref="I138:I201" si="5">VALUE(_xlfn.CONCAT("0.",RIGHT(B138,LEN(B138)-FIND(".",B138))))*100</f>
        <v>10</v>
      </c>
      <c r="J138">
        <f>Table_Data[[#This Row],[E]]*$J$6/Table_Data[[#This Row],[CPI]]</f>
        <v>11.555790251694098</v>
      </c>
      <c r="K138">
        <f>Table_Data[[#This Row],[P]]*$J$6/Table_Data[[#This Row],[CPI]]</f>
        <v>158.52801705982316</v>
      </c>
      <c r="L138">
        <f>Table_Data[[#This Row],[E]]/(Table_Data[[#This Row],[CPI]]/$L$6)</f>
        <v>0.79837419483761152</v>
      </c>
      <c r="M138">
        <f>Table_Data[[#This Row],[P]]/(Table_Data[[#This Row],[CPI]]/$L$6)</f>
        <v>10.952490069710711</v>
      </c>
      <c r="N138" s="43">
        <f>1-(Table_Data[[#This Row],[D]]/Table_Data[[#This Row],[E]])</f>
        <v>0.30849877314298457</v>
      </c>
    </row>
    <row r="139" spans="2:14" x14ac:dyDescent="0.25">
      <c r="B139" s="27">
        <v>1881.11</v>
      </c>
      <c r="C139" s="25">
        <v>6.19</v>
      </c>
      <c r="D139" s="28">
        <v>0.315</v>
      </c>
      <c r="E139" s="25">
        <v>0.44419999999999998</v>
      </c>
      <c r="F139" s="25">
        <v>10.180580170000001</v>
      </c>
      <c r="G139" s="26">
        <f>G129*2/12+G141*10/12</f>
        <v>3.6333333333333337</v>
      </c>
      <c r="H139">
        <f t="shared" si="4"/>
        <v>1881</v>
      </c>
      <c r="I139">
        <f t="shared" si="5"/>
        <v>11</v>
      </c>
      <c r="J139">
        <f>Table_Data[[#This Row],[E]]*$J$6/Table_Data[[#This Row],[CPI]]</f>
        <v>11.557137357133547</v>
      </c>
      <c r="K139">
        <f>Table_Data[[#This Row],[P]]*$J$6/Table_Data[[#This Row],[CPI]]</f>
        <v>161.05060837608434</v>
      </c>
      <c r="L139">
        <f>Table_Data[[#This Row],[E]]/(Table_Data[[#This Row],[CPI]]/$L$6)</f>
        <v>0.79846726456258532</v>
      </c>
      <c r="M139">
        <f>Table_Data[[#This Row],[P]]/(Table_Data[[#This Row],[CPI]]/$L$6)</f>
        <v>11.126772552099062</v>
      </c>
      <c r="N139" s="43">
        <f>1-(Table_Data[[#This Row],[D]]/Table_Data[[#This Row],[E]])</f>
        <v>0.29085997298514177</v>
      </c>
    </row>
    <row r="140" spans="2:14" x14ac:dyDescent="0.25">
      <c r="B140" s="27">
        <v>1881.12</v>
      </c>
      <c r="C140" s="25">
        <v>6.01</v>
      </c>
      <c r="D140" s="28">
        <v>0.32</v>
      </c>
      <c r="E140" s="25">
        <v>0.44</v>
      </c>
      <c r="F140" s="25">
        <v>10.180580170000001</v>
      </c>
      <c r="G140" s="26">
        <f>G129*1/12+G141*11/12</f>
        <v>3.6266666666666669</v>
      </c>
      <c r="H140">
        <f t="shared" si="4"/>
        <v>1881</v>
      </c>
      <c r="I140">
        <f t="shared" si="5"/>
        <v>12</v>
      </c>
      <c r="J140">
        <f>Table_Data[[#This Row],[E]]*$J$6/Table_Data[[#This Row],[CPI]]</f>
        <v>11.447862307831519</v>
      </c>
      <c r="K140">
        <f>Table_Data[[#This Row],[P]]*$J$6/Table_Data[[#This Row],[CPI]]</f>
        <v>156.36739197742597</v>
      </c>
      <c r="L140">
        <f>Table_Data[[#This Row],[E]]/(Table_Data[[#This Row],[CPI]]/$L$6)</f>
        <v>0.79091759659508676</v>
      </c>
      <c r="M140">
        <f>Table_Data[[#This Row],[P]]/(Table_Data[[#This Row],[CPI]]/$L$6)</f>
        <v>10.80321535349198</v>
      </c>
      <c r="N140" s="43">
        <f>1-(Table_Data[[#This Row],[D]]/Table_Data[[#This Row],[E]])</f>
        <v>0.27272727272727271</v>
      </c>
    </row>
    <row r="141" spans="2:14" x14ac:dyDescent="0.25">
      <c r="B141" s="27">
        <v>1882.01</v>
      </c>
      <c r="C141" s="25">
        <v>5.92</v>
      </c>
      <c r="D141" s="28">
        <v>0.32</v>
      </c>
      <c r="E141" s="25">
        <v>0.43919999999999998</v>
      </c>
      <c r="F141" s="25">
        <v>10.180580170000001</v>
      </c>
      <c r="G141" s="26">
        <v>3.62</v>
      </c>
      <c r="H141">
        <f t="shared" si="4"/>
        <v>1882</v>
      </c>
      <c r="I141">
        <f t="shared" si="5"/>
        <v>1</v>
      </c>
      <c r="J141">
        <f>Table_Data[[#This Row],[E]]*$J$6/Table_Data[[#This Row],[CPI]]</f>
        <v>11.42704801272637</v>
      </c>
      <c r="K141">
        <f>Table_Data[[#This Row],[P]]*$J$6/Table_Data[[#This Row],[CPI]]</f>
        <v>154.02578377809681</v>
      </c>
      <c r="L141">
        <f>Table_Data[[#This Row],[E]]/(Table_Data[[#This Row],[CPI]]/$L$6)</f>
        <v>0.78947956460127744</v>
      </c>
      <c r="M141">
        <f>Table_Data[[#This Row],[P]]/(Table_Data[[#This Row],[CPI]]/$L$6)</f>
        <v>10.64143675418844</v>
      </c>
      <c r="N141" s="43">
        <f>1-(Table_Data[[#This Row],[D]]/Table_Data[[#This Row],[E]])</f>
        <v>0.27140255009107461</v>
      </c>
    </row>
    <row r="142" spans="2:14" x14ac:dyDescent="0.25">
      <c r="B142" s="27">
        <v>1882.02</v>
      </c>
      <c r="C142" s="25">
        <v>5.79</v>
      </c>
      <c r="D142" s="28">
        <v>0.32</v>
      </c>
      <c r="E142" s="25">
        <v>0.43830000000000002</v>
      </c>
      <c r="F142" s="25">
        <v>10.275745450000001</v>
      </c>
      <c r="G142" s="26">
        <f>G141*11/12+G153*1/12</f>
        <v>3.6208333333333336</v>
      </c>
      <c r="H142">
        <f t="shared" si="4"/>
        <v>1882</v>
      </c>
      <c r="I142">
        <f t="shared" si="5"/>
        <v>2</v>
      </c>
      <c r="J142">
        <f>Table_Data[[#This Row],[E]]*$J$6/Table_Data[[#This Row],[CPI]]</f>
        <v>11.298021118263494</v>
      </c>
      <c r="K142">
        <f>Table_Data[[#This Row],[P]]*$J$6/Table_Data[[#This Row],[CPI]]</f>
        <v>149.24832825632132</v>
      </c>
      <c r="L142">
        <f>Table_Data[[#This Row],[E]]/(Table_Data[[#This Row],[CPI]]/$L$6)</f>
        <v>0.78056526789499259</v>
      </c>
      <c r="M142">
        <f>Table_Data[[#This Row],[P]]/(Table_Data[[#This Row],[CPI]]/$L$6)</f>
        <v>10.311368699776425</v>
      </c>
      <c r="N142" s="43">
        <f>1-(Table_Data[[#This Row],[D]]/Table_Data[[#This Row],[E]])</f>
        <v>0.26990645676477298</v>
      </c>
    </row>
    <row r="143" spans="2:14" x14ac:dyDescent="0.25">
      <c r="B143" s="27">
        <v>1882.03</v>
      </c>
      <c r="C143" s="25">
        <v>5.78</v>
      </c>
      <c r="D143" s="28">
        <v>0.32</v>
      </c>
      <c r="E143" s="25">
        <v>0.4375</v>
      </c>
      <c r="F143" s="25">
        <v>10.275745450000001</v>
      </c>
      <c r="G143" s="26">
        <f>G141*10/12+G153*2/12</f>
        <v>3.621666666666667</v>
      </c>
      <c r="H143">
        <f t="shared" si="4"/>
        <v>1882</v>
      </c>
      <c r="I143">
        <f t="shared" si="5"/>
        <v>3</v>
      </c>
      <c r="J143">
        <f>Table_Data[[#This Row],[E]]*$J$6/Table_Data[[#This Row],[CPI]]</f>
        <v>11.277399587589045</v>
      </c>
      <c r="K143">
        <f>Table_Data[[#This Row],[P]]*$J$6/Table_Data[[#This Row],[CPI]]</f>
        <v>148.99055912289069</v>
      </c>
      <c r="L143">
        <f>Table_Data[[#This Row],[E]]/(Table_Data[[#This Row],[CPI]]/$L$6)</f>
        <v>0.77914055373958302</v>
      </c>
      <c r="M143">
        <f>Table_Data[[#This Row],[P]]/(Table_Data[[#This Row],[CPI]]/$L$6)</f>
        <v>10.293559772833806</v>
      </c>
      <c r="N143" s="43">
        <f>1-(Table_Data[[#This Row],[D]]/Table_Data[[#This Row],[E]])</f>
        <v>0.26857142857142857</v>
      </c>
    </row>
    <row r="144" spans="2:14" x14ac:dyDescent="0.25">
      <c r="B144" s="27">
        <v>1882.04</v>
      </c>
      <c r="C144" s="25">
        <v>5.78</v>
      </c>
      <c r="D144" s="28">
        <v>0.32</v>
      </c>
      <c r="E144" s="25">
        <v>0.43669999999999998</v>
      </c>
      <c r="F144" s="25">
        <v>10.370910739999999</v>
      </c>
      <c r="G144" s="26">
        <f>G141*9/12+G153*3/12</f>
        <v>3.6225000000000001</v>
      </c>
      <c r="H144">
        <f t="shared" si="4"/>
        <v>1882</v>
      </c>
      <c r="I144">
        <f t="shared" si="5"/>
        <v>4</v>
      </c>
      <c r="J144">
        <f>Table_Data[[#This Row],[E]]*$J$6/Table_Data[[#This Row],[CPI]]</f>
        <v>11.153483893546653</v>
      </c>
      <c r="K144">
        <f>Table_Data[[#This Row],[P]]*$J$6/Table_Data[[#This Row],[CPI]]</f>
        <v>147.62339570574687</v>
      </c>
      <c r="L144">
        <f>Table_Data[[#This Row],[E]]/(Table_Data[[#This Row],[CPI]]/$L$6)</f>
        <v>0.77057938307933027</v>
      </c>
      <c r="M144">
        <f>Table_Data[[#This Row],[P]]/(Table_Data[[#This Row],[CPI]]/$L$6)</f>
        <v>10.199104268831073</v>
      </c>
      <c r="N144" s="43">
        <f>1-(Table_Data[[#This Row],[D]]/Table_Data[[#This Row],[E]])</f>
        <v>0.26723150904511106</v>
      </c>
    </row>
    <row r="145" spans="2:14" x14ac:dyDescent="0.25">
      <c r="B145" s="27">
        <v>1882.05</v>
      </c>
      <c r="C145" s="25">
        <v>5.71</v>
      </c>
      <c r="D145" s="28">
        <v>0.32</v>
      </c>
      <c r="E145" s="25">
        <v>0.43580000000000002</v>
      </c>
      <c r="F145" s="25">
        <v>10.465995039999999</v>
      </c>
      <c r="G145" s="26">
        <f>G141*8/12+G153*4/12</f>
        <v>3.6233333333333335</v>
      </c>
      <c r="H145">
        <f t="shared" si="4"/>
        <v>1882</v>
      </c>
      <c r="I145">
        <f t="shared" si="5"/>
        <v>5</v>
      </c>
      <c r="J145">
        <f>Table_Data[[#This Row],[E]]*$J$6/Table_Data[[#This Row],[CPI]]</f>
        <v>11.029376199666155</v>
      </c>
      <c r="K145">
        <f>Table_Data[[#This Row],[P]]*$J$6/Table_Data[[#This Row],[CPI]]</f>
        <v>144.5106427262362</v>
      </c>
      <c r="L145">
        <f>Table_Data[[#This Row],[E]]/(Table_Data[[#This Row],[CPI]]/$L$6)</f>
        <v>0.76200494740536406</v>
      </c>
      <c r="M145">
        <f>Table_Data[[#This Row],[P]]/(Table_Data[[#This Row],[CPI]]/$L$6)</f>
        <v>9.9840483012497216</v>
      </c>
      <c r="N145" s="43">
        <f>1-(Table_Data[[#This Row],[D]]/Table_Data[[#This Row],[E]])</f>
        <v>0.26571821936668194</v>
      </c>
    </row>
    <row r="146" spans="2:14" x14ac:dyDescent="0.25">
      <c r="B146" s="27">
        <v>1882.06</v>
      </c>
      <c r="C146" s="25">
        <v>5.68</v>
      </c>
      <c r="D146" s="28">
        <v>0.32</v>
      </c>
      <c r="E146" s="25">
        <v>0.435</v>
      </c>
      <c r="F146" s="25">
        <v>10.56116033</v>
      </c>
      <c r="G146" s="26">
        <f>G141*7/12+G153*5/12</f>
        <v>3.6241666666666665</v>
      </c>
      <c r="H146">
        <f t="shared" si="4"/>
        <v>1882</v>
      </c>
      <c r="I146">
        <f t="shared" si="5"/>
        <v>6</v>
      </c>
      <c r="J146">
        <f>Table_Data[[#This Row],[E]]*$J$6/Table_Data[[#This Row],[CPI]]</f>
        <v>10.909927640498191</v>
      </c>
      <c r="K146">
        <f>Table_Data[[#This Row],[P]]*$J$6/Table_Data[[#This Row],[CPI]]</f>
        <v>142.45606666213729</v>
      </c>
      <c r="L146">
        <f>Table_Data[[#This Row],[E]]/(Table_Data[[#This Row],[CPI]]/$L$6)</f>
        <v>0.7537524051583071</v>
      </c>
      <c r="M146">
        <f>Table_Data[[#This Row],[P]]/(Table_Data[[#This Row],[CPI]]/$L$6)</f>
        <v>9.8421003708027222</v>
      </c>
      <c r="N146" s="43">
        <f>1-(Table_Data[[#This Row],[D]]/Table_Data[[#This Row],[E]])</f>
        <v>0.26436781609195403</v>
      </c>
    </row>
    <row r="147" spans="2:14" x14ac:dyDescent="0.25">
      <c r="B147" s="27">
        <v>1882.07</v>
      </c>
      <c r="C147" s="25">
        <v>6</v>
      </c>
      <c r="D147" s="28">
        <v>0.32</v>
      </c>
      <c r="E147" s="25">
        <v>0.43419999999999997</v>
      </c>
      <c r="F147" s="25">
        <v>10.465995039999999</v>
      </c>
      <c r="G147" s="26">
        <f>G141*6/12+G153*6/12</f>
        <v>3.625</v>
      </c>
      <c r="H147">
        <f t="shared" si="4"/>
        <v>1882</v>
      </c>
      <c r="I147">
        <f t="shared" si="5"/>
        <v>7.0000000000000009</v>
      </c>
      <c r="J147">
        <f>Table_Data[[#This Row],[E]]*$J$6/Table_Data[[#This Row],[CPI]]</f>
        <v>10.988882849690325</v>
      </c>
      <c r="K147">
        <f>Table_Data[[#This Row],[P]]*$J$6/Table_Data[[#This Row],[CPI]]</f>
        <v>151.85006240935505</v>
      </c>
      <c r="L147">
        <f>Table_Data[[#This Row],[E]]/(Table_Data[[#This Row],[CPI]]/$L$6)</f>
        <v>0.75920731565720301</v>
      </c>
      <c r="M147">
        <f>Table_Data[[#This Row],[P]]/(Table_Data[[#This Row],[CPI]]/$L$6)</f>
        <v>10.49111905560391</v>
      </c>
      <c r="N147" s="43">
        <f>1-(Table_Data[[#This Row],[D]]/Table_Data[[#This Row],[E]])</f>
        <v>0.26301243666513119</v>
      </c>
    </row>
    <row r="148" spans="2:14" x14ac:dyDescent="0.25">
      <c r="B148" s="27">
        <v>1882.08</v>
      </c>
      <c r="C148" s="25">
        <v>6.18</v>
      </c>
      <c r="D148" s="28">
        <v>0.32</v>
      </c>
      <c r="E148" s="25">
        <v>0.43330000000000002</v>
      </c>
      <c r="F148" s="25">
        <v>10.56116033</v>
      </c>
      <c r="G148" s="26">
        <f>G141*5/12+G153*7/12</f>
        <v>3.6258333333333335</v>
      </c>
      <c r="H148">
        <f t="shared" si="4"/>
        <v>1882</v>
      </c>
      <c r="I148">
        <f t="shared" si="5"/>
        <v>8</v>
      </c>
      <c r="J148">
        <f>Table_Data[[#This Row],[E]]*$J$6/Table_Data[[#This Row],[CPI]]</f>
        <v>10.867291141673256</v>
      </c>
      <c r="K148">
        <f>Table_Data[[#This Row],[P]]*$J$6/Table_Data[[#This Row],[CPI]]</f>
        <v>154.99621337535362</v>
      </c>
      <c r="L148">
        <f>Table_Data[[#This Row],[E]]/(Table_Data[[#This Row],[CPI]]/$L$6)</f>
        <v>0.7508067061036654</v>
      </c>
      <c r="M148">
        <f>Table_Data[[#This Row],[P]]/(Table_Data[[#This Row],[CPI]]/$L$6)</f>
        <v>10.708482445697328</v>
      </c>
      <c r="N148" s="43">
        <f>1-(Table_Data[[#This Row],[D]]/Table_Data[[#This Row],[E]])</f>
        <v>0.2614816524348027</v>
      </c>
    </row>
    <row r="149" spans="2:14" x14ac:dyDescent="0.25">
      <c r="B149" s="27">
        <v>1882.09</v>
      </c>
      <c r="C149" s="25">
        <v>6.24</v>
      </c>
      <c r="D149" s="28">
        <v>0.32</v>
      </c>
      <c r="E149" s="25">
        <v>0.4325</v>
      </c>
      <c r="F149" s="25">
        <v>10.275745450000001</v>
      </c>
      <c r="G149" s="26">
        <f>G141*4/12+G153*8/12</f>
        <v>3.6266666666666669</v>
      </c>
      <c r="H149">
        <f t="shared" si="4"/>
        <v>1882</v>
      </c>
      <c r="I149">
        <f t="shared" si="5"/>
        <v>9</v>
      </c>
      <c r="J149">
        <f>Table_Data[[#This Row],[E]]*$J$6/Table_Data[[#This Row],[CPI]]</f>
        <v>11.14851502087374</v>
      </c>
      <c r="K149">
        <f>Table_Data[[#This Row],[P]]*$J$6/Table_Data[[#This Row],[CPI]]</f>
        <v>160.84793926069858</v>
      </c>
      <c r="L149">
        <f>Table_Data[[#This Row],[E]]/(Table_Data[[#This Row],[CPI]]/$L$6)</f>
        <v>0.77023609026827344</v>
      </c>
      <c r="M149">
        <f>Table_Data[[#This Row],[P]]/(Table_Data[[#This Row],[CPI]]/$L$6)</f>
        <v>11.112770412194282</v>
      </c>
      <c r="N149" s="43">
        <f>1-(Table_Data[[#This Row],[D]]/Table_Data[[#This Row],[E]])</f>
        <v>0.26011560693641611</v>
      </c>
    </row>
    <row r="150" spans="2:14" x14ac:dyDescent="0.25">
      <c r="B150" s="27">
        <v>1882.1</v>
      </c>
      <c r="C150" s="25">
        <v>6.07</v>
      </c>
      <c r="D150" s="28">
        <v>0.32</v>
      </c>
      <c r="E150" s="25">
        <v>0.43169999999999997</v>
      </c>
      <c r="F150" s="25">
        <v>10.180580170000001</v>
      </c>
      <c r="G150" s="26">
        <f>G141*3/12+G153*9/12</f>
        <v>3.6274999999999999</v>
      </c>
      <c r="H150">
        <f t="shared" si="4"/>
        <v>1882</v>
      </c>
      <c r="I150">
        <f t="shared" si="5"/>
        <v>10</v>
      </c>
      <c r="J150">
        <f>Table_Data[[#This Row],[E]]*$J$6/Table_Data[[#This Row],[CPI]]</f>
        <v>11.231913996115605</v>
      </c>
      <c r="K150">
        <f>Table_Data[[#This Row],[P]]*$J$6/Table_Data[[#This Row],[CPI]]</f>
        <v>157.92846411031209</v>
      </c>
      <c r="L150">
        <f>Table_Data[[#This Row],[E]]/(Table_Data[[#This Row],[CPI]]/$L$6)</f>
        <v>0.77599801465931573</v>
      </c>
      <c r="M150">
        <f>Table_Data[[#This Row],[P]]/(Table_Data[[#This Row],[CPI]]/$L$6)</f>
        <v>10.911067753027675</v>
      </c>
      <c r="N150" s="43">
        <f>1-(Table_Data[[#This Row],[D]]/Table_Data[[#This Row],[E]])</f>
        <v>0.25874449849432468</v>
      </c>
    </row>
    <row r="151" spans="2:14" x14ac:dyDescent="0.25">
      <c r="B151" s="27">
        <v>1882.11</v>
      </c>
      <c r="C151" s="25">
        <v>5.81</v>
      </c>
      <c r="D151" s="28">
        <v>0.32</v>
      </c>
      <c r="E151" s="25">
        <v>0.43080000000000002</v>
      </c>
      <c r="F151" s="25">
        <v>10.08541488</v>
      </c>
      <c r="G151" s="26">
        <f>G141*2/12+G153*10/12</f>
        <v>3.6283333333333334</v>
      </c>
      <c r="H151">
        <f t="shared" si="4"/>
        <v>1882</v>
      </c>
      <c r="I151">
        <f t="shared" si="5"/>
        <v>11</v>
      </c>
      <c r="J151">
        <f>Table_Data[[#This Row],[E]]*$J$6/Table_Data[[#This Row],[CPI]]</f>
        <v>11.314260539374063</v>
      </c>
      <c r="K151">
        <f>Table_Data[[#This Row],[P]]*$J$6/Table_Data[[#This Row],[CPI]]</f>
        <v>152.59018972554156</v>
      </c>
      <c r="L151">
        <f>Table_Data[[#This Row],[E]]/(Table_Data[[#This Row],[CPI]]/$L$6)</f>
        <v>0.78168722792294298</v>
      </c>
      <c r="M151">
        <f>Table_Data[[#This Row],[P]]/(Table_Data[[#This Row],[CPI]]/$L$6)</f>
        <v>10.5422534685058</v>
      </c>
      <c r="N151" s="43">
        <f>1-(Table_Data[[#This Row],[D]]/Table_Data[[#This Row],[E]])</f>
        <v>0.25719591457753022</v>
      </c>
    </row>
    <row r="152" spans="2:14" x14ac:dyDescent="0.25">
      <c r="B152" s="27">
        <v>1882.12</v>
      </c>
      <c r="C152" s="25">
        <v>5.84</v>
      </c>
      <c r="D152" s="28">
        <v>0.32</v>
      </c>
      <c r="E152" s="25">
        <v>0.43</v>
      </c>
      <c r="F152" s="25">
        <v>9.9903305790000001</v>
      </c>
      <c r="G152" s="26">
        <f>G141*1/12+G153*11/12</f>
        <v>3.6291666666666669</v>
      </c>
      <c r="H152">
        <f t="shared" si="4"/>
        <v>1882</v>
      </c>
      <c r="I152">
        <f t="shared" si="5"/>
        <v>12</v>
      </c>
      <c r="J152">
        <f>Table_Data[[#This Row],[E]]*$J$6/Table_Data[[#This Row],[CPI]]</f>
        <v>11.400734850497884</v>
      </c>
      <c r="K152">
        <f>Table_Data[[#This Row],[P]]*$J$6/Table_Data[[#This Row],[CPI]]</f>
        <v>154.83788727187823</v>
      </c>
      <c r="L152">
        <f>Table_Data[[#This Row],[E]]/(Table_Data[[#This Row],[CPI]]/$L$6)</f>
        <v>0.7876616231840109</v>
      </c>
      <c r="M152">
        <f>Table_Data[[#This Row],[P]]/(Table_Data[[#This Row],[CPI]]/$L$6)</f>
        <v>10.697543905568892</v>
      </c>
      <c r="N152" s="43">
        <f>1-(Table_Data[[#This Row],[D]]/Table_Data[[#This Row],[E]])</f>
        <v>0.2558139534883721</v>
      </c>
    </row>
    <row r="153" spans="2:14" x14ac:dyDescent="0.25">
      <c r="B153" s="27">
        <v>1883.01</v>
      </c>
      <c r="C153" s="25">
        <v>5.81</v>
      </c>
      <c r="D153" s="28">
        <v>0.32079999999999997</v>
      </c>
      <c r="E153" s="25">
        <v>0.42749999999999999</v>
      </c>
      <c r="F153" s="25">
        <v>9.9903305790000001</v>
      </c>
      <c r="G153" s="26">
        <v>3.63</v>
      </c>
      <c r="H153">
        <f t="shared" si="4"/>
        <v>1883</v>
      </c>
      <c r="I153">
        <f t="shared" si="5"/>
        <v>1</v>
      </c>
      <c r="J153">
        <f>Table_Data[[#This Row],[E]]*$J$6/Table_Data[[#This Row],[CPI]]</f>
        <v>11.334451508343827</v>
      </c>
      <c r="K153">
        <f>Table_Data[[#This Row],[P]]*$J$6/Table_Data[[#This Row],[CPI]]</f>
        <v>154.04248716602953</v>
      </c>
      <c r="L153">
        <f>Table_Data[[#This Row],[E]]/(Table_Data[[#This Row],[CPI]]/$L$6)</f>
        <v>0.78308219514224342</v>
      </c>
      <c r="M153">
        <f>Table_Data[[#This Row],[P]]/(Table_Data[[#This Row],[CPI]]/$L$6)</f>
        <v>10.642590769067683</v>
      </c>
      <c r="N153" s="43">
        <f>1-(Table_Data[[#This Row],[D]]/Table_Data[[#This Row],[E]])</f>
        <v>0.24959064327485381</v>
      </c>
    </row>
    <row r="154" spans="2:14" x14ac:dyDescent="0.25">
      <c r="B154" s="27">
        <v>1883.02</v>
      </c>
      <c r="C154" s="25">
        <v>5.68</v>
      </c>
      <c r="D154" s="28">
        <v>0.32169999999999999</v>
      </c>
      <c r="E154" s="25">
        <v>0.42499999999999999</v>
      </c>
      <c r="F154" s="25">
        <v>10.08541488</v>
      </c>
      <c r="G154" s="26">
        <f>G153*11/12+G165*1/12</f>
        <v>3.6291666666666669</v>
      </c>
      <c r="H154">
        <f t="shared" si="4"/>
        <v>1883</v>
      </c>
      <c r="I154">
        <f t="shared" si="5"/>
        <v>2</v>
      </c>
      <c r="J154">
        <f>Table_Data[[#This Row],[E]]*$J$6/Table_Data[[#This Row],[CPI]]</f>
        <v>11.161932983365778</v>
      </c>
      <c r="K154">
        <f>Table_Data[[#This Row],[P]]*$J$6/Table_Data[[#This Row],[CPI]]</f>
        <v>149.1759514012179</v>
      </c>
      <c r="L154">
        <f>Table_Data[[#This Row],[E]]/(Table_Data[[#This Row],[CPI]]/$L$6)</f>
        <v>0.77116311946901284</v>
      </c>
      <c r="M154">
        <f>Table_Data[[#This Row],[P]]/(Table_Data[[#This Row],[CPI]]/$L$6)</f>
        <v>10.306368279021161</v>
      </c>
      <c r="N154" s="43">
        <f>1-(Table_Data[[#This Row],[D]]/Table_Data[[#This Row],[E]])</f>
        <v>0.24305882352941177</v>
      </c>
    </row>
    <row r="155" spans="2:14" x14ac:dyDescent="0.25">
      <c r="B155" s="27">
        <v>1883.03</v>
      </c>
      <c r="C155" s="25">
        <v>5.75</v>
      </c>
      <c r="D155" s="28">
        <v>0.32250000000000001</v>
      </c>
      <c r="E155" s="25">
        <v>0.42249999999999999</v>
      </c>
      <c r="F155" s="25">
        <v>9.9903305790000001</v>
      </c>
      <c r="G155" s="26">
        <f>G153*10/12+G165*2/12</f>
        <v>3.6283333333333334</v>
      </c>
      <c r="H155">
        <f t="shared" si="4"/>
        <v>1883</v>
      </c>
      <c r="I155">
        <f t="shared" si="5"/>
        <v>3</v>
      </c>
      <c r="J155">
        <f>Table_Data[[#This Row],[E]]*$J$6/Table_Data[[#This Row],[CPI]]</f>
        <v>11.201884824035711</v>
      </c>
      <c r="K155">
        <f>Table_Data[[#This Row],[P]]*$J$6/Table_Data[[#This Row],[CPI]]</f>
        <v>152.45168695433216</v>
      </c>
      <c r="L155">
        <f>Table_Data[[#This Row],[E]]/(Table_Data[[#This Row],[CPI]]/$L$6)</f>
        <v>0.77392333905870836</v>
      </c>
      <c r="M155">
        <f>Table_Data[[#This Row],[P]]/(Table_Data[[#This Row],[CPI]]/$L$6)</f>
        <v>10.532684496065263</v>
      </c>
      <c r="N155" s="43">
        <f>1-(Table_Data[[#This Row],[D]]/Table_Data[[#This Row],[E]])</f>
        <v>0.23668639053254437</v>
      </c>
    </row>
    <row r="156" spans="2:14" x14ac:dyDescent="0.25">
      <c r="B156" s="27">
        <v>1883.04</v>
      </c>
      <c r="C156" s="25">
        <v>5.87</v>
      </c>
      <c r="D156" s="28">
        <v>0.32329999999999998</v>
      </c>
      <c r="E156" s="25">
        <v>0.42</v>
      </c>
      <c r="F156" s="25">
        <v>9.8951652889999995</v>
      </c>
      <c r="G156" s="26">
        <f>G153*9/12+G165*3/12</f>
        <v>3.6274999999999999</v>
      </c>
      <c r="H156">
        <f t="shared" si="4"/>
        <v>1883</v>
      </c>
      <c r="I156">
        <f t="shared" si="5"/>
        <v>4</v>
      </c>
      <c r="J156">
        <f>Table_Data[[#This Row],[E]]*$J$6/Table_Data[[#This Row],[CPI]]</f>
        <v>11.242696483672654</v>
      </c>
      <c r="K156">
        <f>Table_Data[[#This Row],[P]]*$J$6/Table_Data[[#This Row],[CPI]]</f>
        <v>157.1300675218059</v>
      </c>
      <c r="L156">
        <f>Table_Data[[#This Row],[E]]/(Table_Data[[#This Row],[CPI]]/$L$6)</f>
        <v>0.77674296239843243</v>
      </c>
      <c r="M156">
        <f>Table_Data[[#This Row],[P]]/(Table_Data[[#This Row],[CPI]]/$L$6)</f>
        <v>10.855907593520948</v>
      </c>
      <c r="N156" s="43">
        <f>1-(Table_Data[[#This Row],[D]]/Table_Data[[#This Row],[E]])</f>
        <v>0.23023809523809524</v>
      </c>
    </row>
    <row r="157" spans="2:14" x14ac:dyDescent="0.25">
      <c r="B157" s="27">
        <v>1883.05</v>
      </c>
      <c r="C157" s="25">
        <v>5.77</v>
      </c>
      <c r="D157" s="28">
        <v>0.32419999999999999</v>
      </c>
      <c r="E157" s="25">
        <v>0.41749999999999998</v>
      </c>
      <c r="F157" s="25">
        <v>9.8000000000000007</v>
      </c>
      <c r="G157" s="26">
        <f>G153*8/12+G165*4/12</f>
        <v>3.6266666666666669</v>
      </c>
      <c r="H157">
        <f t="shared" si="4"/>
        <v>1883</v>
      </c>
      <c r="I157">
        <f t="shared" si="5"/>
        <v>5</v>
      </c>
      <c r="J157">
        <f>Table_Data[[#This Row],[E]]*$J$6/Table_Data[[#This Row],[CPI]]</f>
        <v>11.284300765306121</v>
      </c>
      <c r="K157">
        <f>Table_Data[[#This Row],[P]]*$J$6/Table_Data[[#This Row],[CPI]]</f>
        <v>155.95309081632649</v>
      </c>
      <c r="L157">
        <f>Table_Data[[#This Row],[E]]/(Table_Data[[#This Row],[CPI]]/$L$6)</f>
        <v>0.77961734693877538</v>
      </c>
      <c r="M157">
        <f>Table_Data[[#This Row],[P]]/(Table_Data[[#This Row],[CPI]]/$L$6)</f>
        <v>10.774591836734693</v>
      </c>
      <c r="N157" s="43">
        <f>1-(Table_Data[[#This Row],[D]]/Table_Data[[#This Row],[E]])</f>
        <v>0.22347305389221561</v>
      </c>
    </row>
    <row r="158" spans="2:14" x14ac:dyDescent="0.25">
      <c r="B158" s="27">
        <v>1883.06</v>
      </c>
      <c r="C158" s="25">
        <v>5.82</v>
      </c>
      <c r="D158" s="28">
        <v>0.32500000000000001</v>
      </c>
      <c r="E158" s="25">
        <v>0.41499999999999998</v>
      </c>
      <c r="F158" s="25">
        <v>9.5145851239999999</v>
      </c>
      <c r="G158" s="26">
        <f>G153*7/12+G165*5/12</f>
        <v>3.6258333333333335</v>
      </c>
      <c r="H158">
        <f t="shared" si="4"/>
        <v>1883</v>
      </c>
      <c r="I158">
        <f t="shared" si="5"/>
        <v>6</v>
      </c>
      <c r="J158">
        <f>Table_Data[[#This Row],[E]]*$J$6/Table_Data[[#This Row],[CPI]]</f>
        <v>11.553205270372016</v>
      </c>
      <c r="K158">
        <f>Table_Data[[#This Row],[P]]*$J$6/Table_Data[[#This Row],[CPI]]</f>
        <v>162.02326427365097</v>
      </c>
      <c r="L158">
        <f>Table_Data[[#This Row],[E]]/(Table_Data[[#This Row],[CPI]]/$L$6)</f>
        <v>0.79819560191261585</v>
      </c>
      <c r="M158">
        <f>Table_Data[[#This Row],[P]]/(Table_Data[[#This Row],[CPI]]/$L$6)</f>
        <v>11.193972055738373</v>
      </c>
      <c r="N158" s="43">
        <f>1-(Table_Data[[#This Row],[D]]/Table_Data[[#This Row],[E]])</f>
        <v>0.21686746987951799</v>
      </c>
    </row>
    <row r="159" spans="2:14" x14ac:dyDescent="0.25">
      <c r="B159" s="27">
        <v>1883.07</v>
      </c>
      <c r="C159" s="25">
        <v>5.73</v>
      </c>
      <c r="D159" s="28">
        <v>0.32579999999999998</v>
      </c>
      <c r="E159" s="25">
        <v>0.41249999999999998</v>
      </c>
      <c r="F159" s="25">
        <v>9.3242545450000005</v>
      </c>
      <c r="G159" s="26">
        <f>G153*6/12+G165*6/12</f>
        <v>3.625</v>
      </c>
      <c r="H159">
        <f t="shared" si="4"/>
        <v>1883</v>
      </c>
      <c r="I159">
        <f t="shared" si="5"/>
        <v>7.0000000000000009</v>
      </c>
      <c r="J159">
        <f>Table_Data[[#This Row],[E]]*$J$6/Table_Data[[#This Row],[CPI]]</f>
        <v>11.718015844879533</v>
      </c>
      <c r="K159">
        <f>Table_Data[[#This Row],[P]]*$J$6/Table_Data[[#This Row],[CPI]]</f>
        <v>162.77389282705388</v>
      </c>
      <c r="L159">
        <f>Table_Data[[#This Row],[E]]/(Table_Data[[#This Row],[CPI]]/$L$6)</f>
        <v>0.80958214552903962</v>
      </c>
      <c r="M159">
        <f>Table_Data[[#This Row],[P]]/(Table_Data[[#This Row],[CPI]]/$L$6)</f>
        <v>11.245831985167024</v>
      </c>
      <c r="N159" s="43">
        <f>1-(Table_Data[[#This Row],[D]]/Table_Data[[#This Row],[E]])</f>
        <v>0.21018181818181814</v>
      </c>
    </row>
    <row r="160" spans="2:14" x14ac:dyDescent="0.25">
      <c r="B160" s="27">
        <v>1883.08</v>
      </c>
      <c r="C160" s="25">
        <v>5.47</v>
      </c>
      <c r="D160" s="28">
        <v>0.32669999999999999</v>
      </c>
      <c r="E160" s="25">
        <v>0.41</v>
      </c>
      <c r="F160" s="25">
        <v>9.3242545450000005</v>
      </c>
      <c r="G160" s="26">
        <f>G153*5/12+G165*7/12</f>
        <v>3.6241666666666665</v>
      </c>
      <c r="H160">
        <f t="shared" si="4"/>
        <v>1883</v>
      </c>
      <c r="I160">
        <f t="shared" si="5"/>
        <v>8</v>
      </c>
      <c r="J160">
        <f>Table_Data[[#This Row],[E]]*$J$6/Table_Data[[#This Row],[CPI]]</f>
        <v>11.646997567031777</v>
      </c>
      <c r="K160">
        <f>Table_Data[[#This Row],[P]]*$J$6/Table_Data[[#This Row],[CPI]]</f>
        <v>155.38799193088735</v>
      </c>
      <c r="L160">
        <f>Table_Data[[#This Row],[E]]/(Table_Data[[#This Row],[CPI]]/$L$6)</f>
        <v>0.80467558707128783</v>
      </c>
      <c r="M160">
        <f>Table_Data[[#This Row],[P]]/(Table_Data[[#This Row],[CPI]]/$L$6)</f>
        <v>10.735549905560839</v>
      </c>
      <c r="N160" s="43">
        <f>1-(Table_Data[[#This Row],[D]]/Table_Data[[#This Row],[E]])</f>
        <v>0.20317073170731703</v>
      </c>
    </row>
    <row r="161" spans="2:14" x14ac:dyDescent="0.25">
      <c r="B161" s="27">
        <v>1883.09</v>
      </c>
      <c r="C161" s="25">
        <v>5.53</v>
      </c>
      <c r="D161" s="28">
        <v>0.32750000000000001</v>
      </c>
      <c r="E161" s="25">
        <v>0.40749999999999997</v>
      </c>
      <c r="F161" s="25">
        <v>9.229089256</v>
      </c>
      <c r="G161" s="26">
        <f>G153*4/12+G165*8/12</f>
        <v>3.6233333333333335</v>
      </c>
      <c r="H161">
        <f t="shared" si="4"/>
        <v>1883</v>
      </c>
      <c r="I161">
        <f t="shared" si="5"/>
        <v>9</v>
      </c>
      <c r="J161">
        <f>Table_Data[[#This Row],[E]]*$J$6/Table_Data[[#This Row],[CPI]]</f>
        <v>11.695344416549871</v>
      </c>
      <c r="K161">
        <f>Table_Data[[#This Row],[P]]*$J$6/Table_Data[[#This Row],[CPI]]</f>
        <v>158.71228128471358</v>
      </c>
      <c r="L161">
        <f>Table_Data[[#This Row],[E]]/(Table_Data[[#This Row],[CPI]]/$L$6)</f>
        <v>0.80801580666823714</v>
      </c>
      <c r="M161">
        <f>Table_Data[[#This Row],[P]]/(Table_Data[[#This Row],[CPI]]/$L$6)</f>
        <v>10.965220640184913</v>
      </c>
      <c r="N161" s="43">
        <f>1-(Table_Data[[#This Row],[D]]/Table_Data[[#This Row],[E]])</f>
        <v>0.19631901840490784</v>
      </c>
    </row>
    <row r="162" spans="2:14" x14ac:dyDescent="0.25">
      <c r="B162" s="27">
        <v>1883.1</v>
      </c>
      <c r="C162" s="25">
        <v>5.38</v>
      </c>
      <c r="D162" s="28">
        <v>0.32829999999999998</v>
      </c>
      <c r="E162" s="25">
        <v>0.40500000000000003</v>
      </c>
      <c r="F162" s="25">
        <v>9.229089256</v>
      </c>
      <c r="G162" s="26">
        <f>G153*3/12+G165*9/12</f>
        <v>3.6225000000000001</v>
      </c>
      <c r="H162">
        <f t="shared" si="4"/>
        <v>1883</v>
      </c>
      <c r="I162">
        <f t="shared" si="5"/>
        <v>10</v>
      </c>
      <c r="J162">
        <f>Table_Data[[#This Row],[E]]*$J$6/Table_Data[[#This Row],[CPI]]</f>
        <v>11.623593837307235</v>
      </c>
      <c r="K162">
        <f>Table_Data[[#This Row],[P]]*$J$6/Table_Data[[#This Row],[CPI]]</f>
        <v>154.40724653015536</v>
      </c>
      <c r="L162">
        <f>Table_Data[[#This Row],[E]]/(Table_Data[[#This Row],[CPI]]/$L$6)</f>
        <v>0.80305865448008851</v>
      </c>
      <c r="M162">
        <f>Table_Data[[#This Row],[P]]/(Table_Data[[#This Row],[CPI]]/$L$6)</f>
        <v>10.66779150889599</v>
      </c>
      <c r="N162" s="43">
        <f>1-(Table_Data[[#This Row],[D]]/Table_Data[[#This Row],[E]])</f>
        <v>0.18938271604938284</v>
      </c>
    </row>
    <row r="163" spans="2:14" x14ac:dyDescent="0.25">
      <c r="B163" s="27">
        <v>1883.11</v>
      </c>
      <c r="C163" s="25">
        <v>5.46</v>
      </c>
      <c r="D163" s="28">
        <v>0.32919999999999999</v>
      </c>
      <c r="E163" s="25">
        <v>0.40250000000000002</v>
      </c>
      <c r="F163" s="25">
        <v>9.1340049590000003</v>
      </c>
      <c r="G163" s="26">
        <f>G153*2/12+G165*10/12</f>
        <v>3.621666666666667</v>
      </c>
      <c r="H163">
        <f t="shared" si="4"/>
        <v>1883</v>
      </c>
      <c r="I163">
        <f t="shared" si="5"/>
        <v>11</v>
      </c>
      <c r="J163">
        <f>Table_Data[[#This Row],[E]]*$J$6/Table_Data[[#This Row],[CPI]]</f>
        <v>11.672097067885991</v>
      </c>
      <c r="K163">
        <f>Table_Data[[#This Row],[P]]*$J$6/Table_Data[[#This Row],[CPI]]</f>
        <v>158.33453413827954</v>
      </c>
      <c r="L163">
        <f>Table_Data[[#This Row],[E]]/(Table_Data[[#This Row],[CPI]]/$L$6)</f>
        <v>0.80640967823674248</v>
      </c>
      <c r="M163">
        <f>Table_Data[[#This Row],[P]]/(Table_Data[[#This Row],[CPI]]/$L$6)</f>
        <v>10.939122591733202</v>
      </c>
      <c r="N163" s="43">
        <f>1-(Table_Data[[#This Row],[D]]/Table_Data[[#This Row],[E]])</f>
        <v>0.18211180124223614</v>
      </c>
    </row>
    <row r="164" spans="2:14" x14ac:dyDescent="0.25">
      <c r="B164" s="27">
        <v>1883.12</v>
      </c>
      <c r="C164" s="25">
        <v>5.34</v>
      </c>
      <c r="D164" s="28">
        <v>0.33</v>
      </c>
      <c r="E164" s="25">
        <v>0.4</v>
      </c>
      <c r="F164" s="25">
        <v>9.229089256</v>
      </c>
      <c r="G164" s="26">
        <f>G153*1/12+G165*11/12</f>
        <v>3.6208333333333336</v>
      </c>
      <c r="H164">
        <f t="shared" si="4"/>
        <v>1883</v>
      </c>
      <c r="I164">
        <f t="shared" si="5"/>
        <v>12</v>
      </c>
      <c r="J164">
        <f>Table_Data[[#This Row],[E]]*$J$6/Table_Data[[#This Row],[CPI]]</f>
        <v>11.480092678821961</v>
      </c>
      <c r="K164">
        <f>Table_Data[[#This Row],[P]]*$J$6/Table_Data[[#This Row],[CPI]]</f>
        <v>153.25923726227316</v>
      </c>
      <c r="L164">
        <f>Table_Data[[#This Row],[E]]/(Table_Data[[#This Row],[CPI]]/$L$6)</f>
        <v>0.79314435010379114</v>
      </c>
      <c r="M164">
        <f>Table_Data[[#This Row],[P]]/(Table_Data[[#This Row],[CPI]]/$L$6)</f>
        <v>10.588477073885612</v>
      </c>
      <c r="N164" s="43">
        <f>1-(Table_Data[[#This Row],[D]]/Table_Data[[#This Row],[E]])</f>
        <v>0.17500000000000004</v>
      </c>
    </row>
    <row r="165" spans="2:14" x14ac:dyDescent="0.25">
      <c r="B165" s="27">
        <v>1884.01</v>
      </c>
      <c r="C165" s="25">
        <v>5.18</v>
      </c>
      <c r="D165" s="28">
        <v>0.32829999999999998</v>
      </c>
      <c r="E165" s="25">
        <v>0.39250000000000002</v>
      </c>
      <c r="F165" s="25">
        <v>9.229089256</v>
      </c>
      <c r="G165" s="26">
        <v>3.62</v>
      </c>
      <c r="H165">
        <f t="shared" si="4"/>
        <v>1884</v>
      </c>
      <c r="I165">
        <f t="shared" si="5"/>
        <v>1</v>
      </c>
      <c r="J165">
        <f>Table_Data[[#This Row],[E]]*$J$6/Table_Data[[#This Row],[CPI]]</f>
        <v>11.264840941094048</v>
      </c>
      <c r="K165">
        <f>Table_Data[[#This Row],[P]]*$J$6/Table_Data[[#This Row],[CPI]]</f>
        <v>148.66720019074438</v>
      </c>
      <c r="L165">
        <f>Table_Data[[#This Row],[E]]/(Table_Data[[#This Row],[CPI]]/$L$6)</f>
        <v>0.77827289353934503</v>
      </c>
      <c r="M165">
        <f>Table_Data[[#This Row],[P]]/(Table_Data[[#This Row],[CPI]]/$L$6)</f>
        <v>10.271219333844094</v>
      </c>
      <c r="N165" s="43">
        <f>1-(Table_Data[[#This Row],[D]]/Table_Data[[#This Row],[E]])</f>
        <v>0.16356687898089184</v>
      </c>
    </row>
    <row r="166" spans="2:14" x14ac:dyDescent="0.25">
      <c r="B166" s="27">
        <v>1884.02</v>
      </c>
      <c r="C166" s="25">
        <v>5.32</v>
      </c>
      <c r="D166" s="28">
        <v>0.32669999999999999</v>
      </c>
      <c r="E166" s="25">
        <v>0.38500000000000001</v>
      </c>
      <c r="F166" s="25">
        <v>9.229089256</v>
      </c>
      <c r="G166" s="26">
        <f>G165*11/12+G177*1/12</f>
        <v>3.6116666666666668</v>
      </c>
      <c r="H166">
        <f t="shared" si="4"/>
        <v>1884</v>
      </c>
      <c r="I166">
        <f t="shared" si="5"/>
        <v>2</v>
      </c>
      <c r="J166">
        <f>Table_Data[[#This Row],[E]]*$J$6/Table_Data[[#This Row],[CPI]]</f>
        <v>11.049589203366137</v>
      </c>
      <c r="K166">
        <f>Table_Data[[#This Row],[P]]*$J$6/Table_Data[[#This Row],[CPI]]</f>
        <v>152.68523262833207</v>
      </c>
      <c r="L166">
        <f>Table_Data[[#This Row],[E]]/(Table_Data[[#This Row],[CPI]]/$L$6)</f>
        <v>0.76340143697489893</v>
      </c>
      <c r="M166">
        <f>Table_Data[[#This Row],[P]]/(Table_Data[[#This Row],[CPI]]/$L$6)</f>
        <v>10.548819856380423</v>
      </c>
      <c r="N166" s="43">
        <f>1-(Table_Data[[#This Row],[D]]/Table_Data[[#This Row],[E]])</f>
        <v>0.15142857142857147</v>
      </c>
    </row>
    <row r="167" spans="2:14" x14ac:dyDescent="0.25">
      <c r="B167" s="27">
        <v>1884.03</v>
      </c>
      <c r="C167" s="25">
        <v>5.3</v>
      </c>
      <c r="D167" s="28">
        <v>0.32500000000000001</v>
      </c>
      <c r="E167" s="25">
        <v>0.3775</v>
      </c>
      <c r="F167" s="25">
        <v>9.229089256</v>
      </c>
      <c r="G167" s="26">
        <f>G165*10/12+G177*2/12</f>
        <v>3.6033333333333335</v>
      </c>
      <c r="H167">
        <f t="shared" si="4"/>
        <v>1884</v>
      </c>
      <c r="I167">
        <f t="shared" si="5"/>
        <v>3</v>
      </c>
      <c r="J167">
        <f>Table_Data[[#This Row],[E]]*$J$6/Table_Data[[#This Row],[CPI]]</f>
        <v>10.834337465638225</v>
      </c>
      <c r="K167">
        <f>Table_Data[[#This Row],[P]]*$J$6/Table_Data[[#This Row],[CPI]]</f>
        <v>152.11122799439096</v>
      </c>
      <c r="L167">
        <f>Table_Data[[#This Row],[E]]/(Table_Data[[#This Row],[CPI]]/$L$6)</f>
        <v>0.74852998041045282</v>
      </c>
      <c r="M167">
        <f>Table_Data[[#This Row],[P]]/(Table_Data[[#This Row],[CPI]]/$L$6)</f>
        <v>10.509162638875232</v>
      </c>
      <c r="N167" s="43">
        <f>1-(Table_Data[[#This Row],[D]]/Table_Data[[#This Row],[E]])</f>
        <v>0.13907284768211914</v>
      </c>
    </row>
    <row r="168" spans="2:14" x14ac:dyDescent="0.25">
      <c r="B168" s="27">
        <v>1884.04</v>
      </c>
      <c r="C168" s="25">
        <v>5.0599999999999996</v>
      </c>
      <c r="D168" s="28">
        <v>0.32329999999999998</v>
      </c>
      <c r="E168" s="25">
        <v>0.37</v>
      </c>
      <c r="F168" s="25">
        <v>9.0388396689999997</v>
      </c>
      <c r="G168" s="26">
        <f>G165*9/12+G177*3/12</f>
        <v>3.5949999999999998</v>
      </c>
      <c r="H168">
        <f t="shared" si="4"/>
        <v>1884</v>
      </c>
      <c r="I168">
        <f t="shared" si="5"/>
        <v>4</v>
      </c>
      <c r="J168">
        <f>Table_Data[[#This Row],[E]]*$J$6/Table_Data[[#This Row],[CPI]]</f>
        <v>10.842596349631082</v>
      </c>
      <c r="K168">
        <f>Table_Data[[#This Row],[P]]*$J$6/Table_Data[[#This Row],[CPI]]</f>
        <v>148.27983115981962</v>
      </c>
      <c r="L168">
        <f>Table_Data[[#This Row],[E]]/(Table_Data[[#This Row],[CPI]]/$L$6)</f>
        <v>0.74910057573231648</v>
      </c>
      <c r="M168">
        <f>Table_Data[[#This Row],[P]]/(Table_Data[[#This Row],[CPI]]/$L$6)</f>
        <v>10.244456522177083</v>
      </c>
      <c r="N168" s="43">
        <f>1-(Table_Data[[#This Row],[D]]/Table_Data[[#This Row],[E]])</f>
        <v>0.12621621621621626</v>
      </c>
    </row>
    <row r="169" spans="2:14" x14ac:dyDescent="0.25">
      <c r="B169" s="27">
        <v>1884.05</v>
      </c>
      <c r="C169" s="25">
        <v>4.6500000000000004</v>
      </c>
      <c r="D169" s="28">
        <v>0.32169999999999999</v>
      </c>
      <c r="E169" s="25">
        <v>0.36249999999999999</v>
      </c>
      <c r="F169" s="25">
        <v>8.8485090910000004</v>
      </c>
      <c r="G169" s="26">
        <f>G165*8/12+G177*4/12</f>
        <v>3.5866666666666669</v>
      </c>
      <c r="H169">
        <f t="shared" si="4"/>
        <v>1884</v>
      </c>
      <c r="I169">
        <f t="shared" si="5"/>
        <v>5</v>
      </c>
      <c r="J169">
        <f>Table_Data[[#This Row],[E]]*$J$6/Table_Data[[#This Row],[CPI]]</f>
        <v>10.851309696642769</v>
      </c>
      <c r="K169">
        <f>Table_Data[[#This Row],[P]]*$J$6/Table_Data[[#This Row],[CPI]]</f>
        <v>139.19611059141761</v>
      </c>
      <c r="L169">
        <f>Table_Data[[#This Row],[E]]/(Table_Data[[#This Row],[CPI]]/$L$6)</f>
        <v>0.74970256930032686</v>
      </c>
      <c r="M169">
        <f>Table_Data[[#This Row],[P]]/(Table_Data[[#This Row],[CPI]]/$L$6)</f>
        <v>9.6168743372317795</v>
      </c>
      <c r="N169" s="43">
        <f>1-(Table_Data[[#This Row],[D]]/Table_Data[[#This Row],[E]])</f>
        <v>0.11255172413793102</v>
      </c>
    </row>
    <row r="170" spans="2:14" x14ac:dyDescent="0.25">
      <c r="B170" s="27">
        <v>1884.06</v>
      </c>
      <c r="C170" s="25">
        <v>4.46</v>
      </c>
      <c r="D170" s="28">
        <v>0.32</v>
      </c>
      <c r="E170" s="25">
        <v>0.35499999999999998</v>
      </c>
      <c r="F170" s="25">
        <v>8.8485090910000004</v>
      </c>
      <c r="G170" s="26">
        <f>G165*7/12+G177*5/12</f>
        <v>3.5783333333333336</v>
      </c>
      <c r="H170">
        <f t="shared" si="4"/>
        <v>1884</v>
      </c>
      <c r="I170">
        <f t="shared" si="5"/>
        <v>6</v>
      </c>
      <c r="J170">
        <f>Table_Data[[#This Row],[E]]*$J$6/Table_Data[[#This Row],[CPI]]</f>
        <v>10.626799840850159</v>
      </c>
      <c r="K170">
        <f>Table_Data[[#This Row],[P]]*$J$6/Table_Data[[#This Row],[CPI]]</f>
        <v>133.50852757800482</v>
      </c>
      <c r="L170">
        <f>Table_Data[[#This Row],[E]]/(Table_Data[[#This Row],[CPI]]/$L$6)</f>
        <v>0.73419148165963044</v>
      </c>
      <c r="M170">
        <f>Table_Data[[#This Row],[P]]/(Table_Data[[#This Row],[CPI]]/$L$6)</f>
        <v>9.2239267836674692</v>
      </c>
      <c r="N170" s="43">
        <f>1-(Table_Data[[#This Row],[D]]/Table_Data[[#This Row],[E]])</f>
        <v>9.8591549295774628E-2</v>
      </c>
    </row>
    <row r="171" spans="2:14" x14ac:dyDescent="0.25">
      <c r="B171" s="27">
        <v>1884.07</v>
      </c>
      <c r="C171" s="25">
        <v>4.46</v>
      </c>
      <c r="D171" s="28">
        <v>0.31830000000000003</v>
      </c>
      <c r="E171" s="25">
        <v>0.34749999999999998</v>
      </c>
      <c r="F171" s="25">
        <v>8.7534247930000006</v>
      </c>
      <c r="G171" s="26">
        <f>G165*6/12+G177*6/12</f>
        <v>3.57</v>
      </c>
      <c r="H171">
        <f t="shared" si="4"/>
        <v>1884</v>
      </c>
      <c r="I171">
        <f t="shared" si="5"/>
        <v>7.0000000000000009</v>
      </c>
      <c r="J171">
        <f>Table_Data[[#This Row],[E]]*$J$6/Table_Data[[#This Row],[CPI]]</f>
        <v>10.515285122870649</v>
      </c>
      <c r="K171">
        <f>Table_Data[[#This Row],[P]]*$J$6/Table_Data[[#This Row],[CPI]]</f>
        <v>134.95876733238302</v>
      </c>
      <c r="L171">
        <f>Table_Data[[#This Row],[E]]/(Table_Data[[#This Row],[CPI]]/$L$6)</f>
        <v>0.72648707795895029</v>
      </c>
      <c r="M171">
        <f>Table_Data[[#This Row],[P]]/(Table_Data[[#This Row],[CPI]]/$L$6)</f>
        <v>9.3241219214299811</v>
      </c>
      <c r="N171" s="43">
        <f>1-(Table_Data[[#This Row],[D]]/Table_Data[[#This Row],[E]])</f>
        <v>8.4028776978417152E-2</v>
      </c>
    </row>
    <row r="172" spans="2:14" x14ac:dyDescent="0.25">
      <c r="B172" s="27">
        <v>1884.08</v>
      </c>
      <c r="C172" s="25">
        <v>4.74</v>
      </c>
      <c r="D172" s="28">
        <v>0.31669999999999998</v>
      </c>
      <c r="E172" s="25">
        <v>0.34</v>
      </c>
      <c r="F172" s="25">
        <v>8.7534247930000006</v>
      </c>
      <c r="G172" s="26">
        <f>G165*5/12+G177*7/12</f>
        <v>3.5616666666666665</v>
      </c>
      <c r="H172">
        <f t="shared" si="4"/>
        <v>1884</v>
      </c>
      <c r="I172">
        <f t="shared" si="5"/>
        <v>8</v>
      </c>
      <c r="J172">
        <f>Table_Data[[#This Row],[E]]*$J$6/Table_Data[[#This Row],[CPI]]</f>
        <v>10.288336523096463</v>
      </c>
      <c r="K172">
        <f>Table_Data[[#This Row],[P]]*$J$6/Table_Data[[#This Row],[CPI]]</f>
        <v>143.43151505728599</v>
      </c>
      <c r="L172">
        <f>Table_Data[[#This Row],[E]]/(Table_Data[[#This Row],[CPI]]/$L$6)</f>
        <v>0.71080750073681476</v>
      </c>
      <c r="M172">
        <f>Table_Data[[#This Row],[P]]/(Table_Data[[#This Row],[CPI]]/$L$6)</f>
        <v>9.9094928043897106</v>
      </c>
      <c r="N172" s="43">
        <f>1-(Table_Data[[#This Row],[D]]/Table_Data[[#This Row],[E]])</f>
        <v>6.852941176470595E-2</v>
      </c>
    </row>
    <row r="173" spans="2:14" x14ac:dyDescent="0.25">
      <c r="B173" s="27">
        <v>1884.09</v>
      </c>
      <c r="C173" s="25">
        <v>4.59</v>
      </c>
      <c r="D173" s="28">
        <v>0.315</v>
      </c>
      <c r="E173" s="25">
        <v>0.33250000000000002</v>
      </c>
      <c r="F173" s="25">
        <v>8.6582595040000001</v>
      </c>
      <c r="G173" s="26">
        <f>G165*4/12+G177*8/12</f>
        <v>3.5533333333333337</v>
      </c>
      <c r="H173">
        <f t="shared" si="4"/>
        <v>1884</v>
      </c>
      <c r="I173">
        <f t="shared" si="5"/>
        <v>9</v>
      </c>
      <c r="J173">
        <f>Table_Data[[#This Row],[E]]*$J$6/Table_Data[[#This Row],[CPI]]</f>
        <v>10.171975379036873</v>
      </c>
      <c r="K173">
        <f>Table_Data[[#This Row],[P]]*$J$6/Table_Data[[#This Row],[CPI]]</f>
        <v>140.41914884144131</v>
      </c>
      <c r="L173">
        <f>Table_Data[[#This Row],[E]]/(Table_Data[[#This Row],[CPI]]/$L$6)</f>
        <v>0.70276826389748748</v>
      </c>
      <c r="M173">
        <f>Table_Data[[#This Row],[P]]/(Table_Data[[#This Row],[CPI]]/$L$6)</f>
        <v>9.701372424930728</v>
      </c>
      <c r="N173" s="43">
        <f>1-(Table_Data[[#This Row],[D]]/Table_Data[[#This Row],[E]])</f>
        <v>5.2631578947368474E-2</v>
      </c>
    </row>
    <row r="174" spans="2:14" x14ac:dyDescent="0.25">
      <c r="B174" s="27">
        <v>1884.1</v>
      </c>
      <c r="C174" s="25">
        <v>4.4400000000000004</v>
      </c>
      <c r="D174" s="28">
        <v>0.31330000000000002</v>
      </c>
      <c r="E174" s="25">
        <v>0.32500000000000001</v>
      </c>
      <c r="F174" s="25">
        <v>8.5630942149999996</v>
      </c>
      <c r="G174" s="26">
        <f>G165*3/12+G177*9/12</f>
        <v>3.5449999999999999</v>
      </c>
      <c r="H174">
        <f t="shared" si="4"/>
        <v>1884</v>
      </c>
      <c r="I174">
        <f t="shared" si="5"/>
        <v>10</v>
      </c>
      <c r="J174">
        <f>Table_Data[[#This Row],[E]]*$J$6/Table_Data[[#This Row],[CPI]]</f>
        <v>10.053027893726147</v>
      </c>
      <c r="K174">
        <f>Table_Data[[#This Row],[P]]*$J$6/Table_Data[[#This Row],[CPI]]</f>
        <v>137.33982722505877</v>
      </c>
      <c r="L174">
        <f>Table_Data[[#This Row],[E]]/(Table_Data[[#This Row],[CPI]]/$L$6)</f>
        <v>0.69455034017747297</v>
      </c>
      <c r="M174">
        <f>Table_Data[[#This Row],[P]]/(Table_Data[[#This Row],[CPI]]/$L$6)</f>
        <v>9.4886261858091707</v>
      </c>
      <c r="N174" s="43">
        <f>1-(Table_Data[[#This Row],[D]]/Table_Data[[#This Row],[E]])</f>
        <v>3.5999999999999921E-2</v>
      </c>
    </row>
    <row r="175" spans="2:14" x14ac:dyDescent="0.25">
      <c r="B175" s="27">
        <v>1884.11</v>
      </c>
      <c r="C175" s="25">
        <v>4.3499999999999996</v>
      </c>
      <c r="D175" s="28">
        <v>0.31169999999999998</v>
      </c>
      <c r="E175" s="25">
        <v>0.3175</v>
      </c>
      <c r="F175" s="25">
        <v>8.3728446279999993</v>
      </c>
      <c r="G175" s="26">
        <f>G165*2/12+G177*10/12</f>
        <v>3.5366666666666671</v>
      </c>
      <c r="H175">
        <f t="shared" si="4"/>
        <v>1884</v>
      </c>
      <c r="I175">
        <f t="shared" si="5"/>
        <v>11</v>
      </c>
      <c r="J175">
        <f>Table_Data[[#This Row],[E]]*$J$6/Table_Data[[#This Row],[CPI]]</f>
        <v>10.044190622953002</v>
      </c>
      <c r="K175">
        <f>Table_Data[[#This Row],[P]]*$J$6/Table_Data[[#This Row],[CPI]]</f>
        <v>137.61332034597027</v>
      </c>
      <c r="L175">
        <f>Table_Data[[#This Row],[E]]/(Table_Data[[#This Row],[CPI]]/$L$6)</f>
        <v>0.69393978488143526</v>
      </c>
      <c r="M175">
        <f>Table_Data[[#This Row],[P]]/(Table_Data[[#This Row],[CPI]]/$L$6)</f>
        <v>9.5075214621550952</v>
      </c>
      <c r="N175" s="43">
        <f>1-(Table_Data[[#This Row],[D]]/Table_Data[[#This Row],[E]])</f>
        <v>1.8267716535433132E-2</v>
      </c>
    </row>
    <row r="176" spans="2:14" x14ac:dyDescent="0.25">
      <c r="B176" s="27">
        <v>1884.12</v>
      </c>
      <c r="C176" s="25">
        <v>4.34</v>
      </c>
      <c r="D176" s="28">
        <v>0.31</v>
      </c>
      <c r="E176" s="25">
        <v>0.31</v>
      </c>
      <c r="F176" s="25">
        <v>8.2776793390000005</v>
      </c>
      <c r="G176" s="26">
        <f>G165*1/12+G177*11/12</f>
        <v>3.5283333333333333</v>
      </c>
      <c r="H176">
        <f t="shared" si="4"/>
        <v>1884</v>
      </c>
      <c r="I176">
        <f t="shared" si="5"/>
        <v>12</v>
      </c>
      <c r="J176">
        <f>Table_Data[[#This Row],[E]]*$J$6/Table_Data[[#This Row],[CPI]]</f>
        <v>9.9196727291830165</v>
      </c>
      <c r="K176">
        <f>Table_Data[[#This Row],[P]]*$J$6/Table_Data[[#This Row],[CPI]]</f>
        <v>138.87541820856222</v>
      </c>
      <c r="L176">
        <f>Table_Data[[#This Row],[E]]/(Table_Data[[#This Row],[CPI]]/$L$6)</f>
        <v>0.68533700904211847</v>
      </c>
      <c r="M176">
        <f>Table_Data[[#This Row],[P]]/(Table_Data[[#This Row],[CPI]]/$L$6)</f>
        <v>9.5947181265896582</v>
      </c>
      <c r="N176" s="43">
        <f>1-(Table_Data[[#This Row],[D]]/Table_Data[[#This Row],[E]])</f>
        <v>0</v>
      </c>
    </row>
    <row r="177" spans="2:14" x14ac:dyDescent="0.25">
      <c r="B177" s="27">
        <v>1885.01</v>
      </c>
      <c r="C177" s="25">
        <v>4.24</v>
      </c>
      <c r="D177" s="28">
        <v>0.30420000000000003</v>
      </c>
      <c r="E177" s="25">
        <v>0.30669999999999997</v>
      </c>
      <c r="F177" s="25">
        <v>8.2776793390000005</v>
      </c>
      <c r="G177" s="26">
        <v>3.52</v>
      </c>
      <c r="H177">
        <f t="shared" si="4"/>
        <v>1885</v>
      </c>
      <c r="I177">
        <f t="shared" si="5"/>
        <v>1</v>
      </c>
      <c r="J177">
        <f>Table_Data[[#This Row],[E]]*$J$6/Table_Data[[#This Row],[CPI]]</f>
        <v>9.8140762130336494</v>
      </c>
      <c r="K177">
        <f>Table_Data[[#This Row],[P]]*$J$6/Table_Data[[#This Row],[CPI]]</f>
        <v>135.67552377979354</v>
      </c>
      <c r="L177">
        <f>Table_Data[[#This Row],[E]]/(Table_Data[[#This Row],[CPI]]/$L$6)</f>
        <v>0.67804148604263781</v>
      </c>
      <c r="M177">
        <f>Table_Data[[#This Row],[P]]/(Table_Data[[#This Row],[CPI]]/$L$6)</f>
        <v>9.3736416720599429</v>
      </c>
      <c r="N177" s="43">
        <f>1-(Table_Data[[#This Row],[D]]/Table_Data[[#This Row],[E]])</f>
        <v>8.1512879034886243E-3</v>
      </c>
    </row>
    <row r="178" spans="2:14" x14ac:dyDescent="0.25">
      <c r="B178" s="27">
        <v>1885.02</v>
      </c>
      <c r="C178" s="25">
        <v>4.37</v>
      </c>
      <c r="D178" s="28">
        <v>0.29830000000000001</v>
      </c>
      <c r="E178" s="25">
        <v>0.30330000000000001</v>
      </c>
      <c r="F178" s="25">
        <v>8.3728446279999993</v>
      </c>
      <c r="G178" s="26">
        <f>G177*11/12+G189*1/12</f>
        <v>3.5074999999999998</v>
      </c>
      <c r="H178">
        <f t="shared" si="4"/>
        <v>1885</v>
      </c>
      <c r="I178">
        <f t="shared" si="5"/>
        <v>2</v>
      </c>
      <c r="J178">
        <f>Table_Data[[#This Row],[E]]*$J$6/Table_Data[[#This Row],[CPI]]</f>
        <v>9.5949701289500648</v>
      </c>
      <c r="K178">
        <f>Table_Data[[#This Row],[P]]*$J$6/Table_Data[[#This Row],[CPI]]</f>
        <v>138.24602526710115</v>
      </c>
      <c r="L178">
        <f>Table_Data[[#This Row],[E]]/(Table_Data[[#This Row],[CPI]]/$L$6)</f>
        <v>0.66290373780957268</v>
      </c>
      <c r="M178">
        <f>Table_Data[[#This Row],[P]]/(Table_Data[[#This Row],[CPI]]/$L$6)</f>
        <v>9.551234204509834</v>
      </c>
      <c r="N178" s="43">
        <f>1-(Table_Data[[#This Row],[D]]/Table_Data[[#This Row],[E]])</f>
        <v>1.6485328058028381E-2</v>
      </c>
    </row>
    <row r="179" spans="2:14" x14ac:dyDescent="0.25">
      <c r="B179" s="27">
        <v>1885.03</v>
      </c>
      <c r="C179" s="25">
        <v>4.38</v>
      </c>
      <c r="D179" s="28">
        <v>0.29249999999999998</v>
      </c>
      <c r="E179" s="25">
        <v>0.3</v>
      </c>
      <c r="F179" s="25">
        <v>8.18251405</v>
      </c>
      <c r="G179" s="26">
        <f>G177*10/12+G189*2/12</f>
        <v>3.4950000000000001</v>
      </c>
      <c r="H179">
        <f t="shared" si="4"/>
        <v>1885</v>
      </c>
      <c r="I179">
        <f t="shared" si="5"/>
        <v>3</v>
      </c>
      <c r="J179">
        <f>Table_Data[[#This Row],[E]]*$J$6/Table_Data[[#This Row],[CPI]]</f>
        <v>9.7113307125943766</v>
      </c>
      <c r="K179">
        <f>Table_Data[[#This Row],[P]]*$J$6/Table_Data[[#This Row],[CPI]]</f>
        <v>141.78542840387792</v>
      </c>
      <c r="L179">
        <f>Table_Data[[#This Row],[E]]/(Table_Data[[#This Row],[CPI]]/$L$6)</f>
        <v>0.6709429359305531</v>
      </c>
      <c r="M179">
        <f>Table_Data[[#This Row],[P]]/(Table_Data[[#This Row],[CPI]]/$L$6)</f>
        <v>9.7957668645860743</v>
      </c>
      <c r="N179" s="43">
        <f>1-(Table_Data[[#This Row],[D]]/Table_Data[[#This Row],[E]])</f>
        <v>2.5000000000000022E-2</v>
      </c>
    </row>
    <row r="180" spans="2:14" x14ac:dyDescent="0.25">
      <c r="B180" s="27">
        <v>1885.04</v>
      </c>
      <c r="C180" s="25">
        <v>4.37</v>
      </c>
      <c r="D180" s="28">
        <v>0.28670000000000001</v>
      </c>
      <c r="E180" s="25">
        <v>0.29670000000000002</v>
      </c>
      <c r="F180" s="25">
        <v>8.2776793390000005</v>
      </c>
      <c r="G180" s="26">
        <f>G177*9/12+G189*3/12</f>
        <v>3.4824999999999999</v>
      </c>
      <c r="H180">
        <f t="shared" si="4"/>
        <v>1885</v>
      </c>
      <c r="I180">
        <f t="shared" si="5"/>
        <v>4</v>
      </c>
      <c r="J180">
        <f>Table_Data[[#This Row],[E]]*$J$6/Table_Data[[#This Row],[CPI]]</f>
        <v>9.4940867701567768</v>
      </c>
      <c r="K180">
        <f>Table_Data[[#This Row],[P]]*$J$6/Table_Data[[#This Row],[CPI]]</f>
        <v>139.83538653719285</v>
      </c>
      <c r="L180">
        <f>Table_Data[[#This Row],[E]]/(Table_Data[[#This Row],[CPI]]/$L$6)</f>
        <v>0.65593384058966631</v>
      </c>
      <c r="M180">
        <f>Table_Data[[#This Row],[P]]/(Table_Data[[#This Row],[CPI]]/$L$6)</f>
        <v>9.6610410629485735</v>
      </c>
      <c r="N180" s="43">
        <f>1-(Table_Data[[#This Row],[D]]/Table_Data[[#This Row],[E]])</f>
        <v>3.370407819346144E-2</v>
      </c>
    </row>
    <row r="181" spans="2:14" x14ac:dyDescent="0.25">
      <c r="B181" s="27">
        <v>1885.05</v>
      </c>
      <c r="C181" s="25">
        <v>4.32</v>
      </c>
      <c r="D181" s="28">
        <v>0.28079999999999999</v>
      </c>
      <c r="E181" s="25">
        <v>0.29330000000000001</v>
      </c>
      <c r="F181" s="25">
        <v>8.0873811569999994</v>
      </c>
      <c r="G181" s="26">
        <f>G177*8/12+G189*4/12</f>
        <v>3.4699999999999998</v>
      </c>
      <c r="H181">
        <f t="shared" si="4"/>
        <v>1885</v>
      </c>
      <c r="I181">
        <f t="shared" si="5"/>
        <v>5</v>
      </c>
      <c r="J181">
        <f>Table_Data[[#This Row],[E]]*$J$6/Table_Data[[#This Row],[CPI]]</f>
        <v>9.6061286826771006</v>
      </c>
      <c r="K181">
        <f>Table_Data[[#This Row],[P]]*$J$6/Table_Data[[#This Row],[CPI]]</f>
        <v>141.48815516251301</v>
      </c>
      <c r="L181">
        <f>Table_Data[[#This Row],[E]]/(Table_Data[[#This Row],[CPI]]/$L$6)</f>
        <v>0.66367466746071169</v>
      </c>
      <c r="M181">
        <f>Table_Data[[#This Row],[P]]/(Table_Data[[#This Row],[CPI]]/$L$6)</f>
        <v>9.7752286513135846</v>
      </c>
      <c r="N181" s="43">
        <f>1-(Table_Data[[#This Row],[D]]/Table_Data[[#This Row],[E]])</f>
        <v>4.261847937265606E-2</v>
      </c>
    </row>
    <row r="182" spans="2:14" x14ac:dyDescent="0.25">
      <c r="B182" s="27">
        <v>1885.06</v>
      </c>
      <c r="C182" s="25">
        <v>4.3</v>
      </c>
      <c r="D182" s="28">
        <v>0.27500000000000002</v>
      </c>
      <c r="E182" s="25">
        <v>0.28999999999999998</v>
      </c>
      <c r="F182" s="25">
        <v>7.8970910740000004</v>
      </c>
      <c r="G182" s="26">
        <f>G177*7/12+G189*5/12</f>
        <v>3.4575</v>
      </c>
      <c r="H182">
        <f t="shared" si="4"/>
        <v>1885</v>
      </c>
      <c r="I182">
        <f t="shared" si="5"/>
        <v>6</v>
      </c>
      <c r="J182">
        <f>Table_Data[[#This Row],[E]]*$J$6/Table_Data[[#This Row],[CPI]]</f>
        <v>9.7269145410896645</v>
      </c>
      <c r="K182">
        <f>Table_Data[[#This Row],[P]]*$J$6/Table_Data[[#This Row],[CPI]]</f>
        <v>144.2266638851226</v>
      </c>
      <c r="L182">
        <f>Table_Data[[#This Row],[E]]/(Table_Data[[#This Row],[CPI]]/$L$6)</f>
        <v>0.67201960193576971</v>
      </c>
      <c r="M182">
        <f>Table_Data[[#This Row],[P]]/(Table_Data[[#This Row],[CPI]]/$L$6)</f>
        <v>9.9644285804269295</v>
      </c>
      <c r="N182" s="43">
        <f>1-(Table_Data[[#This Row],[D]]/Table_Data[[#This Row],[E]])</f>
        <v>5.1724137931034364E-2</v>
      </c>
    </row>
    <row r="183" spans="2:14" x14ac:dyDescent="0.25">
      <c r="B183" s="27">
        <v>1885.07</v>
      </c>
      <c r="C183" s="25">
        <v>4.46</v>
      </c>
      <c r="D183" s="28">
        <v>0.26919999999999999</v>
      </c>
      <c r="E183" s="25">
        <v>0.28670000000000001</v>
      </c>
      <c r="F183" s="25">
        <v>7.9922320659999997</v>
      </c>
      <c r="G183" s="26">
        <f>G177*6/12+G189*6/12</f>
        <v>3.4449999999999998</v>
      </c>
      <c r="H183">
        <f t="shared" si="4"/>
        <v>1885</v>
      </c>
      <c r="I183">
        <f t="shared" si="5"/>
        <v>7.0000000000000009</v>
      </c>
      <c r="J183">
        <f>Table_Data[[#This Row],[E]]*$J$6/Table_Data[[#This Row],[CPI]]</f>
        <v>9.5017556138115289</v>
      </c>
      <c r="K183">
        <f>Table_Data[[#This Row],[P]]*$J$6/Table_Data[[#This Row],[CPI]]</f>
        <v>147.81245217160591</v>
      </c>
      <c r="L183">
        <f>Table_Data[[#This Row],[E]]/(Table_Data[[#This Row],[CPI]]/$L$6)</f>
        <v>0.65646367080852985</v>
      </c>
      <c r="M183">
        <f>Table_Data[[#This Row],[P]]/(Table_Data[[#This Row],[CPI]]/$L$6)</f>
        <v>10.212165928866561</v>
      </c>
      <c r="N183" s="43">
        <f>1-(Table_Data[[#This Row],[D]]/Table_Data[[#This Row],[E]])</f>
        <v>6.1039414021625493E-2</v>
      </c>
    </row>
    <row r="184" spans="2:14" x14ac:dyDescent="0.25">
      <c r="B184" s="27">
        <v>1885.08</v>
      </c>
      <c r="C184" s="25">
        <v>4.71</v>
      </c>
      <c r="D184" s="28">
        <v>0.26329999999999998</v>
      </c>
      <c r="E184" s="25">
        <v>0.2833</v>
      </c>
      <c r="F184" s="25">
        <v>7.9922320659999997</v>
      </c>
      <c r="G184" s="26">
        <f>G177*5/12+G189*7/12</f>
        <v>3.4325000000000001</v>
      </c>
      <c r="H184">
        <f t="shared" si="4"/>
        <v>1885</v>
      </c>
      <c r="I184">
        <f t="shared" si="5"/>
        <v>8</v>
      </c>
      <c r="J184">
        <f>Table_Data[[#This Row],[E]]*$J$6/Table_Data[[#This Row],[CPI]]</f>
        <v>9.3890734753847429</v>
      </c>
      <c r="K184">
        <f>Table_Data[[#This Row],[P]]*$J$6/Table_Data[[#This Row],[CPI]]</f>
        <v>156.09790352651655</v>
      </c>
      <c r="L184">
        <f>Table_Data[[#This Row],[E]]/(Table_Data[[#This Row],[CPI]]/$L$6)</f>
        <v>0.64867861158024587</v>
      </c>
      <c r="M184">
        <f>Table_Data[[#This Row],[P]]/(Table_Data[[#This Row],[CPI]]/$L$6)</f>
        <v>10.784596754475674</v>
      </c>
      <c r="N184" s="43">
        <f>1-(Table_Data[[#This Row],[D]]/Table_Data[[#This Row],[E]])</f>
        <v>7.0596540769502392E-2</v>
      </c>
    </row>
    <row r="185" spans="2:14" x14ac:dyDescent="0.25">
      <c r="B185" s="27">
        <v>1885.09</v>
      </c>
      <c r="C185" s="25">
        <v>4.6500000000000004</v>
      </c>
      <c r="D185" s="28">
        <v>0.25750000000000001</v>
      </c>
      <c r="E185" s="25">
        <v>0.28000000000000003</v>
      </c>
      <c r="F185" s="25">
        <v>7.8970910740000004</v>
      </c>
      <c r="G185" s="26">
        <f>G177*4/12+G189*8/12</f>
        <v>3.42</v>
      </c>
      <c r="H185">
        <f t="shared" si="4"/>
        <v>1885</v>
      </c>
      <c r="I185">
        <f t="shared" si="5"/>
        <v>9</v>
      </c>
      <c r="J185">
        <f>Table_Data[[#This Row],[E]]*$J$6/Table_Data[[#This Row],[CPI]]</f>
        <v>9.3915036948451949</v>
      </c>
      <c r="K185">
        <f>Table_Data[[#This Row],[P]]*$J$6/Table_Data[[#This Row],[CPI]]</f>
        <v>155.96604350367912</v>
      </c>
      <c r="L185">
        <f>Table_Data[[#This Row],[E]]/(Table_Data[[#This Row],[CPI]]/$L$6)</f>
        <v>0.6488465122138467</v>
      </c>
      <c r="M185">
        <f>Table_Data[[#This Row],[P]]/(Table_Data[[#This Row],[CPI]]/$L$6)</f>
        <v>10.775486720694239</v>
      </c>
      <c r="N185" s="43">
        <f>1-(Table_Data[[#This Row],[D]]/Table_Data[[#This Row],[E]])</f>
        <v>8.0357142857142905E-2</v>
      </c>
    </row>
    <row r="186" spans="2:14" x14ac:dyDescent="0.25">
      <c r="B186" s="27">
        <v>1885.1</v>
      </c>
      <c r="C186" s="25">
        <v>4.92</v>
      </c>
      <c r="D186" s="28">
        <v>0.25169999999999998</v>
      </c>
      <c r="E186" s="25">
        <v>0.2767</v>
      </c>
      <c r="F186" s="25">
        <v>7.8970910740000004</v>
      </c>
      <c r="G186" s="26">
        <f>G177*3/12+G189*9/12</f>
        <v>3.4075000000000002</v>
      </c>
      <c r="H186">
        <f t="shared" si="4"/>
        <v>1885</v>
      </c>
      <c r="I186">
        <f t="shared" si="5"/>
        <v>10</v>
      </c>
      <c r="J186">
        <f>Table_Data[[#This Row],[E]]*$J$6/Table_Data[[#This Row],[CPI]]</f>
        <v>9.280818115584518</v>
      </c>
      <c r="K186">
        <f>Table_Data[[#This Row],[P]]*$J$6/Table_Data[[#This Row],[CPI]]</f>
        <v>165.02213635227983</v>
      </c>
      <c r="L186">
        <f>Table_Data[[#This Row],[E]]/(Table_Data[[#This Row],[CPI]]/$L$6)</f>
        <v>0.64119939260561198</v>
      </c>
      <c r="M186">
        <f>Table_Data[[#This Row],[P]]/(Table_Data[[#This Row],[CPI]]/$L$6)</f>
        <v>11.401160143186162</v>
      </c>
      <c r="N186" s="43">
        <f>1-(Table_Data[[#This Row],[D]]/Table_Data[[#This Row],[E]])</f>
        <v>9.0350560173473204E-2</v>
      </c>
    </row>
    <row r="187" spans="2:14" x14ac:dyDescent="0.25">
      <c r="B187" s="27">
        <v>1885.11</v>
      </c>
      <c r="C187" s="25">
        <v>5.24</v>
      </c>
      <c r="D187" s="28">
        <v>0.24579999999999999</v>
      </c>
      <c r="E187" s="25">
        <v>0.27329999999999999</v>
      </c>
      <c r="F187" s="25">
        <v>7.9922320659999997</v>
      </c>
      <c r="G187" s="26">
        <f>G177*2/12+G189*10/12</f>
        <v>3.3950000000000005</v>
      </c>
      <c r="H187">
        <f t="shared" si="4"/>
        <v>1885</v>
      </c>
      <c r="I187">
        <f t="shared" si="5"/>
        <v>11</v>
      </c>
      <c r="J187">
        <f>Table_Data[[#This Row],[E]]*$J$6/Table_Data[[#This Row],[CPI]]</f>
        <v>9.0576554211883167</v>
      </c>
      <c r="K187">
        <f>Table_Data[[#This Row],[P]]*$J$6/Table_Data[[#This Row],[CPI]]</f>
        <v>173.66306039892712</v>
      </c>
      <c r="L187">
        <f>Table_Data[[#This Row],[E]]/(Table_Data[[#This Row],[CPI]]/$L$6)</f>
        <v>0.62578137855588134</v>
      </c>
      <c r="M187">
        <f>Table_Data[[#This Row],[P]]/(Table_Data[[#This Row],[CPI]]/$L$6)</f>
        <v>11.998150104766992</v>
      </c>
      <c r="N187" s="43">
        <f>1-(Table_Data[[#This Row],[D]]/Table_Data[[#This Row],[E]])</f>
        <v>0.10062202707647272</v>
      </c>
    </row>
    <row r="188" spans="2:14" x14ac:dyDescent="0.25">
      <c r="B188" s="27">
        <v>1885.12</v>
      </c>
      <c r="C188" s="25">
        <v>5.2</v>
      </c>
      <c r="D188" s="28">
        <v>0.24</v>
      </c>
      <c r="E188" s="25">
        <v>0.27</v>
      </c>
      <c r="F188" s="25">
        <v>8.18251405</v>
      </c>
      <c r="G188" s="26">
        <f>G177*1/12+G189*11/12</f>
        <v>3.3825000000000003</v>
      </c>
      <c r="H188">
        <f t="shared" si="4"/>
        <v>1885</v>
      </c>
      <c r="I188">
        <f t="shared" si="5"/>
        <v>12</v>
      </c>
      <c r="J188">
        <f>Table_Data[[#This Row],[E]]*$J$6/Table_Data[[#This Row],[CPI]]</f>
        <v>8.7401976413349391</v>
      </c>
      <c r="K188">
        <f>Table_Data[[#This Row],[P]]*$J$6/Table_Data[[#This Row],[CPI]]</f>
        <v>168.32973235163587</v>
      </c>
      <c r="L188">
        <f>Table_Data[[#This Row],[E]]/(Table_Data[[#This Row],[CPI]]/$L$6)</f>
        <v>0.6038486423374978</v>
      </c>
      <c r="M188">
        <f>Table_Data[[#This Row],[P]]/(Table_Data[[#This Row],[CPI]]/$L$6)</f>
        <v>11.629677556129588</v>
      </c>
      <c r="N188" s="43">
        <f>1-(Table_Data[[#This Row],[D]]/Table_Data[[#This Row],[E]])</f>
        <v>0.11111111111111116</v>
      </c>
    </row>
    <row r="189" spans="2:14" x14ac:dyDescent="0.25">
      <c r="B189" s="27">
        <v>1886.01</v>
      </c>
      <c r="C189" s="25">
        <v>5.2</v>
      </c>
      <c r="D189" s="28">
        <v>0.23830000000000001</v>
      </c>
      <c r="E189" s="25">
        <v>0.27500000000000002</v>
      </c>
      <c r="F189" s="25">
        <v>7.9922320659999997</v>
      </c>
      <c r="G189" s="26">
        <v>3.37</v>
      </c>
      <c r="H189">
        <f t="shared" si="4"/>
        <v>1886</v>
      </c>
      <c r="I189">
        <f t="shared" si="5"/>
        <v>1</v>
      </c>
      <c r="J189">
        <f>Table_Data[[#This Row],[E]]*$J$6/Table_Data[[#This Row],[CPI]]</f>
        <v>9.1139964904017106</v>
      </c>
      <c r="K189">
        <f>Table_Data[[#This Row],[P]]*$J$6/Table_Data[[#This Row],[CPI]]</f>
        <v>172.33738818214141</v>
      </c>
      <c r="L189">
        <f>Table_Data[[#This Row],[E]]/(Table_Data[[#This Row],[CPI]]/$L$6)</f>
        <v>0.62967390817002344</v>
      </c>
      <c r="M189">
        <f>Table_Data[[#This Row],[P]]/(Table_Data[[#This Row],[CPI]]/$L$6)</f>
        <v>11.906561172669534</v>
      </c>
      <c r="N189" s="43">
        <f>1-(Table_Data[[#This Row],[D]]/Table_Data[[#This Row],[E]])</f>
        <v>0.13345454545454549</v>
      </c>
    </row>
    <row r="190" spans="2:14" x14ac:dyDescent="0.25">
      <c r="B190" s="27">
        <v>1886.02</v>
      </c>
      <c r="C190" s="25">
        <v>5.3</v>
      </c>
      <c r="D190" s="28">
        <v>0.23669999999999999</v>
      </c>
      <c r="E190" s="25">
        <v>0.28000000000000003</v>
      </c>
      <c r="F190" s="25">
        <v>7.9922320659999997</v>
      </c>
      <c r="G190" s="26">
        <f>G189*11/12+G201*1/12</f>
        <v>3.3825000000000003</v>
      </c>
      <c r="H190">
        <f t="shared" si="4"/>
        <v>1886</v>
      </c>
      <c r="I190">
        <f t="shared" si="5"/>
        <v>2</v>
      </c>
      <c r="J190">
        <f>Table_Data[[#This Row],[E]]*$J$6/Table_Data[[#This Row],[CPI]]</f>
        <v>9.2797055174999237</v>
      </c>
      <c r="K190">
        <f>Table_Data[[#This Row],[P]]*$J$6/Table_Data[[#This Row],[CPI]]</f>
        <v>175.65156872410566</v>
      </c>
      <c r="L190">
        <f>Table_Data[[#This Row],[E]]/(Table_Data[[#This Row],[CPI]]/$L$6)</f>
        <v>0.64112252468220565</v>
      </c>
      <c r="M190">
        <f>Table_Data[[#This Row],[P]]/(Table_Data[[#This Row],[CPI]]/$L$6)</f>
        <v>12.135533502913178</v>
      </c>
      <c r="N190" s="43">
        <f>1-(Table_Data[[#This Row],[D]]/Table_Data[[#This Row],[E]])</f>
        <v>0.15464285714285719</v>
      </c>
    </row>
    <row r="191" spans="2:14" x14ac:dyDescent="0.25">
      <c r="B191" s="27">
        <v>1886.03</v>
      </c>
      <c r="C191" s="25">
        <v>5.19</v>
      </c>
      <c r="D191" s="28">
        <v>0.23499999999999999</v>
      </c>
      <c r="E191" s="25">
        <v>0.28499999999999998</v>
      </c>
      <c r="F191" s="25">
        <v>7.8970910740000004</v>
      </c>
      <c r="G191" s="26">
        <f>G189*10/12+G201*2/12</f>
        <v>3.3950000000000005</v>
      </c>
      <c r="H191">
        <f t="shared" si="4"/>
        <v>1886</v>
      </c>
      <c r="I191">
        <f t="shared" si="5"/>
        <v>3</v>
      </c>
      <c r="J191">
        <f>Table_Data[[#This Row],[E]]*$J$6/Table_Data[[#This Row],[CPI]]</f>
        <v>9.559209117967427</v>
      </c>
      <c r="K191">
        <f>Table_Data[[#This Row],[P]]*$J$6/Table_Data[[#This Row],[CPI]]</f>
        <v>174.07822920088057</v>
      </c>
      <c r="L191">
        <f>Table_Data[[#This Row],[E]]/(Table_Data[[#This Row],[CPI]]/$L$6)</f>
        <v>0.66043305707480815</v>
      </c>
      <c r="M191">
        <f>Table_Data[[#This Row],[P]]/(Table_Data[[#This Row],[CPI]]/$L$6)</f>
        <v>12.026833565678087</v>
      </c>
      <c r="N191" s="43">
        <f>1-(Table_Data[[#This Row],[D]]/Table_Data[[#This Row],[E]])</f>
        <v>0.17543859649122806</v>
      </c>
    </row>
    <row r="192" spans="2:14" x14ac:dyDescent="0.25">
      <c r="B192" s="27">
        <v>1886.04</v>
      </c>
      <c r="C192" s="25">
        <v>5.12</v>
      </c>
      <c r="D192" s="28">
        <v>0.23330000000000001</v>
      </c>
      <c r="E192" s="25">
        <v>0.28999999999999998</v>
      </c>
      <c r="F192" s="25">
        <v>7.8019419829999999</v>
      </c>
      <c r="G192" s="26">
        <f>G189*9/12+G201*3/12</f>
        <v>3.4075000000000002</v>
      </c>
      <c r="H192">
        <f t="shared" si="4"/>
        <v>1886</v>
      </c>
      <c r="I192">
        <f t="shared" si="5"/>
        <v>4</v>
      </c>
      <c r="J192">
        <f>Table_Data[[#This Row],[E]]*$J$6/Table_Data[[#This Row],[CPI]]</f>
        <v>9.8455397601487142</v>
      </c>
      <c r="K192">
        <f>Table_Data[[#This Row],[P]]*$J$6/Table_Data[[#This Row],[CPI]]</f>
        <v>173.82470197228076</v>
      </c>
      <c r="L192">
        <f>Table_Data[[#This Row],[E]]/(Table_Data[[#This Row],[CPI]]/$L$6)</f>
        <v>0.68021526070863625</v>
      </c>
      <c r="M192">
        <f>Table_Data[[#This Row],[P]]/(Table_Data[[#This Row],[CPI]]/$L$6)</f>
        <v>12.0093177063042</v>
      </c>
      <c r="N192" s="43">
        <f>1-(Table_Data[[#This Row],[D]]/Table_Data[[#This Row],[E]])</f>
        <v>0.19551724137931026</v>
      </c>
    </row>
    <row r="193" spans="2:14" x14ac:dyDescent="0.25">
      <c r="B193" s="27">
        <v>1886.05</v>
      </c>
      <c r="C193" s="25">
        <v>5.0199999999999996</v>
      </c>
      <c r="D193" s="28">
        <v>0.23169999999999999</v>
      </c>
      <c r="E193" s="25">
        <v>0.29499999999999998</v>
      </c>
      <c r="F193" s="25">
        <v>7.6116519010000001</v>
      </c>
      <c r="G193" s="26">
        <f>G189*8/12+G201*4/12</f>
        <v>3.42</v>
      </c>
      <c r="H193">
        <f t="shared" si="4"/>
        <v>1886</v>
      </c>
      <c r="I193">
        <f t="shared" si="5"/>
        <v>5</v>
      </c>
      <c r="J193">
        <f>Table_Data[[#This Row],[E]]*$J$6/Table_Data[[#This Row],[CPI]]</f>
        <v>10.265671107441781</v>
      </c>
      <c r="K193">
        <f>Table_Data[[#This Row],[P]]*$J$6/Table_Data[[#This Row],[CPI]]</f>
        <v>174.69040325206012</v>
      </c>
      <c r="L193">
        <f>Table_Data[[#This Row],[E]]/(Table_Data[[#This Row],[CPI]]/$L$6)</f>
        <v>0.7092415772837376</v>
      </c>
      <c r="M193">
        <f>Table_Data[[#This Row],[P]]/(Table_Data[[#This Row],[CPI]]/$L$6)</f>
        <v>12.069127857506315</v>
      </c>
      <c r="N193" s="43">
        <f>1-(Table_Data[[#This Row],[D]]/Table_Data[[#This Row],[E]])</f>
        <v>0.21457627118644063</v>
      </c>
    </row>
    <row r="194" spans="2:14" x14ac:dyDescent="0.25">
      <c r="B194" s="27">
        <v>1886.06</v>
      </c>
      <c r="C194" s="25">
        <v>5.25</v>
      </c>
      <c r="D194" s="28">
        <v>0.23</v>
      </c>
      <c r="E194" s="25">
        <v>0.3</v>
      </c>
      <c r="F194" s="25">
        <v>7.5165028100000004</v>
      </c>
      <c r="G194" s="26">
        <f>G189*7/12+G201*5/12</f>
        <v>3.4325000000000001</v>
      </c>
      <c r="H194">
        <f t="shared" si="4"/>
        <v>1886</v>
      </c>
      <c r="I194">
        <f t="shared" si="5"/>
        <v>6</v>
      </c>
      <c r="J194">
        <f>Table_Data[[#This Row],[E]]*$J$6/Table_Data[[#This Row],[CPI]]</f>
        <v>10.571818039405482</v>
      </c>
      <c r="K194">
        <f>Table_Data[[#This Row],[P]]*$J$6/Table_Data[[#This Row],[CPI]]</f>
        <v>185.00681568959595</v>
      </c>
      <c r="L194">
        <f>Table_Data[[#This Row],[E]]/(Table_Data[[#This Row],[CPI]]/$L$6)</f>
        <v>0.73039286204963172</v>
      </c>
      <c r="M194">
        <f>Table_Data[[#This Row],[P]]/(Table_Data[[#This Row],[CPI]]/$L$6)</f>
        <v>12.781875085868556</v>
      </c>
      <c r="N194" s="43">
        <f>1-(Table_Data[[#This Row],[D]]/Table_Data[[#This Row],[E]])</f>
        <v>0.23333333333333328</v>
      </c>
    </row>
    <row r="195" spans="2:14" x14ac:dyDescent="0.25">
      <c r="B195" s="27">
        <v>1886.07</v>
      </c>
      <c r="C195" s="25">
        <v>5.33</v>
      </c>
      <c r="D195" s="28">
        <v>0.2283</v>
      </c>
      <c r="E195" s="25">
        <v>0.30499999999999999</v>
      </c>
      <c r="F195" s="25">
        <v>7.6116519010000001</v>
      </c>
      <c r="G195" s="26">
        <f>G189*6/12+G201*6/12</f>
        <v>3.4449999999999998</v>
      </c>
      <c r="H195">
        <f t="shared" si="4"/>
        <v>1886</v>
      </c>
      <c r="I195">
        <f t="shared" si="5"/>
        <v>7.0000000000000009</v>
      </c>
      <c r="J195">
        <f>Table_Data[[#This Row],[E]]*$J$6/Table_Data[[#This Row],[CPI]]</f>
        <v>10.613659958541502</v>
      </c>
      <c r="K195">
        <f>Table_Data[[#This Row],[P]]*$J$6/Table_Data[[#This Row],[CPI]]</f>
        <v>185.47805763615148</v>
      </c>
      <c r="L195">
        <f>Table_Data[[#This Row],[E]]/(Table_Data[[#This Row],[CPI]]/$L$6)</f>
        <v>0.73328366464928807</v>
      </c>
      <c r="M195">
        <f>Table_Data[[#This Row],[P]]/(Table_Data[[#This Row],[CPI]]/$L$6)</f>
        <v>12.814432565838379</v>
      </c>
      <c r="N195" s="43">
        <f>1-(Table_Data[[#This Row],[D]]/Table_Data[[#This Row],[E]])</f>
        <v>0.25147540983606553</v>
      </c>
    </row>
    <row r="196" spans="2:14" x14ac:dyDescent="0.25">
      <c r="B196" s="27">
        <v>1886.08</v>
      </c>
      <c r="C196" s="25">
        <v>5.37</v>
      </c>
      <c r="D196" s="28">
        <v>0.22670000000000001</v>
      </c>
      <c r="E196" s="25">
        <v>0.31</v>
      </c>
      <c r="F196" s="25">
        <v>7.7067928930000003</v>
      </c>
      <c r="G196" s="26">
        <f>G189*5/12+G201*7/12</f>
        <v>3.4575</v>
      </c>
      <c r="H196">
        <f t="shared" si="4"/>
        <v>1886</v>
      </c>
      <c r="I196">
        <f t="shared" si="5"/>
        <v>8</v>
      </c>
      <c r="J196">
        <f>Table_Data[[#This Row],[E]]*$J$6/Table_Data[[#This Row],[CPI]]</f>
        <v>10.654479903642065</v>
      </c>
      <c r="K196">
        <f>Table_Data[[#This Row],[P]]*$J$6/Table_Data[[#This Row],[CPI]]</f>
        <v>184.56308736308998</v>
      </c>
      <c r="L196">
        <f>Table_Data[[#This Row],[E]]/(Table_Data[[#This Row],[CPI]]/$L$6)</f>
        <v>0.7361038604206851</v>
      </c>
      <c r="M196">
        <f>Table_Data[[#This Row],[P]]/(Table_Data[[#This Row],[CPI]]/$L$6)</f>
        <v>12.751218485351869</v>
      </c>
      <c r="N196" s="43">
        <f>1-(Table_Data[[#This Row],[D]]/Table_Data[[#This Row],[E]])</f>
        <v>0.26870967741935481</v>
      </c>
    </row>
    <row r="197" spans="2:14" x14ac:dyDescent="0.25">
      <c r="B197" s="27">
        <v>1886.09</v>
      </c>
      <c r="C197" s="25">
        <v>5.51</v>
      </c>
      <c r="D197" s="28">
        <v>0.22500000000000001</v>
      </c>
      <c r="E197" s="25">
        <v>0.315</v>
      </c>
      <c r="F197" s="25">
        <v>7.7067928930000003</v>
      </c>
      <c r="G197" s="26">
        <f>G189*4/12+G201*8/12</f>
        <v>3.4699999999999998</v>
      </c>
      <c r="H197">
        <f t="shared" si="4"/>
        <v>1886</v>
      </c>
      <c r="I197">
        <f t="shared" si="5"/>
        <v>9</v>
      </c>
      <c r="J197">
        <f>Table_Data[[#This Row],[E]]*$J$6/Table_Data[[#This Row],[CPI]]</f>
        <v>10.826326353700809</v>
      </c>
      <c r="K197">
        <f>Table_Data[[#This Row],[P]]*$J$6/Table_Data[[#This Row],[CPI]]</f>
        <v>189.37478796473479</v>
      </c>
      <c r="L197">
        <f>Table_Data[[#This Row],[E]]/(Table_Data[[#This Row],[CPI]]/$L$6)</f>
        <v>0.74797650333069621</v>
      </c>
      <c r="M197">
        <f>Table_Data[[#This Row],[P]]/(Table_Data[[#This Row],[CPI]]/$L$6)</f>
        <v>13.083652486832177</v>
      </c>
      <c r="N197" s="43">
        <f>1-(Table_Data[[#This Row],[D]]/Table_Data[[#This Row],[E]])</f>
        <v>0.2857142857142857</v>
      </c>
    </row>
    <row r="198" spans="2:14" x14ac:dyDescent="0.25">
      <c r="B198" s="27">
        <v>1886.1</v>
      </c>
      <c r="C198" s="25">
        <v>5.65</v>
      </c>
      <c r="D198" s="28">
        <v>0.2233</v>
      </c>
      <c r="E198" s="25">
        <v>0.32</v>
      </c>
      <c r="F198" s="25">
        <v>7.7067928930000003</v>
      </c>
      <c r="G198" s="26">
        <f>G189*3/12+G201*9/12</f>
        <v>3.4824999999999999</v>
      </c>
      <c r="H198">
        <f t="shared" si="4"/>
        <v>1886</v>
      </c>
      <c r="I198">
        <f t="shared" si="5"/>
        <v>10</v>
      </c>
      <c r="J198">
        <f>Table_Data[[#This Row],[E]]*$J$6/Table_Data[[#This Row],[CPI]]</f>
        <v>10.998172803759553</v>
      </c>
      <c r="K198">
        <f>Table_Data[[#This Row],[P]]*$J$6/Table_Data[[#This Row],[CPI]]</f>
        <v>194.18648856637961</v>
      </c>
      <c r="L198">
        <f>Table_Data[[#This Row],[E]]/(Table_Data[[#This Row],[CPI]]/$L$6)</f>
        <v>0.75984914624070721</v>
      </c>
      <c r="M198">
        <f>Table_Data[[#This Row],[P]]/(Table_Data[[#This Row],[CPI]]/$L$6)</f>
        <v>13.416086488312487</v>
      </c>
      <c r="N198" s="43">
        <f>1-(Table_Data[[#This Row],[D]]/Table_Data[[#This Row],[E]])</f>
        <v>0.30218750000000005</v>
      </c>
    </row>
    <row r="199" spans="2:14" x14ac:dyDescent="0.25">
      <c r="B199" s="27">
        <v>1886.11</v>
      </c>
      <c r="C199" s="25">
        <v>5.79</v>
      </c>
      <c r="D199" s="28">
        <v>0.22170000000000001</v>
      </c>
      <c r="E199" s="25">
        <v>0.32500000000000001</v>
      </c>
      <c r="F199" s="25">
        <v>7.7067928930000003</v>
      </c>
      <c r="G199" s="26">
        <f>G189*2/12+G201*10/12</f>
        <v>3.4950000000000001</v>
      </c>
      <c r="H199">
        <f t="shared" si="4"/>
        <v>1886</v>
      </c>
      <c r="I199">
        <f t="shared" si="5"/>
        <v>11</v>
      </c>
      <c r="J199">
        <f>Table_Data[[#This Row],[E]]*$J$6/Table_Data[[#This Row],[CPI]]</f>
        <v>11.170019253818294</v>
      </c>
      <c r="K199">
        <f>Table_Data[[#This Row],[P]]*$J$6/Table_Data[[#This Row],[CPI]]</f>
        <v>198.9981891680244</v>
      </c>
      <c r="L199">
        <f>Table_Data[[#This Row],[E]]/(Table_Data[[#This Row],[CPI]]/$L$6)</f>
        <v>0.77172178915071832</v>
      </c>
      <c r="M199">
        <f>Table_Data[[#This Row],[P]]/(Table_Data[[#This Row],[CPI]]/$L$6)</f>
        <v>13.748520489792796</v>
      </c>
      <c r="N199" s="43">
        <f>1-(Table_Data[[#This Row],[D]]/Table_Data[[#This Row],[E]])</f>
        <v>0.31784615384615389</v>
      </c>
    </row>
    <row r="200" spans="2:14" x14ac:dyDescent="0.25">
      <c r="B200" s="27">
        <v>1886.12</v>
      </c>
      <c r="C200" s="25">
        <v>5.64</v>
      </c>
      <c r="D200" s="28">
        <v>0.22</v>
      </c>
      <c r="E200" s="25">
        <v>0.33</v>
      </c>
      <c r="F200" s="25">
        <v>7.8019419829999999</v>
      </c>
      <c r="G200" s="26">
        <f>G189*1/12+G201*11/12</f>
        <v>3.5074999999999998</v>
      </c>
      <c r="H200">
        <f t="shared" si="4"/>
        <v>1886</v>
      </c>
      <c r="I200">
        <f t="shared" si="5"/>
        <v>12</v>
      </c>
      <c r="J200">
        <f>Table_Data[[#This Row],[E]]*$J$6/Table_Data[[#This Row],[CPI]]</f>
        <v>11.203545244307158</v>
      </c>
      <c r="K200">
        <f>Table_Data[[#This Row],[P]]*$J$6/Table_Data[[#This Row],[CPI]]</f>
        <v>191.47877326634048</v>
      </c>
      <c r="L200">
        <f>Table_Data[[#This Row],[E]]/(Table_Data[[#This Row],[CPI]]/$L$6)</f>
        <v>0.77403805528913794</v>
      </c>
      <c r="M200">
        <f>Table_Data[[#This Row],[P]]/(Table_Data[[#This Row],[CPI]]/$L$6)</f>
        <v>13.229014035850719</v>
      </c>
      <c r="N200" s="43">
        <f>1-(Table_Data[[#This Row],[D]]/Table_Data[[#This Row],[E]])</f>
        <v>0.33333333333333337</v>
      </c>
    </row>
    <row r="201" spans="2:14" x14ac:dyDescent="0.25">
      <c r="B201" s="27">
        <v>1887.01</v>
      </c>
      <c r="C201" s="25">
        <v>5.58</v>
      </c>
      <c r="D201" s="28">
        <v>0.2225</v>
      </c>
      <c r="E201" s="25">
        <v>0.33250000000000002</v>
      </c>
      <c r="F201" s="25">
        <v>7.9922320659999997</v>
      </c>
      <c r="G201" s="26">
        <v>3.52</v>
      </c>
      <c r="H201">
        <f t="shared" si="4"/>
        <v>1887</v>
      </c>
      <c r="I201">
        <f t="shared" si="5"/>
        <v>1</v>
      </c>
      <c r="J201">
        <f>Table_Data[[#This Row],[E]]*$J$6/Table_Data[[#This Row],[CPI]]</f>
        <v>11.01965030203116</v>
      </c>
      <c r="K201">
        <f>Table_Data[[#This Row],[P]]*$J$6/Table_Data[[#This Row],[CPI]]</f>
        <v>184.93127424160559</v>
      </c>
      <c r="L201">
        <f>Table_Data[[#This Row],[E]]/(Table_Data[[#This Row],[CPI]]/$L$6)</f>
        <v>0.76133299806011923</v>
      </c>
      <c r="M201">
        <f>Table_Data[[#This Row],[P]]/(Table_Data[[#This Row],[CPI]]/$L$6)</f>
        <v>12.776656027595383</v>
      </c>
      <c r="N201" s="43">
        <f>1-(Table_Data[[#This Row],[D]]/Table_Data[[#This Row],[E]])</f>
        <v>0.33082706766917291</v>
      </c>
    </row>
    <row r="202" spans="2:14" x14ac:dyDescent="0.25">
      <c r="B202" s="27">
        <v>1887.02</v>
      </c>
      <c r="C202" s="25">
        <v>5.54</v>
      </c>
      <c r="D202" s="28">
        <v>0.22500000000000001</v>
      </c>
      <c r="E202" s="25">
        <v>0.33500000000000002</v>
      </c>
      <c r="F202" s="25">
        <v>8.0873811569999994</v>
      </c>
      <c r="G202" s="26">
        <f>G201*11/12+G213*1/12</f>
        <v>3.5324999999999998</v>
      </c>
      <c r="H202">
        <f t="shared" ref="H202:H265" si="6">VALUE(LEFT(B202,4))</f>
        <v>1887</v>
      </c>
      <c r="I202">
        <f t="shared" ref="I202:I265" si="7">VALUE(_xlfn.CONCAT("0.",RIGHT(B202,LEN(B202)-FIND(".",B202))))*100</f>
        <v>2</v>
      </c>
      <c r="J202">
        <f>Table_Data[[#This Row],[E]]*$J$6/Table_Data[[#This Row],[CPI]]</f>
        <v>10.971882402648582</v>
      </c>
      <c r="K202">
        <f>Table_Data[[#This Row],[P]]*$J$6/Table_Data[[#This Row],[CPI]]</f>
        <v>181.44545824081533</v>
      </c>
      <c r="L202">
        <f>Table_Data[[#This Row],[E]]/(Table_Data[[#This Row],[CPI]]/$L$6)</f>
        <v>0.75803277735880814</v>
      </c>
      <c r="M202">
        <f>Table_Data[[#This Row],[P]]/(Table_Data[[#This Row],[CPI]]/$L$6)</f>
        <v>12.535825631545661</v>
      </c>
      <c r="N202" s="43">
        <f>1-(Table_Data[[#This Row],[D]]/Table_Data[[#This Row],[E]])</f>
        <v>0.32835820895522394</v>
      </c>
    </row>
    <row r="203" spans="2:14" x14ac:dyDescent="0.25">
      <c r="B203" s="27">
        <v>1887.03</v>
      </c>
      <c r="C203" s="25">
        <v>5.67</v>
      </c>
      <c r="D203" s="28">
        <v>0.22750000000000001</v>
      </c>
      <c r="E203" s="25">
        <v>0.33750000000000002</v>
      </c>
      <c r="F203" s="25">
        <v>8.0873811569999994</v>
      </c>
      <c r="G203" s="26">
        <f>G201*10/12+G213*2/12</f>
        <v>3.5450000000000004</v>
      </c>
      <c r="H203">
        <f t="shared" si="6"/>
        <v>1887</v>
      </c>
      <c r="I203">
        <f t="shared" si="7"/>
        <v>3</v>
      </c>
      <c r="J203">
        <f>Table_Data[[#This Row],[E]]*$J$6/Table_Data[[#This Row],[CPI]]</f>
        <v>11.05376212207133</v>
      </c>
      <c r="K203">
        <f>Table_Data[[#This Row],[P]]*$J$6/Table_Data[[#This Row],[CPI]]</f>
        <v>185.70320365079834</v>
      </c>
      <c r="L203">
        <f>Table_Data[[#This Row],[E]]/(Table_Data[[#This Row],[CPI]]/$L$6)</f>
        <v>0.76368973838387388</v>
      </c>
      <c r="M203">
        <f>Table_Data[[#This Row],[P]]/(Table_Data[[#This Row],[CPI]]/$L$6)</f>
        <v>12.82998760484908</v>
      </c>
      <c r="N203" s="43">
        <f>1-(Table_Data[[#This Row],[D]]/Table_Data[[#This Row],[E]])</f>
        <v>0.32592592592592595</v>
      </c>
    </row>
    <row r="204" spans="2:14" x14ac:dyDescent="0.25">
      <c r="B204" s="27">
        <v>1887.04</v>
      </c>
      <c r="C204" s="25">
        <v>5.8</v>
      </c>
      <c r="D204" s="28">
        <v>0.23</v>
      </c>
      <c r="E204" s="25">
        <v>0.34</v>
      </c>
      <c r="F204" s="25">
        <v>8.0873811569999994</v>
      </c>
      <c r="G204" s="26">
        <f>G201*9/12+G213*3/12</f>
        <v>3.5575000000000001</v>
      </c>
      <c r="H204">
        <f t="shared" si="6"/>
        <v>1887</v>
      </c>
      <c r="I204">
        <f t="shared" si="7"/>
        <v>4</v>
      </c>
      <c r="J204">
        <f>Table_Data[[#This Row],[E]]*$J$6/Table_Data[[#This Row],[CPI]]</f>
        <v>11.135641841494081</v>
      </c>
      <c r="K204">
        <f>Table_Data[[#This Row],[P]]*$J$6/Table_Data[[#This Row],[CPI]]</f>
        <v>189.96094906078136</v>
      </c>
      <c r="L204">
        <f>Table_Data[[#This Row],[E]]/(Table_Data[[#This Row],[CPI]]/$L$6)</f>
        <v>0.76934669940893963</v>
      </c>
      <c r="M204">
        <f>Table_Data[[#This Row],[P]]/(Table_Data[[#This Row],[CPI]]/$L$6)</f>
        <v>13.124149578152497</v>
      </c>
      <c r="N204" s="43">
        <f>1-(Table_Data[[#This Row],[D]]/Table_Data[[#This Row],[E]])</f>
        <v>0.32352941176470595</v>
      </c>
    </row>
    <row r="205" spans="2:14" x14ac:dyDescent="0.25">
      <c r="B205" s="27">
        <v>1887.05</v>
      </c>
      <c r="C205" s="25">
        <v>5.9</v>
      </c>
      <c r="D205" s="28">
        <v>0.23250000000000001</v>
      </c>
      <c r="E205" s="25">
        <v>0.34250000000000003</v>
      </c>
      <c r="F205" s="25">
        <v>8.0873811569999994</v>
      </c>
      <c r="G205" s="26">
        <f>G201*8/12+G213*4/12</f>
        <v>3.5700000000000003</v>
      </c>
      <c r="H205">
        <f t="shared" si="6"/>
        <v>1887</v>
      </c>
      <c r="I205">
        <f t="shared" si="7"/>
        <v>5</v>
      </c>
      <c r="J205">
        <f>Table_Data[[#This Row],[E]]*$J$6/Table_Data[[#This Row],[CPI]]</f>
        <v>11.217521560916833</v>
      </c>
      <c r="K205">
        <f>Table_Data[[#This Row],[P]]*$J$6/Table_Data[[#This Row],[CPI]]</f>
        <v>193.23613783769139</v>
      </c>
      <c r="L205">
        <f>Table_Data[[#This Row],[E]]/(Table_Data[[#This Row],[CPI]]/$L$6)</f>
        <v>0.77500366043400526</v>
      </c>
      <c r="M205">
        <f>Table_Data[[#This Row],[P]]/(Table_Data[[#This Row],[CPI]]/$L$6)</f>
        <v>13.350428019155128</v>
      </c>
      <c r="N205" s="43">
        <f>1-(Table_Data[[#This Row],[D]]/Table_Data[[#This Row],[E]])</f>
        <v>0.32116788321167888</v>
      </c>
    </row>
    <row r="206" spans="2:14" x14ac:dyDescent="0.25">
      <c r="B206" s="27">
        <v>1887.06</v>
      </c>
      <c r="C206" s="25">
        <v>5.73</v>
      </c>
      <c r="D206" s="28">
        <v>0.23499999999999999</v>
      </c>
      <c r="E206" s="25">
        <v>0.34499999999999997</v>
      </c>
      <c r="F206" s="25">
        <v>7.9922320659999997</v>
      </c>
      <c r="G206" s="26">
        <f>G201*7/12+G213*5/12</f>
        <v>3.5825</v>
      </c>
      <c r="H206">
        <f t="shared" si="6"/>
        <v>1887</v>
      </c>
      <c r="I206">
        <f t="shared" si="7"/>
        <v>6</v>
      </c>
      <c r="J206">
        <f>Table_Data[[#This Row],[E]]*$J$6/Table_Data[[#This Row],[CPI]]</f>
        <v>11.433922869776691</v>
      </c>
      <c r="K206">
        <f>Table_Data[[#This Row],[P]]*$J$6/Table_Data[[#This Row],[CPI]]</f>
        <v>189.90254505455201</v>
      </c>
      <c r="L206">
        <f>Table_Data[[#This Row],[E]]/(Table_Data[[#This Row],[CPI]]/$L$6)</f>
        <v>0.78995453934057469</v>
      </c>
      <c r="M206">
        <f>Table_Data[[#This Row],[P]]/(Table_Data[[#This Row],[CPI]]/$L$6)</f>
        <v>13.120114522960852</v>
      </c>
      <c r="N206" s="43">
        <f>1-(Table_Data[[#This Row],[D]]/Table_Data[[#This Row],[E]])</f>
        <v>0.3188405797101449</v>
      </c>
    </row>
    <row r="207" spans="2:14" x14ac:dyDescent="0.25">
      <c r="B207" s="27">
        <v>1887.07</v>
      </c>
      <c r="C207" s="25">
        <v>5.59</v>
      </c>
      <c r="D207" s="28">
        <v>0.23749999999999999</v>
      </c>
      <c r="E207" s="25">
        <v>0.34749999999999998</v>
      </c>
      <c r="F207" s="25">
        <v>7.8970910740000004</v>
      </c>
      <c r="G207" s="26">
        <f>G201*6/12+G213*6/12</f>
        <v>3.5949999999999998</v>
      </c>
      <c r="H207">
        <f t="shared" si="6"/>
        <v>1887</v>
      </c>
      <c r="I207">
        <f t="shared" si="7"/>
        <v>7.0000000000000009</v>
      </c>
      <c r="J207">
        <f>Table_Data[[#This Row],[E]]*$J$6/Table_Data[[#This Row],[CPI]]</f>
        <v>11.655526906995375</v>
      </c>
      <c r="K207">
        <f>Table_Data[[#This Row],[P]]*$J$6/Table_Data[[#This Row],[CPI]]</f>
        <v>187.4946630506594</v>
      </c>
      <c r="L207">
        <f>Table_Data[[#This Row],[E]]/(Table_Data[[#This Row],[CPI]]/$L$6)</f>
        <v>0.80526486783682749</v>
      </c>
      <c r="M207">
        <f>Table_Data[[#This Row],[P]]/(Table_Data[[#This Row],[CPI]]/$L$6)</f>
        <v>12.953757154555008</v>
      </c>
      <c r="N207" s="43">
        <f>1-(Table_Data[[#This Row],[D]]/Table_Data[[#This Row],[E]])</f>
        <v>0.31654676258992809</v>
      </c>
    </row>
    <row r="208" spans="2:14" x14ac:dyDescent="0.25">
      <c r="B208" s="27">
        <v>1887.08</v>
      </c>
      <c r="C208" s="25">
        <v>5.45</v>
      </c>
      <c r="D208" s="28">
        <v>0.24</v>
      </c>
      <c r="E208" s="25">
        <v>0.35</v>
      </c>
      <c r="F208" s="25">
        <v>7.9922320659999997</v>
      </c>
      <c r="G208" s="26">
        <f>G201*5/12+G213*7/12</f>
        <v>3.6074999999999999</v>
      </c>
      <c r="H208">
        <f t="shared" si="6"/>
        <v>1887</v>
      </c>
      <c r="I208">
        <f t="shared" si="7"/>
        <v>8</v>
      </c>
      <c r="J208">
        <f>Table_Data[[#This Row],[E]]*$J$6/Table_Data[[#This Row],[CPI]]</f>
        <v>11.599631896874902</v>
      </c>
      <c r="K208">
        <f>Table_Data[[#This Row],[P]]*$J$6/Table_Data[[#This Row],[CPI]]</f>
        <v>180.62283953705207</v>
      </c>
      <c r="L208">
        <f>Table_Data[[#This Row],[E]]/(Table_Data[[#This Row],[CPI]]/$L$6)</f>
        <v>0.80140315585275701</v>
      </c>
      <c r="M208">
        <f>Table_Data[[#This Row],[P]]/(Table_Data[[#This Row],[CPI]]/$L$6)</f>
        <v>12.478991998278646</v>
      </c>
      <c r="N208" s="43">
        <f>1-(Table_Data[[#This Row],[D]]/Table_Data[[#This Row],[E]])</f>
        <v>0.31428571428571428</v>
      </c>
    </row>
    <row r="209" spans="2:14" x14ac:dyDescent="0.25">
      <c r="B209" s="27">
        <v>1887.09</v>
      </c>
      <c r="C209" s="25">
        <v>5.38</v>
      </c>
      <c r="D209" s="28">
        <v>0.24249999999999999</v>
      </c>
      <c r="E209" s="25">
        <v>0.35249999999999998</v>
      </c>
      <c r="F209" s="25">
        <v>7.8970910740000004</v>
      </c>
      <c r="G209" s="26">
        <f>G201*4/12+G213*8/12</f>
        <v>3.62</v>
      </c>
      <c r="H209">
        <f t="shared" si="6"/>
        <v>1887</v>
      </c>
      <c r="I209">
        <f t="shared" si="7"/>
        <v>9</v>
      </c>
      <c r="J209">
        <f>Table_Data[[#This Row],[E]]*$J$6/Table_Data[[#This Row],[CPI]]</f>
        <v>11.823232330117609</v>
      </c>
      <c r="K209">
        <f>Table_Data[[#This Row],[P]]*$J$6/Table_Data[[#This Row],[CPI]]</f>
        <v>180.45103527952551</v>
      </c>
      <c r="L209">
        <f>Table_Data[[#This Row],[E]]/(Table_Data[[#This Row],[CPI]]/$L$6)</f>
        <v>0.81685141269778905</v>
      </c>
      <c r="M209">
        <f>Table_Data[[#This Row],[P]]/(Table_Data[[#This Row],[CPI]]/$L$6)</f>
        <v>12.467122270394624</v>
      </c>
      <c r="N209" s="43">
        <f>1-(Table_Data[[#This Row],[D]]/Table_Data[[#This Row],[E]])</f>
        <v>0.31205673758865249</v>
      </c>
    </row>
    <row r="210" spans="2:14" x14ac:dyDescent="0.25">
      <c r="B210" s="27">
        <v>1887.1</v>
      </c>
      <c r="C210" s="25">
        <v>5.2</v>
      </c>
      <c r="D210" s="28">
        <v>0.245</v>
      </c>
      <c r="E210" s="25">
        <v>0.35499999999999998</v>
      </c>
      <c r="F210" s="25">
        <v>7.9922320659999997</v>
      </c>
      <c r="G210" s="26">
        <f>G201*3/12+G213*9/12</f>
        <v>3.6324999999999998</v>
      </c>
      <c r="H210">
        <f t="shared" si="6"/>
        <v>1887</v>
      </c>
      <c r="I210">
        <f t="shared" si="7"/>
        <v>10</v>
      </c>
      <c r="J210">
        <f>Table_Data[[#This Row],[E]]*$J$6/Table_Data[[#This Row],[CPI]]</f>
        <v>11.765340923973115</v>
      </c>
      <c r="K210">
        <f>Table_Data[[#This Row],[P]]*$J$6/Table_Data[[#This Row],[CPI]]</f>
        <v>172.33738818214141</v>
      </c>
      <c r="L210">
        <f>Table_Data[[#This Row],[E]]/(Table_Data[[#This Row],[CPI]]/$L$6)</f>
        <v>0.81285177236493922</v>
      </c>
      <c r="M210">
        <f>Table_Data[[#This Row],[P]]/(Table_Data[[#This Row],[CPI]]/$L$6)</f>
        <v>11.906561172669534</v>
      </c>
      <c r="N210" s="43">
        <f>1-(Table_Data[[#This Row],[D]]/Table_Data[[#This Row],[E]])</f>
        <v>0.3098591549295775</v>
      </c>
    </row>
    <row r="211" spans="2:14" x14ac:dyDescent="0.25">
      <c r="B211" s="27">
        <v>1887.11</v>
      </c>
      <c r="C211" s="25">
        <v>5.3</v>
      </c>
      <c r="D211" s="28">
        <v>0.2475</v>
      </c>
      <c r="E211" s="25">
        <v>0.35749999999999998</v>
      </c>
      <c r="F211" s="25">
        <v>8.0873811569999994</v>
      </c>
      <c r="G211" s="26">
        <f>G201*2/12+G213*10/12</f>
        <v>3.6450000000000005</v>
      </c>
      <c r="H211">
        <f t="shared" si="6"/>
        <v>1887</v>
      </c>
      <c r="I211">
        <f t="shared" si="7"/>
        <v>11</v>
      </c>
      <c r="J211">
        <f>Table_Data[[#This Row],[E]]*$J$6/Table_Data[[#This Row],[CPI]]</f>
        <v>11.708799877453334</v>
      </c>
      <c r="K211">
        <f>Table_Data[[#This Row],[P]]*$J$6/Table_Data[[#This Row],[CPI]]</f>
        <v>173.58500517623125</v>
      </c>
      <c r="L211">
        <f>Table_Data[[#This Row],[E]]/(Table_Data[[#This Row],[CPI]]/$L$6)</f>
        <v>0.80894542658439961</v>
      </c>
      <c r="M211">
        <f>Table_Data[[#This Row],[P]]/(Table_Data[[#This Row],[CPI]]/$L$6)</f>
        <v>11.992757373139352</v>
      </c>
      <c r="N211" s="43">
        <f>1-(Table_Data[[#This Row],[D]]/Table_Data[[#This Row],[E]])</f>
        <v>0.30769230769230771</v>
      </c>
    </row>
    <row r="212" spans="2:14" x14ac:dyDescent="0.25">
      <c r="B212" s="27">
        <v>1887.12</v>
      </c>
      <c r="C212" s="25">
        <v>5.27</v>
      </c>
      <c r="D212" s="28">
        <v>0.25</v>
      </c>
      <c r="E212" s="25">
        <v>0.36</v>
      </c>
      <c r="F212" s="25">
        <v>8.2776793390000005</v>
      </c>
      <c r="G212" s="26">
        <f>G201*1/12+G213*11/12</f>
        <v>3.6574999999999998</v>
      </c>
      <c r="H212">
        <f t="shared" si="6"/>
        <v>1887</v>
      </c>
      <c r="I212">
        <f t="shared" si="7"/>
        <v>12</v>
      </c>
      <c r="J212">
        <f>Table_Data[[#This Row],[E]]*$J$6/Table_Data[[#This Row],[CPI]]</f>
        <v>11.519619943567374</v>
      </c>
      <c r="K212">
        <f>Table_Data[[#This Row],[P]]*$J$6/Table_Data[[#This Row],[CPI]]</f>
        <v>168.63443639611125</v>
      </c>
      <c r="L212">
        <f>Table_Data[[#This Row],[E]]/(Table_Data[[#This Row],[CPI]]/$L$6)</f>
        <v>0.79587523630697621</v>
      </c>
      <c r="M212">
        <f>Table_Data[[#This Row],[P]]/(Table_Data[[#This Row],[CPI]]/$L$6)</f>
        <v>11.650729153716012</v>
      </c>
      <c r="N212" s="43">
        <f>1-(Table_Data[[#This Row],[D]]/Table_Data[[#This Row],[E]])</f>
        <v>0.30555555555555558</v>
      </c>
    </row>
    <row r="213" spans="2:14" x14ac:dyDescent="0.25">
      <c r="B213" s="27">
        <v>1888.01</v>
      </c>
      <c r="C213" s="25">
        <v>5.31</v>
      </c>
      <c r="D213" s="28">
        <v>0.24829999999999999</v>
      </c>
      <c r="E213" s="25">
        <v>0.35170000000000001</v>
      </c>
      <c r="F213" s="25">
        <v>8.3728446279999993</v>
      </c>
      <c r="G213" s="26">
        <v>3.67</v>
      </c>
      <c r="H213">
        <f t="shared" si="6"/>
        <v>1888</v>
      </c>
      <c r="I213">
        <f t="shared" si="7"/>
        <v>1</v>
      </c>
      <c r="J213">
        <f>Table_Data[[#This Row],[E]]*$J$6/Table_Data[[#This Row],[CPI]]</f>
        <v>11.126116038086836</v>
      </c>
      <c r="K213">
        <f>Table_Data[[#This Row],[P]]*$J$6/Table_Data[[#This Row],[CPI]]</f>
        <v>167.98315656025332</v>
      </c>
      <c r="L213">
        <f>Table_Data[[#This Row],[E]]/(Table_Data[[#This Row],[CPI]]/$L$6)</f>
        <v>0.76868857430803395</v>
      </c>
      <c r="M213">
        <f>Table_Data[[#This Row],[P]]/(Table_Data[[#This Row],[CPI]]/$L$6)</f>
        <v>11.605733095182428</v>
      </c>
      <c r="N213" s="43">
        <f>1-(Table_Data[[#This Row],[D]]/Table_Data[[#This Row],[E]])</f>
        <v>0.29400056866647717</v>
      </c>
    </row>
    <row r="214" spans="2:14" x14ac:dyDescent="0.25">
      <c r="B214" s="27">
        <v>1888.02</v>
      </c>
      <c r="C214" s="25">
        <v>5.28</v>
      </c>
      <c r="D214" s="28">
        <v>0.2467</v>
      </c>
      <c r="E214" s="25">
        <v>0.34329999999999999</v>
      </c>
      <c r="F214" s="25">
        <v>8.2776793390000005</v>
      </c>
      <c r="G214" s="26">
        <f>G213*11/12+G225*1/12</f>
        <v>3.6516666666666664</v>
      </c>
      <c r="H214">
        <f t="shared" si="6"/>
        <v>1888</v>
      </c>
      <c r="I214">
        <f t="shared" si="7"/>
        <v>2</v>
      </c>
      <c r="J214">
        <f>Table_Data[[#This Row],[E]]*$J$6/Table_Data[[#This Row],[CPI]]</f>
        <v>10.985237573962998</v>
      </c>
      <c r="K214">
        <f>Table_Data[[#This Row],[P]]*$J$6/Table_Data[[#This Row],[CPI]]</f>
        <v>168.95442583898816</v>
      </c>
      <c r="L214">
        <f>Table_Data[[#This Row],[E]]/(Table_Data[[#This Row],[CPI]]/$L$6)</f>
        <v>0.75895546840051376</v>
      </c>
      <c r="M214">
        <f>Table_Data[[#This Row],[P]]/(Table_Data[[#This Row],[CPI]]/$L$6)</f>
        <v>11.672836799168985</v>
      </c>
      <c r="N214" s="43">
        <f>1-(Table_Data[[#This Row],[D]]/Table_Data[[#This Row],[E]])</f>
        <v>0.28138654238275562</v>
      </c>
    </row>
    <row r="215" spans="2:14" x14ac:dyDescent="0.25">
      <c r="B215" s="27">
        <v>1888.03</v>
      </c>
      <c r="C215" s="25">
        <v>5.08</v>
      </c>
      <c r="D215" s="28">
        <v>0.245</v>
      </c>
      <c r="E215" s="25">
        <v>0.33500000000000002</v>
      </c>
      <c r="F215" s="25">
        <v>8.2776793390000005</v>
      </c>
      <c r="G215" s="26">
        <f>G213*10/12+G225*2/12</f>
        <v>3.6333333333333337</v>
      </c>
      <c r="H215">
        <f t="shared" si="6"/>
        <v>1888</v>
      </c>
      <c r="I215">
        <f t="shared" si="7"/>
        <v>3</v>
      </c>
      <c r="J215">
        <f>Table_Data[[#This Row],[E]]*$J$6/Table_Data[[#This Row],[CPI]]</f>
        <v>10.719646336375197</v>
      </c>
      <c r="K215">
        <f>Table_Data[[#This Row],[P]]*$J$6/Table_Data[[#This Row],[CPI]]</f>
        <v>162.55463698145073</v>
      </c>
      <c r="L215">
        <f>Table_Data[[#This Row],[E]]/(Table_Data[[#This Row],[CPI]]/$L$6)</f>
        <v>0.7406061226745474</v>
      </c>
      <c r="M215">
        <f>Table_Data[[#This Row],[P]]/(Table_Data[[#This Row],[CPI]]/$L$6)</f>
        <v>11.230683890109555</v>
      </c>
      <c r="N215" s="43">
        <f>1-(Table_Data[[#This Row],[D]]/Table_Data[[#This Row],[E]])</f>
        <v>0.26865671641791056</v>
      </c>
    </row>
    <row r="216" spans="2:14" x14ac:dyDescent="0.25">
      <c r="B216" s="27">
        <v>1888.04</v>
      </c>
      <c r="C216" s="25">
        <v>5.0999999999999996</v>
      </c>
      <c r="D216" s="28">
        <v>0.24329999999999999</v>
      </c>
      <c r="E216" s="25">
        <v>0.32669999999999999</v>
      </c>
      <c r="F216" s="25">
        <v>8.18251405</v>
      </c>
      <c r="G216" s="26">
        <f>G213*9/12+G225*3/12</f>
        <v>3.6150000000000002</v>
      </c>
      <c r="H216">
        <f t="shared" si="6"/>
        <v>1888</v>
      </c>
      <c r="I216">
        <f t="shared" si="7"/>
        <v>4</v>
      </c>
      <c r="J216">
        <f>Table_Data[[#This Row],[E]]*$J$6/Table_Data[[#This Row],[CPI]]</f>
        <v>10.575639146015277</v>
      </c>
      <c r="K216">
        <f>Table_Data[[#This Row],[P]]*$J$6/Table_Data[[#This Row],[CPI]]</f>
        <v>165.09262211410439</v>
      </c>
      <c r="L216">
        <f>Table_Data[[#This Row],[E]]/(Table_Data[[#This Row],[CPI]]/$L$6)</f>
        <v>0.73065685722837226</v>
      </c>
      <c r="M216">
        <f>Table_Data[[#This Row],[P]]/(Table_Data[[#This Row],[CPI]]/$L$6)</f>
        <v>11.406029910819402</v>
      </c>
      <c r="N216" s="43">
        <f>1-(Table_Data[[#This Row],[D]]/Table_Data[[#This Row],[E]])</f>
        <v>0.25528007346189163</v>
      </c>
    </row>
    <row r="217" spans="2:14" x14ac:dyDescent="0.25">
      <c r="B217" s="27">
        <v>1888.05</v>
      </c>
      <c r="C217" s="25">
        <v>5.17</v>
      </c>
      <c r="D217" s="28">
        <v>0.2417</v>
      </c>
      <c r="E217" s="25">
        <v>0.31830000000000003</v>
      </c>
      <c r="F217" s="25">
        <v>8.0873811569999994</v>
      </c>
      <c r="G217" s="26">
        <f>G213*8/12+G225*4/12</f>
        <v>3.5966666666666667</v>
      </c>
      <c r="H217">
        <f t="shared" si="6"/>
        <v>1888</v>
      </c>
      <c r="I217">
        <f t="shared" si="7"/>
        <v>5</v>
      </c>
      <c r="J217">
        <f>Table_Data[[#This Row],[E]]*$J$6/Table_Data[[#This Row],[CPI]]</f>
        <v>10.424925876904606</v>
      </c>
      <c r="K217">
        <f>Table_Data[[#This Row],[P]]*$J$6/Table_Data[[#This Row],[CPI]]</f>
        <v>169.32725976624823</v>
      </c>
      <c r="L217">
        <f>Table_Data[[#This Row],[E]]/(Table_Data[[#This Row],[CPI]]/$L$6)</f>
        <v>0.72024427771136901</v>
      </c>
      <c r="M217">
        <f>Table_Data[[#This Row],[P]]/(Table_Data[[#This Row],[CPI]]/$L$6)</f>
        <v>11.698595399835932</v>
      </c>
      <c r="N217" s="43">
        <f>1-(Table_Data[[#This Row],[D]]/Table_Data[[#This Row],[E]])</f>
        <v>0.24065347156770345</v>
      </c>
    </row>
    <row r="218" spans="2:14" x14ac:dyDescent="0.25">
      <c r="B218" s="27">
        <v>1888.06</v>
      </c>
      <c r="C218" s="25">
        <v>5.01</v>
      </c>
      <c r="D218" s="28">
        <v>0.24</v>
      </c>
      <c r="E218" s="25">
        <v>0.31</v>
      </c>
      <c r="F218" s="25">
        <v>7.9922320659999997</v>
      </c>
      <c r="G218" s="26">
        <f>G213*7/12+G225*5/12</f>
        <v>3.5783333333333331</v>
      </c>
      <c r="H218">
        <f t="shared" si="6"/>
        <v>1888</v>
      </c>
      <c r="I218">
        <f t="shared" si="7"/>
        <v>6</v>
      </c>
      <c r="J218">
        <f>Table_Data[[#This Row],[E]]*$J$6/Table_Data[[#This Row],[CPI]]</f>
        <v>10.273959680089199</v>
      </c>
      <c r="K218">
        <f>Table_Data[[#This Row],[P]]*$J$6/Table_Data[[#This Row],[CPI]]</f>
        <v>166.04044515240932</v>
      </c>
      <c r="L218">
        <f>Table_Data[[#This Row],[E]]/(Table_Data[[#This Row],[CPI]]/$L$6)</f>
        <v>0.70981422375529912</v>
      </c>
      <c r="M218">
        <f>Table_Data[[#This Row],[P]]/(Table_Data[[#This Row],[CPI]]/$L$6)</f>
        <v>11.471513745206607</v>
      </c>
      <c r="N218" s="43">
        <f>1-(Table_Data[[#This Row],[D]]/Table_Data[[#This Row],[E]])</f>
        <v>0.22580645161290325</v>
      </c>
    </row>
    <row r="219" spans="2:14" x14ac:dyDescent="0.25">
      <c r="B219" s="27">
        <v>1888.07</v>
      </c>
      <c r="C219" s="25">
        <v>5.14</v>
      </c>
      <c r="D219" s="28">
        <v>0.23830000000000001</v>
      </c>
      <c r="E219" s="25">
        <v>0.30170000000000002</v>
      </c>
      <c r="F219" s="25">
        <v>8.0873811569999994</v>
      </c>
      <c r="G219" s="26">
        <f>G213*6/12+G225*6/12</f>
        <v>3.5600000000000005</v>
      </c>
      <c r="H219">
        <f t="shared" si="6"/>
        <v>1888</v>
      </c>
      <c r="I219">
        <f t="shared" si="7"/>
        <v>7.0000000000000009</v>
      </c>
      <c r="J219">
        <f>Table_Data[[#This Row],[E]]*$J$6/Table_Data[[#This Row],[CPI]]</f>
        <v>9.8812445399375424</v>
      </c>
      <c r="K219">
        <f>Table_Data[[#This Row],[P]]*$J$6/Table_Data[[#This Row],[CPI]]</f>
        <v>168.34470313317522</v>
      </c>
      <c r="L219">
        <f>Table_Data[[#This Row],[E]]/(Table_Data[[#This Row],[CPI]]/$L$6)</f>
        <v>0.68268205650493252</v>
      </c>
      <c r="M219">
        <f>Table_Data[[#This Row],[P]]/(Table_Data[[#This Row],[CPI]]/$L$6)</f>
        <v>11.630711867535144</v>
      </c>
      <c r="N219" s="43">
        <f>1-(Table_Data[[#This Row],[D]]/Table_Data[[#This Row],[E]])</f>
        <v>0.21014252568776937</v>
      </c>
    </row>
    <row r="220" spans="2:14" x14ac:dyDescent="0.25">
      <c r="B220" s="27">
        <v>1888.08</v>
      </c>
      <c r="C220" s="25">
        <v>5.25</v>
      </c>
      <c r="D220" s="28">
        <v>0.23669999999999999</v>
      </c>
      <c r="E220" s="25">
        <v>0.29330000000000001</v>
      </c>
      <c r="F220" s="25">
        <v>8.0873811569999994</v>
      </c>
      <c r="G220" s="26">
        <f>G213*5/12+G225*7/12</f>
        <v>3.541666666666667</v>
      </c>
      <c r="H220">
        <f t="shared" si="6"/>
        <v>1888</v>
      </c>
      <c r="I220">
        <f t="shared" si="7"/>
        <v>8</v>
      </c>
      <c r="J220">
        <f>Table_Data[[#This Row],[E]]*$J$6/Table_Data[[#This Row],[CPI]]</f>
        <v>9.6061286826771006</v>
      </c>
      <c r="K220">
        <f>Table_Data[[#This Row],[P]]*$J$6/Table_Data[[#This Row],[CPI]]</f>
        <v>171.94741078777625</v>
      </c>
      <c r="L220">
        <f>Table_Data[[#This Row],[E]]/(Table_Data[[#This Row],[CPI]]/$L$6)</f>
        <v>0.66367466746071169</v>
      </c>
      <c r="M220">
        <f>Table_Data[[#This Row],[P]]/(Table_Data[[#This Row],[CPI]]/$L$6)</f>
        <v>11.879618152638036</v>
      </c>
      <c r="N220" s="43">
        <f>1-(Table_Data[[#This Row],[D]]/Table_Data[[#This Row],[E]])</f>
        <v>0.19297647459938638</v>
      </c>
    </row>
    <row r="221" spans="2:14" x14ac:dyDescent="0.25">
      <c r="B221" s="27">
        <v>1888.09</v>
      </c>
      <c r="C221" s="25">
        <v>5.38</v>
      </c>
      <c r="D221" s="28">
        <v>0.23499999999999999</v>
      </c>
      <c r="E221" s="25">
        <v>0.28499999999999998</v>
      </c>
      <c r="F221" s="25">
        <v>8.0873811569999994</v>
      </c>
      <c r="G221" s="26">
        <f>G213*4/12+G225*8/12</f>
        <v>3.5233333333333334</v>
      </c>
      <c r="H221">
        <f t="shared" si="6"/>
        <v>1888</v>
      </c>
      <c r="I221">
        <f t="shared" si="7"/>
        <v>9</v>
      </c>
      <c r="J221">
        <f>Table_Data[[#This Row],[E]]*$J$6/Table_Data[[#This Row],[CPI]]</f>
        <v>9.3342880141935662</v>
      </c>
      <c r="K221">
        <f>Table_Data[[#This Row],[P]]*$J$6/Table_Data[[#This Row],[CPI]]</f>
        <v>176.20515619775927</v>
      </c>
      <c r="L221">
        <f>Table_Data[[#This Row],[E]]/(Table_Data[[#This Row],[CPI]]/$L$6)</f>
        <v>0.64489355685749339</v>
      </c>
      <c r="M221">
        <f>Table_Data[[#This Row],[P]]/(Table_Data[[#This Row],[CPI]]/$L$6)</f>
        <v>12.173780125941455</v>
      </c>
      <c r="N221" s="43">
        <f>1-(Table_Data[[#This Row],[D]]/Table_Data[[#This Row],[E]])</f>
        <v>0.17543859649122806</v>
      </c>
    </row>
    <row r="222" spans="2:14" x14ac:dyDescent="0.25">
      <c r="B222" s="27">
        <v>1888.1</v>
      </c>
      <c r="C222" s="25">
        <v>5.35</v>
      </c>
      <c r="D222" s="28">
        <v>0.23330000000000001</v>
      </c>
      <c r="E222" s="25">
        <v>0.2767</v>
      </c>
      <c r="F222" s="25">
        <v>8.18251405</v>
      </c>
      <c r="G222" s="26">
        <f>G213*3/12+G225*9/12</f>
        <v>3.5049999999999999</v>
      </c>
      <c r="H222">
        <f t="shared" si="6"/>
        <v>1888</v>
      </c>
      <c r="I222">
        <f t="shared" si="7"/>
        <v>10</v>
      </c>
      <c r="J222">
        <f>Table_Data[[#This Row],[E]]*$J$6/Table_Data[[#This Row],[CPI]]</f>
        <v>8.9570840272495484</v>
      </c>
      <c r="K222">
        <f>Table_Data[[#This Row],[P]]*$J$6/Table_Data[[#This Row],[CPI]]</f>
        <v>173.18539770793305</v>
      </c>
      <c r="L222">
        <f>Table_Data[[#This Row],[E]]/(Table_Data[[#This Row],[CPI]]/$L$6)</f>
        <v>0.61883303457328009</v>
      </c>
      <c r="M222">
        <f>Table_Data[[#This Row],[P]]/(Table_Data[[#This Row],[CPI]]/$L$6)</f>
        <v>11.965149024094863</v>
      </c>
      <c r="N222" s="43">
        <f>1-(Table_Data[[#This Row],[D]]/Table_Data[[#This Row],[E]])</f>
        <v>0.15684857246114925</v>
      </c>
    </row>
    <row r="223" spans="2:14" x14ac:dyDescent="0.25">
      <c r="B223" s="27">
        <v>1888.11</v>
      </c>
      <c r="C223" s="25">
        <v>5.24</v>
      </c>
      <c r="D223" s="28">
        <v>0.23169999999999999</v>
      </c>
      <c r="E223" s="25">
        <v>0.26829999999999998</v>
      </c>
      <c r="F223" s="25">
        <v>8.2776793390000005</v>
      </c>
      <c r="G223" s="26">
        <f>G213*2/12+G225*10/12</f>
        <v>3.4866666666666668</v>
      </c>
      <c r="H223">
        <f t="shared" si="6"/>
        <v>1888</v>
      </c>
      <c r="I223">
        <f t="shared" si="7"/>
        <v>11</v>
      </c>
      <c r="J223">
        <f>Table_Data[[#This Row],[E]]*$J$6/Table_Data[[#This Row],[CPI]]</f>
        <v>8.5853167523864613</v>
      </c>
      <c r="K223">
        <f>Table_Data[[#This Row],[P]]*$J$6/Table_Data[[#This Row],[CPI]]</f>
        <v>167.67446806748066</v>
      </c>
      <c r="L223">
        <f>Table_Data[[#This Row],[E]]/(Table_Data[[#This Row],[CPI]]/$L$6)</f>
        <v>0.59314812750322699</v>
      </c>
      <c r="M223">
        <f>Table_Data[[#This Row],[P]]/(Table_Data[[#This Row],[CPI]]/$L$6)</f>
        <v>11.584406217357099</v>
      </c>
      <c r="N223" s="43">
        <f>1-(Table_Data[[#This Row],[D]]/Table_Data[[#This Row],[E]])</f>
        <v>0.13641446142377933</v>
      </c>
    </row>
    <row r="224" spans="2:14" x14ac:dyDescent="0.25">
      <c r="B224" s="27">
        <v>1888.12</v>
      </c>
      <c r="C224" s="25">
        <v>5.14</v>
      </c>
      <c r="D224" s="28">
        <v>0.23</v>
      </c>
      <c r="E224" s="25">
        <v>0.26</v>
      </c>
      <c r="F224" s="25">
        <v>8.2776793390000005</v>
      </c>
      <c r="G224" s="26">
        <f>G213*1/12+G225*11/12</f>
        <v>3.4683333333333333</v>
      </c>
      <c r="H224">
        <f t="shared" si="6"/>
        <v>1888</v>
      </c>
      <c r="I224">
        <f t="shared" si="7"/>
        <v>12</v>
      </c>
      <c r="J224">
        <f>Table_Data[[#This Row],[E]]*$J$6/Table_Data[[#This Row],[CPI]]</f>
        <v>8.3197255147986588</v>
      </c>
      <c r="K224">
        <f>Table_Data[[#This Row],[P]]*$J$6/Table_Data[[#This Row],[CPI]]</f>
        <v>164.47457363871195</v>
      </c>
      <c r="L224">
        <f>Table_Data[[#This Row],[E]]/(Table_Data[[#This Row],[CPI]]/$L$6)</f>
        <v>0.57479878177726063</v>
      </c>
      <c r="M224">
        <f>Table_Data[[#This Row],[P]]/(Table_Data[[#This Row],[CPI]]/$L$6)</f>
        <v>11.363329762827382</v>
      </c>
      <c r="N224" s="43">
        <f>1-(Table_Data[[#This Row],[D]]/Table_Data[[#This Row],[E]])</f>
        <v>0.11538461538461542</v>
      </c>
    </row>
    <row r="225" spans="2:14" x14ac:dyDescent="0.25">
      <c r="B225" s="27">
        <v>1889.01</v>
      </c>
      <c r="C225" s="25">
        <v>5.24</v>
      </c>
      <c r="D225" s="28">
        <v>0.22919999999999999</v>
      </c>
      <c r="E225" s="25">
        <v>0.26329999999999998</v>
      </c>
      <c r="F225" s="25">
        <v>7.9922320659999997</v>
      </c>
      <c r="G225" s="26">
        <v>3.45</v>
      </c>
      <c r="H225">
        <f t="shared" si="6"/>
        <v>1889</v>
      </c>
      <c r="I225">
        <f t="shared" si="7"/>
        <v>1</v>
      </c>
      <c r="J225">
        <f>Table_Data[[#This Row],[E]]*$J$6/Table_Data[[#This Row],[CPI]]</f>
        <v>8.7262373669918905</v>
      </c>
      <c r="K225">
        <f>Table_Data[[#This Row],[P]]*$J$6/Table_Data[[#This Row],[CPI]]</f>
        <v>173.66306039892712</v>
      </c>
      <c r="L225">
        <f>Table_Data[[#This Row],[E]]/(Table_Data[[#This Row],[CPI]]/$L$6)</f>
        <v>0.60288414553151692</v>
      </c>
      <c r="M225">
        <f>Table_Data[[#This Row],[P]]/(Table_Data[[#This Row],[CPI]]/$L$6)</f>
        <v>11.998150104766992</v>
      </c>
      <c r="N225" s="43">
        <f>1-(Table_Data[[#This Row],[D]]/Table_Data[[#This Row],[E]])</f>
        <v>0.12951006456513481</v>
      </c>
    </row>
    <row r="226" spans="2:14" x14ac:dyDescent="0.25">
      <c r="B226" s="27">
        <v>1889.02</v>
      </c>
      <c r="C226" s="25">
        <v>5.3</v>
      </c>
      <c r="D226" s="28">
        <v>0.2283</v>
      </c>
      <c r="E226" s="25">
        <v>0.26669999999999999</v>
      </c>
      <c r="F226" s="25">
        <v>7.8970910740000004</v>
      </c>
      <c r="G226" s="26">
        <f>G225*11/12+G237*1/12</f>
        <v>3.4475000000000002</v>
      </c>
      <c r="H226">
        <f t="shared" si="6"/>
        <v>1889</v>
      </c>
      <c r="I226">
        <f t="shared" si="7"/>
        <v>2</v>
      </c>
      <c r="J226">
        <f>Table_Data[[#This Row],[E]]*$J$6/Table_Data[[#This Row],[CPI]]</f>
        <v>8.9454072693400484</v>
      </c>
      <c r="K226">
        <f>Table_Data[[#This Row],[P]]*$J$6/Table_Data[[#This Row],[CPI]]</f>
        <v>177.76774850956971</v>
      </c>
      <c r="L226">
        <f>Table_Data[[#This Row],[E]]/(Table_Data[[#This Row],[CPI]]/$L$6)</f>
        <v>0.61802630288368887</v>
      </c>
      <c r="M226">
        <f>Table_Data[[#This Row],[P]]/(Table_Data[[#This Row],[CPI]]/$L$6)</f>
        <v>12.281737552619239</v>
      </c>
      <c r="N226" s="43">
        <f>1-(Table_Data[[#This Row],[D]]/Table_Data[[#This Row],[E]])</f>
        <v>0.1439820022497188</v>
      </c>
    </row>
    <row r="227" spans="2:14" x14ac:dyDescent="0.25">
      <c r="B227" s="27">
        <v>1889.03</v>
      </c>
      <c r="C227" s="25">
        <v>5.19</v>
      </c>
      <c r="D227" s="28">
        <v>0.22750000000000001</v>
      </c>
      <c r="E227" s="25">
        <v>0.27</v>
      </c>
      <c r="F227" s="25">
        <v>7.8019419829999999</v>
      </c>
      <c r="G227" s="26">
        <f>G225*10/12+G237*2/12</f>
        <v>3.4449999999999998</v>
      </c>
      <c r="H227">
        <f t="shared" si="6"/>
        <v>1889</v>
      </c>
      <c r="I227">
        <f t="shared" si="7"/>
        <v>3</v>
      </c>
      <c r="J227">
        <f>Table_Data[[#This Row],[E]]*$J$6/Table_Data[[#This Row],[CPI]]</f>
        <v>9.1665370180694925</v>
      </c>
      <c r="K227">
        <f>Table_Data[[#This Row],[P]]*$J$6/Table_Data[[#This Row],[CPI]]</f>
        <v>176.20121156955804</v>
      </c>
      <c r="L227">
        <f>Table_Data[[#This Row],[E]]/(Table_Data[[#This Row],[CPI]]/$L$6)</f>
        <v>0.63330386341838563</v>
      </c>
      <c r="M227">
        <f>Table_Data[[#This Row],[P]]/(Table_Data[[#This Row],[CPI]]/$L$6)</f>
        <v>12.173507596820079</v>
      </c>
      <c r="N227" s="43">
        <f>1-(Table_Data[[#This Row],[D]]/Table_Data[[#This Row],[E]])</f>
        <v>0.15740740740740744</v>
      </c>
    </row>
    <row r="228" spans="2:14" x14ac:dyDescent="0.25">
      <c r="B228" s="27">
        <v>1889.04</v>
      </c>
      <c r="C228" s="25">
        <v>5.18</v>
      </c>
      <c r="D228" s="28">
        <v>0.22670000000000001</v>
      </c>
      <c r="E228" s="25">
        <v>0.27329999999999999</v>
      </c>
      <c r="F228" s="25">
        <v>7.8019419829999999</v>
      </c>
      <c r="G228" s="26">
        <f>G225*9/12+G237*3/12</f>
        <v>3.4424999999999999</v>
      </c>
      <c r="H228">
        <f t="shared" si="6"/>
        <v>1889</v>
      </c>
      <c r="I228">
        <f t="shared" si="7"/>
        <v>4</v>
      </c>
      <c r="J228">
        <f>Table_Data[[#This Row],[E]]*$J$6/Table_Data[[#This Row],[CPI]]</f>
        <v>9.2785724705125627</v>
      </c>
      <c r="K228">
        <f>Table_Data[[#This Row],[P]]*$J$6/Table_Data[[#This Row],[CPI]]</f>
        <v>175.86171019851841</v>
      </c>
      <c r="L228">
        <f>Table_Data[[#This Row],[E]]/(Table_Data[[#This Row],[CPI]]/$L$6)</f>
        <v>0.64104424397127691</v>
      </c>
      <c r="M228">
        <f>Table_Data[[#This Row],[P]]/(Table_Data[[#This Row],[CPI]]/$L$6)</f>
        <v>12.150051898174951</v>
      </c>
      <c r="N228" s="43">
        <f>1-(Table_Data[[#This Row],[D]]/Table_Data[[#This Row],[E]])</f>
        <v>0.17050859860958645</v>
      </c>
    </row>
    <row r="229" spans="2:14" x14ac:dyDescent="0.25">
      <c r="B229" s="27">
        <v>1889.05</v>
      </c>
      <c r="C229" s="25">
        <v>5.32</v>
      </c>
      <c r="D229" s="28">
        <v>0.2258</v>
      </c>
      <c r="E229" s="25">
        <v>0.2767</v>
      </c>
      <c r="F229" s="25">
        <v>7.6116519010000001</v>
      </c>
      <c r="G229" s="26">
        <f>G225*8/12+G237*4/12</f>
        <v>3.4400000000000004</v>
      </c>
      <c r="H229">
        <f t="shared" si="6"/>
        <v>1889</v>
      </c>
      <c r="I229">
        <f t="shared" si="7"/>
        <v>5</v>
      </c>
      <c r="J229">
        <f>Table_Data[[#This Row],[E]]*$J$6/Table_Data[[#This Row],[CPI]]</f>
        <v>9.6288515099292908</v>
      </c>
      <c r="K229">
        <f>Table_Data[[#This Row],[P]]*$J$6/Table_Data[[#This Row],[CPI]]</f>
        <v>185.13006878505178</v>
      </c>
      <c r="L229">
        <f>Table_Data[[#This Row],[E]]/(Table_Data[[#This Row],[CPI]]/$L$6)</f>
        <v>0.66524455740478039</v>
      </c>
      <c r="M229">
        <f>Table_Data[[#This Row],[P]]/(Table_Data[[#This Row],[CPI]]/$L$6)</f>
        <v>12.790390478472828</v>
      </c>
      <c r="N229" s="43">
        <f>1-(Table_Data[[#This Row],[D]]/Table_Data[[#This Row],[E]])</f>
        <v>0.18395374051319113</v>
      </c>
    </row>
    <row r="230" spans="2:14" x14ac:dyDescent="0.25">
      <c r="B230" s="27">
        <v>1889.06</v>
      </c>
      <c r="C230" s="25">
        <v>5.41</v>
      </c>
      <c r="D230" s="28">
        <v>0.22500000000000001</v>
      </c>
      <c r="E230" s="25">
        <v>0.28000000000000003</v>
      </c>
      <c r="F230" s="25">
        <v>7.6116519010000001</v>
      </c>
      <c r="G230" s="26">
        <f>G225*7/12+G237*5/12</f>
        <v>3.4375</v>
      </c>
      <c r="H230">
        <f t="shared" si="6"/>
        <v>1889</v>
      </c>
      <c r="I230">
        <f t="shared" si="7"/>
        <v>6</v>
      </c>
      <c r="J230">
        <f>Table_Data[[#This Row],[E]]*$J$6/Table_Data[[#This Row],[CPI]]</f>
        <v>9.743687830792199</v>
      </c>
      <c r="K230">
        <f>Table_Data[[#This Row],[P]]*$J$6/Table_Data[[#This Row],[CPI]]</f>
        <v>188.26196844494925</v>
      </c>
      <c r="L230">
        <f>Table_Data[[#This Row],[E]]/(Table_Data[[#This Row],[CPI]]/$L$6)</f>
        <v>0.67317844623541201</v>
      </c>
      <c r="M230">
        <f>Table_Data[[#This Row],[P]]/(Table_Data[[#This Row],[CPI]]/$L$6)</f>
        <v>13.006769264762783</v>
      </c>
      <c r="N230" s="43">
        <f>1-(Table_Data[[#This Row],[D]]/Table_Data[[#This Row],[E]])</f>
        <v>0.19642857142857151</v>
      </c>
    </row>
    <row r="231" spans="2:14" x14ac:dyDescent="0.25">
      <c r="B231" s="27">
        <v>1889.07</v>
      </c>
      <c r="C231" s="25">
        <v>5.3</v>
      </c>
      <c r="D231" s="28">
        <v>0.22420000000000001</v>
      </c>
      <c r="E231" s="25">
        <v>0.2833</v>
      </c>
      <c r="F231" s="25">
        <v>7.6116519010000001</v>
      </c>
      <c r="G231" s="26">
        <f>G225*6/12+G237*6/12</f>
        <v>3.4350000000000005</v>
      </c>
      <c r="H231">
        <f t="shared" si="6"/>
        <v>1889</v>
      </c>
      <c r="I231">
        <f t="shared" si="7"/>
        <v>7.0000000000000009</v>
      </c>
      <c r="J231">
        <f>Table_Data[[#This Row],[E]]*$J$6/Table_Data[[#This Row],[CPI]]</f>
        <v>9.8585241516551072</v>
      </c>
      <c r="K231">
        <f>Table_Data[[#This Row],[P]]*$J$6/Table_Data[[#This Row],[CPI]]</f>
        <v>184.43409108285232</v>
      </c>
      <c r="L231">
        <f>Table_Data[[#This Row],[E]]/(Table_Data[[#This Row],[CPI]]/$L$6)</f>
        <v>0.68111233506604363</v>
      </c>
      <c r="M231">
        <f>Table_Data[[#This Row],[P]]/(Table_Data[[#This Row],[CPI]]/$L$6)</f>
        <v>12.742306303741726</v>
      </c>
      <c r="N231" s="43">
        <f>1-(Table_Data[[#This Row],[D]]/Table_Data[[#This Row],[E]])</f>
        <v>0.20861277797387923</v>
      </c>
    </row>
    <row r="232" spans="2:14" x14ac:dyDescent="0.25">
      <c r="B232" s="27">
        <v>1889.08</v>
      </c>
      <c r="C232" s="25">
        <v>5.37</v>
      </c>
      <c r="D232" s="28">
        <v>0.2233</v>
      </c>
      <c r="E232" s="25">
        <v>0.28670000000000001</v>
      </c>
      <c r="F232" s="25">
        <v>7.6116519010000001</v>
      </c>
      <c r="G232" s="26">
        <f>G225*5/12+G237*7/12</f>
        <v>3.4325000000000001</v>
      </c>
      <c r="H232">
        <f t="shared" si="6"/>
        <v>1889</v>
      </c>
      <c r="I232">
        <f t="shared" si="7"/>
        <v>8</v>
      </c>
      <c r="J232">
        <f>Table_Data[[#This Row],[E]]*$J$6/Table_Data[[#This Row],[CPI]]</f>
        <v>9.9768403610290122</v>
      </c>
      <c r="K232">
        <f>Table_Data[[#This Row],[P]]*$J$6/Table_Data[[#This Row],[CPI]]</f>
        <v>186.87001304055036</v>
      </c>
      <c r="L232">
        <f>Table_Data[[#This Row],[E]]/(Table_Data[[#This Row],[CPI]]/$L$6)</f>
        <v>0.68928664477033086</v>
      </c>
      <c r="M232">
        <f>Table_Data[[#This Row],[P]]/(Table_Data[[#This Row],[CPI]]/$L$6)</f>
        <v>12.910600915300581</v>
      </c>
      <c r="N232" s="43">
        <f>1-(Table_Data[[#This Row],[D]]/Table_Data[[#This Row],[E]])</f>
        <v>0.22113707708406005</v>
      </c>
    </row>
    <row r="233" spans="2:14" x14ac:dyDescent="0.25">
      <c r="B233" s="27">
        <v>1889.09</v>
      </c>
      <c r="C233" s="25">
        <v>5.5</v>
      </c>
      <c r="D233" s="28">
        <v>0.2225</v>
      </c>
      <c r="E233" s="25">
        <v>0.28999999999999998</v>
      </c>
      <c r="F233" s="25">
        <v>7.7067928930000003</v>
      </c>
      <c r="G233" s="26">
        <f>G225*4/12+G237*8/12</f>
        <v>3.4299999999999997</v>
      </c>
      <c r="H233">
        <f t="shared" si="6"/>
        <v>1889</v>
      </c>
      <c r="I233">
        <f t="shared" si="7"/>
        <v>9</v>
      </c>
      <c r="J233">
        <f>Table_Data[[#This Row],[E]]*$J$6/Table_Data[[#This Row],[CPI]]</f>
        <v>9.9670941034070939</v>
      </c>
      <c r="K233">
        <f>Table_Data[[#This Row],[P]]*$J$6/Table_Data[[#This Row],[CPI]]</f>
        <v>189.03109506461729</v>
      </c>
      <c r="L233">
        <f>Table_Data[[#This Row],[E]]/(Table_Data[[#This Row],[CPI]]/$L$6)</f>
        <v>0.68861328878064088</v>
      </c>
      <c r="M233">
        <f>Table_Data[[#This Row],[P]]/(Table_Data[[#This Row],[CPI]]/$L$6)</f>
        <v>13.059907201012155</v>
      </c>
      <c r="N233" s="43">
        <f>1-(Table_Data[[#This Row],[D]]/Table_Data[[#This Row],[E]])</f>
        <v>0.23275862068965514</v>
      </c>
    </row>
    <row r="234" spans="2:14" x14ac:dyDescent="0.25">
      <c r="B234" s="27">
        <v>1889.1</v>
      </c>
      <c r="C234" s="25">
        <v>5.4</v>
      </c>
      <c r="D234" s="28">
        <v>0.22170000000000001</v>
      </c>
      <c r="E234" s="25">
        <v>0.29330000000000001</v>
      </c>
      <c r="F234" s="25">
        <v>7.7067928930000003</v>
      </c>
      <c r="G234" s="26">
        <f>G225*3/12+G237*9/12</f>
        <v>3.4275000000000002</v>
      </c>
      <c r="H234">
        <f t="shared" si="6"/>
        <v>1889</v>
      </c>
      <c r="I234">
        <f t="shared" si="7"/>
        <v>10</v>
      </c>
      <c r="J234">
        <f>Table_Data[[#This Row],[E]]*$J$6/Table_Data[[#This Row],[CPI]]</f>
        <v>10.080512760445865</v>
      </c>
      <c r="K234">
        <f>Table_Data[[#This Row],[P]]*$J$6/Table_Data[[#This Row],[CPI]]</f>
        <v>185.59416606344246</v>
      </c>
      <c r="L234">
        <f>Table_Data[[#This Row],[E]]/(Table_Data[[#This Row],[CPI]]/$L$6)</f>
        <v>0.69644923310124818</v>
      </c>
      <c r="M234">
        <f>Table_Data[[#This Row],[P]]/(Table_Data[[#This Row],[CPI]]/$L$6)</f>
        <v>12.822454342811936</v>
      </c>
      <c r="N234" s="43">
        <f>1-(Table_Data[[#This Row],[D]]/Table_Data[[#This Row],[E]])</f>
        <v>0.2441186498465735</v>
      </c>
    </row>
    <row r="235" spans="2:14" x14ac:dyDescent="0.25">
      <c r="B235" s="27">
        <v>1889.11</v>
      </c>
      <c r="C235" s="25">
        <v>5.35</v>
      </c>
      <c r="D235" s="28">
        <v>0.2208</v>
      </c>
      <c r="E235" s="25">
        <v>0.29670000000000002</v>
      </c>
      <c r="F235" s="25">
        <v>7.7067928930000003</v>
      </c>
      <c r="G235" s="26">
        <f>G225*2/12+G237*10/12</f>
        <v>3.4250000000000003</v>
      </c>
      <c r="H235">
        <f t="shared" si="6"/>
        <v>1889</v>
      </c>
      <c r="I235">
        <f t="shared" si="7"/>
        <v>11</v>
      </c>
      <c r="J235">
        <f>Table_Data[[#This Row],[E]]*$J$6/Table_Data[[#This Row],[CPI]]</f>
        <v>10.19736834648581</v>
      </c>
      <c r="K235">
        <f>Table_Data[[#This Row],[P]]*$J$6/Table_Data[[#This Row],[CPI]]</f>
        <v>183.875701562855</v>
      </c>
      <c r="L235">
        <f>Table_Data[[#This Row],[E]]/(Table_Data[[#This Row],[CPI]]/$L$6)</f>
        <v>0.70452263028005579</v>
      </c>
      <c r="M235">
        <f>Table_Data[[#This Row],[P]]/(Table_Data[[#This Row],[CPI]]/$L$6)</f>
        <v>12.703727913711823</v>
      </c>
      <c r="N235" s="43">
        <f>1-(Table_Data[[#This Row],[D]]/Table_Data[[#This Row],[E]])</f>
        <v>0.2558139534883721</v>
      </c>
    </row>
    <row r="236" spans="2:14" x14ac:dyDescent="0.25">
      <c r="B236" s="27">
        <v>1889.12</v>
      </c>
      <c r="C236" s="25">
        <v>5.32</v>
      </c>
      <c r="D236" s="28">
        <v>0.22</v>
      </c>
      <c r="E236" s="25">
        <v>0.3</v>
      </c>
      <c r="F236" s="25">
        <v>7.8019419829999999</v>
      </c>
      <c r="G236" s="26">
        <f>G225*1/12+G237*11/12</f>
        <v>3.4224999999999999</v>
      </c>
      <c r="H236">
        <f t="shared" si="6"/>
        <v>1889</v>
      </c>
      <c r="I236">
        <f t="shared" si="7"/>
        <v>12</v>
      </c>
      <c r="J236">
        <f>Table_Data[[#This Row],[E]]*$J$6/Table_Data[[#This Row],[CPI]]</f>
        <v>10.185041131188324</v>
      </c>
      <c r="K236">
        <f>Table_Data[[#This Row],[P]]*$J$6/Table_Data[[#This Row],[CPI]]</f>
        <v>180.61472939307299</v>
      </c>
      <c r="L236">
        <f>Table_Data[[#This Row],[E]]/(Table_Data[[#This Row],[CPI]]/$L$6)</f>
        <v>0.70367095935376167</v>
      </c>
      <c r="M236">
        <f>Table_Data[[#This Row],[P]]/(Table_Data[[#This Row],[CPI]]/$L$6)</f>
        <v>12.478431679206707</v>
      </c>
      <c r="N236" s="43">
        <f>1-(Table_Data[[#This Row],[D]]/Table_Data[[#This Row],[E]])</f>
        <v>0.26666666666666661</v>
      </c>
    </row>
    <row r="237" spans="2:14" x14ac:dyDescent="0.25">
      <c r="B237" s="27">
        <v>1890.01</v>
      </c>
      <c r="C237" s="25">
        <v>5.38</v>
      </c>
      <c r="D237" s="28">
        <v>0.22</v>
      </c>
      <c r="E237" s="25">
        <v>0.29920000000000002</v>
      </c>
      <c r="F237" s="25">
        <v>7.6116519010000001</v>
      </c>
      <c r="G237" s="26">
        <v>3.42</v>
      </c>
      <c r="H237">
        <f t="shared" si="6"/>
        <v>1890</v>
      </c>
      <c r="I237">
        <f t="shared" si="7"/>
        <v>1</v>
      </c>
      <c r="J237">
        <f>Table_Data[[#This Row],[E]]*$J$6/Table_Data[[#This Row],[CPI]]</f>
        <v>10.411826424903664</v>
      </c>
      <c r="K237">
        <f>Table_Data[[#This Row],[P]]*$J$6/Table_Data[[#This Row],[CPI]]</f>
        <v>187.21800189165009</v>
      </c>
      <c r="L237">
        <f>Table_Data[[#This Row],[E]]/(Table_Data[[#This Row],[CPI]]/$L$6)</f>
        <v>0.71933925397726883</v>
      </c>
      <c r="M237">
        <f>Table_Data[[#This Row],[P]]/(Table_Data[[#This Row],[CPI]]/$L$6)</f>
        <v>12.93464300266613</v>
      </c>
      <c r="N237" s="43">
        <f>1-(Table_Data[[#This Row],[D]]/Table_Data[[#This Row],[E]])</f>
        <v>0.26470588235294124</v>
      </c>
    </row>
    <row r="238" spans="2:14" x14ac:dyDescent="0.25">
      <c r="B238" s="27">
        <v>1890.02</v>
      </c>
      <c r="C238" s="25">
        <v>5.32</v>
      </c>
      <c r="D238" s="28">
        <v>0.22</v>
      </c>
      <c r="E238" s="25">
        <v>0.29830000000000001</v>
      </c>
      <c r="F238" s="25">
        <v>7.6116519010000001</v>
      </c>
      <c r="G238" s="26">
        <f>G237*11/12+G249*1/12</f>
        <v>3.4366666666666665</v>
      </c>
      <c r="H238">
        <f t="shared" si="6"/>
        <v>1890</v>
      </c>
      <c r="I238">
        <f t="shared" si="7"/>
        <v>2</v>
      </c>
      <c r="J238">
        <f>Table_Data[[#This Row],[E]]*$J$6/Table_Data[[#This Row],[CPI]]</f>
        <v>10.380507428304687</v>
      </c>
      <c r="K238">
        <f>Table_Data[[#This Row],[P]]*$J$6/Table_Data[[#This Row],[CPI]]</f>
        <v>185.13006878505178</v>
      </c>
      <c r="L238">
        <f>Table_Data[[#This Row],[E]]/(Table_Data[[#This Row],[CPI]]/$L$6)</f>
        <v>0.71717546611436933</v>
      </c>
      <c r="M238">
        <f>Table_Data[[#This Row],[P]]/(Table_Data[[#This Row],[CPI]]/$L$6)</f>
        <v>12.790390478472828</v>
      </c>
      <c r="N238" s="43">
        <f>1-(Table_Data[[#This Row],[D]]/Table_Data[[#This Row],[E]])</f>
        <v>0.26248742876299025</v>
      </c>
    </row>
    <row r="239" spans="2:14" x14ac:dyDescent="0.25">
      <c r="B239" s="27">
        <v>1890.03</v>
      </c>
      <c r="C239" s="25">
        <v>5.28</v>
      </c>
      <c r="D239" s="28">
        <v>0.22</v>
      </c>
      <c r="E239" s="25">
        <v>0.29749999999999999</v>
      </c>
      <c r="F239" s="25">
        <v>7.6116519010000001</v>
      </c>
      <c r="G239" s="26">
        <f>G237*10/12+G249*2/12</f>
        <v>3.4533333333333336</v>
      </c>
      <c r="H239">
        <f t="shared" si="6"/>
        <v>1890</v>
      </c>
      <c r="I239">
        <f t="shared" si="7"/>
        <v>3</v>
      </c>
      <c r="J239">
        <f>Table_Data[[#This Row],[E]]*$J$6/Table_Data[[#This Row],[CPI]]</f>
        <v>10.35266832021671</v>
      </c>
      <c r="K239">
        <f>Table_Data[[#This Row],[P]]*$J$6/Table_Data[[#This Row],[CPI]]</f>
        <v>183.73811338065289</v>
      </c>
      <c r="L239">
        <f>Table_Data[[#This Row],[E]]/(Table_Data[[#This Row],[CPI]]/$L$6)</f>
        <v>0.71525209912512522</v>
      </c>
      <c r="M239">
        <f>Table_Data[[#This Row],[P]]/(Table_Data[[#This Row],[CPI]]/$L$6)</f>
        <v>12.694222129010626</v>
      </c>
      <c r="N239" s="43">
        <f>1-(Table_Data[[#This Row],[D]]/Table_Data[[#This Row],[E]])</f>
        <v>0.26050420168067223</v>
      </c>
    </row>
    <row r="240" spans="2:14" x14ac:dyDescent="0.25">
      <c r="B240" s="27">
        <v>1890.04</v>
      </c>
      <c r="C240" s="25">
        <v>5.39</v>
      </c>
      <c r="D240" s="28">
        <v>0.22</v>
      </c>
      <c r="E240" s="25">
        <v>0.29670000000000002</v>
      </c>
      <c r="F240" s="25">
        <v>7.6116519010000001</v>
      </c>
      <c r="G240" s="26">
        <f>G237*9/12+G249*3/12</f>
        <v>3.4699999999999998</v>
      </c>
      <c r="H240">
        <f t="shared" si="6"/>
        <v>1890</v>
      </c>
      <c r="I240">
        <f t="shared" si="7"/>
        <v>4</v>
      </c>
      <c r="J240">
        <f>Table_Data[[#This Row],[E]]*$J$6/Table_Data[[#This Row],[CPI]]</f>
        <v>10.324829212128734</v>
      </c>
      <c r="K240">
        <f>Table_Data[[#This Row],[P]]*$J$6/Table_Data[[#This Row],[CPI]]</f>
        <v>187.56599074274982</v>
      </c>
      <c r="L240">
        <f>Table_Data[[#This Row],[E]]/(Table_Data[[#This Row],[CPI]]/$L$6)</f>
        <v>0.71332873213588122</v>
      </c>
      <c r="M240">
        <f>Table_Data[[#This Row],[P]]/(Table_Data[[#This Row],[CPI]]/$L$6)</f>
        <v>12.958685090031681</v>
      </c>
      <c r="N240" s="43">
        <f>1-(Table_Data[[#This Row],[D]]/Table_Data[[#This Row],[E]])</f>
        <v>0.2585102797438491</v>
      </c>
    </row>
    <row r="241" spans="2:14" x14ac:dyDescent="0.25">
      <c r="B241" s="27">
        <v>1890.05</v>
      </c>
      <c r="C241" s="25">
        <v>5.62</v>
      </c>
      <c r="D241" s="28">
        <v>0.22</v>
      </c>
      <c r="E241" s="25">
        <v>0.29580000000000001</v>
      </c>
      <c r="F241" s="25">
        <v>7.7067928930000003</v>
      </c>
      <c r="G241" s="26">
        <f>G237*8/12+G249*4/12</f>
        <v>3.4866666666666664</v>
      </c>
      <c r="H241">
        <f t="shared" si="6"/>
        <v>1890</v>
      </c>
      <c r="I241">
        <f t="shared" si="7"/>
        <v>5</v>
      </c>
      <c r="J241">
        <f>Table_Data[[#This Row],[E]]*$J$6/Table_Data[[#This Row],[CPI]]</f>
        <v>10.166435985475237</v>
      </c>
      <c r="K241">
        <f>Table_Data[[#This Row],[P]]*$J$6/Table_Data[[#This Row],[CPI]]</f>
        <v>193.15540986602716</v>
      </c>
      <c r="L241">
        <f>Table_Data[[#This Row],[E]]/(Table_Data[[#This Row],[CPI]]/$L$6)</f>
        <v>0.70238555455625373</v>
      </c>
      <c r="M241">
        <f>Table_Data[[#This Row],[P]]/(Table_Data[[#This Row],[CPI]]/$L$6)</f>
        <v>13.34485063085242</v>
      </c>
      <c r="N241" s="43">
        <f>1-(Table_Data[[#This Row],[D]]/Table_Data[[#This Row],[E]])</f>
        <v>0.25625422582826241</v>
      </c>
    </row>
    <row r="242" spans="2:14" x14ac:dyDescent="0.25">
      <c r="B242" s="27">
        <v>1890.06</v>
      </c>
      <c r="C242" s="25">
        <v>5.58</v>
      </c>
      <c r="D242" s="28">
        <v>0.22</v>
      </c>
      <c r="E242" s="25">
        <v>0.29499999999999998</v>
      </c>
      <c r="F242" s="25">
        <v>7.7067928930000003</v>
      </c>
      <c r="G242" s="26">
        <f>G237*7/12+G249*5/12</f>
        <v>3.5033333333333334</v>
      </c>
      <c r="H242">
        <f t="shared" si="6"/>
        <v>1890</v>
      </c>
      <c r="I242">
        <f t="shared" si="7"/>
        <v>6</v>
      </c>
      <c r="J242">
        <f>Table_Data[[#This Row],[E]]*$J$6/Table_Data[[#This Row],[CPI]]</f>
        <v>10.138940553465837</v>
      </c>
      <c r="K242">
        <f>Table_Data[[#This Row],[P]]*$J$6/Table_Data[[#This Row],[CPI]]</f>
        <v>191.7806382655572</v>
      </c>
      <c r="L242">
        <f>Table_Data[[#This Row],[E]]/(Table_Data[[#This Row],[CPI]]/$L$6)</f>
        <v>0.70048593169065199</v>
      </c>
      <c r="M242">
        <f>Table_Data[[#This Row],[P]]/(Table_Data[[#This Row],[CPI]]/$L$6)</f>
        <v>13.249869487572333</v>
      </c>
      <c r="N242" s="43">
        <f>1-(Table_Data[[#This Row],[D]]/Table_Data[[#This Row],[E]])</f>
        <v>0.25423728813559321</v>
      </c>
    </row>
    <row r="243" spans="2:14" x14ac:dyDescent="0.25">
      <c r="B243" s="27">
        <v>1890.07</v>
      </c>
      <c r="C243" s="25">
        <v>5.54</v>
      </c>
      <c r="D243" s="28">
        <v>0.22</v>
      </c>
      <c r="E243" s="25">
        <v>0.29420000000000002</v>
      </c>
      <c r="F243" s="25">
        <v>7.7067928930000003</v>
      </c>
      <c r="G243" s="26">
        <f>G237*6/12+G249*6/12</f>
        <v>3.5199999999999996</v>
      </c>
      <c r="H243">
        <f t="shared" si="6"/>
        <v>1890</v>
      </c>
      <c r="I243">
        <f t="shared" si="7"/>
        <v>7.0000000000000009</v>
      </c>
      <c r="J243">
        <f>Table_Data[[#This Row],[E]]*$J$6/Table_Data[[#This Row],[CPI]]</f>
        <v>10.111445121456438</v>
      </c>
      <c r="K243">
        <f>Table_Data[[#This Row],[P]]*$J$6/Table_Data[[#This Row],[CPI]]</f>
        <v>190.40586666508725</v>
      </c>
      <c r="L243">
        <f>Table_Data[[#This Row],[E]]/(Table_Data[[#This Row],[CPI]]/$L$6)</f>
        <v>0.69858630882505024</v>
      </c>
      <c r="M243">
        <f>Table_Data[[#This Row],[P]]/(Table_Data[[#This Row],[CPI]]/$L$6)</f>
        <v>13.154888344292244</v>
      </c>
      <c r="N243" s="43">
        <f>1-(Table_Data[[#This Row],[D]]/Table_Data[[#This Row],[E]])</f>
        <v>0.25220938137321558</v>
      </c>
    </row>
    <row r="244" spans="2:14" x14ac:dyDescent="0.25">
      <c r="B244" s="27">
        <v>1890.08</v>
      </c>
      <c r="C244" s="25">
        <v>5.41</v>
      </c>
      <c r="D244" s="28">
        <v>0.22</v>
      </c>
      <c r="E244" s="25">
        <v>0.29330000000000001</v>
      </c>
      <c r="F244" s="25">
        <v>7.9922320659999997</v>
      </c>
      <c r="G244" s="26">
        <f>G237*5/12+G249*7/12</f>
        <v>3.5366666666666671</v>
      </c>
      <c r="H244">
        <f t="shared" si="6"/>
        <v>1890</v>
      </c>
      <c r="I244">
        <f t="shared" si="7"/>
        <v>8</v>
      </c>
      <c r="J244">
        <f>Table_Data[[#This Row],[E]]*$J$6/Table_Data[[#This Row],[CPI]]</f>
        <v>9.7204915295811691</v>
      </c>
      <c r="K244">
        <f>Table_Data[[#This Row],[P]]*$J$6/Table_Data[[#This Row],[CPI]]</f>
        <v>179.29716732026637</v>
      </c>
      <c r="L244">
        <f>Table_Data[[#This Row],[E]]/(Table_Data[[#This Row],[CPI]]/$L$6)</f>
        <v>0.67157584460461039</v>
      </c>
      <c r="M244">
        <f>Table_Data[[#This Row],[P]]/(Table_Data[[#This Row],[CPI]]/$L$6)</f>
        <v>12.387403066181188</v>
      </c>
      <c r="N244" s="43">
        <f>1-(Table_Data[[#This Row],[D]]/Table_Data[[#This Row],[E]])</f>
        <v>0.24991476304125471</v>
      </c>
    </row>
    <row r="245" spans="2:14" x14ac:dyDescent="0.25">
      <c r="B245" s="27">
        <v>1890.09</v>
      </c>
      <c r="C245" s="25">
        <v>5.32</v>
      </c>
      <c r="D245" s="28">
        <v>0.22</v>
      </c>
      <c r="E245" s="25">
        <v>0.29249999999999998</v>
      </c>
      <c r="F245" s="25">
        <v>8.0873811569999994</v>
      </c>
      <c r="G245" s="26">
        <f>G237*4/12+G249*8/12</f>
        <v>3.5533333333333337</v>
      </c>
      <c r="H245">
        <f t="shared" si="6"/>
        <v>1890</v>
      </c>
      <c r="I245">
        <f t="shared" si="7"/>
        <v>9</v>
      </c>
      <c r="J245">
        <f>Table_Data[[#This Row],[E]]*$J$6/Table_Data[[#This Row],[CPI]]</f>
        <v>9.5799271724618187</v>
      </c>
      <c r="K245">
        <f>Table_Data[[#This Row],[P]]*$J$6/Table_Data[[#This Row],[CPI]]</f>
        <v>174.24004293161329</v>
      </c>
      <c r="L245">
        <f>Table_Data[[#This Row],[E]]/(Table_Data[[#This Row],[CPI]]/$L$6)</f>
        <v>0.66186443993269062</v>
      </c>
      <c r="M245">
        <f>Table_Data[[#This Row],[P]]/(Table_Data[[#This Row],[CPI]]/$L$6)</f>
        <v>12.038013061339878</v>
      </c>
      <c r="N245" s="43">
        <f>1-(Table_Data[[#This Row],[D]]/Table_Data[[#This Row],[E]])</f>
        <v>0.24786324786324776</v>
      </c>
    </row>
    <row r="246" spans="2:14" x14ac:dyDescent="0.25">
      <c r="B246" s="27">
        <v>1890.1</v>
      </c>
      <c r="C246" s="25">
        <v>5.08</v>
      </c>
      <c r="D246" s="28">
        <v>0.22</v>
      </c>
      <c r="E246" s="25">
        <v>0.29170000000000001</v>
      </c>
      <c r="F246" s="25">
        <v>8.0873811569999994</v>
      </c>
      <c r="G246" s="26">
        <f>G237*3/12+G249*9/12</f>
        <v>3.57</v>
      </c>
      <c r="H246">
        <f t="shared" si="6"/>
        <v>1890</v>
      </c>
      <c r="I246">
        <f t="shared" si="7"/>
        <v>10</v>
      </c>
      <c r="J246">
        <f>Table_Data[[#This Row],[E]]*$J$6/Table_Data[[#This Row],[CPI]]</f>
        <v>9.5537256622465403</v>
      </c>
      <c r="K246">
        <f>Table_Data[[#This Row],[P]]*$J$6/Table_Data[[#This Row],[CPI]]</f>
        <v>166.37958986702921</v>
      </c>
      <c r="L246">
        <f>Table_Data[[#This Row],[E]]/(Table_Data[[#This Row],[CPI]]/$L$6)</f>
        <v>0.66005421240466966</v>
      </c>
      <c r="M246">
        <f>Table_Data[[#This Row],[P]]/(Table_Data[[#This Row],[CPI]]/$L$6)</f>
        <v>11.494944802933567</v>
      </c>
      <c r="N246" s="43">
        <f>1-(Table_Data[[#This Row],[D]]/Table_Data[[#This Row],[E]])</f>
        <v>0.2458004799451492</v>
      </c>
    </row>
    <row r="247" spans="2:14" x14ac:dyDescent="0.25">
      <c r="B247" s="27">
        <v>1890.11</v>
      </c>
      <c r="C247" s="25">
        <v>4.71</v>
      </c>
      <c r="D247" s="28">
        <v>0.22</v>
      </c>
      <c r="E247" s="25">
        <v>0.2908</v>
      </c>
      <c r="F247" s="25">
        <v>7.8970910740000004</v>
      </c>
      <c r="G247" s="26">
        <f>G237*2/12+G249*10/12</f>
        <v>3.5866666666666669</v>
      </c>
      <c r="H247">
        <f t="shared" si="6"/>
        <v>1890</v>
      </c>
      <c r="I247">
        <f t="shared" si="7"/>
        <v>11</v>
      </c>
      <c r="J247">
        <f>Table_Data[[#This Row],[E]]*$J$6/Table_Data[[#This Row],[CPI]]</f>
        <v>9.7537474087892218</v>
      </c>
      <c r="K247">
        <f>Table_Data[[#This Row],[P]]*$J$6/Table_Data[[#This Row],[CPI]]</f>
        <v>157.97850858114595</v>
      </c>
      <c r="L247">
        <f>Table_Data[[#This Row],[E]]/(Table_Data[[#This Row],[CPI]]/$L$6)</f>
        <v>0.67387344911352354</v>
      </c>
      <c r="M247">
        <f>Table_Data[[#This Row],[P]]/(Table_Data[[#This Row],[CPI]]/$L$6)</f>
        <v>10.914525259025778</v>
      </c>
      <c r="N247" s="43">
        <f>1-(Table_Data[[#This Row],[D]]/Table_Data[[#This Row],[E]])</f>
        <v>0.24346629986244839</v>
      </c>
    </row>
    <row r="248" spans="2:14" x14ac:dyDescent="0.25">
      <c r="B248" s="27">
        <v>1890.12</v>
      </c>
      <c r="C248" s="25">
        <v>4.5999999999999996</v>
      </c>
      <c r="D248" s="28">
        <v>0.22</v>
      </c>
      <c r="E248" s="25">
        <v>0.28999999999999998</v>
      </c>
      <c r="F248" s="25">
        <v>7.8970910740000004</v>
      </c>
      <c r="G248" s="26">
        <f>G237*1/12+G249*11/12</f>
        <v>3.6033333333333335</v>
      </c>
      <c r="H248">
        <f t="shared" si="6"/>
        <v>1890</v>
      </c>
      <c r="I248">
        <f t="shared" si="7"/>
        <v>12</v>
      </c>
      <c r="J248">
        <f>Table_Data[[#This Row],[E]]*$J$6/Table_Data[[#This Row],[CPI]]</f>
        <v>9.7269145410896645</v>
      </c>
      <c r="K248">
        <f>Table_Data[[#This Row],[P]]*$J$6/Table_Data[[#This Row],[CPI]]</f>
        <v>154.28898927245675</v>
      </c>
      <c r="L248">
        <f>Table_Data[[#This Row],[E]]/(Table_Data[[#This Row],[CPI]]/$L$6)</f>
        <v>0.67201960193576971</v>
      </c>
      <c r="M248">
        <f>Table_Data[[#This Row],[P]]/(Table_Data[[#This Row],[CPI]]/$L$6)</f>
        <v>10.659621272084623</v>
      </c>
      <c r="N248" s="43">
        <f>1-(Table_Data[[#This Row],[D]]/Table_Data[[#This Row],[E]])</f>
        <v>0.24137931034482751</v>
      </c>
    </row>
    <row r="249" spans="2:14" x14ac:dyDescent="0.25">
      <c r="B249" s="27">
        <v>1891.01</v>
      </c>
      <c r="C249" s="25">
        <v>4.84</v>
      </c>
      <c r="D249" s="28">
        <v>0.22</v>
      </c>
      <c r="E249" s="25">
        <v>0.29420000000000002</v>
      </c>
      <c r="F249" s="25">
        <v>7.8019419829999999</v>
      </c>
      <c r="G249" s="26">
        <v>3.62</v>
      </c>
      <c r="H249">
        <f t="shared" si="6"/>
        <v>1891</v>
      </c>
      <c r="I249">
        <f t="shared" si="7"/>
        <v>1</v>
      </c>
      <c r="J249">
        <f>Table_Data[[#This Row],[E]]*$J$6/Table_Data[[#This Row],[CPI]]</f>
        <v>9.9881303359853497</v>
      </c>
      <c r="K249">
        <f>Table_Data[[#This Row],[P]]*$J$6/Table_Data[[#This Row],[CPI]]</f>
        <v>164.31866358317163</v>
      </c>
      <c r="L249">
        <f>Table_Data[[#This Row],[E]]/(Table_Data[[#This Row],[CPI]]/$L$6)</f>
        <v>0.69006665413958901</v>
      </c>
      <c r="M249">
        <f>Table_Data[[#This Row],[P]]/(Table_Data[[#This Row],[CPI]]/$L$6)</f>
        <v>11.352558144240689</v>
      </c>
      <c r="N249" s="43">
        <f>1-(Table_Data[[#This Row],[D]]/Table_Data[[#This Row],[E]])</f>
        <v>0.25220938137321558</v>
      </c>
    </row>
    <row r="250" spans="2:14" x14ac:dyDescent="0.25">
      <c r="B250" s="27">
        <v>1891.02</v>
      </c>
      <c r="C250" s="25">
        <v>4.9000000000000004</v>
      </c>
      <c r="D250" s="28">
        <v>0.22</v>
      </c>
      <c r="E250" s="25">
        <v>0.29830000000000001</v>
      </c>
      <c r="F250" s="25">
        <v>7.8970910740000004</v>
      </c>
      <c r="G250" s="26">
        <f>G249*11/12+G261*1/12</f>
        <v>3.6183333333333332</v>
      </c>
      <c r="H250">
        <f t="shared" si="6"/>
        <v>1891</v>
      </c>
      <c r="I250">
        <f t="shared" si="7"/>
        <v>2</v>
      </c>
      <c r="J250">
        <f>Table_Data[[#This Row],[E]]*$J$6/Table_Data[[#This Row],[CPI]]</f>
        <v>10.005305543472575</v>
      </c>
      <c r="K250">
        <f>Table_Data[[#This Row],[P]]*$J$6/Table_Data[[#This Row],[CPI]]</f>
        <v>164.35131465979089</v>
      </c>
      <c r="L250">
        <f>Table_Data[[#This Row],[E]]/(Table_Data[[#This Row],[CPI]]/$L$6)</f>
        <v>0.69125326640496587</v>
      </c>
      <c r="M250">
        <f>Table_Data[[#This Row],[P]]/(Table_Data[[#This Row],[CPI]]/$L$6)</f>
        <v>11.354813963742316</v>
      </c>
      <c r="N250" s="43">
        <f>1-(Table_Data[[#This Row],[D]]/Table_Data[[#This Row],[E]])</f>
        <v>0.26248742876299025</v>
      </c>
    </row>
    <row r="251" spans="2:14" x14ac:dyDescent="0.25">
      <c r="B251" s="27">
        <v>1891.03</v>
      </c>
      <c r="C251" s="25">
        <v>4.8099999999999996</v>
      </c>
      <c r="D251" s="28">
        <v>0.22</v>
      </c>
      <c r="E251" s="25">
        <v>0.30249999999999999</v>
      </c>
      <c r="F251" s="25">
        <v>7.9922320659999997</v>
      </c>
      <c r="G251" s="26">
        <f>G249*10/12+G261*2/12</f>
        <v>3.6166666666666671</v>
      </c>
      <c r="H251">
        <f t="shared" si="6"/>
        <v>1891</v>
      </c>
      <c r="I251">
        <f t="shared" si="7"/>
        <v>3</v>
      </c>
      <c r="J251">
        <f>Table_Data[[#This Row],[E]]*$J$6/Table_Data[[#This Row],[CPI]]</f>
        <v>10.025396139441881</v>
      </c>
      <c r="K251">
        <f>Table_Data[[#This Row],[P]]*$J$6/Table_Data[[#This Row],[CPI]]</f>
        <v>159.41208406848079</v>
      </c>
      <c r="L251">
        <f>Table_Data[[#This Row],[E]]/(Table_Data[[#This Row],[CPI]]/$L$6)</f>
        <v>0.69264129898702576</v>
      </c>
      <c r="M251">
        <f>Table_Data[[#This Row],[P]]/(Table_Data[[#This Row],[CPI]]/$L$6)</f>
        <v>11.013569084719316</v>
      </c>
      <c r="N251" s="43">
        <f>1-(Table_Data[[#This Row],[D]]/Table_Data[[#This Row],[E]])</f>
        <v>0.27272727272727271</v>
      </c>
    </row>
    <row r="252" spans="2:14" x14ac:dyDescent="0.25">
      <c r="B252" s="27">
        <v>1891.04</v>
      </c>
      <c r="C252" s="25">
        <v>4.97</v>
      </c>
      <c r="D252" s="28">
        <v>0.22</v>
      </c>
      <c r="E252" s="25">
        <v>0.30669999999999997</v>
      </c>
      <c r="F252" s="25">
        <v>8.0873811569999994</v>
      </c>
      <c r="G252" s="26">
        <f>G249*9/12+G261*3/12</f>
        <v>3.6149999999999998</v>
      </c>
      <c r="H252">
        <f t="shared" si="6"/>
        <v>1891</v>
      </c>
      <c r="I252">
        <f t="shared" si="7"/>
        <v>4</v>
      </c>
      <c r="J252">
        <f>Table_Data[[#This Row],[E]]*$J$6/Table_Data[[#This Row],[CPI]]</f>
        <v>10.045003978783043</v>
      </c>
      <c r="K252">
        <f>Table_Data[[#This Row],[P]]*$J$6/Table_Data[[#This Row],[CPI]]</f>
        <v>162.77688221242818</v>
      </c>
      <c r="L252">
        <f>Table_Data[[#This Row],[E]]/(Table_Data[[#This Row],[CPI]]/$L$6)</f>
        <v>0.6939959785550639</v>
      </c>
      <c r="M252">
        <f>Table_Data[[#This Row],[P]]/(Table_Data[[#This Row],[CPI]]/$L$6)</f>
        <v>11.246038517830675</v>
      </c>
      <c r="N252" s="43">
        <f>1-(Table_Data[[#This Row],[D]]/Table_Data[[#This Row],[E]])</f>
        <v>0.28268666449298985</v>
      </c>
    </row>
    <row r="253" spans="2:14" x14ac:dyDescent="0.25">
      <c r="B253" s="27">
        <v>1891.05</v>
      </c>
      <c r="C253" s="25">
        <v>4.95</v>
      </c>
      <c r="D253" s="28">
        <v>0.22</v>
      </c>
      <c r="E253" s="25">
        <v>0.31080000000000002</v>
      </c>
      <c r="F253" s="25">
        <v>7.9922320659999997</v>
      </c>
      <c r="G253" s="26">
        <f>G249*8/12+G261*4/12</f>
        <v>3.6133333333333333</v>
      </c>
      <c r="H253">
        <f t="shared" si="6"/>
        <v>1891</v>
      </c>
      <c r="I253">
        <f t="shared" si="7"/>
        <v>5</v>
      </c>
      <c r="J253">
        <f>Table_Data[[#This Row],[E]]*$J$6/Table_Data[[#This Row],[CPI]]</f>
        <v>10.300473124424915</v>
      </c>
      <c r="K253">
        <f>Table_Data[[#This Row],[P]]*$J$6/Table_Data[[#This Row],[CPI]]</f>
        <v>164.05193682723078</v>
      </c>
      <c r="L253">
        <f>Table_Data[[#This Row],[E]]/(Table_Data[[#This Row],[CPI]]/$L$6)</f>
        <v>0.71164600239724829</v>
      </c>
      <c r="M253">
        <f>Table_Data[[#This Row],[P]]/(Table_Data[[#This Row],[CPI]]/$L$6)</f>
        <v>11.334130347060421</v>
      </c>
      <c r="N253" s="43">
        <f>1-(Table_Data[[#This Row],[D]]/Table_Data[[#This Row],[E]])</f>
        <v>0.29214929214929219</v>
      </c>
    </row>
    <row r="254" spans="2:14" x14ac:dyDescent="0.25">
      <c r="B254" s="27">
        <v>1891.06</v>
      </c>
      <c r="C254" s="25">
        <v>4.8499999999999996</v>
      </c>
      <c r="D254" s="28">
        <v>0.22</v>
      </c>
      <c r="E254" s="25">
        <v>0.315</v>
      </c>
      <c r="F254" s="25">
        <v>7.8019419829999999</v>
      </c>
      <c r="G254" s="26">
        <f>G249*7/12+G261*5/12</f>
        <v>3.6116666666666668</v>
      </c>
      <c r="H254">
        <f t="shared" si="6"/>
        <v>1891</v>
      </c>
      <c r="I254">
        <f t="shared" si="7"/>
        <v>6</v>
      </c>
      <c r="J254">
        <f>Table_Data[[#This Row],[E]]*$J$6/Table_Data[[#This Row],[CPI]]</f>
        <v>10.694293187747741</v>
      </c>
      <c r="K254">
        <f>Table_Data[[#This Row],[P]]*$J$6/Table_Data[[#This Row],[CPI]]</f>
        <v>164.65816495421126</v>
      </c>
      <c r="L254">
        <f>Table_Data[[#This Row],[E]]/(Table_Data[[#This Row],[CPI]]/$L$6)</f>
        <v>0.73885450732144975</v>
      </c>
      <c r="M254">
        <f>Table_Data[[#This Row],[P]]/(Table_Data[[#This Row],[CPI]]/$L$6)</f>
        <v>11.376013842885813</v>
      </c>
      <c r="N254" s="43">
        <f>1-(Table_Data[[#This Row],[D]]/Table_Data[[#This Row],[E]])</f>
        <v>0.30158730158730163</v>
      </c>
    </row>
    <row r="255" spans="2:14" x14ac:dyDescent="0.25">
      <c r="B255" s="27">
        <v>1891.07</v>
      </c>
      <c r="C255" s="25">
        <v>4.7699999999999996</v>
      </c>
      <c r="D255" s="28">
        <v>0.22</v>
      </c>
      <c r="E255" s="25">
        <v>0.31919999999999998</v>
      </c>
      <c r="F255" s="25">
        <v>7.7067928930000003</v>
      </c>
      <c r="G255" s="26">
        <f>G249*6/12+G261*6/12</f>
        <v>3.61</v>
      </c>
      <c r="H255">
        <f t="shared" si="6"/>
        <v>1891</v>
      </c>
      <c r="I255">
        <f t="shared" si="7"/>
        <v>7.0000000000000009</v>
      </c>
      <c r="J255">
        <f>Table_Data[[#This Row],[E]]*$J$6/Table_Data[[#This Row],[CPI]]</f>
        <v>10.970677371750153</v>
      </c>
      <c r="K255">
        <f>Table_Data[[#This Row],[P]]*$J$6/Table_Data[[#This Row],[CPI]]</f>
        <v>163.94151335604082</v>
      </c>
      <c r="L255">
        <f>Table_Data[[#This Row],[E]]/(Table_Data[[#This Row],[CPI]]/$L$6)</f>
        <v>0.75794952337510546</v>
      </c>
      <c r="M255">
        <f>Table_Data[[#This Row],[P]]/(Table_Data[[#This Row],[CPI]]/$L$6)</f>
        <v>11.326501336150541</v>
      </c>
      <c r="N255" s="43">
        <f>1-(Table_Data[[#This Row],[D]]/Table_Data[[#This Row],[E]])</f>
        <v>0.31077694235588971</v>
      </c>
    </row>
    <row r="256" spans="2:14" x14ac:dyDescent="0.25">
      <c r="B256" s="27">
        <v>1891.08</v>
      </c>
      <c r="C256" s="25">
        <v>4.93</v>
      </c>
      <c r="D256" s="28">
        <v>0.22</v>
      </c>
      <c r="E256" s="25">
        <v>0.32329999999999998</v>
      </c>
      <c r="F256" s="25">
        <v>7.7067928930000003</v>
      </c>
      <c r="G256" s="26">
        <f>G249*5/12+G261*7/12</f>
        <v>3.6083333333333334</v>
      </c>
      <c r="H256">
        <f t="shared" si="6"/>
        <v>1891</v>
      </c>
      <c r="I256">
        <f t="shared" si="7"/>
        <v>8</v>
      </c>
      <c r="J256">
        <f>Table_Data[[#This Row],[E]]*$J$6/Table_Data[[#This Row],[CPI]]</f>
        <v>11.111591460798323</v>
      </c>
      <c r="K256">
        <f>Table_Data[[#This Row],[P]]*$J$6/Table_Data[[#This Row],[CPI]]</f>
        <v>169.44059975792058</v>
      </c>
      <c r="L256">
        <f>Table_Data[[#This Row],[E]]/(Table_Data[[#This Row],[CPI]]/$L$6)</f>
        <v>0.76768509056131451</v>
      </c>
      <c r="M256">
        <f>Table_Data[[#This Row],[P]]/(Table_Data[[#This Row],[CPI]]/$L$6)</f>
        <v>11.706425909270894</v>
      </c>
      <c r="N256" s="43">
        <f>1-(Table_Data[[#This Row],[D]]/Table_Data[[#This Row],[E]])</f>
        <v>0.31951747602845648</v>
      </c>
    </row>
    <row r="257" spans="2:14" x14ac:dyDescent="0.25">
      <c r="B257" s="27">
        <v>1891.09</v>
      </c>
      <c r="C257" s="25">
        <v>5.33</v>
      </c>
      <c r="D257" s="28">
        <v>0.22</v>
      </c>
      <c r="E257" s="25">
        <v>0.32750000000000001</v>
      </c>
      <c r="F257" s="25">
        <v>7.6116519010000001</v>
      </c>
      <c r="G257" s="26">
        <f>G249*4/12+G261*8/12</f>
        <v>3.6066666666666665</v>
      </c>
      <c r="H257">
        <f t="shared" si="6"/>
        <v>1891</v>
      </c>
      <c r="I257">
        <f t="shared" si="7"/>
        <v>9</v>
      </c>
      <c r="J257">
        <f>Table_Data[[#This Row],[E]]*$J$6/Table_Data[[#This Row],[CPI]]</f>
        <v>11.396634873515875</v>
      </c>
      <c r="K257">
        <f>Table_Data[[#This Row],[P]]*$J$6/Table_Data[[#This Row],[CPI]]</f>
        <v>185.47805763615148</v>
      </c>
      <c r="L257">
        <f>Table_Data[[#This Row],[E]]/(Table_Data[[#This Row],[CPI]]/$L$6)</f>
        <v>0.78737836122177651</v>
      </c>
      <c r="M257">
        <f>Table_Data[[#This Row],[P]]/(Table_Data[[#This Row],[CPI]]/$L$6)</f>
        <v>12.814432565838379</v>
      </c>
      <c r="N257" s="43">
        <f>1-(Table_Data[[#This Row],[D]]/Table_Data[[#This Row],[E]])</f>
        <v>0.3282442748091603</v>
      </c>
    </row>
    <row r="258" spans="2:14" x14ac:dyDescent="0.25">
      <c r="B258" s="27">
        <v>1891.1</v>
      </c>
      <c r="C258" s="25">
        <v>5.33</v>
      </c>
      <c r="D258" s="28">
        <v>0.22</v>
      </c>
      <c r="E258" s="25">
        <v>0.33169999999999999</v>
      </c>
      <c r="F258" s="25">
        <v>7.6116519010000001</v>
      </c>
      <c r="G258" s="26">
        <f>G249*3/12+G261*9/12</f>
        <v>3.6049999999999995</v>
      </c>
      <c r="H258">
        <f t="shared" si="6"/>
        <v>1891</v>
      </c>
      <c r="I258">
        <f t="shared" si="7"/>
        <v>10</v>
      </c>
      <c r="J258">
        <f>Table_Data[[#This Row],[E]]*$J$6/Table_Data[[#This Row],[CPI]]</f>
        <v>11.542790190977758</v>
      </c>
      <c r="K258">
        <f>Table_Data[[#This Row],[P]]*$J$6/Table_Data[[#This Row],[CPI]]</f>
        <v>185.47805763615148</v>
      </c>
      <c r="L258">
        <f>Table_Data[[#This Row],[E]]/(Table_Data[[#This Row],[CPI]]/$L$6)</f>
        <v>0.79747603791530774</v>
      </c>
      <c r="M258">
        <f>Table_Data[[#This Row],[P]]/(Table_Data[[#This Row],[CPI]]/$L$6)</f>
        <v>12.814432565838379</v>
      </c>
      <c r="N258" s="43">
        <f>1-(Table_Data[[#This Row],[D]]/Table_Data[[#This Row],[E]])</f>
        <v>0.33675007536930956</v>
      </c>
    </row>
    <row r="259" spans="2:14" x14ac:dyDescent="0.25">
      <c r="B259" s="27">
        <v>1891.11</v>
      </c>
      <c r="C259" s="25">
        <v>5.25</v>
      </c>
      <c r="D259" s="28">
        <v>0.22</v>
      </c>
      <c r="E259" s="25">
        <v>0.33579999999999999</v>
      </c>
      <c r="F259" s="25">
        <v>7.5165028100000004</v>
      </c>
      <c r="G259" s="26">
        <f>G249*2/12+G261*10/12</f>
        <v>3.6033333333333335</v>
      </c>
      <c r="H259">
        <f t="shared" si="6"/>
        <v>1891</v>
      </c>
      <c r="I259">
        <f t="shared" si="7"/>
        <v>11</v>
      </c>
      <c r="J259">
        <f>Table_Data[[#This Row],[E]]*$J$6/Table_Data[[#This Row],[CPI]]</f>
        <v>11.833388325441204</v>
      </c>
      <c r="K259">
        <f>Table_Data[[#This Row],[P]]*$J$6/Table_Data[[#This Row],[CPI]]</f>
        <v>185.00681568959595</v>
      </c>
      <c r="L259">
        <f>Table_Data[[#This Row],[E]]/(Table_Data[[#This Row],[CPI]]/$L$6)</f>
        <v>0.81755307692088786</v>
      </c>
      <c r="M259">
        <f>Table_Data[[#This Row],[P]]/(Table_Data[[#This Row],[CPI]]/$L$6)</f>
        <v>12.781875085868556</v>
      </c>
      <c r="N259" s="43">
        <f>1-(Table_Data[[#This Row],[D]]/Table_Data[[#This Row],[E]])</f>
        <v>0.3448481238832638</v>
      </c>
    </row>
    <row r="260" spans="2:14" x14ac:dyDescent="0.25">
      <c r="B260" s="27">
        <v>1891.12</v>
      </c>
      <c r="C260" s="25">
        <v>5.41</v>
      </c>
      <c r="D260" s="28">
        <v>0.22</v>
      </c>
      <c r="E260" s="25">
        <v>0.34</v>
      </c>
      <c r="F260" s="25">
        <v>7.5165028100000004</v>
      </c>
      <c r="G260" s="26">
        <f>G249*1/12+G261*11/12</f>
        <v>3.601666666666667</v>
      </c>
      <c r="H260">
        <f t="shared" si="6"/>
        <v>1891</v>
      </c>
      <c r="I260">
        <f t="shared" si="7"/>
        <v>12</v>
      </c>
      <c r="J260">
        <f>Table_Data[[#This Row],[E]]*$J$6/Table_Data[[#This Row],[CPI]]</f>
        <v>11.98139377799288</v>
      </c>
      <c r="K260">
        <f>Table_Data[[#This Row],[P]]*$J$6/Table_Data[[#This Row],[CPI]]</f>
        <v>190.64511864394552</v>
      </c>
      <c r="L260">
        <f>Table_Data[[#This Row],[E]]/(Table_Data[[#This Row],[CPI]]/$L$6)</f>
        <v>0.82777857698958279</v>
      </c>
      <c r="M260">
        <f>Table_Data[[#This Row],[P]]/(Table_Data[[#This Row],[CPI]]/$L$6)</f>
        <v>13.171417945628361</v>
      </c>
      <c r="N260" s="43">
        <f>1-(Table_Data[[#This Row],[D]]/Table_Data[[#This Row],[E]])</f>
        <v>0.35294117647058831</v>
      </c>
    </row>
    <row r="261" spans="2:14" x14ac:dyDescent="0.25">
      <c r="B261" s="27">
        <v>1892.01</v>
      </c>
      <c r="C261" s="25">
        <v>5.51</v>
      </c>
      <c r="D261" s="28">
        <v>0.22170000000000001</v>
      </c>
      <c r="E261" s="25">
        <v>0.34250000000000003</v>
      </c>
      <c r="F261" s="25">
        <v>7.3262127269999997</v>
      </c>
      <c r="G261" s="26">
        <v>3.6</v>
      </c>
      <c r="H261">
        <f t="shared" si="6"/>
        <v>1892</v>
      </c>
      <c r="I261">
        <f t="shared" si="7"/>
        <v>1</v>
      </c>
      <c r="J261">
        <f>Table_Data[[#This Row],[E]]*$J$6/Table_Data[[#This Row],[CPI]]</f>
        <v>12.382983661620889</v>
      </c>
      <c r="K261">
        <f>Table_Data[[#This Row],[P]]*$J$6/Table_Data[[#This Row],[CPI]]</f>
        <v>199.21237949060171</v>
      </c>
      <c r="L261">
        <f>Table_Data[[#This Row],[E]]/(Table_Data[[#This Row],[CPI]]/$L$6)</f>
        <v>0.85552388847526306</v>
      </c>
      <c r="M261">
        <f>Table_Data[[#This Row],[P]]/(Table_Data[[#This Row],[CPI]]/$L$6)</f>
        <v>13.763318614594741</v>
      </c>
      <c r="N261" s="43">
        <f>1-(Table_Data[[#This Row],[D]]/Table_Data[[#This Row],[E]])</f>
        <v>0.35270072992700729</v>
      </c>
    </row>
    <row r="262" spans="2:14" x14ac:dyDescent="0.25">
      <c r="B262" s="27">
        <v>1892.02</v>
      </c>
      <c r="C262" s="25">
        <v>5.52</v>
      </c>
      <c r="D262" s="28">
        <v>0.2233</v>
      </c>
      <c r="E262" s="25">
        <v>0.34499999999999997</v>
      </c>
      <c r="F262" s="25">
        <v>7.3262127269999997</v>
      </c>
      <c r="G262" s="26">
        <f>G261*11/12+G273*1/12</f>
        <v>3.6125000000000003</v>
      </c>
      <c r="H262">
        <f t="shared" si="6"/>
        <v>1892</v>
      </c>
      <c r="I262">
        <f t="shared" si="7"/>
        <v>2</v>
      </c>
      <c r="J262">
        <f>Table_Data[[#This Row],[E]]*$J$6/Table_Data[[#This Row],[CPI]]</f>
        <v>12.473370403676514</v>
      </c>
      <c r="K262">
        <f>Table_Data[[#This Row],[P]]*$J$6/Table_Data[[#This Row],[CPI]]</f>
        <v>199.57392645882422</v>
      </c>
      <c r="L262">
        <f>Table_Data[[#This Row],[E]]/(Table_Data[[#This Row],[CPI]]/$L$6)</f>
        <v>0.86176858839114079</v>
      </c>
      <c r="M262">
        <f>Table_Data[[#This Row],[P]]/(Table_Data[[#This Row],[CPI]]/$L$6)</f>
        <v>13.788297414258253</v>
      </c>
      <c r="N262" s="43">
        <f>1-(Table_Data[[#This Row],[D]]/Table_Data[[#This Row],[E]])</f>
        <v>0.35275362318840575</v>
      </c>
    </row>
    <row r="263" spans="2:14" x14ac:dyDescent="0.25">
      <c r="B263" s="27">
        <v>1892.03</v>
      </c>
      <c r="C263" s="25">
        <v>5.58</v>
      </c>
      <c r="D263" s="28">
        <v>0.22500000000000001</v>
      </c>
      <c r="E263" s="25">
        <v>0.34749999999999998</v>
      </c>
      <c r="F263" s="25">
        <v>7.135922645</v>
      </c>
      <c r="G263" s="26">
        <f>G261*10/12+G273*2/12</f>
        <v>3.625</v>
      </c>
      <c r="H263">
        <f t="shared" si="6"/>
        <v>1892</v>
      </c>
      <c r="I263">
        <f t="shared" si="7"/>
        <v>3</v>
      </c>
      <c r="J263">
        <f>Table_Data[[#This Row],[E]]*$J$6/Table_Data[[#This Row],[CPI]]</f>
        <v>12.898788577044616</v>
      </c>
      <c r="K263">
        <f>Table_Data[[#This Row],[P]]*$J$6/Table_Data[[#This Row],[CPI]]</f>
        <v>207.12299355369484</v>
      </c>
      <c r="L263">
        <f>Table_Data[[#This Row],[E]]/(Table_Data[[#This Row],[CPI]]/$L$6)</f>
        <v>0.89116016475540138</v>
      </c>
      <c r="M263">
        <f>Table_Data[[#This Row],[P]]/(Table_Data[[#This Row],[CPI]]/$L$6)</f>
        <v>14.309852429741412</v>
      </c>
      <c r="N263" s="43">
        <f>1-(Table_Data[[#This Row],[D]]/Table_Data[[#This Row],[E]])</f>
        <v>0.35251798561151071</v>
      </c>
    </row>
    <row r="264" spans="2:14" x14ac:dyDescent="0.25">
      <c r="B264" s="27">
        <v>1892.04</v>
      </c>
      <c r="C264" s="25">
        <v>5.57</v>
      </c>
      <c r="D264" s="28">
        <v>0.22670000000000001</v>
      </c>
      <c r="E264" s="25">
        <v>0.35</v>
      </c>
      <c r="F264" s="25">
        <v>7.0407735540000003</v>
      </c>
      <c r="G264" s="26">
        <f>G261*9/12+G273*3/12</f>
        <v>3.6374999999999997</v>
      </c>
      <c r="H264">
        <f t="shared" si="6"/>
        <v>1892</v>
      </c>
      <c r="I264">
        <f t="shared" si="7"/>
        <v>4</v>
      </c>
      <c r="J264">
        <f>Table_Data[[#This Row],[E]]*$J$6/Table_Data[[#This Row],[CPI]]</f>
        <v>13.167154047630373</v>
      </c>
      <c r="K264">
        <f>Table_Data[[#This Row],[P]]*$J$6/Table_Data[[#This Row],[CPI]]</f>
        <v>209.54585155800339</v>
      </c>
      <c r="L264">
        <f>Table_Data[[#This Row],[E]]/(Table_Data[[#This Row],[CPI]]/$L$6)</f>
        <v>0.90970117855319954</v>
      </c>
      <c r="M264">
        <f>Table_Data[[#This Row],[P]]/(Table_Data[[#This Row],[CPI]]/$L$6)</f>
        <v>14.477244470118064</v>
      </c>
      <c r="N264" s="43">
        <f>1-(Table_Data[[#This Row],[D]]/Table_Data[[#This Row],[E]])</f>
        <v>0.3522857142857142</v>
      </c>
    </row>
    <row r="265" spans="2:14" x14ac:dyDescent="0.25">
      <c r="B265" s="27">
        <v>1892.05</v>
      </c>
      <c r="C265" s="25">
        <v>5.57</v>
      </c>
      <c r="D265" s="28">
        <v>0.2283</v>
      </c>
      <c r="E265" s="25">
        <v>0.35249999999999998</v>
      </c>
      <c r="F265" s="25">
        <v>7.0407735540000003</v>
      </c>
      <c r="G265" s="26">
        <f>G261*8/12+G273*4/12</f>
        <v>3.65</v>
      </c>
      <c r="H265">
        <f t="shared" si="6"/>
        <v>1892</v>
      </c>
      <c r="I265">
        <f t="shared" si="7"/>
        <v>5</v>
      </c>
      <c r="J265">
        <f>Table_Data[[#This Row],[E]]*$J$6/Table_Data[[#This Row],[CPI]]</f>
        <v>13.261205147970591</v>
      </c>
      <c r="K265">
        <f>Table_Data[[#This Row],[P]]*$J$6/Table_Data[[#This Row],[CPI]]</f>
        <v>209.54585155800339</v>
      </c>
      <c r="L265">
        <f>Table_Data[[#This Row],[E]]/(Table_Data[[#This Row],[CPI]]/$L$6)</f>
        <v>0.91619904411429387</v>
      </c>
      <c r="M265">
        <f>Table_Data[[#This Row],[P]]/(Table_Data[[#This Row],[CPI]]/$L$6)</f>
        <v>14.477244470118064</v>
      </c>
      <c r="N265" s="43">
        <f>1-(Table_Data[[#This Row],[D]]/Table_Data[[#This Row],[E]])</f>
        <v>0.3523404255319148</v>
      </c>
    </row>
    <row r="266" spans="2:14" x14ac:dyDescent="0.25">
      <c r="B266" s="27">
        <v>1892.06</v>
      </c>
      <c r="C266" s="25">
        <v>5.54</v>
      </c>
      <c r="D266" s="28">
        <v>0.23</v>
      </c>
      <c r="E266" s="25">
        <v>0.35499999999999998</v>
      </c>
      <c r="F266" s="25">
        <v>7.0407735540000003</v>
      </c>
      <c r="G266" s="26">
        <f>G261*7/12+G273*5/12</f>
        <v>3.6625000000000001</v>
      </c>
      <c r="H266">
        <f t="shared" ref="H266:H329" si="8">VALUE(LEFT(B266,4))</f>
        <v>1892</v>
      </c>
      <c r="I266">
        <f t="shared" ref="I266:I329" si="9">VALUE(_xlfn.CONCAT("0.",RIGHT(B266,LEN(B266)-FIND(".",B266))))*100</f>
        <v>6</v>
      </c>
      <c r="J266">
        <f>Table_Data[[#This Row],[E]]*$J$6/Table_Data[[#This Row],[CPI]]</f>
        <v>13.355256248310807</v>
      </c>
      <c r="K266">
        <f>Table_Data[[#This Row],[P]]*$J$6/Table_Data[[#This Row],[CPI]]</f>
        <v>208.41723835392079</v>
      </c>
      <c r="L266">
        <f>Table_Data[[#This Row],[E]]/(Table_Data[[#This Row],[CPI]]/$L$6)</f>
        <v>0.9226969096753882</v>
      </c>
      <c r="M266">
        <f>Table_Data[[#This Row],[P]]/(Table_Data[[#This Row],[CPI]]/$L$6)</f>
        <v>14.399270083384932</v>
      </c>
      <c r="N266" s="43">
        <f>1-(Table_Data[[#This Row],[D]]/Table_Data[[#This Row],[E]])</f>
        <v>0.352112676056338</v>
      </c>
    </row>
    <row r="267" spans="2:14" x14ac:dyDescent="0.25">
      <c r="B267" s="27">
        <v>1892.07</v>
      </c>
      <c r="C267" s="25">
        <v>5.54</v>
      </c>
      <c r="D267" s="28">
        <v>0.23169999999999999</v>
      </c>
      <c r="E267" s="25">
        <v>0.35749999999999998</v>
      </c>
      <c r="F267" s="25">
        <v>7.2310717359999996</v>
      </c>
      <c r="G267" s="26">
        <f>G261*6/12+G273*6/12</f>
        <v>3.6749999999999998</v>
      </c>
      <c r="H267">
        <f t="shared" si="8"/>
        <v>1892</v>
      </c>
      <c r="I267">
        <f t="shared" si="9"/>
        <v>7.0000000000000009</v>
      </c>
      <c r="J267">
        <f>Table_Data[[#This Row],[E]]*$J$6/Table_Data[[#This Row],[CPI]]</f>
        <v>13.095365522176587</v>
      </c>
      <c r="K267">
        <f>Table_Data[[#This Row],[P]]*$J$6/Table_Data[[#This Row],[CPI]]</f>
        <v>202.93237760240083</v>
      </c>
      <c r="L267">
        <f>Table_Data[[#This Row],[E]]/(Table_Data[[#This Row],[CPI]]/$L$6)</f>
        <v>0.90474140471174003</v>
      </c>
      <c r="M267">
        <f>Table_Data[[#This Row],[P]]/(Table_Data[[#This Row],[CPI]]/$L$6)</f>
        <v>14.020328341546964</v>
      </c>
      <c r="N267" s="43">
        <f>1-(Table_Data[[#This Row],[D]]/Table_Data[[#This Row],[E]])</f>
        <v>0.35188811188811187</v>
      </c>
    </row>
    <row r="268" spans="2:14" x14ac:dyDescent="0.25">
      <c r="B268" s="27">
        <v>1892.08</v>
      </c>
      <c r="C268" s="25">
        <v>5.62</v>
      </c>
      <c r="D268" s="28">
        <v>0.23330000000000001</v>
      </c>
      <c r="E268" s="25">
        <v>0.36</v>
      </c>
      <c r="F268" s="25">
        <v>7.3262127269999997</v>
      </c>
      <c r="G268" s="26">
        <f>G261*5/12+G273*7/12</f>
        <v>3.6875</v>
      </c>
      <c r="H268">
        <f t="shared" si="8"/>
        <v>1892</v>
      </c>
      <c r="I268">
        <f t="shared" si="9"/>
        <v>8</v>
      </c>
      <c r="J268">
        <f>Table_Data[[#This Row],[E]]*$J$6/Table_Data[[#This Row],[CPI]]</f>
        <v>13.015690856010275</v>
      </c>
      <c r="K268">
        <f>Table_Data[[#This Row],[P]]*$J$6/Table_Data[[#This Row],[CPI]]</f>
        <v>203.18939614104931</v>
      </c>
      <c r="L268">
        <f>Table_Data[[#This Row],[E]]/(Table_Data[[#This Row],[CPI]]/$L$6)</f>
        <v>0.89923678788640782</v>
      </c>
      <c r="M268">
        <f>Table_Data[[#This Row],[P]]/(Table_Data[[#This Row],[CPI]]/$L$6)</f>
        <v>14.038085410893366</v>
      </c>
      <c r="N268" s="43">
        <f>1-(Table_Data[[#This Row],[D]]/Table_Data[[#This Row],[E]])</f>
        <v>0.35194444444444439</v>
      </c>
    </row>
    <row r="269" spans="2:14" x14ac:dyDescent="0.25">
      <c r="B269" s="27">
        <v>1892.09</v>
      </c>
      <c r="C269" s="25">
        <v>5.48</v>
      </c>
      <c r="D269" s="28">
        <v>0.23499999999999999</v>
      </c>
      <c r="E269" s="25">
        <v>0.36249999999999999</v>
      </c>
      <c r="F269" s="25">
        <v>7.3262127269999997</v>
      </c>
      <c r="G269" s="26">
        <f>G261*4/12+G273*8/12</f>
        <v>3.7</v>
      </c>
      <c r="H269">
        <f t="shared" si="8"/>
        <v>1892</v>
      </c>
      <c r="I269">
        <f t="shared" si="9"/>
        <v>9</v>
      </c>
      <c r="J269">
        <f>Table_Data[[#This Row],[E]]*$J$6/Table_Data[[#This Row],[CPI]]</f>
        <v>13.106077598065902</v>
      </c>
      <c r="K269">
        <f>Table_Data[[#This Row],[P]]*$J$6/Table_Data[[#This Row],[CPI]]</f>
        <v>198.12773858593422</v>
      </c>
      <c r="L269">
        <f>Table_Data[[#This Row],[E]]/(Table_Data[[#This Row],[CPI]]/$L$6)</f>
        <v>0.90548148780228566</v>
      </c>
      <c r="M269">
        <f>Table_Data[[#This Row],[P]]/(Table_Data[[#This Row],[CPI]]/$L$6)</f>
        <v>13.688382215604209</v>
      </c>
      <c r="N269" s="43">
        <f>1-(Table_Data[[#This Row],[D]]/Table_Data[[#This Row],[E]])</f>
        <v>0.35172413793103452</v>
      </c>
    </row>
    <row r="270" spans="2:14" x14ac:dyDescent="0.25">
      <c r="B270" s="27">
        <v>1892.1</v>
      </c>
      <c r="C270" s="25">
        <v>5.59</v>
      </c>
      <c r="D270" s="28">
        <v>0.23669999999999999</v>
      </c>
      <c r="E270" s="25">
        <v>0.36499999999999999</v>
      </c>
      <c r="F270" s="25">
        <v>7.3262127269999997</v>
      </c>
      <c r="G270" s="26">
        <f>G261*3/12+G273*9/12</f>
        <v>3.7124999999999999</v>
      </c>
      <c r="H270">
        <f t="shared" si="8"/>
        <v>1892</v>
      </c>
      <c r="I270">
        <f t="shared" si="9"/>
        <v>10</v>
      </c>
      <c r="J270">
        <f>Table_Data[[#This Row],[E]]*$J$6/Table_Data[[#This Row],[CPI]]</f>
        <v>13.196464340121528</v>
      </c>
      <c r="K270">
        <f>Table_Data[[#This Row],[P]]*$J$6/Table_Data[[#This Row],[CPI]]</f>
        <v>202.10475523638178</v>
      </c>
      <c r="L270">
        <f>Table_Data[[#This Row],[E]]/(Table_Data[[#This Row],[CPI]]/$L$6)</f>
        <v>0.91172618771816349</v>
      </c>
      <c r="M270">
        <f>Table_Data[[#This Row],[P]]/(Table_Data[[#This Row],[CPI]]/$L$6)</f>
        <v>13.963149011902832</v>
      </c>
      <c r="N270" s="43">
        <f>1-(Table_Data[[#This Row],[D]]/Table_Data[[#This Row],[E]])</f>
        <v>0.35150684931506848</v>
      </c>
    </row>
    <row r="271" spans="2:14" x14ac:dyDescent="0.25">
      <c r="B271" s="27">
        <v>1892.11</v>
      </c>
      <c r="C271" s="25">
        <v>5.57</v>
      </c>
      <c r="D271" s="28">
        <v>0.23830000000000001</v>
      </c>
      <c r="E271" s="25">
        <v>0.36749999999999999</v>
      </c>
      <c r="F271" s="25">
        <v>7.5165028100000004</v>
      </c>
      <c r="G271" s="26">
        <f>G261*2/12+G273*10/12</f>
        <v>3.7250000000000001</v>
      </c>
      <c r="H271">
        <f t="shared" si="8"/>
        <v>1892</v>
      </c>
      <c r="I271">
        <f t="shared" si="9"/>
        <v>11</v>
      </c>
      <c r="J271">
        <f>Table_Data[[#This Row],[E]]*$J$6/Table_Data[[#This Row],[CPI]]</f>
        <v>12.950477098271715</v>
      </c>
      <c r="K271">
        <f>Table_Data[[#This Row],[P]]*$J$6/Table_Data[[#This Row],[CPI]]</f>
        <v>196.28342159829512</v>
      </c>
      <c r="L271">
        <f>Table_Data[[#This Row],[E]]/(Table_Data[[#This Row],[CPI]]/$L$6)</f>
        <v>0.89473125601079895</v>
      </c>
      <c r="M271">
        <f>Table_Data[[#This Row],[P]]/(Table_Data[[#This Row],[CPI]]/$L$6)</f>
        <v>13.560960805388165</v>
      </c>
      <c r="N271" s="43">
        <f>1-(Table_Data[[#This Row],[D]]/Table_Data[[#This Row],[E]])</f>
        <v>0.3515646258503401</v>
      </c>
    </row>
    <row r="272" spans="2:14" x14ac:dyDescent="0.25">
      <c r="B272" s="27">
        <v>1892.12</v>
      </c>
      <c r="C272" s="25">
        <v>5.51</v>
      </c>
      <c r="D272" s="28">
        <v>0.24</v>
      </c>
      <c r="E272" s="25">
        <v>0.37</v>
      </c>
      <c r="F272" s="25">
        <v>7.6116519010000001</v>
      </c>
      <c r="G272" s="26">
        <f>G261*1/12+G273*11/12</f>
        <v>3.7374999999999998</v>
      </c>
      <c r="H272">
        <f t="shared" si="8"/>
        <v>1892</v>
      </c>
      <c r="I272">
        <f t="shared" si="9"/>
        <v>12</v>
      </c>
      <c r="J272">
        <f>Table_Data[[#This Row],[E]]*$J$6/Table_Data[[#This Row],[CPI]]</f>
        <v>12.875587490689691</v>
      </c>
      <c r="K272">
        <f>Table_Data[[#This Row],[P]]*$J$6/Table_Data[[#This Row],[CPI]]</f>
        <v>191.74185695594647</v>
      </c>
      <c r="L272">
        <f>Table_Data[[#This Row],[E]]/(Table_Data[[#This Row],[CPI]]/$L$6)</f>
        <v>0.88955723252536578</v>
      </c>
      <c r="M272">
        <f>Table_Data[[#This Row],[P]]/(Table_Data[[#This Row],[CPI]]/$L$6)</f>
        <v>13.247190138418285</v>
      </c>
      <c r="N272" s="43">
        <f>1-(Table_Data[[#This Row],[D]]/Table_Data[[#This Row],[E]])</f>
        <v>0.35135135135135132</v>
      </c>
    </row>
    <row r="273" spans="2:14" x14ac:dyDescent="0.25">
      <c r="B273" s="27">
        <v>1893.01</v>
      </c>
      <c r="C273" s="25">
        <v>5.61</v>
      </c>
      <c r="D273" s="28">
        <v>0.24079999999999999</v>
      </c>
      <c r="E273" s="25">
        <v>0.36080000000000001</v>
      </c>
      <c r="F273" s="25">
        <v>7.8970910740000004</v>
      </c>
      <c r="G273" s="26">
        <v>3.75</v>
      </c>
      <c r="H273">
        <f t="shared" si="8"/>
        <v>1893</v>
      </c>
      <c r="I273">
        <f t="shared" si="9"/>
        <v>1</v>
      </c>
      <c r="J273">
        <f>Table_Data[[#This Row],[E]]*$J$6/Table_Data[[#This Row],[CPI]]</f>
        <v>12.101623332500521</v>
      </c>
      <c r="K273">
        <f>Table_Data[[#This Row],[P]]*$J$6/Table_Data[[#This Row],[CPI]]</f>
        <v>188.16548474314834</v>
      </c>
      <c r="L273">
        <f>Table_Data[[#This Row],[E]]/(Table_Data[[#This Row],[CPI]]/$L$6)</f>
        <v>0.83608507716698521</v>
      </c>
      <c r="M273">
        <f>Table_Data[[#This Row],[P]]/(Table_Data[[#This Row],[CPI]]/$L$6)</f>
        <v>13.000103333998856</v>
      </c>
      <c r="N273" s="43">
        <f>1-(Table_Data[[#This Row],[D]]/Table_Data[[#This Row],[E]])</f>
        <v>0.33259423503325947</v>
      </c>
    </row>
    <row r="274" spans="2:14" x14ac:dyDescent="0.25">
      <c r="B274" s="27">
        <v>1893.02</v>
      </c>
      <c r="C274" s="25">
        <v>5.51</v>
      </c>
      <c r="D274" s="28">
        <v>0.2417</v>
      </c>
      <c r="E274" s="25">
        <v>0.35170000000000001</v>
      </c>
      <c r="F274" s="25">
        <v>7.9922320659999997</v>
      </c>
      <c r="G274" s="26">
        <f>G273*11/12+G285*1/12</f>
        <v>3.7458333333333336</v>
      </c>
      <c r="H274">
        <f t="shared" si="8"/>
        <v>1893</v>
      </c>
      <c r="I274">
        <f t="shared" si="9"/>
        <v>2</v>
      </c>
      <c r="J274">
        <f>Table_Data[[#This Row],[E]]*$J$6/Table_Data[[#This Row],[CPI]]</f>
        <v>11.655972966088296</v>
      </c>
      <c r="K274">
        <f>Table_Data[[#This Row],[P]]*$J$6/Table_Data[[#This Row],[CPI]]</f>
        <v>182.61134786223062</v>
      </c>
      <c r="L274">
        <f>Table_Data[[#This Row],[E]]/(Table_Data[[#This Row],[CPI]]/$L$6)</f>
        <v>0.805295685466899</v>
      </c>
      <c r="M274">
        <f>Table_Data[[#This Row],[P]]/(Table_Data[[#This Row],[CPI]]/$L$6)</f>
        <v>12.616375396424832</v>
      </c>
      <c r="N274" s="43">
        <f>1-(Table_Data[[#This Row],[D]]/Table_Data[[#This Row],[E]])</f>
        <v>0.31276656241114587</v>
      </c>
    </row>
    <row r="275" spans="2:14" x14ac:dyDescent="0.25">
      <c r="B275" s="27">
        <v>1893.03</v>
      </c>
      <c r="C275" s="25">
        <v>5.31</v>
      </c>
      <c r="D275" s="28">
        <v>0.24249999999999999</v>
      </c>
      <c r="E275" s="25">
        <v>0.34250000000000003</v>
      </c>
      <c r="F275" s="25">
        <v>7.8019419829999999</v>
      </c>
      <c r="G275" s="26">
        <f>G273*10/12+G285*2/12</f>
        <v>3.7416666666666667</v>
      </c>
      <c r="H275">
        <f t="shared" si="8"/>
        <v>1893</v>
      </c>
      <c r="I275">
        <f t="shared" si="9"/>
        <v>3</v>
      </c>
      <c r="J275">
        <f>Table_Data[[#This Row],[E]]*$J$6/Table_Data[[#This Row],[CPI]]</f>
        <v>11.627921958106672</v>
      </c>
      <c r="K275">
        <f>Table_Data[[#This Row],[P]]*$J$6/Table_Data[[#This Row],[CPI]]</f>
        <v>180.27522802203333</v>
      </c>
      <c r="L275">
        <f>Table_Data[[#This Row],[E]]/(Table_Data[[#This Row],[CPI]]/$L$6)</f>
        <v>0.80335767859554463</v>
      </c>
      <c r="M275">
        <f>Table_Data[[#This Row],[P]]/(Table_Data[[#This Row],[CPI]]/$L$6)</f>
        <v>12.454975980561581</v>
      </c>
      <c r="N275" s="43">
        <f>1-(Table_Data[[#This Row],[D]]/Table_Data[[#This Row],[E]])</f>
        <v>0.29197080291970812</v>
      </c>
    </row>
    <row r="276" spans="2:14" x14ac:dyDescent="0.25">
      <c r="B276" s="27">
        <v>1893.04</v>
      </c>
      <c r="C276" s="25">
        <v>5.31</v>
      </c>
      <c r="D276" s="28">
        <v>0.24329999999999999</v>
      </c>
      <c r="E276" s="25">
        <v>0.33329999999999999</v>
      </c>
      <c r="F276" s="25">
        <v>7.7067928930000003</v>
      </c>
      <c r="G276" s="26">
        <f>G273*9/12+G285*3/12</f>
        <v>3.7375000000000003</v>
      </c>
      <c r="H276">
        <f t="shared" si="8"/>
        <v>1893</v>
      </c>
      <c r="I276">
        <f t="shared" si="9"/>
        <v>4</v>
      </c>
      <c r="J276">
        <f>Table_Data[[#This Row],[E]]*$J$6/Table_Data[[#This Row],[CPI]]</f>
        <v>11.455284360915808</v>
      </c>
      <c r="K276">
        <f>Table_Data[[#This Row],[P]]*$J$6/Table_Data[[#This Row],[CPI]]</f>
        <v>182.50092996238504</v>
      </c>
      <c r="L276">
        <f>Table_Data[[#This Row],[E]]/(Table_Data[[#This Row],[CPI]]/$L$6)</f>
        <v>0.79143037638133662</v>
      </c>
      <c r="M276">
        <f>Table_Data[[#This Row],[P]]/(Table_Data[[#This Row],[CPI]]/$L$6)</f>
        <v>12.608746770431734</v>
      </c>
      <c r="N276" s="43">
        <f>1-(Table_Data[[#This Row],[D]]/Table_Data[[#This Row],[E]])</f>
        <v>0.27002700270027002</v>
      </c>
    </row>
    <row r="277" spans="2:14" x14ac:dyDescent="0.25">
      <c r="B277" s="27">
        <v>1893.05</v>
      </c>
      <c r="C277" s="25">
        <v>4.84</v>
      </c>
      <c r="D277" s="28">
        <v>0.2442</v>
      </c>
      <c r="E277" s="25">
        <v>0.32419999999999999</v>
      </c>
      <c r="F277" s="25">
        <v>7.6116519010000001</v>
      </c>
      <c r="G277" s="26">
        <f>G273*8/12+G285*4/12</f>
        <v>3.7333333333333334</v>
      </c>
      <c r="H277">
        <f t="shared" si="8"/>
        <v>1893</v>
      </c>
      <c r="I277">
        <f t="shared" si="9"/>
        <v>5</v>
      </c>
      <c r="J277">
        <f>Table_Data[[#This Row],[E]]*$J$6/Table_Data[[#This Row],[CPI]]</f>
        <v>11.281798552652965</v>
      </c>
      <c r="K277">
        <f>Table_Data[[#This Row],[P]]*$J$6/Table_Data[[#This Row],[CPI]]</f>
        <v>168.42660393226512</v>
      </c>
      <c r="L277">
        <f>Table_Data[[#This Row],[E]]/(Table_Data[[#This Row],[CPI]]/$L$6)</f>
        <v>0.77944447239114489</v>
      </c>
      <c r="M277">
        <f>Table_Data[[#This Row],[P]]/(Table_Data[[#This Row],[CPI]]/$L$6)</f>
        <v>11.636370284926407</v>
      </c>
      <c r="N277" s="43">
        <f>1-(Table_Data[[#This Row],[D]]/Table_Data[[#This Row],[E]])</f>
        <v>0.24676125848241826</v>
      </c>
    </row>
    <row r="278" spans="2:14" x14ac:dyDescent="0.25">
      <c r="B278" s="27">
        <v>1893.06</v>
      </c>
      <c r="C278" s="25">
        <v>4.6100000000000003</v>
      </c>
      <c r="D278" s="28">
        <v>0.245</v>
      </c>
      <c r="E278" s="25">
        <v>0.315</v>
      </c>
      <c r="F278" s="25">
        <v>7.4213618180000003</v>
      </c>
      <c r="G278" s="26">
        <f>G273*7/12+G285*5/12</f>
        <v>3.729166666666667</v>
      </c>
      <c r="H278">
        <f t="shared" si="8"/>
        <v>1893</v>
      </c>
      <c r="I278">
        <f t="shared" si="9"/>
        <v>6</v>
      </c>
      <c r="J278">
        <f>Table_Data[[#This Row],[E]]*$J$6/Table_Data[[#This Row],[CPI]]</f>
        <v>11.242714887937566</v>
      </c>
      <c r="K278">
        <f>Table_Data[[#This Row],[P]]*$J$6/Table_Data[[#This Row],[CPI]]</f>
        <v>164.53624010600694</v>
      </c>
      <c r="L278">
        <f>Table_Data[[#This Row],[E]]/(Table_Data[[#This Row],[CPI]]/$L$6)</f>
        <v>0.7767442339246422</v>
      </c>
      <c r="M278">
        <f>Table_Data[[#This Row],[P]]/(Table_Data[[#This Row],[CPI]]/$L$6)</f>
        <v>11.367590217119368</v>
      </c>
      <c r="N278" s="43">
        <f>1-(Table_Data[[#This Row],[D]]/Table_Data[[#This Row],[E]])</f>
        <v>0.22222222222222221</v>
      </c>
    </row>
    <row r="279" spans="2:14" x14ac:dyDescent="0.25">
      <c r="B279" s="27">
        <v>1893.07</v>
      </c>
      <c r="C279" s="25">
        <v>4.18</v>
      </c>
      <c r="D279" s="28">
        <v>0.24579999999999999</v>
      </c>
      <c r="E279" s="25">
        <v>0.30580000000000002</v>
      </c>
      <c r="F279" s="25">
        <v>7.2310717359999996</v>
      </c>
      <c r="G279" s="26">
        <f>G273*6/12+G285*6/12</f>
        <v>3.7250000000000005</v>
      </c>
      <c r="H279">
        <f t="shared" si="8"/>
        <v>1893</v>
      </c>
      <c r="I279">
        <f t="shared" si="9"/>
        <v>7.0000000000000009</v>
      </c>
      <c r="J279">
        <f>Table_Data[[#This Row],[E]]*$J$6/Table_Data[[#This Row],[CPI]]</f>
        <v>11.201574200507975</v>
      </c>
      <c r="K279">
        <f>Table_Data[[#This Row],[P]]*$J$6/Table_Data[[#This Row],[CPI]]</f>
        <v>153.11504302852626</v>
      </c>
      <c r="L279">
        <f>Table_Data[[#This Row],[E]]/(Table_Data[[#This Row],[CPI]]/$L$6)</f>
        <v>0.77390187849188841</v>
      </c>
      <c r="M279">
        <f>Table_Data[[#This Row],[P]]/(Table_Data[[#This Row],[CPI]]/$L$6)</f>
        <v>10.578514885860343</v>
      </c>
      <c r="N279" s="43">
        <f>1-(Table_Data[[#This Row],[D]]/Table_Data[[#This Row],[E]])</f>
        <v>0.19620667102681499</v>
      </c>
    </row>
    <row r="280" spans="2:14" x14ac:dyDescent="0.25">
      <c r="B280" s="27">
        <v>1893.08</v>
      </c>
      <c r="C280" s="25">
        <v>4.08</v>
      </c>
      <c r="D280" s="28">
        <v>0.2467</v>
      </c>
      <c r="E280" s="25">
        <v>0.29670000000000002</v>
      </c>
      <c r="F280" s="25">
        <v>6.9456325620000001</v>
      </c>
      <c r="G280" s="26">
        <f>G273*5/12+G285*7/12</f>
        <v>3.7208333333333337</v>
      </c>
      <c r="H280">
        <f t="shared" si="8"/>
        <v>1893</v>
      </c>
      <c r="I280">
        <f t="shared" si="9"/>
        <v>8</v>
      </c>
      <c r="J280">
        <f>Table_Data[[#This Row],[E]]*$J$6/Table_Data[[#This Row],[CPI]]</f>
        <v>11.314880998739479</v>
      </c>
      <c r="K280">
        <f>Table_Data[[#This Row],[P]]*$J$6/Table_Data[[#This Row],[CPI]]</f>
        <v>155.59391464394025</v>
      </c>
      <c r="L280">
        <f>Table_Data[[#This Row],[E]]/(Table_Data[[#This Row],[CPI]]/$L$6)</f>
        <v>0.78173009463612342</v>
      </c>
      <c r="M280">
        <f>Table_Data[[#This Row],[P]]/(Table_Data[[#This Row],[CPI]]/$L$6)</f>
        <v>10.749776832205539</v>
      </c>
      <c r="N280" s="43">
        <f>1-(Table_Data[[#This Row],[D]]/Table_Data[[#This Row],[E]])</f>
        <v>0.16852039096730709</v>
      </c>
    </row>
    <row r="281" spans="2:14" x14ac:dyDescent="0.25">
      <c r="B281" s="27">
        <v>1893.09</v>
      </c>
      <c r="C281" s="25">
        <v>4.37</v>
      </c>
      <c r="D281" s="28">
        <v>0.2475</v>
      </c>
      <c r="E281" s="25">
        <v>0.28749999999999998</v>
      </c>
      <c r="F281" s="25">
        <v>7.2310717359999996</v>
      </c>
      <c r="G281" s="26">
        <f>G273*4/12+G285*8/12</f>
        <v>3.7166666666666668</v>
      </c>
      <c r="H281">
        <f t="shared" si="8"/>
        <v>1893</v>
      </c>
      <c r="I281">
        <f t="shared" si="9"/>
        <v>9</v>
      </c>
      <c r="J281">
        <f>Table_Data[[#This Row],[E]]*$J$6/Table_Data[[#This Row],[CPI]]</f>
        <v>10.531238007344808</v>
      </c>
      <c r="K281">
        <f>Table_Data[[#This Row],[P]]*$J$6/Table_Data[[#This Row],[CPI]]</f>
        <v>160.07481771164109</v>
      </c>
      <c r="L281">
        <f>Table_Data[[#This Row],[E]]/(Table_Data[[#This Row],[CPI]]/$L$6)</f>
        <v>0.72758924155139926</v>
      </c>
      <c r="M281">
        <f>Table_Data[[#This Row],[P]]/(Table_Data[[#This Row],[CPI]]/$L$6)</f>
        <v>11.059356471581269</v>
      </c>
      <c r="N281" s="43">
        <f>1-(Table_Data[[#This Row],[D]]/Table_Data[[#This Row],[E]])</f>
        <v>0.13913043478260867</v>
      </c>
    </row>
    <row r="282" spans="2:14" x14ac:dyDescent="0.25">
      <c r="B282" s="27">
        <v>1893.1</v>
      </c>
      <c r="C282" s="25">
        <v>4.5</v>
      </c>
      <c r="D282" s="28">
        <v>0.24829999999999999</v>
      </c>
      <c r="E282" s="25">
        <v>0.27829999999999999</v>
      </c>
      <c r="F282" s="25">
        <v>7.3262127269999997</v>
      </c>
      <c r="G282" s="26">
        <f>G273*3/12+G285*9/12</f>
        <v>3.7125000000000004</v>
      </c>
      <c r="H282">
        <f t="shared" si="8"/>
        <v>1893</v>
      </c>
      <c r="I282">
        <f t="shared" si="9"/>
        <v>10</v>
      </c>
      <c r="J282">
        <f>Table_Data[[#This Row],[E]]*$J$6/Table_Data[[#This Row],[CPI]]</f>
        <v>10.061852125632388</v>
      </c>
      <c r="K282">
        <f>Table_Data[[#This Row],[P]]*$J$6/Table_Data[[#This Row],[CPI]]</f>
        <v>162.69613570012845</v>
      </c>
      <c r="L282">
        <f>Table_Data[[#This Row],[E]]/(Table_Data[[#This Row],[CPI]]/$L$6)</f>
        <v>0.69515999463552025</v>
      </c>
      <c r="M282">
        <f>Table_Data[[#This Row],[P]]/(Table_Data[[#This Row],[CPI]]/$L$6)</f>
        <v>11.240459848580098</v>
      </c>
      <c r="N282" s="43">
        <f>1-(Table_Data[[#This Row],[D]]/Table_Data[[#This Row],[E]])</f>
        <v>0.10779734099892202</v>
      </c>
    </row>
    <row r="283" spans="2:14" x14ac:dyDescent="0.25">
      <c r="B283" s="27">
        <v>1893.11</v>
      </c>
      <c r="C283" s="25">
        <v>4.57</v>
      </c>
      <c r="D283" s="28">
        <v>0.2492</v>
      </c>
      <c r="E283" s="25">
        <v>0.26919999999999999</v>
      </c>
      <c r="F283" s="25">
        <v>7.135922645</v>
      </c>
      <c r="G283" s="26">
        <f>G273*2/12+G285*10/12</f>
        <v>3.7083333333333335</v>
      </c>
      <c r="H283">
        <f t="shared" si="8"/>
        <v>1893</v>
      </c>
      <c r="I283">
        <f t="shared" si="9"/>
        <v>11</v>
      </c>
      <c r="J283">
        <f>Table_Data[[#This Row],[E]]*$J$6/Table_Data[[#This Row],[CPI]]</f>
        <v>9.9923852804040578</v>
      </c>
      <c r="K283">
        <f>Table_Data[[#This Row],[P]]*$J$6/Table_Data[[#This Row],[CPI]]</f>
        <v>169.63298934415511</v>
      </c>
      <c r="L283">
        <f>Table_Data[[#This Row],[E]]/(Table_Data[[#This Row],[CPI]]/$L$6)</f>
        <v>0.69036062259612685</v>
      </c>
      <c r="M283">
        <f>Table_Data[[#This Row],[P]]/(Table_Data[[#This Row],[CPI]]/$L$6)</f>
        <v>11.71971785016456</v>
      </c>
      <c r="N283" s="43">
        <f>1-(Table_Data[[#This Row],[D]]/Table_Data[[#This Row],[E]])</f>
        <v>7.4294205052005902E-2</v>
      </c>
    </row>
    <row r="284" spans="2:14" x14ac:dyDescent="0.25">
      <c r="B284" s="27">
        <v>1893.12</v>
      </c>
      <c r="C284" s="25">
        <v>4.41</v>
      </c>
      <c r="D284" s="28">
        <v>0.25</v>
      </c>
      <c r="E284" s="25">
        <v>0.26</v>
      </c>
      <c r="F284" s="25">
        <v>7.0407735540000003</v>
      </c>
      <c r="G284" s="26">
        <f>G273*1/12+G285*11/12</f>
        <v>3.7041666666666671</v>
      </c>
      <c r="H284">
        <f t="shared" si="8"/>
        <v>1893</v>
      </c>
      <c r="I284">
        <f t="shared" si="9"/>
        <v>12</v>
      </c>
      <c r="J284">
        <f>Table_Data[[#This Row],[E]]*$J$6/Table_Data[[#This Row],[CPI]]</f>
        <v>9.7813144353825638</v>
      </c>
      <c r="K284">
        <f>Table_Data[[#This Row],[P]]*$J$6/Table_Data[[#This Row],[CPI]]</f>
        <v>165.90614100014272</v>
      </c>
      <c r="L284">
        <f>Table_Data[[#This Row],[E]]/(Table_Data[[#This Row],[CPI]]/$L$6)</f>
        <v>0.67577801835380547</v>
      </c>
      <c r="M284">
        <f>Table_Data[[#This Row],[P]]/(Table_Data[[#This Row],[CPI]]/$L$6)</f>
        <v>11.462234849770315</v>
      </c>
      <c r="N284" s="43">
        <f>1-(Table_Data[[#This Row],[D]]/Table_Data[[#This Row],[E]])</f>
        <v>3.8461538461538547E-2</v>
      </c>
    </row>
    <row r="285" spans="2:14" x14ac:dyDescent="0.25">
      <c r="B285" s="27">
        <v>1894.01</v>
      </c>
      <c r="C285" s="25">
        <v>4.32</v>
      </c>
      <c r="D285" s="28">
        <v>0.2467</v>
      </c>
      <c r="E285" s="25">
        <v>0.25169999999999998</v>
      </c>
      <c r="F285" s="25">
        <v>6.8504834710000004</v>
      </c>
      <c r="G285" s="26">
        <v>3.7</v>
      </c>
      <c r="H285">
        <f t="shared" si="8"/>
        <v>1894</v>
      </c>
      <c r="I285">
        <f t="shared" si="9"/>
        <v>1</v>
      </c>
      <c r="J285">
        <f>Table_Data[[#This Row],[E]]*$J$6/Table_Data[[#This Row],[CPI]]</f>
        <v>9.7320928051619546</v>
      </c>
      <c r="K285">
        <f>Table_Data[[#This Row],[P]]*$J$6/Table_Data[[#This Row],[CPI]]</f>
        <v>167.03472752602164</v>
      </c>
      <c r="L285">
        <f>Table_Data[[#This Row],[E]]/(Table_Data[[#This Row],[CPI]]/$L$6)</f>
        <v>0.6723773613204006</v>
      </c>
      <c r="M285">
        <f>Table_Data[[#This Row],[P]]/(Table_Data[[#This Row],[CPI]]/$L$6)</f>
        <v>11.540207393341801</v>
      </c>
      <c r="N285" s="43">
        <f>1-(Table_Data[[#This Row],[D]]/Table_Data[[#This Row],[E]])</f>
        <v>1.9864918553833877E-2</v>
      </c>
    </row>
    <row r="286" spans="2:14" x14ac:dyDescent="0.25">
      <c r="B286" s="27">
        <v>1894.02</v>
      </c>
      <c r="C286" s="25">
        <v>4.38</v>
      </c>
      <c r="D286" s="28">
        <v>0.24329999999999999</v>
      </c>
      <c r="E286" s="25">
        <v>0.24329999999999999</v>
      </c>
      <c r="F286" s="25">
        <v>6.7553424790000003</v>
      </c>
      <c r="G286" s="26">
        <f>G285*11/12+G297*1/12</f>
        <v>3.6800000000000006</v>
      </c>
      <c r="H286">
        <f t="shared" si="8"/>
        <v>1894</v>
      </c>
      <c r="I286">
        <f t="shared" si="9"/>
        <v>2</v>
      </c>
      <c r="J286">
        <f>Table_Data[[#This Row],[E]]*$J$6/Table_Data[[#This Row],[CPI]]</f>
        <v>9.5397937706838203</v>
      </c>
      <c r="K286">
        <f>Table_Data[[#This Row],[P]]*$J$6/Table_Data[[#This Row],[CPI]]</f>
        <v>171.73981387420935</v>
      </c>
      <c r="L286">
        <f>Table_Data[[#This Row],[E]]/(Table_Data[[#This Row],[CPI]]/$L$6)</f>
        <v>0.65909167652727074</v>
      </c>
      <c r="M286">
        <f>Table_Data[[#This Row],[P]]/(Table_Data[[#This Row],[CPI]]/$L$6)</f>
        <v>11.865275557704258</v>
      </c>
      <c r="N286" s="43">
        <f>1-(Table_Data[[#This Row],[D]]/Table_Data[[#This Row],[E]])</f>
        <v>0</v>
      </c>
    </row>
    <row r="287" spans="2:14" x14ac:dyDescent="0.25">
      <c r="B287" s="27">
        <v>1894.03</v>
      </c>
      <c r="C287" s="25">
        <v>4.51</v>
      </c>
      <c r="D287" s="28">
        <v>0.24</v>
      </c>
      <c r="E287" s="25">
        <v>0.23499999999999999</v>
      </c>
      <c r="F287" s="25">
        <v>6.5650523969999997</v>
      </c>
      <c r="G287" s="26">
        <f>G285*10/12+G297*2/12</f>
        <v>3.66</v>
      </c>
      <c r="H287">
        <f t="shared" si="8"/>
        <v>1894</v>
      </c>
      <c r="I287">
        <f t="shared" si="9"/>
        <v>3</v>
      </c>
      <c r="J287">
        <f>Table_Data[[#This Row],[E]]*$J$6/Table_Data[[#This Row],[CPI]]</f>
        <v>9.4814315615278701</v>
      </c>
      <c r="K287">
        <f>Table_Data[[#This Row],[P]]*$J$6/Table_Data[[#This Row],[CPI]]</f>
        <v>181.96279294676893</v>
      </c>
      <c r="L287">
        <f>Table_Data[[#This Row],[E]]/(Table_Data[[#This Row],[CPI]]/$L$6)</f>
        <v>0.65505950903989407</v>
      </c>
      <c r="M287">
        <f>Table_Data[[#This Row],[P]]/(Table_Data[[#This Row],[CPI]]/$L$6)</f>
        <v>12.571567599020947</v>
      </c>
      <c r="N287" s="43">
        <f>1-(Table_Data[[#This Row],[D]]/Table_Data[[#This Row],[E]])</f>
        <v>-2.1276595744680771E-2</v>
      </c>
    </row>
    <row r="288" spans="2:14" x14ac:dyDescent="0.25">
      <c r="B288" s="27">
        <v>1894.04</v>
      </c>
      <c r="C288" s="25">
        <v>4.57</v>
      </c>
      <c r="D288" s="28">
        <v>0.23669999999999999</v>
      </c>
      <c r="E288" s="25">
        <v>0.22670000000000001</v>
      </c>
      <c r="F288" s="25">
        <v>6.5650523969999997</v>
      </c>
      <c r="G288" s="26">
        <f>G285*9/12+G297*3/12</f>
        <v>3.64</v>
      </c>
      <c r="H288">
        <f t="shared" si="8"/>
        <v>1894</v>
      </c>
      <c r="I288">
        <f t="shared" si="9"/>
        <v>4</v>
      </c>
      <c r="J288">
        <f>Table_Data[[#This Row],[E]]*$J$6/Table_Data[[#This Row],[CPI]]</f>
        <v>9.146555468078164</v>
      </c>
      <c r="K288">
        <f>Table_Data[[#This Row],[P]]*$J$6/Table_Data[[#This Row],[CPI]]</f>
        <v>184.38358398375479</v>
      </c>
      <c r="L288">
        <f>Table_Data[[#This Row],[E]]/(Table_Data[[#This Row],[CPI]]/$L$6)</f>
        <v>0.63192336467805965</v>
      </c>
      <c r="M288">
        <f>Table_Data[[#This Row],[P]]/(Table_Data[[#This Row],[CPI]]/$L$6)</f>
        <v>12.73881683537156</v>
      </c>
      <c r="N288" s="43">
        <f>1-(Table_Data[[#This Row],[D]]/Table_Data[[#This Row],[E]])</f>
        <v>-4.4111160123511128E-2</v>
      </c>
    </row>
    <row r="289" spans="2:14" x14ac:dyDescent="0.25">
      <c r="B289" s="27">
        <v>1894.05</v>
      </c>
      <c r="C289" s="25">
        <v>4.4000000000000004</v>
      </c>
      <c r="D289" s="28">
        <v>0.23330000000000001</v>
      </c>
      <c r="E289" s="25">
        <v>0.21829999999999999</v>
      </c>
      <c r="F289" s="25">
        <v>6.5650523969999997</v>
      </c>
      <c r="G289" s="26">
        <f>G285*8/12+G297*4/12</f>
        <v>3.62</v>
      </c>
      <c r="H289">
        <f t="shared" si="8"/>
        <v>1894</v>
      </c>
      <c r="I289">
        <f t="shared" si="9"/>
        <v>5</v>
      </c>
      <c r="J289">
        <f>Table_Data[[#This Row],[E]]*$J$6/Table_Data[[#This Row],[CPI]]</f>
        <v>8.8076447229001449</v>
      </c>
      <c r="K289">
        <f>Table_Data[[#This Row],[P]]*$J$6/Table_Data[[#This Row],[CPI]]</f>
        <v>177.52467604562824</v>
      </c>
      <c r="L289">
        <f>Table_Data[[#This Row],[E]]/(Table_Data[[#This Row],[CPI]]/$L$6)</f>
        <v>0.60850847158897403</v>
      </c>
      <c r="M289">
        <f>Table_Data[[#This Row],[P]]/(Table_Data[[#This Row],[CPI]]/$L$6)</f>
        <v>12.264943999044828</v>
      </c>
      <c r="N289" s="43">
        <f>1-(Table_Data[[#This Row],[D]]/Table_Data[[#This Row],[E]])</f>
        <v>-6.8712780577187438E-2</v>
      </c>
    </row>
    <row r="290" spans="2:14" x14ac:dyDescent="0.25">
      <c r="B290" s="27">
        <v>1894.06</v>
      </c>
      <c r="C290" s="25">
        <v>4.34</v>
      </c>
      <c r="D290" s="28">
        <v>0.23</v>
      </c>
      <c r="E290" s="25">
        <v>0.21</v>
      </c>
      <c r="F290" s="25">
        <v>6.5650523969999997</v>
      </c>
      <c r="G290" s="26">
        <f>G285*7/12+G297*5/12</f>
        <v>3.6000000000000005</v>
      </c>
      <c r="H290">
        <f t="shared" si="8"/>
        <v>1894</v>
      </c>
      <c r="I290">
        <f t="shared" si="9"/>
        <v>6</v>
      </c>
      <c r="J290">
        <f>Table_Data[[#This Row],[E]]*$J$6/Table_Data[[#This Row],[CPI]]</f>
        <v>8.4727686294504387</v>
      </c>
      <c r="K290">
        <f>Table_Data[[#This Row],[P]]*$J$6/Table_Data[[#This Row],[CPI]]</f>
        <v>175.10388500864238</v>
      </c>
      <c r="L290">
        <f>Table_Data[[#This Row],[E]]/(Table_Data[[#This Row],[CPI]]/$L$6)</f>
        <v>0.58537232722713939</v>
      </c>
      <c r="M290">
        <f>Table_Data[[#This Row],[P]]/(Table_Data[[#This Row],[CPI]]/$L$6)</f>
        <v>12.097694762694216</v>
      </c>
      <c r="N290" s="43">
        <f>1-(Table_Data[[#This Row],[D]]/Table_Data[[#This Row],[E]])</f>
        <v>-9.5238095238095344E-2</v>
      </c>
    </row>
    <row r="291" spans="2:14" x14ac:dyDescent="0.25">
      <c r="B291" s="27">
        <v>1894.07</v>
      </c>
      <c r="C291" s="25">
        <v>4.25</v>
      </c>
      <c r="D291" s="28">
        <v>0.22670000000000001</v>
      </c>
      <c r="E291" s="25">
        <v>0.20169999999999999</v>
      </c>
      <c r="F291" s="25">
        <v>6.5650523969999997</v>
      </c>
      <c r="G291" s="26">
        <f>G285*6/12+G297*6/12</f>
        <v>3.58</v>
      </c>
      <c r="H291">
        <f t="shared" si="8"/>
        <v>1894</v>
      </c>
      <c r="I291">
        <f t="shared" si="9"/>
        <v>7.0000000000000009</v>
      </c>
      <c r="J291">
        <f>Table_Data[[#This Row],[E]]*$J$6/Table_Data[[#This Row],[CPI]]</f>
        <v>8.1378925360007308</v>
      </c>
      <c r="K291">
        <f>Table_Data[[#This Row],[P]]*$J$6/Table_Data[[#This Row],[CPI]]</f>
        <v>171.47269845316364</v>
      </c>
      <c r="L291">
        <f>Table_Data[[#This Row],[E]]/(Table_Data[[#This Row],[CPI]]/$L$6)</f>
        <v>0.56223618286530486</v>
      </c>
      <c r="M291">
        <f>Table_Data[[#This Row],[P]]/(Table_Data[[#This Row],[CPI]]/$L$6)</f>
        <v>11.846820908168299</v>
      </c>
      <c r="N291" s="43">
        <f>1-(Table_Data[[#This Row],[D]]/Table_Data[[#This Row],[E]])</f>
        <v>-0.12394645513138336</v>
      </c>
    </row>
    <row r="292" spans="2:14" x14ac:dyDescent="0.25">
      <c r="B292" s="27">
        <v>1894.08</v>
      </c>
      <c r="C292" s="25">
        <v>4.41</v>
      </c>
      <c r="D292" s="28">
        <v>0.2233</v>
      </c>
      <c r="E292" s="25">
        <v>0.1933</v>
      </c>
      <c r="F292" s="25">
        <v>6.7553424790000003</v>
      </c>
      <c r="G292" s="26">
        <f>G285*5/12+G297*7/12</f>
        <v>3.5599999999999996</v>
      </c>
      <c r="H292">
        <f t="shared" si="8"/>
        <v>1894</v>
      </c>
      <c r="I292">
        <f t="shared" si="9"/>
        <v>8</v>
      </c>
      <c r="J292">
        <f>Table_Data[[#This Row],[E]]*$J$6/Table_Data[[#This Row],[CPI]]</f>
        <v>7.5792936123024353</v>
      </c>
      <c r="K292">
        <f>Table_Data[[#This Row],[P]]*$J$6/Table_Data[[#This Row],[CPI]]</f>
        <v>172.91611396923818</v>
      </c>
      <c r="L292">
        <f>Table_Data[[#This Row],[E]]/(Table_Data[[#This Row],[CPI]]/$L$6)</f>
        <v>0.52364332541192538</v>
      </c>
      <c r="M292">
        <f>Table_Data[[#This Row],[P]]/(Table_Data[[#This Row],[CPI]]/$L$6)</f>
        <v>11.946544568373467</v>
      </c>
      <c r="N292" s="43">
        <f>1-(Table_Data[[#This Row],[D]]/Table_Data[[#This Row],[E]])</f>
        <v>-0.15519917227108126</v>
      </c>
    </row>
    <row r="293" spans="2:14" x14ac:dyDescent="0.25">
      <c r="B293" s="27">
        <v>1894.09</v>
      </c>
      <c r="C293" s="25">
        <v>4.4800000000000004</v>
      </c>
      <c r="D293" s="28">
        <v>0.22</v>
      </c>
      <c r="E293" s="25">
        <v>0.185</v>
      </c>
      <c r="F293" s="25">
        <v>6.8504834710000004</v>
      </c>
      <c r="G293" s="26">
        <f>G285*4/12+G297*8/12</f>
        <v>3.54</v>
      </c>
      <c r="H293">
        <f t="shared" si="8"/>
        <v>1894</v>
      </c>
      <c r="I293">
        <f t="shared" si="9"/>
        <v>9</v>
      </c>
      <c r="J293">
        <f>Table_Data[[#This Row],[E]]*$J$6/Table_Data[[#This Row],[CPI]]</f>
        <v>7.1531075445171304</v>
      </c>
      <c r="K293">
        <f>Table_Data[[#This Row],[P]]*$J$6/Table_Data[[#This Row],[CPI]]</f>
        <v>173.22119891587431</v>
      </c>
      <c r="L293">
        <f>Table_Data[[#This Row],[E]]/(Table_Data[[#This Row],[CPI]]/$L$6)</f>
        <v>0.49419869624264651</v>
      </c>
      <c r="M293">
        <f>Table_Data[[#This Row],[P]]/(Table_Data[[#This Row],[CPI]]/$L$6)</f>
        <v>11.96762248198409</v>
      </c>
      <c r="N293" s="43">
        <f>1-(Table_Data[[#This Row],[D]]/Table_Data[[#This Row],[E]])</f>
        <v>-0.18918918918918926</v>
      </c>
    </row>
    <row r="294" spans="2:14" x14ac:dyDescent="0.25">
      <c r="B294" s="27">
        <v>1894.1</v>
      </c>
      <c r="C294" s="25">
        <v>4.34</v>
      </c>
      <c r="D294" s="28">
        <v>0.2167</v>
      </c>
      <c r="E294" s="25">
        <v>0.1767</v>
      </c>
      <c r="F294" s="25">
        <v>6.6601933879999997</v>
      </c>
      <c r="G294" s="26">
        <f>G285*3/12+G297*9/12</f>
        <v>3.5200000000000005</v>
      </c>
      <c r="H294">
        <f t="shared" si="8"/>
        <v>1894</v>
      </c>
      <c r="I294">
        <f t="shared" si="9"/>
        <v>10</v>
      </c>
      <c r="J294">
        <f>Table_Data[[#This Row],[E]]*$J$6/Table_Data[[#This Row],[CPI]]</f>
        <v>7.0273884215327236</v>
      </c>
      <c r="K294">
        <f>Table_Data[[#This Row],[P]]*$J$6/Table_Data[[#This Row],[CPI]]</f>
        <v>172.60252263413707</v>
      </c>
      <c r="L294">
        <f>Table_Data[[#This Row],[E]]/(Table_Data[[#This Row],[CPI]]/$L$6)</f>
        <v>0.48551292907292382</v>
      </c>
      <c r="M294">
        <f>Table_Data[[#This Row],[P]]/(Table_Data[[#This Row],[CPI]]/$L$6)</f>
        <v>11.924878959685847</v>
      </c>
      <c r="N294" s="43">
        <f>1-(Table_Data[[#This Row],[D]]/Table_Data[[#This Row],[E]])</f>
        <v>-0.22637238256932668</v>
      </c>
    </row>
    <row r="295" spans="2:14" x14ac:dyDescent="0.25">
      <c r="B295" s="27">
        <v>1894.11</v>
      </c>
      <c r="C295" s="25">
        <v>4.34</v>
      </c>
      <c r="D295" s="28">
        <v>0.21329999999999999</v>
      </c>
      <c r="E295" s="25">
        <v>0.16830000000000001</v>
      </c>
      <c r="F295" s="25">
        <v>6.6601933879999997</v>
      </c>
      <c r="G295" s="26">
        <f>G285*2/12+G297*10/12</f>
        <v>3.5</v>
      </c>
      <c r="H295">
        <f t="shared" si="8"/>
        <v>1894</v>
      </c>
      <c r="I295">
        <f t="shared" si="9"/>
        <v>11</v>
      </c>
      <c r="J295">
        <f>Table_Data[[#This Row],[E]]*$J$6/Table_Data[[#This Row],[CPI]]</f>
        <v>6.6933190228860076</v>
      </c>
      <c r="K295">
        <f>Table_Data[[#This Row],[P]]*$J$6/Table_Data[[#This Row],[CPI]]</f>
        <v>172.60252263413707</v>
      </c>
      <c r="L295">
        <f>Table_Data[[#This Row],[E]]/(Table_Data[[#This Row],[CPI]]/$L$6)</f>
        <v>0.4624325181832093</v>
      </c>
      <c r="M295">
        <f>Table_Data[[#This Row],[P]]/(Table_Data[[#This Row],[CPI]]/$L$6)</f>
        <v>11.924878959685847</v>
      </c>
      <c r="N295" s="43">
        <f>1-(Table_Data[[#This Row],[D]]/Table_Data[[#This Row],[E]])</f>
        <v>-0.26737967914438499</v>
      </c>
    </row>
    <row r="296" spans="2:14" x14ac:dyDescent="0.25">
      <c r="B296" s="27">
        <v>1894.12</v>
      </c>
      <c r="C296" s="25">
        <v>4.3</v>
      </c>
      <c r="D296" s="28">
        <v>0.21</v>
      </c>
      <c r="E296" s="25">
        <v>0.16</v>
      </c>
      <c r="F296" s="25">
        <v>6.5650523969999997</v>
      </c>
      <c r="G296" s="26">
        <f>G285*1/12+G297*11/12</f>
        <v>3.4800000000000004</v>
      </c>
      <c r="H296">
        <f t="shared" si="8"/>
        <v>1894</v>
      </c>
      <c r="I296">
        <f t="shared" si="9"/>
        <v>12</v>
      </c>
      <c r="J296">
        <f>Table_Data[[#This Row],[E]]*$J$6/Table_Data[[#This Row],[CPI]]</f>
        <v>6.4554427652955724</v>
      </c>
      <c r="K296">
        <f>Table_Data[[#This Row],[P]]*$J$6/Table_Data[[#This Row],[CPI]]</f>
        <v>173.4900243173185</v>
      </c>
      <c r="L296">
        <f>Table_Data[[#This Row],[E]]/(Table_Data[[#This Row],[CPI]]/$L$6)</f>
        <v>0.44599796360163008</v>
      </c>
      <c r="M296">
        <f>Table_Data[[#This Row],[P]]/(Table_Data[[#This Row],[CPI]]/$L$6)</f>
        <v>11.986195271793807</v>
      </c>
      <c r="N296" s="43">
        <f>1-(Table_Data[[#This Row],[D]]/Table_Data[[#This Row],[E]])</f>
        <v>-0.3125</v>
      </c>
    </row>
    <row r="297" spans="2:14" x14ac:dyDescent="0.25">
      <c r="B297" s="27">
        <v>1895.01</v>
      </c>
      <c r="C297" s="25">
        <v>4.25</v>
      </c>
      <c r="D297" s="28">
        <v>0.20830000000000001</v>
      </c>
      <c r="E297" s="25">
        <v>0.16750000000000001</v>
      </c>
      <c r="F297" s="25">
        <v>6.5650523969999997</v>
      </c>
      <c r="G297" s="26">
        <v>3.46</v>
      </c>
      <c r="H297">
        <f t="shared" si="8"/>
        <v>1895</v>
      </c>
      <c r="I297">
        <f t="shared" si="9"/>
        <v>1</v>
      </c>
      <c r="J297">
        <f>Table_Data[[#This Row],[E]]*$J$6/Table_Data[[#This Row],[CPI]]</f>
        <v>6.7580416449188032</v>
      </c>
      <c r="K297">
        <f>Table_Data[[#This Row],[P]]*$J$6/Table_Data[[#This Row],[CPI]]</f>
        <v>171.47269845316364</v>
      </c>
      <c r="L297">
        <f>Table_Data[[#This Row],[E]]/(Table_Data[[#This Row],[CPI]]/$L$6)</f>
        <v>0.46690411814545651</v>
      </c>
      <c r="M297">
        <f>Table_Data[[#This Row],[P]]/(Table_Data[[#This Row],[CPI]]/$L$6)</f>
        <v>11.846820908168299</v>
      </c>
      <c r="N297" s="43">
        <f>1-(Table_Data[[#This Row],[D]]/Table_Data[[#This Row],[E]])</f>
        <v>-0.2435820895522387</v>
      </c>
    </row>
    <row r="298" spans="2:14" x14ac:dyDescent="0.25">
      <c r="B298" s="27">
        <v>1895.02</v>
      </c>
      <c r="C298" s="25">
        <v>4.1900000000000004</v>
      </c>
      <c r="D298" s="28">
        <v>0.20669999999999999</v>
      </c>
      <c r="E298" s="25">
        <v>0.17499999999999999</v>
      </c>
      <c r="F298" s="25">
        <v>6.5650523969999997</v>
      </c>
      <c r="G298" s="26">
        <f>G297*11/12+G309*1/12</f>
        <v>3.4716666666666667</v>
      </c>
      <c r="H298">
        <f t="shared" si="8"/>
        <v>1895</v>
      </c>
      <c r="I298">
        <f t="shared" si="9"/>
        <v>2</v>
      </c>
      <c r="J298">
        <f>Table_Data[[#This Row],[E]]*$J$6/Table_Data[[#This Row],[CPI]]</f>
        <v>7.0606405245420314</v>
      </c>
      <c r="K298">
        <f>Table_Data[[#This Row],[P]]*$J$6/Table_Data[[#This Row],[CPI]]</f>
        <v>169.05190741617778</v>
      </c>
      <c r="L298">
        <f>Table_Data[[#This Row],[E]]/(Table_Data[[#This Row],[CPI]]/$L$6)</f>
        <v>0.48781027268928284</v>
      </c>
      <c r="M298">
        <f>Table_Data[[#This Row],[P]]/(Table_Data[[#This Row],[CPI]]/$L$6)</f>
        <v>11.679571671817689</v>
      </c>
      <c r="N298" s="43">
        <f>1-(Table_Data[[#This Row],[D]]/Table_Data[[#This Row],[E]])</f>
        <v>-0.18114285714285727</v>
      </c>
    </row>
    <row r="299" spans="2:14" x14ac:dyDescent="0.25">
      <c r="B299" s="27">
        <v>1895.03</v>
      </c>
      <c r="C299" s="25">
        <v>4.1900000000000004</v>
      </c>
      <c r="D299" s="28">
        <v>0.20499999999999999</v>
      </c>
      <c r="E299" s="25">
        <v>0.1825</v>
      </c>
      <c r="F299" s="25">
        <v>6.5650523969999997</v>
      </c>
      <c r="G299" s="26">
        <f>G297*10/12+G309*2/12</f>
        <v>3.4833333333333334</v>
      </c>
      <c r="H299">
        <f t="shared" si="8"/>
        <v>1895</v>
      </c>
      <c r="I299">
        <f t="shared" si="9"/>
        <v>3</v>
      </c>
      <c r="J299">
        <f>Table_Data[[#This Row],[E]]*$J$6/Table_Data[[#This Row],[CPI]]</f>
        <v>7.3632394041652613</v>
      </c>
      <c r="K299">
        <f>Table_Data[[#This Row],[P]]*$J$6/Table_Data[[#This Row],[CPI]]</f>
        <v>169.05190741617778</v>
      </c>
      <c r="L299">
        <f>Table_Data[[#This Row],[E]]/(Table_Data[[#This Row],[CPI]]/$L$6)</f>
        <v>0.50871642723310928</v>
      </c>
      <c r="M299">
        <f>Table_Data[[#This Row],[P]]/(Table_Data[[#This Row],[CPI]]/$L$6)</f>
        <v>11.679571671817689</v>
      </c>
      <c r="N299" s="43">
        <f>1-(Table_Data[[#This Row],[D]]/Table_Data[[#This Row],[E]])</f>
        <v>-0.12328767123287676</v>
      </c>
    </row>
    <row r="300" spans="2:14" x14ac:dyDescent="0.25">
      <c r="B300" s="27">
        <v>1895.04</v>
      </c>
      <c r="C300" s="25">
        <v>4.37</v>
      </c>
      <c r="D300" s="28">
        <v>0.20330000000000001</v>
      </c>
      <c r="E300" s="25">
        <v>0.19</v>
      </c>
      <c r="F300" s="25">
        <v>6.8504834710000004</v>
      </c>
      <c r="G300" s="26">
        <f>G297*9/12+G309*3/12</f>
        <v>3.4950000000000001</v>
      </c>
      <c r="H300">
        <f t="shared" si="8"/>
        <v>1895</v>
      </c>
      <c r="I300">
        <f t="shared" si="9"/>
        <v>4</v>
      </c>
      <c r="J300">
        <f>Table_Data[[#This Row],[E]]*$J$6/Table_Data[[#This Row],[CPI]]</f>
        <v>7.3464347754500254</v>
      </c>
      <c r="K300">
        <f>Table_Data[[#This Row],[P]]*$J$6/Table_Data[[#This Row],[CPI]]</f>
        <v>168.96799983535061</v>
      </c>
      <c r="L300">
        <f>Table_Data[[#This Row],[E]]/(Table_Data[[#This Row],[CPI]]/$L$6)</f>
        <v>0.50755541776271806</v>
      </c>
      <c r="M300">
        <f>Table_Data[[#This Row],[P]]/(Table_Data[[#This Row],[CPI]]/$L$6)</f>
        <v>11.673774608542516</v>
      </c>
      <c r="N300" s="43">
        <f>1-(Table_Data[[#This Row],[D]]/Table_Data[[#This Row],[E]])</f>
        <v>-7.0000000000000062E-2</v>
      </c>
    </row>
    <row r="301" spans="2:14" x14ac:dyDescent="0.25">
      <c r="B301" s="27">
        <v>1895.05</v>
      </c>
      <c r="C301" s="25">
        <v>4.6100000000000003</v>
      </c>
      <c r="D301" s="28">
        <v>0.20169999999999999</v>
      </c>
      <c r="E301" s="25">
        <v>0.19750000000000001</v>
      </c>
      <c r="F301" s="25">
        <v>6.9456325620000001</v>
      </c>
      <c r="G301" s="26">
        <f>G297*8/12+G309*4/12</f>
        <v>3.5066666666666668</v>
      </c>
      <c r="H301">
        <f t="shared" si="8"/>
        <v>1895</v>
      </c>
      <c r="I301">
        <f t="shared" si="9"/>
        <v>5</v>
      </c>
      <c r="J301">
        <f>Table_Data[[#This Row],[E]]*$J$6/Table_Data[[#This Row],[CPI]]</f>
        <v>7.5318132701417158</v>
      </c>
      <c r="K301">
        <f>Table_Data[[#This Row],[P]]*$J$6/Table_Data[[#This Row],[CPI]]</f>
        <v>175.80586924229524</v>
      </c>
      <c r="L301">
        <f>Table_Data[[#This Row],[E]]/(Table_Data[[#This Row],[CPI]]/$L$6)</f>
        <v>0.52036297165700829</v>
      </c>
      <c r="M301">
        <f>Table_Data[[#This Row],[P]]/(Table_Data[[#This Row],[CPI]]/$L$6)</f>
        <v>12.146193920702828</v>
      </c>
      <c r="N301" s="43">
        <f>1-(Table_Data[[#This Row],[D]]/Table_Data[[#This Row],[E]])</f>
        <v>-2.1265822784809929E-2</v>
      </c>
    </row>
    <row r="302" spans="2:14" x14ac:dyDescent="0.25">
      <c r="B302" s="27">
        <v>1895.06</v>
      </c>
      <c r="C302" s="25">
        <v>4.7</v>
      </c>
      <c r="D302" s="28">
        <v>0.2</v>
      </c>
      <c r="E302" s="25">
        <v>0.20499999999999999</v>
      </c>
      <c r="F302" s="25">
        <v>7.0407735540000003</v>
      </c>
      <c r="G302" s="26">
        <f>G297*7/12+G309*5/12</f>
        <v>3.5183333333333331</v>
      </c>
      <c r="H302">
        <f t="shared" si="8"/>
        <v>1895</v>
      </c>
      <c r="I302">
        <f t="shared" si="9"/>
        <v>6</v>
      </c>
      <c r="J302">
        <f>Table_Data[[#This Row],[E]]*$J$6/Table_Data[[#This Row],[CPI]]</f>
        <v>7.712190227897791</v>
      </c>
      <c r="K302">
        <f>Table_Data[[#This Row],[P]]*$J$6/Table_Data[[#This Row],[CPI]]</f>
        <v>176.81606863960789</v>
      </c>
      <c r="L302">
        <f>Table_Data[[#This Row],[E]]/(Table_Data[[#This Row],[CPI]]/$L$6)</f>
        <v>0.53282497600973122</v>
      </c>
      <c r="M302">
        <f>Table_Data[[#This Row],[P]]/(Table_Data[[#This Row],[CPI]]/$L$6)</f>
        <v>12.215987254857252</v>
      </c>
      <c r="N302" s="43">
        <f>1-(Table_Data[[#This Row],[D]]/Table_Data[[#This Row],[E]])</f>
        <v>2.4390243902438935E-2</v>
      </c>
    </row>
    <row r="303" spans="2:14" x14ac:dyDescent="0.25">
      <c r="B303" s="27">
        <v>1895.07</v>
      </c>
      <c r="C303" s="25">
        <v>4.72</v>
      </c>
      <c r="D303" s="28">
        <v>0.1983</v>
      </c>
      <c r="E303" s="25">
        <v>0.21249999999999999</v>
      </c>
      <c r="F303" s="25">
        <v>6.9456325620000001</v>
      </c>
      <c r="G303" s="26">
        <f>G297*6/12+G309*6/12</f>
        <v>3.53</v>
      </c>
      <c r="H303">
        <f t="shared" si="8"/>
        <v>1895</v>
      </c>
      <c r="I303">
        <f t="shared" si="9"/>
        <v>7.0000000000000009</v>
      </c>
      <c r="J303">
        <f>Table_Data[[#This Row],[E]]*$J$6/Table_Data[[#This Row],[CPI]]</f>
        <v>8.1038497210385554</v>
      </c>
      <c r="K303">
        <f>Table_Data[[#This Row],[P]]*$J$6/Table_Data[[#This Row],[CPI]]</f>
        <v>180.00080321553872</v>
      </c>
      <c r="L303">
        <f>Table_Data[[#This Row],[E]]/(Table_Data[[#This Row],[CPI]]/$L$6)</f>
        <v>0.5598842100107051</v>
      </c>
      <c r="M303">
        <f>Table_Data[[#This Row],[P]]/(Table_Data[[#This Row],[CPI]]/$L$6)</f>
        <v>12.436016335296603</v>
      </c>
      <c r="N303" s="43">
        <f>1-(Table_Data[[#This Row],[D]]/Table_Data[[#This Row],[E]])</f>
        <v>6.6823529411764615E-2</v>
      </c>
    </row>
    <row r="304" spans="2:14" x14ac:dyDescent="0.25">
      <c r="B304" s="27">
        <v>1895.08</v>
      </c>
      <c r="C304" s="25">
        <v>4.79</v>
      </c>
      <c r="D304" s="28">
        <v>0.19670000000000001</v>
      </c>
      <c r="E304" s="25">
        <v>0.22</v>
      </c>
      <c r="F304" s="25">
        <v>6.8504834710000004</v>
      </c>
      <c r="G304" s="26">
        <f>G297*5/12+G309*7/12</f>
        <v>3.541666666666667</v>
      </c>
      <c r="H304">
        <f t="shared" si="8"/>
        <v>1895</v>
      </c>
      <c r="I304">
        <f t="shared" si="9"/>
        <v>8</v>
      </c>
      <c r="J304">
        <f>Table_Data[[#This Row],[E]]*$J$6/Table_Data[[#This Row],[CPI]]</f>
        <v>8.5063981610473984</v>
      </c>
      <c r="K304">
        <f>Table_Data[[#This Row],[P]]*$J$6/Table_Data[[#This Row],[CPI]]</f>
        <v>185.20748723371381</v>
      </c>
      <c r="L304">
        <f>Table_Data[[#This Row],[E]]/(Table_Data[[#This Row],[CPI]]/$L$6)</f>
        <v>0.58769574688314719</v>
      </c>
      <c r="M304">
        <f>Table_Data[[#This Row],[P]]/(Table_Data[[#This Row],[CPI]]/$L$6)</f>
        <v>12.795739216228524</v>
      </c>
      <c r="N304" s="43">
        <f>1-(Table_Data[[#This Row],[D]]/Table_Data[[#This Row],[E]])</f>
        <v>0.10590909090909084</v>
      </c>
    </row>
    <row r="305" spans="2:14" x14ac:dyDescent="0.25">
      <c r="B305" s="27">
        <v>1895.09</v>
      </c>
      <c r="C305" s="25">
        <v>4.82</v>
      </c>
      <c r="D305" s="28">
        <v>0.19500000000000001</v>
      </c>
      <c r="E305" s="25">
        <v>0.22750000000000001</v>
      </c>
      <c r="F305" s="25">
        <v>6.8504834710000004</v>
      </c>
      <c r="G305" s="26">
        <f>G297*4/12+G309*8/12</f>
        <v>3.5533333333333332</v>
      </c>
      <c r="H305">
        <f t="shared" si="8"/>
        <v>1895</v>
      </c>
      <c r="I305">
        <f t="shared" si="9"/>
        <v>9</v>
      </c>
      <c r="J305">
        <f>Table_Data[[#This Row],[E]]*$J$6/Table_Data[[#This Row],[CPI]]</f>
        <v>8.7963890074467415</v>
      </c>
      <c r="K305">
        <f>Table_Data[[#This Row],[P]]*$J$6/Table_Data[[#This Row],[CPI]]</f>
        <v>186.3674506193112</v>
      </c>
      <c r="L305">
        <f>Table_Data[[#This Row],[E]]/(Table_Data[[#This Row],[CPI]]/$L$6)</f>
        <v>0.60773082916325449</v>
      </c>
      <c r="M305">
        <f>Table_Data[[#This Row],[P]]/(Table_Data[[#This Row],[CPI]]/$L$6)</f>
        <v>12.875879545348953</v>
      </c>
      <c r="N305" s="43">
        <f>1-(Table_Data[[#This Row],[D]]/Table_Data[[#This Row],[E]])</f>
        <v>0.1428571428571429</v>
      </c>
    </row>
    <row r="306" spans="2:14" x14ac:dyDescent="0.25">
      <c r="B306" s="27">
        <v>1895.1</v>
      </c>
      <c r="C306" s="25">
        <v>4.75</v>
      </c>
      <c r="D306" s="28">
        <v>0.1933</v>
      </c>
      <c r="E306" s="25">
        <v>0.23499999999999999</v>
      </c>
      <c r="F306" s="25">
        <v>6.8504834710000004</v>
      </c>
      <c r="G306" s="26">
        <f>G297*3/12+G309*9/12</f>
        <v>3.5649999999999995</v>
      </c>
      <c r="H306">
        <f t="shared" si="8"/>
        <v>1895</v>
      </c>
      <c r="I306">
        <f t="shared" si="9"/>
        <v>10</v>
      </c>
      <c r="J306">
        <f>Table_Data[[#This Row],[E]]*$J$6/Table_Data[[#This Row],[CPI]]</f>
        <v>9.0863798538460845</v>
      </c>
      <c r="K306">
        <f>Table_Data[[#This Row],[P]]*$J$6/Table_Data[[#This Row],[CPI]]</f>
        <v>183.66086938625065</v>
      </c>
      <c r="L306">
        <f>Table_Data[[#This Row],[E]]/(Table_Data[[#This Row],[CPI]]/$L$6)</f>
        <v>0.6277659114433618</v>
      </c>
      <c r="M306">
        <f>Table_Data[[#This Row],[P]]/(Table_Data[[#This Row],[CPI]]/$L$6)</f>
        <v>12.688885444067951</v>
      </c>
      <c r="N306" s="43">
        <f>1-(Table_Data[[#This Row],[D]]/Table_Data[[#This Row],[E]])</f>
        <v>0.17744680851063821</v>
      </c>
    </row>
    <row r="307" spans="2:14" x14ac:dyDescent="0.25">
      <c r="B307" s="27">
        <v>1895.11</v>
      </c>
      <c r="C307" s="25">
        <v>4.59</v>
      </c>
      <c r="D307" s="28">
        <v>0.19170000000000001</v>
      </c>
      <c r="E307" s="25">
        <v>0.24249999999999999</v>
      </c>
      <c r="F307" s="25">
        <v>6.8504834710000004</v>
      </c>
      <c r="G307" s="26">
        <f>G297*2/12+G309*10/12</f>
        <v>3.5766666666666667</v>
      </c>
      <c r="H307">
        <f t="shared" si="8"/>
        <v>1895</v>
      </c>
      <c r="I307">
        <f t="shared" si="9"/>
        <v>11</v>
      </c>
      <c r="J307">
        <f>Table_Data[[#This Row],[E]]*$J$6/Table_Data[[#This Row],[CPI]]</f>
        <v>9.3763707002454275</v>
      </c>
      <c r="K307">
        <f>Table_Data[[#This Row],[P]]*$J$6/Table_Data[[#This Row],[CPI]]</f>
        <v>177.47439799639798</v>
      </c>
      <c r="L307">
        <f>Table_Data[[#This Row],[E]]/(Table_Data[[#This Row],[CPI]]/$L$6)</f>
        <v>0.64780099372346911</v>
      </c>
      <c r="M307">
        <f>Table_Data[[#This Row],[P]]/(Table_Data[[#This Row],[CPI]]/$L$6)</f>
        <v>12.261470355425661</v>
      </c>
      <c r="N307" s="43">
        <f>1-(Table_Data[[#This Row],[D]]/Table_Data[[#This Row],[E]])</f>
        <v>0.20948453608247419</v>
      </c>
    </row>
    <row r="308" spans="2:14" x14ac:dyDescent="0.25">
      <c r="B308" s="27">
        <v>1895.12</v>
      </c>
      <c r="C308" s="25">
        <v>4.32</v>
      </c>
      <c r="D308" s="28">
        <v>0.19</v>
      </c>
      <c r="E308" s="25">
        <v>0.25</v>
      </c>
      <c r="F308" s="25">
        <v>6.7553424790000003</v>
      </c>
      <c r="G308" s="26">
        <f>G297*1/12+G309*11/12</f>
        <v>3.5883333333333338</v>
      </c>
      <c r="H308">
        <f t="shared" si="8"/>
        <v>1895</v>
      </c>
      <c r="I308">
        <f t="shared" si="9"/>
        <v>12</v>
      </c>
      <c r="J308">
        <f>Table_Data[[#This Row],[E]]*$J$6/Table_Data[[#This Row],[CPI]]</f>
        <v>9.802500791906926</v>
      </c>
      <c r="K308">
        <f>Table_Data[[#This Row],[P]]*$J$6/Table_Data[[#This Row],[CPI]]</f>
        <v>169.38721368415167</v>
      </c>
      <c r="L308">
        <f>Table_Data[[#This Row],[E]]/(Table_Data[[#This Row],[CPI]]/$L$6)</f>
        <v>0.67724175557672706</v>
      </c>
      <c r="M308">
        <f>Table_Data[[#This Row],[P]]/(Table_Data[[#This Row],[CPI]]/$L$6)</f>
        <v>11.702737536365845</v>
      </c>
      <c r="N308" s="43">
        <f>1-(Table_Data[[#This Row],[D]]/Table_Data[[#This Row],[E]])</f>
        <v>0.24</v>
      </c>
    </row>
    <row r="309" spans="2:14" x14ac:dyDescent="0.25">
      <c r="B309" s="27">
        <v>1896.01</v>
      </c>
      <c r="C309" s="25">
        <v>4.2699999999999996</v>
      </c>
      <c r="D309" s="28">
        <v>0.18920000000000001</v>
      </c>
      <c r="E309" s="25">
        <v>0.2467</v>
      </c>
      <c r="F309" s="25">
        <v>6.6601933879999997</v>
      </c>
      <c r="G309" s="26">
        <v>3.6</v>
      </c>
      <c r="H309">
        <f t="shared" si="8"/>
        <v>1896</v>
      </c>
      <c r="I309">
        <f t="shared" si="9"/>
        <v>1</v>
      </c>
      <c r="J309">
        <f>Table_Data[[#This Row],[E]]*$J$6/Table_Data[[#This Row],[CPI]]</f>
        <v>9.8113000769220324</v>
      </c>
      <c r="K309">
        <f>Table_Data[[#This Row],[P]]*$J$6/Table_Data[[#This Row],[CPI]]</f>
        <v>169.81861097874776</v>
      </c>
      <c r="L309">
        <f>Table_Data[[#This Row],[E]]/(Table_Data[[#This Row],[CPI]]/$L$6)</f>
        <v>0.67784968648721167</v>
      </c>
      <c r="M309">
        <f>Table_Data[[#This Row],[P]]/(Table_Data[[#This Row],[CPI]]/$L$6)</f>
        <v>11.732542202271558</v>
      </c>
      <c r="N309" s="43">
        <f>1-(Table_Data[[#This Row],[D]]/Table_Data[[#This Row],[E]])</f>
        <v>0.23307661126874746</v>
      </c>
    </row>
    <row r="310" spans="2:14" x14ac:dyDescent="0.25">
      <c r="B310" s="27">
        <v>1896.02</v>
      </c>
      <c r="C310" s="25">
        <v>4.45</v>
      </c>
      <c r="D310" s="28">
        <v>0.1883</v>
      </c>
      <c r="E310" s="25">
        <v>0.24329999999999999</v>
      </c>
      <c r="F310" s="25">
        <v>6.5650523969999997</v>
      </c>
      <c r="G310" s="26">
        <f>G309*11/12+G321*1/12</f>
        <v>3.5833333333333335</v>
      </c>
      <c r="H310">
        <f t="shared" si="8"/>
        <v>1896</v>
      </c>
      <c r="I310">
        <f t="shared" si="9"/>
        <v>2</v>
      </c>
      <c r="J310">
        <f>Table_Data[[#This Row],[E]]*$J$6/Table_Data[[#This Row],[CPI]]</f>
        <v>9.8163076549775781</v>
      </c>
      <c r="K310">
        <f>Table_Data[[#This Row],[P]]*$J$6/Table_Data[[#This Row],[CPI]]</f>
        <v>179.54200190978312</v>
      </c>
      <c r="L310">
        <f>Table_Data[[#This Row],[E]]/(Table_Data[[#This Row],[CPI]]/$L$6)</f>
        <v>0.67819565340172872</v>
      </c>
      <c r="M310">
        <f>Table_Data[[#This Row],[P]]/(Table_Data[[#This Row],[CPI]]/$L$6)</f>
        <v>12.404318362670336</v>
      </c>
      <c r="N310" s="43">
        <f>1-(Table_Data[[#This Row],[D]]/Table_Data[[#This Row],[E]])</f>
        <v>0.22605836415947389</v>
      </c>
    </row>
    <row r="311" spans="2:14" x14ac:dyDescent="0.25">
      <c r="B311" s="27">
        <v>1896.03</v>
      </c>
      <c r="C311" s="25">
        <v>4.38</v>
      </c>
      <c r="D311" s="28">
        <v>0.1875</v>
      </c>
      <c r="E311" s="25">
        <v>0.24</v>
      </c>
      <c r="F311" s="25">
        <v>6.5650523969999997</v>
      </c>
      <c r="G311" s="26">
        <f>G309*10/12+G321*2/12</f>
        <v>3.5666666666666664</v>
      </c>
      <c r="H311">
        <f t="shared" si="8"/>
        <v>1896</v>
      </c>
      <c r="I311">
        <f t="shared" si="9"/>
        <v>3</v>
      </c>
      <c r="J311">
        <f>Table_Data[[#This Row],[E]]*$J$6/Table_Data[[#This Row],[CPI]]</f>
        <v>9.6831641479433586</v>
      </c>
      <c r="K311">
        <f>Table_Data[[#This Row],[P]]*$J$6/Table_Data[[#This Row],[CPI]]</f>
        <v>176.71774569996629</v>
      </c>
      <c r="L311">
        <f>Table_Data[[#This Row],[E]]/(Table_Data[[#This Row],[CPI]]/$L$6)</f>
        <v>0.66899694540244503</v>
      </c>
      <c r="M311">
        <f>Table_Data[[#This Row],[P]]/(Table_Data[[#This Row],[CPI]]/$L$6)</f>
        <v>12.209194253594623</v>
      </c>
      <c r="N311" s="43">
        <f>1-(Table_Data[[#This Row],[D]]/Table_Data[[#This Row],[E]])</f>
        <v>0.21875</v>
      </c>
    </row>
    <row r="312" spans="2:14" x14ac:dyDescent="0.25">
      <c r="B312" s="27">
        <v>1896.04</v>
      </c>
      <c r="C312" s="25">
        <v>4.42</v>
      </c>
      <c r="D312" s="28">
        <v>0.1867</v>
      </c>
      <c r="E312" s="25">
        <v>0.23669999999999999</v>
      </c>
      <c r="F312" s="25">
        <v>6.469903306</v>
      </c>
      <c r="G312" s="26">
        <f>G309*9/12+G321*3/12</f>
        <v>3.55</v>
      </c>
      <c r="H312">
        <f t="shared" si="8"/>
        <v>1896</v>
      </c>
      <c r="I312">
        <f t="shared" si="9"/>
        <v>4</v>
      </c>
      <c r="J312">
        <f>Table_Data[[#This Row],[E]]*$J$6/Table_Data[[#This Row],[CPI]]</f>
        <v>9.6904672194802668</v>
      </c>
      <c r="K312">
        <f>Table_Data[[#This Row],[P]]*$J$6/Table_Data[[#This Row],[CPI]]</f>
        <v>180.95422522223396</v>
      </c>
      <c r="L312">
        <f>Table_Data[[#This Row],[E]]/(Table_Data[[#This Row],[CPI]]/$L$6)</f>
        <v>0.66950150491167171</v>
      </c>
      <c r="M312">
        <f>Table_Data[[#This Row],[P]]/(Table_Data[[#This Row],[CPI]]/$L$6)</f>
        <v>12.501886994970803</v>
      </c>
      <c r="N312" s="43">
        <f>1-(Table_Data[[#This Row],[D]]/Table_Data[[#This Row],[E]])</f>
        <v>0.2112378538234051</v>
      </c>
    </row>
    <row r="313" spans="2:14" x14ac:dyDescent="0.25">
      <c r="B313" s="27">
        <v>1896.05</v>
      </c>
      <c r="C313" s="25">
        <v>4.4000000000000004</v>
      </c>
      <c r="D313" s="28">
        <v>0.18579999999999999</v>
      </c>
      <c r="E313" s="25">
        <v>0.23330000000000001</v>
      </c>
      <c r="F313" s="25">
        <v>6.3747542150000003</v>
      </c>
      <c r="G313" s="26">
        <f>G309*8/12+G321*4/12</f>
        <v>3.5333333333333332</v>
      </c>
      <c r="H313">
        <f t="shared" si="8"/>
        <v>1896</v>
      </c>
      <c r="I313">
        <f t="shared" si="9"/>
        <v>5</v>
      </c>
      <c r="J313">
        <f>Table_Data[[#This Row],[E]]*$J$6/Table_Data[[#This Row],[CPI]]</f>
        <v>9.6938332076541087</v>
      </c>
      <c r="K313">
        <f>Table_Data[[#This Row],[P]]*$J$6/Table_Data[[#This Row],[CPI]]</f>
        <v>182.82411536081474</v>
      </c>
      <c r="L313">
        <f>Table_Data[[#This Row],[E]]/(Table_Data[[#This Row],[CPI]]/$L$6)</f>
        <v>0.6697340565623674</v>
      </c>
      <c r="M313">
        <f>Table_Data[[#This Row],[P]]/(Table_Data[[#This Row],[CPI]]/$L$6)</f>
        <v>12.63107522020753</v>
      </c>
      <c r="N313" s="43">
        <f>1-(Table_Data[[#This Row],[D]]/Table_Data[[#This Row],[E]])</f>
        <v>0.20360051435919424</v>
      </c>
    </row>
    <row r="314" spans="2:14" x14ac:dyDescent="0.25">
      <c r="B314" s="27">
        <v>1896.06</v>
      </c>
      <c r="C314" s="25">
        <v>4.32</v>
      </c>
      <c r="D314" s="28">
        <v>0.185</v>
      </c>
      <c r="E314" s="25">
        <v>0.23</v>
      </c>
      <c r="F314" s="25">
        <v>6.2796132230000001</v>
      </c>
      <c r="G314" s="26">
        <f>G309*7/12+G321*5/12</f>
        <v>3.5166666666666666</v>
      </c>
      <c r="H314">
        <f t="shared" si="8"/>
        <v>1896</v>
      </c>
      <c r="I314">
        <f t="shared" si="9"/>
        <v>6</v>
      </c>
      <c r="J314">
        <f>Table_Data[[#This Row],[E]]*$J$6/Table_Data[[#This Row],[CPI]]</f>
        <v>9.7015067388012604</v>
      </c>
      <c r="K314">
        <f>Table_Data[[#This Row],[P]]*$J$6/Table_Data[[#This Row],[CPI]]</f>
        <v>182.21960483313671</v>
      </c>
      <c r="L314">
        <f>Table_Data[[#This Row],[E]]/(Table_Data[[#This Row],[CPI]]/$L$6)</f>
        <v>0.67026421063385289</v>
      </c>
      <c r="M314">
        <f>Table_Data[[#This Row],[P]]/(Table_Data[[#This Row],[CPI]]/$L$6)</f>
        <v>12.589310391035847</v>
      </c>
      <c r="N314" s="43">
        <f>1-(Table_Data[[#This Row],[D]]/Table_Data[[#This Row],[E]])</f>
        <v>0.19565217391304357</v>
      </c>
    </row>
    <row r="315" spans="2:14" x14ac:dyDescent="0.25">
      <c r="B315" s="27">
        <v>1896.07</v>
      </c>
      <c r="C315" s="25">
        <v>4.04</v>
      </c>
      <c r="D315" s="28">
        <v>0.1842</v>
      </c>
      <c r="E315" s="25">
        <v>0.22670000000000001</v>
      </c>
      <c r="F315" s="25">
        <v>6.2796132230000001</v>
      </c>
      <c r="G315" s="26">
        <f>G309*6/12+G321*6/12</f>
        <v>3.5</v>
      </c>
      <c r="H315">
        <f t="shared" si="8"/>
        <v>1896</v>
      </c>
      <c r="I315">
        <f t="shared" si="9"/>
        <v>7.0000000000000009</v>
      </c>
      <c r="J315">
        <f>Table_Data[[#This Row],[E]]*$J$6/Table_Data[[#This Row],[CPI]]</f>
        <v>9.5623112073315024</v>
      </c>
      <c r="K315">
        <f>Table_Data[[#This Row],[P]]*$J$6/Table_Data[[#This Row],[CPI]]</f>
        <v>170.40907489024823</v>
      </c>
      <c r="L315">
        <f>Table_Data[[#This Row],[E]]/(Table_Data[[#This Row],[CPI]]/$L$6)</f>
        <v>0.66064737630736725</v>
      </c>
      <c r="M315">
        <f>Table_Data[[#This Row],[P]]/(Table_Data[[#This Row],[CPI]]/$L$6)</f>
        <v>11.773336569394633</v>
      </c>
      <c r="N315" s="43">
        <f>1-(Table_Data[[#This Row],[D]]/Table_Data[[#This Row],[E]])</f>
        <v>0.1874724305249228</v>
      </c>
    </row>
    <row r="316" spans="2:14" x14ac:dyDescent="0.25">
      <c r="B316" s="27">
        <v>1896.08</v>
      </c>
      <c r="C316" s="25">
        <v>3.81</v>
      </c>
      <c r="D316" s="28">
        <v>0.18329999999999999</v>
      </c>
      <c r="E316" s="25">
        <v>0.2233</v>
      </c>
      <c r="F316" s="25">
        <v>6.2796132230000001</v>
      </c>
      <c r="G316" s="26">
        <f>G309*5/12+G321*7/12</f>
        <v>3.4833333333333334</v>
      </c>
      <c r="H316">
        <f t="shared" si="8"/>
        <v>1896</v>
      </c>
      <c r="I316">
        <f t="shared" si="9"/>
        <v>8</v>
      </c>
      <c r="J316">
        <f>Table_Data[[#This Row],[E]]*$J$6/Table_Data[[#This Row],[CPI]]</f>
        <v>9.4188976294535713</v>
      </c>
      <c r="K316">
        <f>Table_Data[[#This Row],[P]]*$J$6/Table_Data[[#This Row],[CPI]]</f>
        <v>160.70756815144696</v>
      </c>
      <c r="L316">
        <f>Table_Data[[#This Row],[E]]/(Table_Data[[#This Row],[CPI]]/$L$6)</f>
        <v>0.65073912275886669</v>
      </c>
      <c r="M316">
        <f>Table_Data[[#This Row],[P]]/(Table_Data[[#This Row],[CPI]]/$L$6)</f>
        <v>11.10307235876078</v>
      </c>
      <c r="N316" s="43">
        <f>1-(Table_Data[[#This Row],[D]]/Table_Data[[#This Row],[E]])</f>
        <v>0.17913121361397222</v>
      </c>
    </row>
    <row r="317" spans="2:14" x14ac:dyDescent="0.25">
      <c r="B317" s="27">
        <v>1896.09</v>
      </c>
      <c r="C317" s="25">
        <v>4.01</v>
      </c>
      <c r="D317" s="28">
        <v>0.1825</v>
      </c>
      <c r="E317" s="25">
        <v>0.22</v>
      </c>
      <c r="F317" s="25">
        <v>6.2796132230000001</v>
      </c>
      <c r="G317" s="26">
        <f>G309*4/12+G321*8/12</f>
        <v>3.4666666666666668</v>
      </c>
      <c r="H317">
        <f t="shared" si="8"/>
        <v>1896</v>
      </c>
      <c r="I317">
        <f t="shared" si="9"/>
        <v>9</v>
      </c>
      <c r="J317">
        <f>Table_Data[[#This Row],[E]]*$J$6/Table_Data[[#This Row],[CPI]]</f>
        <v>9.2797020979838152</v>
      </c>
      <c r="K317">
        <f>Table_Data[[#This Row],[P]]*$J$6/Table_Data[[#This Row],[CPI]]</f>
        <v>169.14366096779588</v>
      </c>
      <c r="L317">
        <f>Table_Data[[#This Row],[E]]/(Table_Data[[#This Row],[CPI]]/$L$6)</f>
        <v>0.64112228843238106</v>
      </c>
      <c r="M317">
        <f>Table_Data[[#This Row],[P]]/(Table_Data[[#This Row],[CPI]]/$L$6)</f>
        <v>11.685910802790218</v>
      </c>
      <c r="N317" s="43">
        <f>1-(Table_Data[[#This Row],[D]]/Table_Data[[#This Row],[E]])</f>
        <v>0.17045454545454553</v>
      </c>
    </row>
    <row r="318" spans="2:14" x14ac:dyDescent="0.25">
      <c r="B318" s="27">
        <v>1896.1</v>
      </c>
      <c r="C318" s="25">
        <v>4.0999999999999996</v>
      </c>
      <c r="D318" s="28">
        <v>0.1817</v>
      </c>
      <c r="E318" s="25">
        <v>0.2167</v>
      </c>
      <c r="F318" s="25">
        <v>6.469903306</v>
      </c>
      <c r="G318" s="26">
        <f>G309*3/12+G321*9/12</f>
        <v>3.4499999999999997</v>
      </c>
      <c r="H318">
        <f t="shared" si="8"/>
        <v>1896</v>
      </c>
      <c r="I318">
        <f t="shared" si="9"/>
        <v>10</v>
      </c>
      <c r="J318">
        <f>Table_Data[[#This Row],[E]]*$J$6/Table_Data[[#This Row],[CPI]]</f>
        <v>8.8716698202846374</v>
      </c>
      <c r="K318">
        <f>Table_Data[[#This Row],[P]]*$J$6/Table_Data[[#This Row],[CPI]]</f>
        <v>167.85346683510389</v>
      </c>
      <c r="L318">
        <f>Table_Data[[#This Row],[E]]/(Table_Data[[#This Row],[CPI]]/$L$6)</f>
        <v>0.61293188050003911</v>
      </c>
      <c r="M318">
        <f>Table_Data[[#This Row],[P]]/(Table_Data[[#This Row],[CPI]]/$L$6)</f>
        <v>11.59677300438468</v>
      </c>
      <c r="N318" s="43">
        <f>1-(Table_Data[[#This Row],[D]]/Table_Data[[#This Row],[E]])</f>
        <v>0.16151361329026304</v>
      </c>
    </row>
    <row r="319" spans="2:14" x14ac:dyDescent="0.25">
      <c r="B319" s="27">
        <v>1896.11</v>
      </c>
      <c r="C319" s="25">
        <v>4.38</v>
      </c>
      <c r="D319" s="28">
        <v>0.18079999999999999</v>
      </c>
      <c r="E319" s="25">
        <v>0.21329999999999999</v>
      </c>
      <c r="F319" s="25">
        <v>6.6601933879999997</v>
      </c>
      <c r="G319" s="26">
        <f>G309*2/12+G321*10/12</f>
        <v>3.4333333333333336</v>
      </c>
      <c r="H319">
        <f t="shared" si="8"/>
        <v>1896</v>
      </c>
      <c r="I319">
        <f t="shared" si="9"/>
        <v>11</v>
      </c>
      <c r="J319">
        <f>Table_Data[[#This Row],[E]]*$J$6/Table_Data[[#This Row],[CPI]]</f>
        <v>8.4829765156362757</v>
      </c>
      <c r="K319">
        <f>Table_Data[[#This Row],[P]]*$J$6/Table_Data[[#This Row],[CPI]]</f>
        <v>174.19332929435953</v>
      </c>
      <c r="L319">
        <f>Table_Data[[#This Row],[E]]/(Table_Data[[#This Row],[CPI]]/$L$6)</f>
        <v>0.5860775765209657</v>
      </c>
      <c r="M319">
        <f>Table_Data[[#This Row],[P]]/(Table_Data[[#This Row],[CPI]]/$L$6)</f>
        <v>12.034785678208298</v>
      </c>
      <c r="N319" s="43">
        <f>1-(Table_Data[[#This Row],[D]]/Table_Data[[#This Row],[E]])</f>
        <v>0.15236755743084862</v>
      </c>
    </row>
    <row r="320" spans="2:14" x14ac:dyDescent="0.25">
      <c r="B320" s="27">
        <v>1896.12</v>
      </c>
      <c r="C320" s="25">
        <v>4.22</v>
      </c>
      <c r="D320" s="28">
        <v>0.18</v>
      </c>
      <c r="E320" s="25">
        <v>0.21</v>
      </c>
      <c r="F320" s="25">
        <v>6.6601933879999997</v>
      </c>
      <c r="G320" s="26">
        <f>G309*1/12+G321*11/12</f>
        <v>3.4166666666666665</v>
      </c>
      <c r="H320">
        <f t="shared" si="8"/>
        <v>1896</v>
      </c>
      <c r="I320">
        <f t="shared" si="9"/>
        <v>12</v>
      </c>
      <c r="J320">
        <f>Table_Data[[#This Row],[E]]*$J$6/Table_Data[[#This Row],[CPI]]</f>
        <v>8.351734966167923</v>
      </c>
      <c r="K320">
        <f>Table_Data[[#This Row],[P]]*$J$6/Table_Data[[#This Row],[CPI]]</f>
        <v>167.83010265346965</v>
      </c>
      <c r="L320">
        <f>Table_Data[[#This Row],[E]]/(Table_Data[[#This Row],[CPI]]/$L$6)</f>
        <v>0.57701027224286361</v>
      </c>
      <c r="M320">
        <f>Table_Data[[#This Row],[P]]/(Table_Data[[#This Row],[CPI]]/$L$6)</f>
        <v>11.595158804118496</v>
      </c>
      <c r="N320" s="43">
        <f>1-(Table_Data[[#This Row],[D]]/Table_Data[[#This Row],[E]])</f>
        <v>0.1428571428571429</v>
      </c>
    </row>
    <row r="321" spans="2:14" x14ac:dyDescent="0.25">
      <c r="B321" s="27">
        <v>1897.01</v>
      </c>
      <c r="C321" s="25">
        <v>4.22</v>
      </c>
      <c r="D321" s="28">
        <v>0.18</v>
      </c>
      <c r="E321" s="25">
        <v>0.21829999999999999</v>
      </c>
      <c r="F321" s="25">
        <v>6.469903306</v>
      </c>
      <c r="G321" s="26">
        <v>3.4</v>
      </c>
      <c r="H321">
        <f t="shared" si="8"/>
        <v>1897</v>
      </c>
      <c r="I321">
        <f t="shared" si="9"/>
        <v>1</v>
      </c>
      <c r="J321">
        <f>Table_Data[[#This Row],[E]]*$J$6/Table_Data[[#This Row],[CPI]]</f>
        <v>8.9371736122202883</v>
      </c>
      <c r="K321">
        <f>Table_Data[[#This Row],[P]]*$J$6/Table_Data[[#This Row],[CPI]]</f>
        <v>172.76625123027765</v>
      </c>
      <c r="L321">
        <f>Table_Data[[#This Row],[E]]/(Table_Data[[#This Row],[CPI]]/$L$6)</f>
        <v>0.61745745045296974</v>
      </c>
      <c r="M321">
        <f>Table_Data[[#This Row],[P]]/(Table_Data[[#This Row],[CPI]]/$L$6)</f>
        <v>11.936190750854475</v>
      </c>
      <c r="N321" s="43">
        <f>1-(Table_Data[[#This Row],[D]]/Table_Data[[#This Row],[E]])</f>
        <v>0.17544663307375175</v>
      </c>
    </row>
    <row r="322" spans="2:14" x14ac:dyDescent="0.25">
      <c r="B322" s="27">
        <v>1897.02</v>
      </c>
      <c r="C322" s="25">
        <v>4.18</v>
      </c>
      <c r="D322" s="28">
        <v>0.18</v>
      </c>
      <c r="E322" s="25">
        <v>0.22670000000000001</v>
      </c>
      <c r="F322" s="25">
        <v>6.469903306</v>
      </c>
      <c r="G322" s="26">
        <f>G321*11/12+G333*1/12</f>
        <v>3.3958333333333335</v>
      </c>
      <c r="H322">
        <f t="shared" si="8"/>
        <v>1897</v>
      </c>
      <c r="I322">
        <f t="shared" si="9"/>
        <v>2</v>
      </c>
      <c r="J322">
        <f>Table_Data[[#This Row],[E]]*$J$6/Table_Data[[#This Row],[CPI]]</f>
        <v>9.281068519882453</v>
      </c>
      <c r="K322">
        <f>Table_Data[[#This Row],[P]]*$J$6/Table_Data[[#This Row],[CPI]]</f>
        <v>171.12865643188641</v>
      </c>
      <c r="L322">
        <f>Table_Data[[#This Row],[E]]/(Table_Data[[#This Row],[CPI]]/$L$6)</f>
        <v>0.64121669270585546</v>
      </c>
      <c r="M322">
        <f>Table_Data[[#This Row],[P]]/(Table_Data[[#This Row],[CPI]]/$L$6)</f>
        <v>11.823051502031211</v>
      </c>
      <c r="N322" s="43">
        <f>1-(Table_Data[[#This Row],[D]]/Table_Data[[#This Row],[E]])</f>
        <v>0.20599911777679758</v>
      </c>
    </row>
    <row r="323" spans="2:14" x14ac:dyDescent="0.25">
      <c r="B323" s="27">
        <v>1897.03</v>
      </c>
      <c r="C323" s="25">
        <v>4.1900000000000004</v>
      </c>
      <c r="D323" s="28">
        <v>0.18</v>
      </c>
      <c r="E323" s="25">
        <v>0.23499999999999999</v>
      </c>
      <c r="F323" s="25">
        <v>6.469903306</v>
      </c>
      <c r="G323" s="26">
        <f>G321*10/12+G333*2/12</f>
        <v>3.3916666666666666</v>
      </c>
      <c r="H323">
        <f t="shared" si="8"/>
        <v>1897</v>
      </c>
      <c r="I323">
        <f t="shared" si="9"/>
        <v>3</v>
      </c>
      <c r="J323">
        <f>Table_Data[[#This Row],[E]]*$J$6/Table_Data[[#This Row],[CPI]]</f>
        <v>9.6208694405486366</v>
      </c>
      <c r="K323">
        <f>Table_Data[[#This Row],[P]]*$J$6/Table_Data[[#This Row],[CPI]]</f>
        <v>171.53805513148421</v>
      </c>
      <c r="L323">
        <f>Table_Data[[#This Row],[E]]/(Table_Data[[#This Row],[CPI]]/$L$6)</f>
        <v>0.66469308683668293</v>
      </c>
      <c r="M323">
        <f>Table_Data[[#This Row],[P]]/(Table_Data[[#This Row],[CPI]]/$L$6)</f>
        <v>11.851336314237029</v>
      </c>
      <c r="N323" s="43">
        <f>1-(Table_Data[[#This Row],[D]]/Table_Data[[#This Row],[E]])</f>
        <v>0.23404255319148937</v>
      </c>
    </row>
    <row r="324" spans="2:14" x14ac:dyDescent="0.25">
      <c r="B324" s="27">
        <v>1897.04</v>
      </c>
      <c r="C324" s="25">
        <v>4.0599999999999996</v>
      </c>
      <c r="D324" s="28">
        <v>0.18</v>
      </c>
      <c r="E324" s="25">
        <v>0.24329999999999999</v>
      </c>
      <c r="F324" s="25">
        <v>6.3747542150000003</v>
      </c>
      <c r="G324" s="26">
        <f>G321*9/12+G333*3/12</f>
        <v>3.3874999999999997</v>
      </c>
      <c r="H324">
        <f t="shared" si="8"/>
        <v>1897</v>
      </c>
      <c r="I324">
        <f t="shared" si="9"/>
        <v>4</v>
      </c>
      <c r="J324">
        <f>Table_Data[[#This Row],[E]]*$J$6/Table_Data[[#This Row],[CPI]]</f>
        <v>10.109342560746869</v>
      </c>
      <c r="K324">
        <f>Table_Data[[#This Row],[P]]*$J$6/Table_Data[[#This Row],[CPI]]</f>
        <v>168.69679735566083</v>
      </c>
      <c r="L324">
        <f>Table_Data[[#This Row],[E]]/(Table_Data[[#This Row],[CPI]]/$L$6)</f>
        <v>0.69844104569920262</v>
      </c>
      <c r="M324">
        <f>Table_Data[[#This Row],[P]]/(Table_Data[[#This Row],[CPI]]/$L$6)</f>
        <v>11.655037589555128</v>
      </c>
      <c r="N324" s="43">
        <f>1-(Table_Data[[#This Row],[D]]/Table_Data[[#This Row],[E]])</f>
        <v>0.26017262638717631</v>
      </c>
    </row>
    <row r="325" spans="2:14" x14ac:dyDescent="0.25">
      <c r="B325" s="27">
        <v>1897.05</v>
      </c>
      <c r="C325" s="25">
        <v>4.08</v>
      </c>
      <c r="D325" s="28">
        <v>0.18</v>
      </c>
      <c r="E325" s="25">
        <v>0.25169999999999998</v>
      </c>
      <c r="F325" s="25">
        <v>6.2796132230000001</v>
      </c>
      <c r="G325" s="26">
        <f>G321*8/12+G333*4/12</f>
        <v>3.3833333333333333</v>
      </c>
      <c r="H325">
        <f t="shared" si="8"/>
        <v>1897</v>
      </c>
      <c r="I325">
        <f t="shared" si="9"/>
        <v>5</v>
      </c>
      <c r="J325">
        <f>Table_Data[[#This Row],[E]]*$J$6/Table_Data[[#This Row],[CPI]]</f>
        <v>10.616822809375119</v>
      </c>
      <c r="K325">
        <f>Table_Data[[#This Row],[P]]*$J$6/Table_Data[[#This Row],[CPI]]</f>
        <v>172.09629345351803</v>
      </c>
      <c r="L325">
        <f>Table_Data[[#This Row],[E]]/(Table_Data[[#This Row],[CPI]]/$L$6)</f>
        <v>0.73350218181104676</v>
      </c>
      <c r="M325">
        <f>Table_Data[[#This Row],[P]]/(Table_Data[[#This Row],[CPI]]/$L$6)</f>
        <v>11.889904258200522</v>
      </c>
      <c r="N325" s="43">
        <f>1-(Table_Data[[#This Row],[D]]/Table_Data[[#This Row],[E]])</f>
        <v>0.28486293206197855</v>
      </c>
    </row>
    <row r="326" spans="2:14" x14ac:dyDescent="0.25">
      <c r="B326" s="27">
        <v>1897.06</v>
      </c>
      <c r="C326" s="25">
        <v>4.2699999999999996</v>
      </c>
      <c r="D326" s="28">
        <v>0.18</v>
      </c>
      <c r="E326" s="25">
        <v>0.26</v>
      </c>
      <c r="F326" s="25">
        <v>6.2796132230000001</v>
      </c>
      <c r="G326" s="26">
        <f>G321*7/12+G333*5/12</f>
        <v>3.3791666666666664</v>
      </c>
      <c r="H326">
        <f t="shared" si="8"/>
        <v>1897</v>
      </c>
      <c r="I326">
        <f t="shared" si="9"/>
        <v>6</v>
      </c>
      <c r="J326">
        <f>Table_Data[[#This Row],[E]]*$J$6/Table_Data[[#This Row],[CPI]]</f>
        <v>10.966920661253598</v>
      </c>
      <c r="K326">
        <f>Table_Data[[#This Row],[P]]*$J$6/Table_Data[[#This Row],[CPI]]</f>
        <v>180.11058162904948</v>
      </c>
      <c r="L326">
        <f>Table_Data[[#This Row],[E]]/(Table_Data[[#This Row],[CPI]]/$L$6)</f>
        <v>0.75768997723826848</v>
      </c>
      <c r="M326">
        <f>Table_Data[[#This Row],[P]]/(Table_Data[[#This Row],[CPI]]/$L$6)</f>
        <v>12.443600780028484</v>
      </c>
      <c r="N326" s="43">
        <f>1-(Table_Data[[#This Row],[D]]/Table_Data[[#This Row],[E]])</f>
        <v>0.30769230769230771</v>
      </c>
    </row>
    <row r="327" spans="2:14" x14ac:dyDescent="0.25">
      <c r="B327" s="27">
        <v>1897.07</v>
      </c>
      <c r="C327" s="25">
        <v>4.46</v>
      </c>
      <c r="D327" s="28">
        <v>0.18</v>
      </c>
      <c r="E327" s="25">
        <v>0.26829999999999998</v>
      </c>
      <c r="F327" s="25">
        <v>6.2796132230000001</v>
      </c>
      <c r="G327" s="26">
        <f>G321*6/12+G333*6/12</f>
        <v>3.375</v>
      </c>
      <c r="H327">
        <f t="shared" si="8"/>
        <v>1897</v>
      </c>
      <c r="I327">
        <f t="shared" si="9"/>
        <v>7.0000000000000009</v>
      </c>
      <c r="J327">
        <f>Table_Data[[#This Row],[E]]*$J$6/Table_Data[[#This Row],[CPI]]</f>
        <v>11.317018513132078</v>
      </c>
      <c r="K327">
        <f>Table_Data[[#This Row],[P]]*$J$6/Table_Data[[#This Row],[CPI]]</f>
        <v>188.12486980458095</v>
      </c>
      <c r="L327">
        <f>Table_Data[[#This Row],[E]]/(Table_Data[[#This Row],[CPI]]/$L$6)</f>
        <v>0.78187777266549008</v>
      </c>
      <c r="M327">
        <f>Table_Data[[#This Row],[P]]/(Table_Data[[#This Row],[CPI]]/$L$6)</f>
        <v>12.997297301856452</v>
      </c>
      <c r="N327" s="43">
        <f>1-(Table_Data[[#This Row],[D]]/Table_Data[[#This Row],[E]])</f>
        <v>0.32910920611256056</v>
      </c>
    </row>
    <row r="328" spans="2:14" x14ac:dyDescent="0.25">
      <c r="B328" s="27">
        <v>1897.08</v>
      </c>
      <c r="C328" s="25">
        <v>4.75</v>
      </c>
      <c r="D328" s="28">
        <v>0.18</v>
      </c>
      <c r="E328" s="25">
        <v>0.2767</v>
      </c>
      <c r="F328" s="25">
        <v>6.5650523969999997</v>
      </c>
      <c r="G328" s="26">
        <f>G321*5/12+G333*7/12</f>
        <v>3.3708333333333336</v>
      </c>
      <c r="H328">
        <f t="shared" si="8"/>
        <v>1897</v>
      </c>
      <c r="I328">
        <f t="shared" si="9"/>
        <v>8</v>
      </c>
      <c r="J328">
        <f>Table_Data[[#This Row],[E]]*$J$6/Table_Data[[#This Row],[CPI]]</f>
        <v>11.16388133223303</v>
      </c>
      <c r="K328">
        <f>Table_Data[[#This Row],[P]]*$J$6/Table_Data[[#This Row],[CPI]]</f>
        <v>191.64595709471232</v>
      </c>
      <c r="L328">
        <f>Table_Data[[#This Row],[E]]/(Table_Data[[#This Row],[CPI]]/$L$6)</f>
        <v>0.77129772830356902</v>
      </c>
      <c r="M328">
        <f>Table_Data[[#This Row],[P]]/(Table_Data[[#This Row],[CPI]]/$L$6)</f>
        <v>13.240564544423393</v>
      </c>
      <c r="N328" s="43">
        <f>1-(Table_Data[[#This Row],[D]]/Table_Data[[#This Row],[E]])</f>
        <v>0.3494759667509939</v>
      </c>
    </row>
    <row r="329" spans="2:14" x14ac:dyDescent="0.25">
      <c r="B329" s="27">
        <v>1897.09</v>
      </c>
      <c r="C329" s="25">
        <v>4.9800000000000004</v>
      </c>
      <c r="D329" s="28">
        <v>0.18</v>
      </c>
      <c r="E329" s="25">
        <v>0.28499999999999998</v>
      </c>
      <c r="F329" s="25">
        <v>6.7553424790000003</v>
      </c>
      <c r="G329" s="26">
        <f>G321*4/12+G333*8/12</f>
        <v>3.3666666666666667</v>
      </c>
      <c r="H329">
        <f t="shared" si="8"/>
        <v>1897</v>
      </c>
      <c r="I329">
        <f t="shared" si="9"/>
        <v>9</v>
      </c>
      <c r="J329">
        <f>Table_Data[[#This Row],[E]]*$J$6/Table_Data[[#This Row],[CPI]]</f>
        <v>11.174850902773894</v>
      </c>
      <c r="K329">
        <f>Table_Data[[#This Row],[P]]*$J$6/Table_Data[[#This Row],[CPI]]</f>
        <v>195.26581577478601</v>
      </c>
      <c r="L329">
        <f>Table_Data[[#This Row],[E]]/(Table_Data[[#This Row],[CPI]]/$L$6)</f>
        <v>0.77205560135746887</v>
      </c>
      <c r="M329">
        <f>Table_Data[[#This Row],[P]]/(Table_Data[[#This Row],[CPI]]/$L$6)</f>
        <v>13.490655771088404</v>
      </c>
      <c r="N329" s="43">
        <f>1-(Table_Data[[#This Row],[D]]/Table_Data[[#This Row],[E]])</f>
        <v>0.36842105263157887</v>
      </c>
    </row>
    <row r="330" spans="2:14" x14ac:dyDescent="0.25">
      <c r="B330" s="27">
        <v>1897.1</v>
      </c>
      <c r="C330" s="25">
        <v>4.82</v>
      </c>
      <c r="D330" s="28">
        <v>0.18</v>
      </c>
      <c r="E330" s="25">
        <v>0.29330000000000001</v>
      </c>
      <c r="F330" s="25">
        <v>6.6601933879999997</v>
      </c>
      <c r="G330" s="26">
        <f>G321*3/12+G333*9/12</f>
        <v>3.3625000000000003</v>
      </c>
      <c r="H330">
        <f t="shared" ref="H330:H393" si="10">VALUE(LEFT(B330,4))</f>
        <v>1897</v>
      </c>
      <c r="I330">
        <f t="shared" ref="I330:I393" si="11">VALUE(_xlfn.CONCAT("0.",RIGHT(B330,LEN(B330)-FIND(".",B330))))*100</f>
        <v>10</v>
      </c>
      <c r="J330">
        <f>Table_Data[[#This Row],[E]]*$J$6/Table_Data[[#This Row],[CPI]]</f>
        <v>11.6645898360812</v>
      </c>
      <c r="K330">
        <f>Table_Data[[#This Row],[P]]*$J$6/Table_Data[[#This Row],[CPI]]</f>
        <v>191.69220255680665</v>
      </c>
      <c r="L330">
        <f>Table_Data[[#This Row],[E]]/(Table_Data[[#This Row],[CPI]]/$L$6)</f>
        <v>0.80589101356586623</v>
      </c>
      <c r="M330">
        <f>Table_Data[[#This Row],[P]]/(Table_Data[[#This Row],[CPI]]/$L$6)</f>
        <v>13.243759581955251</v>
      </c>
      <c r="N330" s="43">
        <f>1-(Table_Data[[#This Row],[D]]/Table_Data[[#This Row],[E]])</f>
        <v>0.38629389703375383</v>
      </c>
    </row>
    <row r="331" spans="2:14" x14ac:dyDescent="0.25">
      <c r="B331" s="27">
        <v>1897.11</v>
      </c>
      <c r="C331" s="25">
        <v>4.6500000000000004</v>
      </c>
      <c r="D331" s="28">
        <v>0.18</v>
      </c>
      <c r="E331" s="25">
        <v>0.30170000000000002</v>
      </c>
      <c r="F331" s="25">
        <v>6.6601933879999997</v>
      </c>
      <c r="G331" s="26">
        <f>G321*2/12+G333*10/12</f>
        <v>3.3583333333333334</v>
      </c>
      <c r="H331">
        <f t="shared" si="10"/>
        <v>1897</v>
      </c>
      <c r="I331">
        <f t="shared" si="11"/>
        <v>11</v>
      </c>
      <c r="J331">
        <f>Table_Data[[#This Row],[E]]*$J$6/Table_Data[[#This Row],[CPI]]</f>
        <v>11.998659234727917</v>
      </c>
      <c r="K331">
        <f>Table_Data[[#This Row],[P]]*$J$6/Table_Data[[#This Row],[CPI]]</f>
        <v>184.93127425086118</v>
      </c>
      <c r="L331">
        <f>Table_Data[[#This Row],[E]]/(Table_Data[[#This Row],[CPI]]/$L$6)</f>
        <v>0.82897142445558081</v>
      </c>
      <c r="M331">
        <f>Table_Data[[#This Row],[P]]/(Table_Data[[#This Row],[CPI]]/$L$6)</f>
        <v>12.776656028234838</v>
      </c>
      <c r="N331" s="43">
        <f>1-(Table_Data[[#This Row],[D]]/Table_Data[[#This Row],[E]])</f>
        <v>0.40338084189592316</v>
      </c>
    </row>
    <row r="332" spans="2:14" x14ac:dyDescent="0.25">
      <c r="B332" s="27">
        <v>1897.12</v>
      </c>
      <c r="C332" s="25">
        <v>4.75</v>
      </c>
      <c r="D332" s="28">
        <v>0.18</v>
      </c>
      <c r="E332" s="25">
        <v>0.31</v>
      </c>
      <c r="F332" s="25">
        <v>6.6601933879999997</v>
      </c>
      <c r="G332" s="26">
        <f>G321*1/12+G333*11/12</f>
        <v>3.3541666666666665</v>
      </c>
      <c r="H332">
        <f t="shared" si="10"/>
        <v>1897</v>
      </c>
      <c r="I332">
        <f t="shared" si="11"/>
        <v>12</v>
      </c>
      <c r="J332">
        <f>Table_Data[[#This Row],[E]]*$J$6/Table_Data[[#This Row],[CPI]]</f>
        <v>12.328751616724075</v>
      </c>
      <c r="K332">
        <f>Table_Data[[#This Row],[P]]*$J$6/Table_Data[[#This Row],[CPI]]</f>
        <v>188.9082909014173</v>
      </c>
      <c r="L332">
        <f>Table_Data[[#This Row],[E]]/(Table_Data[[#This Row],[CPI]]/$L$6)</f>
        <v>0.85177706854898916</v>
      </c>
      <c r="M332">
        <f>Table_Data[[#This Row],[P]]/(Table_Data[[#This Row],[CPI]]/$L$6)</f>
        <v>13.051422824540962</v>
      </c>
      <c r="N332" s="43">
        <f>1-(Table_Data[[#This Row],[D]]/Table_Data[[#This Row],[E]])</f>
        <v>0.41935483870967749</v>
      </c>
    </row>
    <row r="333" spans="2:14" x14ac:dyDescent="0.25">
      <c r="B333" s="27">
        <v>1898.01</v>
      </c>
      <c r="C333" s="25">
        <v>4.88</v>
      </c>
      <c r="D333" s="28">
        <v>0.1817</v>
      </c>
      <c r="E333" s="25">
        <v>0.31330000000000002</v>
      </c>
      <c r="F333" s="25">
        <v>6.6601933879999997</v>
      </c>
      <c r="G333" s="26">
        <v>3.35</v>
      </c>
      <c r="H333">
        <f t="shared" si="10"/>
        <v>1898</v>
      </c>
      <c r="I333">
        <f t="shared" si="11"/>
        <v>1</v>
      </c>
      <c r="J333">
        <f>Table_Data[[#This Row],[E]]*$J$6/Table_Data[[#This Row],[CPI]]</f>
        <v>12.459993166192429</v>
      </c>
      <c r="K333">
        <f>Table_Data[[#This Row],[P]]*$J$6/Table_Data[[#This Row],[CPI]]</f>
        <v>194.07841254714032</v>
      </c>
      <c r="L333">
        <f>Table_Data[[#This Row],[E]]/(Table_Data[[#This Row],[CPI]]/$L$6)</f>
        <v>0.86084437282709136</v>
      </c>
      <c r="M333">
        <f>Table_Data[[#This Row],[P]]/(Table_Data[[#This Row],[CPI]]/$L$6)</f>
        <v>13.408619659738925</v>
      </c>
      <c r="N333" s="43">
        <f>1-(Table_Data[[#This Row],[D]]/Table_Data[[#This Row],[E]])</f>
        <v>0.42004468560485164</v>
      </c>
    </row>
    <row r="334" spans="2:14" x14ac:dyDescent="0.25">
      <c r="B334" s="27">
        <v>1898.02</v>
      </c>
      <c r="C334" s="25">
        <v>4.87</v>
      </c>
      <c r="D334" s="28">
        <v>0.18329999999999999</v>
      </c>
      <c r="E334" s="25">
        <v>0.31669999999999998</v>
      </c>
      <c r="F334" s="25">
        <v>6.7553424790000003</v>
      </c>
      <c r="G334" s="26">
        <f>G333*11/12+G345*1/12</f>
        <v>3.3291666666666666</v>
      </c>
      <c r="H334">
        <f t="shared" si="10"/>
        <v>1898</v>
      </c>
      <c r="I334">
        <f t="shared" si="11"/>
        <v>2</v>
      </c>
      <c r="J334">
        <f>Table_Data[[#This Row],[E]]*$J$6/Table_Data[[#This Row],[CPI]]</f>
        <v>12.417808003187695</v>
      </c>
      <c r="K334">
        <f>Table_Data[[#This Row],[P]]*$J$6/Table_Data[[#This Row],[CPI]]</f>
        <v>190.95271542634691</v>
      </c>
      <c r="L334">
        <f>Table_Data[[#This Row],[E]]/(Table_Data[[#This Row],[CPI]]/$L$6)</f>
        <v>0.85792985596459781</v>
      </c>
      <c r="M334">
        <f>Table_Data[[#This Row],[P]]/(Table_Data[[#This Row],[CPI]]/$L$6)</f>
        <v>13.192669398634644</v>
      </c>
      <c r="N334" s="43">
        <f>1-(Table_Data[[#This Row],[D]]/Table_Data[[#This Row],[E]])</f>
        <v>0.42121881907167669</v>
      </c>
    </row>
    <row r="335" spans="2:14" x14ac:dyDescent="0.25">
      <c r="B335" s="27">
        <v>1898.03</v>
      </c>
      <c r="C335" s="25">
        <v>4.6500000000000004</v>
      </c>
      <c r="D335" s="28">
        <v>0.185</v>
      </c>
      <c r="E335" s="25">
        <v>0.32</v>
      </c>
      <c r="F335" s="25">
        <v>6.7553424790000003</v>
      </c>
      <c r="G335" s="26">
        <f>G333*10/12+G345*2/12</f>
        <v>3.3083333333333331</v>
      </c>
      <c r="H335">
        <f t="shared" si="10"/>
        <v>1898</v>
      </c>
      <c r="I335">
        <f t="shared" si="11"/>
        <v>3</v>
      </c>
      <c r="J335">
        <f>Table_Data[[#This Row],[E]]*$J$6/Table_Data[[#This Row],[CPI]]</f>
        <v>12.547201013640867</v>
      </c>
      <c r="K335">
        <f>Table_Data[[#This Row],[P]]*$J$6/Table_Data[[#This Row],[CPI]]</f>
        <v>182.32651472946887</v>
      </c>
      <c r="L335">
        <f>Table_Data[[#This Row],[E]]/(Table_Data[[#This Row],[CPI]]/$L$6)</f>
        <v>0.86686944713821068</v>
      </c>
      <c r="M335">
        <f>Table_Data[[#This Row],[P]]/(Table_Data[[#This Row],[CPI]]/$L$6)</f>
        <v>12.596696653727125</v>
      </c>
      <c r="N335" s="43">
        <f>1-(Table_Data[[#This Row],[D]]/Table_Data[[#This Row],[E]])</f>
        <v>0.421875</v>
      </c>
    </row>
    <row r="336" spans="2:14" x14ac:dyDescent="0.25">
      <c r="B336" s="27">
        <v>1898.04</v>
      </c>
      <c r="C336" s="25">
        <v>4.57</v>
      </c>
      <c r="D336" s="28">
        <v>0.1867</v>
      </c>
      <c r="E336" s="25">
        <v>0.32329999999999998</v>
      </c>
      <c r="F336" s="25">
        <v>6.7553424790000003</v>
      </c>
      <c r="G336" s="26">
        <f>G333*9/12+G345*3/12</f>
        <v>3.2875000000000001</v>
      </c>
      <c r="H336">
        <f t="shared" si="10"/>
        <v>1898</v>
      </c>
      <c r="I336">
        <f t="shared" si="11"/>
        <v>4</v>
      </c>
      <c r="J336">
        <f>Table_Data[[#This Row],[E]]*$J$6/Table_Data[[#This Row],[CPI]]</f>
        <v>12.676594024094037</v>
      </c>
      <c r="K336">
        <f>Table_Data[[#This Row],[P]]*$J$6/Table_Data[[#This Row],[CPI]]</f>
        <v>179.18971447605861</v>
      </c>
      <c r="L336">
        <f>Table_Data[[#This Row],[E]]/(Table_Data[[#This Row],[CPI]]/$L$6)</f>
        <v>0.87580903831182344</v>
      </c>
      <c r="M336">
        <f>Table_Data[[#This Row],[P]]/(Table_Data[[#This Row],[CPI]]/$L$6)</f>
        <v>12.379979291942572</v>
      </c>
      <c r="N336" s="43">
        <f>1-(Table_Data[[#This Row],[D]]/Table_Data[[#This Row],[E]])</f>
        <v>0.42251778533869466</v>
      </c>
    </row>
    <row r="337" spans="2:14" x14ac:dyDescent="0.25">
      <c r="B337" s="27">
        <v>1898.05</v>
      </c>
      <c r="C337" s="25">
        <v>4.87</v>
      </c>
      <c r="D337" s="28">
        <v>0.1883</v>
      </c>
      <c r="E337" s="25">
        <v>0.32669999999999999</v>
      </c>
      <c r="F337" s="25">
        <v>7.2310717359999996</v>
      </c>
      <c r="G337" s="26">
        <f>G333*8/12+G345*4/12</f>
        <v>3.2666666666666666</v>
      </c>
      <c r="H337">
        <f t="shared" si="10"/>
        <v>1898</v>
      </c>
      <c r="I337">
        <f t="shared" si="11"/>
        <v>5</v>
      </c>
      <c r="J337">
        <f>Table_Data[[#This Row],[E]]*$J$6/Table_Data[[#This Row],[CPI]]</f>
        <v>11.967149415650605</v>
      </c>
      <c r="K337">
        <f>Table_Data[[#This Row],[P]]*$J$6/Table_Data[[#This Row],[CPI]]</f>
        <v>178.39001424615381</v>
      </c>
      <c r="L337">
        <f>Table_Data[[#This Row],[E]]/(Table_Data[[#This Row],[CPI]]/$L$6)</f>
        <v>0.82679445292119014</v>
      </c>
      <c r="M337">
        <f>Table_Data[[#This Row],[P]]/(Table_Data[[#This Row],[CPI]]/$L$6)</f>
        <v>12.324729065583703</v>
      </c>
      <c r="N337" s="43">
        <f>1-(Table_Data[[#This Row],[D]]/Table_Data[[#This Row],[E]])</f>
        <v>0.42363024181205999</v>
      </c>
    </row>
    <row r="338" spans="2:14" x14ac:dyDescent="0.25">
      <c r="B338" s="27">
        <v>1898.06</v>
      </c>
      <c r="C338" s="25">
        <v>5.0599999999999996</v>
      </c>
      <c r="D338" s="28">
        <v>0.19</v>
      </c>
      <c r="E338" s="25">
        <v>0.33</v>
      </c>
      <c r="F338" s="25">
        <v>6.7553424790000003</v>
      </c>
      <c r="G338" s="26">
        <f>G333*7/12+G345*5/12</f>
        <v>3.2458333333333336</v>
      </c>
      <c r="H338">
        <f t="shared" si="10"/>
        <v>1898</v>
      </c>
      <c r="I338">
        <f t="shared" si="11"/>
        <v>6</v>
      </c>
      <c r="J338">
        <f>Table_Data[[#This Row],[E]]*$J$6/Table_Data[[#This Row],[CPI]]</f>
        <v>12.939301045317144</v>
      </c>
      <c r="K338">
        <f>Table_Data[[#This Row],[P]]*$J$6/Table_Data[[#This Row],[CPI]]</f>
        <v>198.40261602819615</v>
      </c>
      <c r="L338">
        <f>Table_Data[[#This Row],[E]]/(Table_Data[[#This Row],[CPI]]/$L$6)</f>
        <v>0.89395911736127975</v>
      </c>
      <c r="M338">
        <f>Table_Data[[#This Row],[P]]/(Table_Data[[#This Row],[CPI]]/$L$6)</f>
        <v>13.707373132872956</v>
      </c>
      <c r="N338" s="43">
        <f>1-(Table_Data[[#This Row],[D]]/Table_Data[[#This Row],[E]])</f>
        <v>0.42424242424242431</v>
      </c>
    </row>
    <row r="339" spans="2:14" x14ac:dyDescent="0.25">
      <c r="B339" s="27">
        <v>1898.07</v>
      </c>
      <c r="C339" s="25">
        <v>5.08</v>
      </c>
      <c r="D339" s="28">
        <v>0.19170000000000001</v>
      </c>
      <c r="E339" s="25">
        <v>0.33329999999999999</v>
      </c>
      <c r="F339" s="25">
        <v>6.6601933879999997</v>
      </c>
      <c r="G339" s="26">
        <f>G333*6/12+G345*6/12</f>
        <v>3.2250000000000001</v>
      </c>
      <c r="H339">
        <f t="shared" si="10"/>
        <v>1898</v>
      </c>
      <c r="I339">
        <f t="shared" si="11"/>
        <v>7.0000000000000009</v>
      </c>
      <c r="J339">
        <f>Table_Data[[#This Row],[E]]*$J$6/Table_Data[[#This Row],[CPI]]</f>
        <v>13.255396496303661</v>
      </c>
      <c r="K339">
        <f>Table_Data[[#This Row],[P]]*$J$6/Table_Data[[#This Row],[CPI]]</f>
        <v>202.03244584825262</v>
      </c>
      <c r="L339">
        <f>Table_Data[[#This Row],[E]]/(Table_Data[[#This Row],[CPI]]/$L$6)</f>
        <v>0.91579773208831639</v>
      </c>
      <c r="M339">
        <f>Table_Data[[#This Row],[P]]/(Table_Data[[#This Row],[CPI]]/$L$6)</f>
        <v>13.958153252351178</v>
      </c>
      <c r="N339" s="43">
        <f>1-(Table_Data[[#This Row],[D]]/Table_Data[[#This Row],[E]])</f>
        <v>0.42484248424842475</v>
      </c>
    </row>
    <row r="340" spans="2:14" x14ac:dyDescent="0.25">
      <c r="B340" s="27">
        <v>1898.08</v>
      </c>
      <c r="C340" s="25">
        <v>5.27</v>
      </c>
      <c r="D340" s="28">
        <v>0.1933</v>
      </c>
      <c r="E340" s="25">
        <v>0.3367</v>
      </c>
      <c r="F340" s="25">
        <v>6.6601933879999997</v>
      </c>
      <c r="G340" s="26">
        <f>G333*5/12+G345*7/12</f>
        <v>3.2041666666666666</v>
      </c>
      <c r="H340">
        <f t="shared" si="10"/>
        <v>1898</v>
      </c>
      <c r="I340">
        <f t="shared" si="11"/>
        <v>8</v>
      </c>
      <c r="J340">
        <f>Table_Data[[#This Row],[E]]*$J$6/Table_Data[[#This Row],[CPI]]</f>
        <v>13.390615062422569</v>
      </c>
      <c r="K340">
        <f>Table_Data[[#This Row],[P]]*$J$6/Table_Data[[#This Row],[CPI]]</f>
        <v>209.58877748430928</v>
      </c>
      <c r="L340">
        <f>Table_Data[[#This Row],[E]]/(Table_Data[[#This Row],[CPI]]/$L$6)</f>
        <v>0.92513980316272459</v>
      </c>
      <c r="M340">
        <f>Table_Data[[#This Row],[P]]/(Table_Data[[#This Row],[CPI]]/$L$6)</f>
        <v>14.480210165332814</v>
      </c>
      <c r="N340" s="43">
        <f>1-(Table_Data[[#This Row],[D]]/Table_Data[[#This Row],[E]])</f>
        <v>0.42589842589842586</v>
      </c>
    </row>
    <row r="341" spans="2:14" x14ac:dyDescent="0.25">
      <c r="B341" s="27">
        <v>1898.09</v>
      </c>
      <c r="C341" s="25">
        <v>5.26</v>
      </c>
      <c r="D341" s="28">
        <v>0.19500000000000001</v>
      </c>
      <c r="E341" s="25">
        <v>0.34</v>
      </c>
      <c r="F341" s="25">
        <v>6.6601933879999997</v>
      </c>
      <c r="G341" s="26">
        <f>G333*4/12+G345*8/12</f>
        <v>3.1833333333333336</v>
      </c>
      <c r="H341">
        <f t="shared" si="10"/>
        <v>1898</v>
      </c>
      <c r="I341">
        <f t="shared" si="11"/>
        <v>9</v>
      </c>
      <c r="J341">
        <f>Table_Data[[#This Row],[E]]*$J$6/Table_Data[[#This Row],[CPI]]</f>
        <v>13.521856611890923</v>
      </c>
      <c r="K341">
        <f>Table_Data[[#This Row],[P]]*$J$6/Table_Data[[#This Row],[CPI]]</f>
        <v>209.19107581925371</v>
      </c>
      <c r="L341">
        <f>Table_Data[[#This Row],[E]]/(Table_Data[[#This Row],[CPI]]/$L$6)</f>
        <v>0.93420710744082691</v>
      </c>
      <c r="M341">
        <f>Table_Data[[#This Row],[P]]/(Table_Data[[#This Row],[CPI]]/$L$6)</f>
        <v>14.452733485702202</v>
      </c>
      <c r="N341" s="43">
        <f>1-(Table_Data[[#This Row],[D]]/Table_Data[[#This Row],[E]])</f>
        <v>0.42647058823529416</v>
      </c>
    </row>
    <row r="342" spans="2:14" x14ac:dyDescent="0.25">
      <c r="B342" s="27">
        <v>1898.1</v>
      </c>
      <c r="C342" s="25">
        <v>5.15</v>
      </c>
      <c r="D342" s="28">
        <v>0.19670000000000001</v>
      </c>
      <c r="E342" s="25">
        <v>0.34329999999999999</v>
      </c>
      <c r="F342" s="25">
        <v>6.6601933879999997</v>
      </c>
      <c r="G342" s="26">
        <f>G333*3/12+G345*9/12</f>
        <v>3.1625000000000001</v>
      </c>
      <c r="H342">
        <f t="shared" si="10"/>
        <v>1898</v>
      </c>
      <c r="I342">
        <f t="shared" si="11"/>
        <v>10</v>
      </c>
      <c r="J342">
        <f>Table_Data[[#This Row],[E]]*$J$6/Table_Data[[#This Row],[CPI]]</f>
        <v>13.653098161359276</v>
      </c>
      <c r="K342">
        <f>Table_Data[[#This Row],[P]]*$J$6/Table_Data[[#This Row],[CPI]]</f>
        <v>204.81635750364194</v>
      </c>
      <c r="L342">
        <f>Table_Data[[#This Row],[E]]/(Table_Data[[#This Row],[CPI]]/$L$6)</f>
        <v>0.9432744117189289</v>
      </c>
      <c r="M342">
        <f>Table_Data[[#This Row],[P]]/(Table_Data[[#This Row],[CPI]]/$L$6)</f>
        <v>14.150490009765466</v>
      </c>
      <c r="N342" s="43">
        <f>1-(Table_Data[[#This Row],[D]]/Table_Data[[#This Row],[E]])</f>
        <v>0.42703175065540344</v>
      </c>
    </row>
    <row r="343" spans="2:14" x14ac:dyDescent="0.25">
      <c r="B343" s="27">
        <v>1898.11</v>
      </c>
      <c r="C343" s="25">
        <v>5.32</v>
      </c>
      <c r="D343" s="28">
        <v>0.1983</v>
      </c>
      <c r="E343" s="25">
        <v>0.34670000000000001</v>
      </c>
      <c r="F343" s="25">
        <v>6.6601933879999997</v>
      </c>
      <c r="G343" s="26">
        <f>G333*2/12+G345*10/12</f>
        <v>3.1416666666666666</v>
      </c>
      <c r="H343">
        <f t="shared" si="10"/>
        <v>1898</v>
      </c>
      <c r="I343">
        <f t="shared" si="11"/>
        <v>11</v>
      </c>
      <c r="J343">
        <f>Table_Data[[#This Row],[E]]*$J$6/Table_Data[[#This Row],[CPI]]</f>
        <v>13.788316727478184</v>
      </c>
      <c r="K343">
        <f>Table_Data[[#This Row],[P]]*$J$6/Table_Data[[#This Row],[CPI]]</f>
        <v>211.57728580958741</v>
      </c>
      <c r="L343">
        <f>Table_Data[[#This Row],[E]]/(Table_Data[[#This Row],[CPI]]/$L$6)</f>
        <v>0.95261648279333722</v>
      </c>
      <c r="M343">
        <f>Table_Data[[#This Row],[P]]/(Table_Data[[#This Row],[CPI]]/$L$6)</f>
        <v>14.61759356348588</v>
      </c>
      <c r="N343" s="43">
        <f>1-(Table_Data[[#This Row],[D]]/Table_Data[[#This Row],[E]])</f>
        <v>0.42803576579175084</v>
      </c>
    </row>
    <row r="344" spans="2:14" x14ac:dyDescent="0.25">
      <c r="B344" s="27">
        <v>1898.12</v>
      </c>
      <c r="C344" s="25">
        <v>5.65</v>
      </c>
      <c r="D344" s="28">
        <v>0.2</v>
      </c>
      <c r="E344" s="25">
        <v>0.35</v>
      </c>
      <c r="F344" s="25">
        <v>6.7553424790000003</v>
      </c>
      <c r="G344" s="26">
        <f>G333*1/12+G345*11/12</f>
        <v>3.1208333333333336</v>
      </c>
      <c r="H344">
        <f t="shared" si="10"/>
        <v>1898</v>
      </c>
      <c r="I344">
        <f t="shared" si="11"/>
        <v>12</v>
      </c>
      <c r="J344">
        <f>Table_Data[[#This Row],[E]]*$J$6/Table_Data[[#This Row],[CPI]]</f>
        <v>13.723501108669696</v>
      </c>
      <c r="K344">
        <f>Table_Data[[#This Row],[P]]*$J$6/Table_Data[[#This Row],[CPI]]</f>
        <v>221.53651789709656</v>
      </c>
      <c r="L344">
        <f>Table_Data[[#This Row],[E]]/(Table_Data[[#This Row],[CPI]]/$L$6)</f>
        <v>0.9481384578074179</v>
      </c>
      <c r="M344">
        <f>Table_Data[[#This Row],[P]]/(Table_Data[[#This Row],[CPI]]/$L$6)</f>
        <v>15.305663676034033</v>
      </c>
      <c r="N344" s="43">
        <f>1-(Table_Data[[#This Row],[D]]/Table_Data[[#This Row],[E]])</f>
        <v>0.42857142857142849</v>
      </c>
    </row>
    <row r="345" spans="2:14" x14ac:dyDescent="0.25">
      <c r="B345" s="27">
        <v>1899.01</v>
      </c>
      <c r="C345" s="25">
        <v>6.08</v>
      </c>
      <c r="D345" s="28">
        <v>0.20080000000000001</v>
      </c>
      <c r="E345" s="25">
        <v>0.36080000000000001</v>
      </c>
      <c r="F345" s="25">
        <v>6.7553424790000003</v>
      </c>
      <c r="G345" s="26">
        <v>3.1</v>
      </c>
      <c r="H345">
        <f t="shared" si="10"/>
        <v>1899</v>
      </c>
      <c r="I345">
        <f t="shared" si="11"/>
        <v>1</v>
      </c>
      <c r="J345">
        <f>Table_Data[[#This Row],[E]]*$J$6/Table_Data[[#This Row],[CPI]]</f>
        <v>14.146969142880078</v>
      </c>
      <c r="K345">
        <f>Table_Data[[#This Row],[P]]*$J$6/Table_Data[[#This Row],[CPI]]</f>
        <v>238.39681925917645</v>
      </c>
      <c r="L345">
        <f>Table_Data[[#This Row],[E]]/(Table_Data[[#This Row],[CPI]]/$L$6)</f>
        <v>0.97739530164833255</v>
      </c>
      <c r="M345">
        <f>Table_Data[[#This Row],[P]]/(Table_Data[[#This Row],[CPI]]/$L$6)</f>
        <v>16.470519495626004</v>
      </c>
      <c r="N345" s="43">
        <f>1-(Table_Data[[#This Row],[D]]/Table_Data[[#This Row],[E]])</f>
        <v>0.44345898004434592</v>
      </c>
    </row>
    <row r="346" spans="2:14" x14ac:dyDescent="0.25">
      <c r="B346" s="27">
        <v>1899.02</v>
      </c>
      <c r="C346" s="25">
        <v>6.31</v>
      </c>
      <c r="D346" s="28">
        <v>0.20169999999999999</v>
      </c>
      <c r="E346" s="25">
        <v>0.37169999999999997</v>
      </c>
      <c r="F346" s="25">
        <v>6.9456325620000001</v>
      </c>
      <c r="G346" s="26">
        <f>G345*11/12+G357*1/12</f>
        <v>3.104166666666667</v>
      </c>
      <c r="H346">
        <f t="shared" si="10"/>
        <v>1899</v>
      </c>
      <c r="I346">
        <f t="shared" si="11"/>
        <v>2</v>
      </c>
      <c r="J346">
        <f>Table_Data[[#This Row],[E]]*$J$6/Table_Data[[#This Row],[CPI]]</f>
        <v>14.175063253223675</v>
      </c>
      <c r="K346">
        <f>Table_Data[[#This Row],[P]]*$J$6/Table_Data[[#This Row],[CPI]]</f>
        <v>240.63666701060365</v>
      </c>
      <c r="L346">
        <f>Table_Data[[#This Row],[E]]/(Table_Data[[#This Row],[CPI]]/$L$6)</f>
        <v>0.97933628640460746</v>
      </c>
      <c r="M346">
        <f>Table_Data[[#This Row],[P]]/(Table_Data[[#This Row],[CPI]]/$L$6)</f>
        <v>16.625267600788465</v>
      </c>
      <c r="N346" s="43">
        <f>1-(Table_Data[[#This Row],[D]]/Table_Data[[#This Row],[E]])</f>
        <v>0.45735808447672854</v>
      </c>
    </row>
    <row r="347" spans="2:14" x14ac:dyDescent="0.25">
      <c r="B347" s="27">
        <v>1899.03</v>
      </c>
      <c r="C347" s="25">
        <v>6.4</v>
      </c>
      <c r="D347" s="28">
        <v>0.20250000000000001</v>
      </c>
      <c r="E347" s="25">
        <v>0.38250000000000001</v>
      </c>
      <c r="F347" s="25">
        <v>6.9456325620000001</v>
      </c>
      <c r="G347" s="26">
        <f>G345*10/12+G357*2/12</f>
        <v>3.1083333333333334</v>
      </c>
      <c r="H347">
        <f t="shared" si="10"/>
        <v>1899</v>
      </c>
      <c r="I347">
        <f t="shared" si="11"/>
        <v>3</v>
      </c>
      <c r="J347">
        <f>Table_Data[[#This Row],[E]]*$J$6/Table_Data[[#This Row],[CPI]]</f>
        <v>14.586929497869399</v>
      </c>
      <c r="K347">
        <f>Table_Data[[#This Row],[P]]*$J$6/Table_Data[[#This Row],[CPI]]</f>
        <v>244.06888571598472</v>
      </c>
      <c r="L347">
        <f>Table_Data[[#This Row],[E]]/(Table_Data[[#This Row],[CPI]]/$L$6)</f>
        <v>1.0077915780192692</v>
      </c>
      <c r="M347">
        <f>Table_Data[[#This Row],[P]]/(Table_Data[[#This Row],[CPI]]/$L$6)</f>
        <v>16.862395030910651</v>
      </c>
      <c r="N347" s="43">
        <f>1-(Table_Data[[#This Row],[D]]/Table_Data[[#This Row],[E]])</f>
        <v>0.47058823529411764</v>
      </c>
    </row>
    <row r="348" spans="2:14" x14ac:dyDescent="0.25">
      <c r="B348" s="27">
        <v>1899.04</v>
      </c>
      <c r="C348" s="25">
        <v>6.48</v>
      </c>
      <c r="D348" s="28">
        <v>0.20330000000000001</v>
      </c>
      <c r="E348" s="25">
        <v>0.39329999999999998</v>
      </c>
      <c r="F348" s="25">
        <v>7.0407735540000003</v>
      </c>
      <c r="G348" s="26">
        <f>G345*9/12+G357*3/12</f>
        <v>3.1125000000000003</v>
      </c>
      <c r="H348">
        <f t="shared" si="10"/>
        <v>1899</v>
      </c>
      <c r="I348">
        <f t="shared" si="11"/>
        <v>4</v>
      </c>
      <c r="J348">
        <f>Table_Data[[#This Row],[E]]*$J$6/Table_Data[[#This Row],[CPI]]</f>
        <v>14.796119105522932</v>
      </c>
      <c r="K348">
        <f>Table_Data[[#This Row],[P]]*$J$6/Table_Data[[#This Row],[CPI]]</f>
        <v>243.78045208184238</v>
      </c>
      <c r="L348">
        <f>Table_Data[[#This Row],[E]]/(Table_Data[[#This Row],[CPI]]/$L$6)</f>
        <v>1.0222442100713527</v>
      </c>
      <c r="M348">
        <f>Table_Data[[#This Row],[P]]/(Table_Data[[#This Row],[CPI]]/$L$6)</f>
        <v>16.842467534356384</v>
      </c>
      <c r="N348" s="43">
        <f>1-(Table_Data[[#This Row],[D]]/Table_Data[[#This Row],[E]])</f>
        <v>0.48309178743961345</v>
      </c>
    </row>
    <row r="349" spans="2:14" x14ac:dyDescent="0.25">
      <c r="B349" s="27">
        <v>1899.05</v>
      </c>
      <c r="C349" s="25">
        <v>6.21</v>
      </c>
      <c r="D349" s="28">
        <v>0.20419999999999999</v>
      </c>
      <c r="E349" s="25">
        <v>0.4042</v>
      </c>
      <c r="F349" s="25">
        <v>7.0407735540000003</v>
      </c>
      <c r="G349" s="26">
        <f>G345*8/12+G357*4/12</f>
        <v>3.1166666666666671</v>
      </c>
      <c r="H349">
        <f t="shared" si="10"/>
        <v>1899</v>
      </c>
      <c r="I349">
        <f t="shared" si="11"/>
        <v>5</v>
      </c>
      <c r="J349">
        <f>Table_Data[[#This Row],[E]]*$J$6/Table_Data[[#This Row],[CPI]]</f>
        <v>15.206181903006279</v>
      </c>
      <c r="K349">
        <f>Table_Data[[#This Row],[P]]*$J$6/Table_Data[[#This Row],[CPI]]</f>
        <v>233.62293324509892</v>
      </c>
      <c r="L349">
        <f>Table_Data[[#This Row],[E]]/(Table_Data[[#This Row],[CPI]]/$L$6)</f>
        <v>1.0505749039177237</v>
      </c>
      <c r="M349">
        <f>Table_Data[[#This Row],[P]]/(Table_Data[[#This Row],[CPI]]/$L$6)</f>
        <v>16.1406980537582</v>
      </c>
      <c r="N349" s="43">
        <f>1-(Table_Data[[#This Row],[D]]/Table_Data[[#This Row],[E]])</f>
        <v>0.49480455220188024</v>
      </c>
    </row>
    <row r="350" spans="2:14" x14ac:dyDescent="0.25">
      <c r="B350" s="27">
        <v>1899.06</v>
      </c>
      <c r="C350" s="25">
        <v>6.07</v>
      </c>
      <c r="D350" s="28">
        <v>0.20499999999999999</v>
      </c>
      <c r="E350" s="25">
        <v>0.41499999999999998</v>
      </c>
      <c r="F350" s="25">
        <v>7.135922645</v>
      </c>
      <c r="G350" s="26">
        <f>G345*7/12+G357*5/12</f>
        <v>3.1208333333333336</v>
      </c>
      <c r="H350">
        <f t="shared" si="10"/>
        <v>1899</v>
      </c>
      <c r="I350">
        <f t="shared" si="11"/>
        <v>6</v>
      </c>
      <c r="J350">
        <f>Table_Data[[#This Row],[E]]*$J$6/Table_Data[[#This Row],[CPI]]</f>
        <v>15.40430866035544</v>
      </c>
      <c r="K350">
        <f>Table_Data[[#This Row],[P]]*$J$6/Table_Data[[#This Row],[CPI]]</f>
        <v>225.31121341772896</v>
      </c>
      <c r="L350">
        <f>Table_Data[[#This Row],[E]]/(Table_Data[[#This Row],[CPI]]/$L$6)</f>
        <v>1.064263218340983</v>
      </c>
      <c r="M350">
        <f>Table_Data[[#This Row],[P]]/(Table_Data[[#This Row],[CPI]]/$L$6)</f>
        <v>15.566452374288597</v>
      </c>
      <c r="N350" s="43">
        <f>1-(Table_Data[[#This Row],[D]]/Table_Data[[#This Row],[E]])</f>
        <v>0.50602409638554224</v>
      </c>
    </row>
    <row r="351" spans="2:14" x14ac:dyDescent="0.25">
      <c r="B351" s="27">
        <v>1899.07</v>
      </c>
      <c r="C351" s="25">
        <v>6.28</v>
      </c>
      <c r="D351" s="28">
        <v>0.20580000000000001</v>
      </c>
      <c r="E351" s="25">
        <v>0.42580000000000001</v>
      </c>
      <c r="F351" s="25">
        <v>7.2310717359999996</v>
      </c>
      <c r="G351" s="26">
        <f>G345*6/12+G357*6/12</f>
        <v>3.125</v>
      </c>
      <c r="H351">
        <f t="shared" si="10"/>
        <v>1899</v>
      </c>
      <c r="I351">
        <f t="shared" si="11"/>
        <v>7.0000000000000009</v>
      </c>
      <c r="J351">
        <f>Table_Data[[#This Row],[E]]*$J$6/Table_Data[[#This Row],[CPI]]</f>
        <v>15.597221368791025</v>
      </c>
      <c r="K351">
        <f>Table_Data[[#This Row],[P]]*$J$6/Table_Data[[#This Row],[CPI]]</f>
        <v>230.03886847347965</v>
      </c>
      <c r="L351">
        <f>Table_Data[[#This Row],[E]]/(Table_Data[[#This Row],[CPI]]/$L$6)</f>
        <v>1.0775913010524725</v>
      </c>
      <c r="M351">
        <f>Table_Data[[#This Row],[P]]/(Table_Data[[#This Row],[CPI]]/$L$6)</f>
        <v>15.893079780670567</v>
      </c>
      <c r="N351" s="43">
        <f>1-(Table_Data[[#This Row],[D]]/Table_Data[[#This Row],[E]])</f>
        <v>0.51667449506810703</v>
      </c>
    </row>
    <row r="352" spans="2:14" x14ac:dyDescent="0.25">
      <c r="B352" s="27">
        <v>1899.08</v>
      </c>
      <c r="C352" s="25">
        <v>6.44</v>
      </c>
      <c r="D352" s="28">
        <v>0.20669999999999999</v>
      </c>
      <c r="E352" s="25">
        <v>0.43669999999999998</v>
      </c>
      <c r="F352" s="25">
        <v>7.3262127269999997</v>
      </c>
      <c r="G352" s="26">
        <f>G345*5/12+G357*7/12</f>
        <v>3.1291666666666669</v>
      </c>
      <c r="H352">
        <f t="shared" si="10"/>
        <v>1899</v>
      </c>
      <c r="I352">
        <f t="shared" si="11"/>
        <v>8</v>
      </c>
      <c r="J352">
        <f>Table_Data[[#This Row],[E]]*$J$6/Table_Data[[#This Row],[CPI]]</f>
        <v>15.78875610227691</v>
      </c>
      <c r="K352">
        <f>Table_Data[[#This Row],[P]]*$J$6/Table_Data[[#This Row],[CPI]]</f>
        <v>232.83624753529494</v>
      </c>
      <c r="L352">
        <f>Table_Data[[#This Row],[E]]/(Table_Data[[#This Row],[CPI]]/$L$6)</f>
        <v>1.0908241813055397</v>
      </c>
      <c r="M352">
        <f>Table_Data[[#This Row],[P]]/(Table_Data[[#This Row],[CPI]]/$L$6)</f>
        <v>16.086346983301297</v>
      </c>
      <c r="N352" s="43">
        <f>1-(Table_Data[[#This Row],[D]]/Table_Data[[#This Row],[E]])</f>
        <v>0.52667735287382644</v>
      </c>
    </row>
    <row r="353" spans="2:14" x14ac:dyDescent="0.25">
      <c r="B353" s="27">
        <v>1899.09</v>
      </c>
      <c r="C353" s="25">
        <v>6.37</v>
      </c>
      <c r="D353" s="28">
        <v>0.20749999999999999</v>
      </c>
      <c r="E353" s="25">
        <v>0.44750000000000001</v>
      </c>
      <c r="F353" s="25">
        <v>7.6116519010000001</v>
      </c>
      <c r="G353" s="26">
        <f>G345*4/12+G357*8/12</f>
        <v>3.1333333333333337</v>
      </c>
      <c r="H353">
        <f t="shared" si="10"/>
        <v>1899</v>
      </c>
      <c r="I353">
        <f t="shared" si="11"/>
        <v>9</v>
      </c>
      <c r="J353">
        <f>Table_Data[[#This Row],[E]]*$J$6/Table_Data[[#This Row],[CPI]]</f>
        <v>15.572501086712531</v>
      </c>
      <c r="K353">
        <f>Table_Data[[#This Row],[P]]*$J$6/Table_Data[[#This Row],[CPI]]</f>
        <v>221.66889815052249</v>
      </c>
      <c r="L353">
        <f>Table_Data[[#This Row],[E]]/(Table_Data[[#This Row],[CPI]]/$L$6)</f>
        <v>1.0758834096083816</v>
      </c>
      <c r="M353">
        <f>Table_Data[[#This Row],[P]]/(Table_Data[[#This Row],[CPI]]/$L$6)</f>
        <v>15.314809651855622</v>
      </c>
      <c r="N353" s="43">
        <f>1-(Table_Data[[#This Row],[D]]/Table_Data[[#This Row],[E]])</f>
        <v>0.53631284916201127</v>
      </c>
    </row>
    <row r="354" spans="2:14" x14ac:dyDescent="0.25">
      <c r="B354" s="27">
        <v>1899.1</v>
      </c>
      <c r="C354" s="25">
        <v>6.34</v>
      </c>
      <c r="D354" s="28">
        <v>0.20830000000000001</v>
      </c>
      <c r="E354" s="25">
        <v>0.45829999999999999</v>
      </c>
      <c r="F354" s="25">
        <v>7.7067928930000003</v>
      </c>
      <c r="G354" s="26">
        <f>G345*3/12+G357*9/12</f>
        <v>3.1374999999999997</v>
      </c>
      <c r="H354">
        <f t="shared" si="10"/>
        <v>1899</v>
      </c>
      <c r="I354">
        <f t="shared" si="11"/>
        <v>10</v>
      </c>
      <c r="J354">
        <f>Table_Data[[#This Row],[E]]*$J$6/Table_Data[[#This Row],[CPI]]</f>
        <v>15.751445612384382</v>
      </c>
      <c r="K354">
        <f>Table_Data[[#This Row],[P]]*$J$6/Table_Data[[#This Row],[CPI]]</f>
        <v>217.9012986744861</v>
      </c>
      <c r="L354">
        <f>Table_Data[[#This Row],[E]]/(Table_Data[[#This Row],[CPI]]/$L$6)</f>
        <v>1.0882464491316128</v>
      </c>
      <c r="M354">
        <f>Table_Data[[#This Row],[P]]/(Table_Data[[#This Row],[CPI]]/$L$6)</f>
        <v>15.054511209894011</v>
      </c>
      <c r="N354" s="43">
        <f>1-(Table_Data[[#This Row],[D]]/Table_Data[[#This Row],[E]])</f>
        <v>0.5454942177612917</v>
      </c>
    </row>
    <row r="355" spans="2:14" x14ac:dyDescent="0.25">
      <c r="B355" s="27">
        <v>1899.11</v>
      </c>
      <c r="C355" s="25">
        <v>6.46</v>
      </c>
      <c r="D355" s="28">
        <v>0.2092</v>
      </c>
      <c r="E355" s="25">
        <v>0.46920000000000001</v>
      </c>
      <c r="F355" s="25">
        <v>7.8019419829999999</v>
      </c>
      <c r="G355" s="26">
        <f>G345*2/12+G357*10/12</f>
        <v>3.1416666666666666</v>
      </c>
      <c r="H355">
        <f t="shared" si="10"/>
        <v>1899</v>
      </c>
      <c r="I355">
        <f t="shared" si="11"/>
        <v>11</v>
      </c>
      <c r="J355">
        <f>Table_Data[[#This Row],[E]]*$J$6/Table_Data[[#This Row],[CPI]]</f>
        <v>15.92940432917854</v>
      </c>
      <c r="K355">
        <f>Table_Data[[#This Row],[P]]*$J$6/Table_Data[[#This Row],[CPI]]</f>
        <v>219.3178856915886</v>
      </c>
      <c r="L355">
        <f>Table_Data[[#This Row],[E]]/(Table_Data[[#This Row],[CPI]]/$L$6)</f>
        <v>1.1005413804292834</v>
      </c>
      <c r="M355">
        <f>Table_Data[[#This Row],[P]]/(Table_Data[[#This Row],[CPI]]/$L$6)</f>
        <v>15.152381324751001</v>
      </c>
      <c r="N355" s="43">
        <f>1-(Table_Data[[#This Row],[D]]/Table_Data[[#This Row],[E]])</f>
        <v>0.55413469735720378</v>
      </c>
    </row>
    <row r="356" spans="2:14" x14ac:dyDescent="0.25">
      <c r="B356" s="27">
        <v>1899.12</v>
      </c>
      <c r="C356" s="25">
        <v>6.02</v>
      </c>
      <c r="D356" s="28">
        <v>0.21</v>
      </c>
      <c r="E356" s="25">
        <v>0.48</v>
      </c>
      <c r="F356" s="25">
        <v>7.8970910740000004</v>
      </c>
      <c r="G356" s="26">
        <f>G345*1/12+G357*11/12</f>
        <v>3.145833333333333</v>
      </c>
      <c r="H356">
        <f t="shared" si="10"/>
        <v>1899</v>
      </c>
      <c r="I356">
        <f t="shared" si="11"/>
        <v>12</v>
      </c>
      <c r="J356">
        <f>Table_Data[[#This Row],[E]]*$J$6/Table_Data[[#This Row],[CPI]]</f>
        <v>16.099720619734619</v>
      </c>
      <c r="K356">
        <f>Table_Data[[#This Row],[P]]*$J$6/Table_Data[[#This Row],[CPI]]</f>
        <v>201.91732943917165</v>
      </c>
      <c r="L356">
        <f>Table_Data[[#This Row],[E]]/(Table_Data[[#This Row],[CPI]]/$L$6)</f>
        <v>1.1123083066523085</v>
      </c>
      <c r="M356">
        <f>Table_Data[[#This Row],[P]]/(Table_Data[[#This Row],[CPI]]/$L$6)</f>
        <v>13.950200012597701</v>
      </c>
      <c r="N356" s="43">
        <f>1-(Table_Data[[#This Row],[D]]/Table_Data[[#This Row],[E]])</f>
        <v>0.5625</v>
      </c>
    </row>
    <row r="357" spans="2:14" x14ac:dyDescent="0.25">
      <c r="B357" s="27">
        <v>1900.01</v>
      </c>
      <c r="C357" s="25">
        <v>6.1</v>
      </c>
      <c r="D357" s="28">
        <v>0.2175</v>
      </c>
      <c r="E357" s="25">
        <v>0.48</v>
      </c>
      <c r="F357" s="25">
        <v>7.8970910740000004</v>
      </c>
      <c r="G357" s="26">
        <v>3.15</v>
      </c>
      <c r="H357">
        <f t="shared" si="10"/>
        <v>1900</v>
      </c>
      <c r="I357">
        <f t="shared" si="11"/>
        <v>1</v>
      </c>
      <c r="J357">
        <f>Table_Data[[#This Row],[E]]*$J$6/Table_Data[[#This Row],[CPI]]</f>
        <v>16.099720619734619</v>
      </c>
      <c r="K357">
        <f>Table_Data[[#This Row],[P]]*$J$6/Table_Data[[#This Row],[CPI]]</f>
        <v>204.60061620912742</v>
      </c>
      <c r="L357">
        <f>Table_Data[[#This Row],[E]]/(Table_Data[[#This Row],[CPI]]/$L$6)</f>
        <v>1.1123083066523085</v>
      </c>
      <c r="M357">
        <f>Table_Data[[#This Row],[P]]/(Table_Data[[#This Row],[CPI]]/$L$6)</f>
        <v>14.135584730373086</v>
      </c>
      <c r="N357" s="43">
        <f>1-(Table_Data[[#This Row],[D]]/Table_Data[[#This Row],[E]])</f>
        <v>0.546875</v>
      </c>
    </row>
    <row r="358" spans="2:14" x14ac:dyDescent="0.25">
      <c r="B358" s="27">
        <v>1900.02</v>
      </c>
      <c r="C358" s="25">
        <v>6.21</v>
      </c>
      <c r="D358" s="28">
        <v>0.22500000000000001</v>
      </c>
      <c r="E358" s="25">
        <v>0.48</v>
      </c>
      <c r="F358" s="25">
        <v>7.9922320659999997</v>
      </c>
      <c r="G358" s="26">
        <f>G357*11/12+G369*1/12</f>
        <v>3.145833333333333</v>
      </c>
      <c r="H358">
        <f t="shared" si="10"/>
        <v>1900</v>
      </c>
      <c r="I358">
        <f t="shared" si="11"/>
        <v>2</v>
      </c>
      <c r="J358">
        <f>Table_Data[[#This Row],[E]]*$J$6/Table_Data[[#This Row],[CPI]]</f>
        <v>15.908066601428439</v>
      </c>
      <c r="K358">
        <f>Table_Data[[#This Row],[P]]*$J$6/Table_Data[[#This Row],[CPI]]</f>
        <v>205.81061165598041</v>
      </c>
      <c r="L358">
        <f>Table_Data[[#This Row],[E]]/(Table_Data[[#This Row],[CPI]]/$L$6)</f>
        <v>1.0990671851694953</v>
      </c>
      <c r="M358">
        <f>Table_Data[[#This Row],[P]]/(Table_Data[[#This Row],[CPI]]/$L$6)</f>
        <v>14.219181708130346</v>
      </c>
      <c r="N358" s="43">
        <f>1-(Table_Data[[#This Row],[D]]/Table_Data[[#This Row],[E]])</f>
        <v>0.53125</v>
      </c>
    </row>
    <row r="359" spans="2:14" x14ac:dyDescent="0.25">
      <c r="B359" s="27">
        <v>1900.03</v>
      </c>
      <c r="C359" s="25">
        <v>6.26</v>
      </c>
      <c r="D359" s="28">
        <v>0.23250000000000001</v>
      </c>
      <c r="E359" s="25">
        <v>0.48</v>
      </c>
      <c r="F359" s="25">
        <v>7.9922320659999997</v>
      </c>
      <c r="G359" s="26">
        <f>G357*10/12+G369*2/12</f>
        <v>3.1416666666666666</v>
      </c>
      <c r="H359">
        <f t="shared" si="10"/>
        <v>1900</v>
      </c>
      <c r="I359">
        <f t="shared" si="11"/>
        <v>3</v>
      </c>
      <c r="J359">
        <f>Table_Data[[#This Row],[E]]*$J$6/Table_Data[[#This Row],[CPI]]</f>
        <v>15.908066601428439</v>
      </c>
      <c r="K359">
        <f>Table_Data[[#This Row],[P]]*$J$6/Table_Data[[#This Row],[CPI]]</f>
        <v>207.46770192696255</v>
      </c>
      <c r="L359">
        <f>Table_Data[[#This Row],[E]]/(Table_Data[[#This Row],[CPI]]/$L$6)</f>
        <v>1.0990671851694953</v>
      </c>
      <c r="M359">
        <f>Table_Data[[#This Row],[P]]/(Table_Data[[#This Row],[CPI]]/$L$6)</f>
        <v>14.333667873252168</v>
      </c>
      <c r="N359" s="43">
        <f>1-(Table_Data[[#This Row],[D]]/Table_Data[[#This Row],[E]])</f>
        <v>0.515625</v>
      </c>
    </row>
    <row r="360" spans="2:14" x14ac:dyDescent="0.25">
      <c r="B360" s="27">
        <v>1900.04</v>
      </c>
      <c r="C360" s="25">
        <v>6.34</v>
      </c>
      <c r="D360" s="28">
        <v>0.24</v>
      </c>
      <c r="E360" s="25">
        <v>0.48</v>
      </c>
      <c r="F360" s="25">
        <v>7.9922320659999997</v>
      </c>
      <c r="G360" s="26">
        <f>G357*9/12+G369*3/12</f>
        <v>3.1374999999999997</v>
      </c>
      <c r="H360">
        <f t="shared" si="10"/>
        <v>1900</v>
      </c>
      <c r="I360">
        <f t="shared" si="11"/>
        <v>4</v>
      </c>
      <c r="J360">
        <f>Table_Data[[#This Row],[E]]*$J$6/Table_Data[[#This Row],[CPI]]</f>
        <v>15.908066601428439</v>
      </c>
      <c r="K360">
        <f>Table_Data[[#This Row],[P]]*$J$6/Table_Data[[#This Row],[CPI]]</f>
        <v>210.11904636053396</v>
      </c>
      <c r="L360">
        <f>Table_Data[[#This Row],[E]]/(Table_Data[[#This Row],[CPI]]/$L$6)</f>
        <v>1.0990671851694953</v>
      </c>
      <c r="M360">
        <f>Table_Data[[#This Row],[P]]/(Table_Data[[#This Row],[CPI]]/$L$6)</f>
        <v>14.516845737447085</v>
      </c>
      <c r="N360" s="43">
        <f>1-(Table_Data[[#This Row],[D]]/Table_Data[[#This Row],[E]])</f>
        <v>0.5</v>
      </c>
    </row>
    <row r="361" spans="2:14" x14ac:dyDescent="0.25">
      <c r="B361" s="27">
        <v>1900.05</v>
      </c>
      <c r="C361" s="25">
        <v>6.04</v>
      </c>
      <c r="D361" s="28">
        <v>0.2475</v>
      </c>
      <c r="E361" s="25">
        <v>0.48</v>
      </c>
      <c r="F361" s="25">
        <v>7.8019419829999999</v>
      </c>
      <c r="G361" s="26">
        <f>G357*8/12+G369*4/12</f>
        <v>3.1333333333333337</v>
      </c>
      <c r="H361">
        <f t="shared" si="10"/>
        <v>1900</v>
      </c>
      <c r="I361">
        <f t="shared" si="11"/>
        <v>5</v>
      </c>
      <c r="J361">
        <f>Table_Data[[#This Row],[E]]*$J$6/Table_Data[[#This Row],[CPI]]</f>
        <v>16.296065809901322</v>
      </c>
      <c r="K361">
        <f>Table_Data[[#This Row],[P]]*$J$6/Table_Data[[#This Row],[CPI]]</f>
        <v>205.05882810792494</v>
      </c>
      <c r="L361">
        <f>Table_Data[[#This Row],[E]]/(Table_Data[[#This Row],[CPI]]/$L$6)</f>
        <v>1.1258735349660187</v>
      </c>
      <c r="M361">
        <f>Table_Data[[#This Row],[P]]/(Table_Data[[#This Row],[CPI]]/$L$6)</f>
        <v>14.167241981655735</v>
      </c>
      <c r="N361" s="43">
        <f>1-(Table_Data[[#This Row],[D]]/Table_Data[[#This Row],[E]])</f>
        <v>0.484375</v>
      </c>
    </row>
    <row r="362" spans="2:14" x14ac:dyDescent="0.25">
      <c r="B362" s="27">
        <v>1900.06</v>
      </c>
      <c r="C362" s="25">
        <v>5.86</v>
      </c>
      <c r="D362" s="28">
        <v>0.255</v>
      </c>
      <c r="E362" s="25">
        <v>0.48</v>
      </c>
      <c r="F362" s="25">
        <v>7.7067928930000003</v>
      </c>
      <c r="G362" s="26">
        <f>G357*7/12+G369*5/12</f>
        <v>3.1291666666666669</v>
      </c>
      <c r="H362">
        <f t="shared" si="10"/>
        <v>1900</v>
      </c>
      <c r="I362">
        <f t="shared" si="11"/>
        <v>6</v>
      </c>
      <c r="J362">
        <f>Table_Data[[#This Row],[E]]*$J$6/Table_Data[[#This Row],[CPI]]</f>
        <v>16.497259205639327</v>
      </c>
      <c r="K362">
        <f>Table_Data[[#This Row],[P]]*$J$6/Table_Data[[#This Row],[CPI]]</f>
        <v>201.40403946884683</v>
      </c>
      <c r="L362">
        <f>Table_Data[[#This Row],[E]]/(Table_Data[[#This Row],[CPI]]/$L$6)</f>
        <v>1.1397737193610609</v>
      </c>
      <c r="M362">
        <f>Table_Data[[#This Row],[P]]/(Table_Data[[#This Row],[CPI]]/$L$6)</f>
        <v>13.914737490532952</v>
      </c>
      <c r="N362" s="43">
        <f>1-(Table_Data[[#This Row],[D]]/Table_Data[[#This Row],[E]])</f>
        <v>0.46875</v>
      </c>
    </row>
    <row r="363" spans="2:14" x14ac:dyDescent="0.25">
      <c r="B363" s="27">
        <v>1900.07</v>
      </c>
      <c r="C363" s="25">
        <v>5.86</v>
      </c>
      <c r="D363" s="28">
        <v>0.26250000000000001</v>
      </c>
      <c r="E363" s="25">
        <v>0.48</v>
      </c>
      <c r="F363" s="25">
        <v>7.8019419829999999</v>
      </c>
      <c r="G363" s="26">
        <f>G357*6/12+G369*6/12</f>
        <v>3.125</v>
      </c>
      <c r="H363">
        <f t="shared" si="10"/>
        <v>1900</v>
      </c>
      <c r="I363">
        <f t="shared" si="11"/>
        <v>7.0000000000000009</v>
      </c>
      <c r="J363">
        <f>Table_Data[[#This Row],[E]]*$J$6/Table_Data[[#This Row],[CPI]]</f>
        <v>16.296065809901322</v>
      </c>
      <c r="K363">
        <f>Table_Data[[#This Row],[P]]*$J$6/Table_Data[[#This Row],[CPI]]</f>
        <v>198.94780342921197</v>
      </c>
      <c r="L363">
        <f>Table_Data[[#This Row],[E]]/(Table_Data[[#This Row],[CPI]]/$L$6)</f>
        <v>1.1258735349660187</v>
      </c>
      <c r="M363">
        <f>Table_Data[[#This Row],[P]]/(Table_Data[[#This Row],[CPI]]/$L$6)</f>
        <v>13.74503940604348</v>
      </c>
      <c r="N363" s="43">
        <f>1-(Table_Data[[#This Row],[D]]/Table_Data[[#This Row],[E]])</f>
        <v>0.453125</v>
      </c>
    </row>
    <row r="364" spans="2:14" x14ac:dyDescent="0.25">
      <c r="B364" s="27">
        <v>1900.08</v>
      </c>
      <c r="C364" s="25">
        <v>5.94</v>
      </c>
      <c r="D364" s="28">
        <v>0.27</v>
      </c>
      <c r="E364" s="25">
        <v>0.48</v>
      </c>
      <c r="F364" s="25">
        <v>7.7067928930000003</v>
      </c>
      <c r="G364" s="26">
        <f>G357*5/12+G369*7/12</f>
        <v>3.1208333333333336</v>
      </c>
      <c r="H364">
        <f t="shared" si="10"/>
        <v>1900</v>
      </c>
      <c r="I364">
        <f t="shared" si="11"/>
        <v>8</v>
      </c>
      <c r="J364">
        <f>Table_Data[[#This Row],[E]]*$J$6/Table_Data[[#This Row],[CPI]]</f>
        <v>16.497259205639327</v>
      </c>
      <c r="K364">
        <f>Table_Data[[#This Row],[P]]*$J$6/Table_Data[[#This Row],[CPI]]</f>
        <v>204.15358266978669</v>
      </c>
      <c r="L364">
        <f>Table_Data[[#This Row],[E]]/(Table_Data[[#This Row],[CPI]]/$L$6)</f>
        <v>1.1397737193610609</v>
      </c>
      <c r="M364">
        <f>Table_Data[[#This Row],[P]]/(Table_Data[[#This Row],[CPI]]/$L$6)</f>
        <v>14.104699777093129</v>
      </c>
      <c r="N364" s="43">
        <f>1-(Table_Data[[#This Row],[D]]/Table_Data[[#This Row],[E]])</f>
        <v>0.43749999999999989</v>
      </c>
    </row>
    <row r="365" spans="2:14" x14ac:dyDescent="0.25">
      <c r="B365" s="27">
        <v>1900.09</v>
      </c>
      <c r="C365" s="25">
        <v>5.8</v>
      </c>
      <c r="D365" s="28">
        <v>0.27750000000000002</v>
      </c>
      <c r="E365" s="25">
        <v>0.48</v>
      </c>
      <c r="F365" s="25">
        <v>7.8019419829999999</v>
      </c>
      <c r="G365" s="26">
        <f>G357*4/12+G369*8/12</f>
        <v>3.1166666666666671</v>
      </c>
      <c r="H365">
        <f t="shared" si="10"/>
        <v>1900</v>
      </c>
      <c r="I365">
        <f t="shared" si="11"/>
        <v>9</v>
      </c>
      <c r="J365">
        <f>Table_Data[[#This Row],[E]]*$J$6/Table_Data[[#This Row],[CPI]]</f>
        <v>16.296065809901322</v>
      </c>
      <c r="K365">
        <f>Table_Data[[#This Row],[P]]*$J$6/Table_Data[[#This Row],[CPI]]</f>
        <v>196.91079520297427</v>
      </c>
      <c r="L365">
        <f>Table_Data[[#This Row],[E]]/(Table_Data[[#This Row],[CPI]]/$L$6)</f>
        <v>1.1258735349660187</v>
      </c>
      <c r="M365">
        <f>Table_Data[[#This Row],[P]]/(Table_Data[[#This Row],[CPI]]/$L$6)</f>
        <v>13.604305214172726</v>
      </c>
      <c r="N365" s="43">
        <f>1-(Table_Data[[#This Row],[D]]/Table_Data[[#This Row],[E]])</f>
        <v>0.42187499999999989</v>
      </c>
    </row>
    <row r="366" spans="2:14" x14ac:dyDescent="0.25">
      <c r="B366" s="27">
        <v>1900.1</v>
      </c>
      <c r="C366" s="25">
        <v>6.01</v>
      </c>
      <c r="D366" s="28">
        <v>0.28499999999999998</v>
      </c>
      <c r="E366" s="25">
        <v>0.48</v>
      </c>
      <c r="F366" s="25">
        <v>7.7067928930000003</v>
      </c>
      <c r="G366" s="26">
        <f>G357*3/12+G369*9/12</f>
        <v>3.1125000000000003</v>
      </c>
      <c r="H366">
        <f t="shared" si="10"/>
        <v>1900</v>
      </c>
      <c r="I366">
        <f t="shared" si="11"/>
        <v>10</v>
      </c>
      <c r="J366">
        <f>Table_Data[[#This Row],[E]]*$J$6/Table_Data[[#This Row],[CPI]]</f>
        <v>16.497259205639327</v>
      </c>
      <c r="K366">
        <f>Table_Data[[#This Row],[P]]*$J$6/Table_Data[[#This Row],[CPI]]</f>
        <v>206.55943297060907</v>
      </c>
      <c r="L366">
        <f>Table_Data[[#This Row],[E]]/(Table_Data[[#This Row],[CPI]]/$L$6)</f>
        <v>1.1397737193610609</v>
      </c>
      <c r="M366">
        <f>Table_Data[[#This Row],[P]]/(Table_Data[[#This Row],[CPI]]/$L$6)</f>
        <v>14.270916777833282</v>
      </c>
      <c r="N366" s="43">
        <f>1-(Table_Data[[#This Row],[D]]/Table_Data[[#This Row],[E]])</f>
        <v>0.40625</v>
      </c>
    </row>
    <row r="367" spans="2:14" x14ac:dyDescent="0.25">
      <c r="B367" s="27">
        <v>1900.11</v>
      </c>
      <c r="C367" s="25">
        <v>6.48</v>
      </c>
      <c r="D367" s="28">
        <v>0.29249999999999998</v>
      </c>
      <c r="E367" s="25">
        <v>0.48</v>
      </c>
      <c r="F367" s="25">
        <v>7.7067928930000003</v>
      </c>
      <c r="G367" s="26">
        <f>G357*2/12+G369*10/12</f>
        <v>3.1083333333333334</v>
      </c>
      <c r="H367">
        <f t="shared" si="10"/>
        <v>1900</v>
      </c>
      <c r="I367">
        <f t="shared" si="11"/>
        <v>11</v>
      </c>
      <c r="J367">
        <f>Table_Data[[#This Row],[E]]*$J$6/Table_Data[[#This Row],[CPI]]</f>
        <v>16.497259205639327</v>
      </c>
      <c r="K367">
        <f>Table_Data[[#This Row],[P]]*$J$6/Table_Data[[#This Row],[CPI]]</f>
        <v>222.71299927613094</v>
      </c>
      <c r="L367">
        <f>Table_Data[[#This Row],[E]]/(Table_Data[[#This Row],[CPI]]/$L$6)</f>
        <v>1.1397737193610609</v>
      </c>
      <c r="M367">
        <f>Table_Data[[#This Row],[P]]/(Table_Data[[#This Row],[CPI]]/$L$6)</f>
        <v>15.386945211374321</v>
      </c>
      <c r="N367" s="43">
        <f>1-(Table_Data[[#This Row],[D]]/Table_Data[[#This Row],[E]])</f>
        <v>0.390625</v>
      </c>
    </row>
    <row r="368" spans="2:14" x14ac:dyDescent="0.25">
      <c r="B368" s="27">
        <v>1900.12</v>
      </c>
      <c r="C368" s="25">
        <v>6.87</v>
      </c>
      <c r="D368" s="28">
        <v>0.3</v>
      </c>
      <c r="E368" s="25">
        <v>0.48</v>
      </c>
      <c r="F368" s="25">
        <v>7.6116519010000001</v>
      </c>
      <c r="G368" s="26">
        <f>G357*1/12+G369*11/12</f>
        <v>3.104166666666667</v>
      </c>
      <c r="H368">
        <f t="shared" si="10"/>
        <v>1900</v>
      </c>
      <c r="I368">
        <f t="shared" si="11"/>
        <v>12</v>
      </c>
      <c r="J368">
        <f>Table_Data[[#This Row],[E]]*$J$6/Table_Data[[#This Row],[CPI]]</f>
        <v>16.703464852786627</v>
      </c>
      <c r="K368">
        <f>Table_Data[[#This Row],[P]]*$J$6/Table_Data[[#This Row],[CPI]]</f>
        <v>239.0683407055086</v>
      </c>
      <c r="L368">
        <f>Table_Data[[#This Row],[E]]/(Table_Data[[#This Row],[CPI]]/$L$6)</f>
        <v>1.1540201935464205</v>
      </c>
      <c r="M368">
        <f>Table_Data[[#This Row],[P]]/(Table_Data[[#This Row],[CPI]]/$L$6)</f>
        <v>16.516914020133143</v>
      </c>
      <c r="N368" s="43">
        <f>1-(Table_Data[[#This Row],[D]]/Table_Data[[#This Row],[E]])</f>
        <v>0.375</v>
      </c>
    </row>
    <row r="369" spans="2:14" x14ac:dyDescent="0.25">
      <c r="B369" s="27">
        <v>1901.01</v>
      </c>
      <c r="C369" s="25">
        <v>7.07</v>
      </c>
      <c r="D369" s="28">
        <v>0.30170000000000002</v>
      </c>
      <c r="E369" s="25">
        <v>0.48170000000000002</v>
      </c>
      <c r="F369" s="25">
        <v>7.7067928930000003</v>
      </c>
      <c r="G369" s="26">
        <v>3.1</v>
      </c>
      <c r="H369">
        <f t="shared" si="10"/>
        <v>1901</v>
      </c>
      <c r="I369">
        <f t="shared" si="11"/>
        <v>1</v>
      </c>
      <c r="J369">
        <f>Table_Data[[#This Row],[E]]*$J$6/Table_Data[[#This Row],[CPI]]</f>
        <v>16.555686998659301</v>
      </c>
      <c r="K369">
        <f>Table_Data[[#This Row],[P]]*$J$6/Table_Data[[#This Row],[CPI]]</f>
        <v>242.99088038306263</v>
      </c>
      <c r="L369">
        <f>Table_Data[[#This Row],[E]]/(Table_Data[[#This Row],[CPI]]/$L$6)</f>
        <v>1.1438104179504647</v>
      </c>
      <c r="M369">
        <f>Table_Data[[#This Row],[P]]/(Table_Data[[#This Row],[CPI]]/$L$6)</f>
        <v>16.787917074755626</v>
      </c>
      <c r="N369" s="43">
        <f>1-(Table_Data[[#This Row],[D]]/Table_Data[[#This Row],[E]])</f>
        <v>0.37367656217562795</v>
      </c>
    </row>
    <row r="370" spans="2:14" x14ac:dyDescent="0.25">
      <c r="B370" s="27">
        <v>1901.02</v>
      </c>
      <c r="C370" s="25">
        <v>7.25</v>
      </c>
      <c r="D370" s="28">
        <v>0.30330000000000001</v>
      </c>
      <c r="E370" s="25">
        <v>0.48330000000000001</v>
      </c>
      <c r="F370" s="25">
        <v>7.6116519010000001</v>
      </c>
      <c r="G370" s="26">
        <f>G369*11/12+G381*1/12</f>
        <v>3.1066666666666669</v>
      </c>
      <c r="H370">
        <f t="shared" si="10"/>
        <v>1901</v>
      </c>
      <c r="I370">
        <f t="shared" si="11"/>
        <v>2</v>
      </c>
      <c r="J370">
        <f>Table_Data[[#This Row],[E]]*$J$6/Table_Data[[#This Row],[CPI]]</f>
        <v>16.818301173649534</v>
      </c>
      <c r="K370">
        <f>Table_Data[[#This Row],[P]]*$J$6/Table_Data[[#This Row],[CPI]]</f>
        <v>252.29191704729797</v>
      </c>
      <c r="L370">
        <f>Table_Data[[#This Row],[E]]/(Table_Data[[#This Row],[CPI]]/$L$6)</f>
        <v>1.1619540823770522</v>
      </c>
      <c r="M370">
        <f>Table_Data[[#This Row],[P]]/(Table_Data[[#This Row],[CPI]]/$L$6)</f>
        <v>17.43051334002406</v>
      </c>
      <c r="N370" s="43">
        <f>1-(Table_Data[[#This Row],[D]]/Table_Data[[#This Row],[E]])</f>
        <v>0.37243947858472992</v>
      </c>
    </row>
    <row r="371" spans="2:14" x14ac:dyDescent="0.25">
      <c r="B371" s="27">
        <v>1901.03</v>
      </c>
      <c r="C371" s="25">
        <v>7.51</v>
      </c>
      <c r="D371" s="28">
        <v>0.30499999999999999</v>
      </c>
      <c r="E371" s="25">
        <v>0.48499999999999999</v>
      </c>
      <c r="F371" s="25">
        <v>7.6116519010000001</v>
      </c>
      <c r="G371" s="26">
        <f>G369*10/12+G381*2/12</f>
        <v>3.1133333333333333</v>
      </c>
      <c r="H371">
        <f t="shared" si="10"/>
        <v>1901</v>
      </c>
      <c r="I371">
        <f t="shared" si="11"/>
        <v>3</v>
      </c>
      <c r="J371">
        <f>Table_Data[[#This Row],[E]]*$J$6/Table_Data[[#This Row],[CPI]]</f>
        <v>16.877459278336488</v>
      </c>
      <c r="K371">
        <f>Table_Data[[#This Row],[P]]*$J$6/Table_Data[[#This Row],[CPI]]</f>
        <v>261.33962717589077</v>
      </c>
      <c r="L371">
        <f>Table_Data[[#This Row],[E]]/(Table_Data[[#This Row],[CPI]]/$L$6)</f>
        <v>1.1660412372291957</v>
      </c>
      <c r="M371">
        <f>Table_Data[[#This Row],[P]]/(Table_Data[[#This Row],[CPI]]/$L$6)</f>
        <v>18.055607611528369</v>
      </c>
      <c r="N371" s="43">
        <f>1-(Table_Data[[#This Row],[D]]/Table_Data[[#This Row],[E]])</f>
        <v>0.37113402061855671</v>
      </c>
    </row>
    <row r="372" spans="2:14" x14ac:dyDescent="0.25">
      <c r="B372" s="27">
        <v>1901.04</v>
      </c>
      <c r="C372" s="25">
        <v>8.14</v>
      </c>
      <c r="D372" s="28">
        <v>0.30669999999999997</v>
      </c>
      <c r="E372" s="25">
        <v>0.48670000000000002</v>
      </c>
      <c r="F372" s="25">
        <v>7.5165028100000004</v>
      </c>
      <c r="G372" s="26">
        <f>G369*9/12+G381*3/12</f>
        <v>3.12</v>
      </c>
      <c r="H372">
        <f t="shared" si="10"/>
        <v>1901</v>
      </c>
      <c r="I372">
        <f t="shared" si="11"/>
        <v>4</v>
      </c>
      <c r="J372">
        <f>Table_Data[[#This Row],[E]]*$J$6/Table_Data[[#This Row],[CPI]]</f>
        <v>17.151012799262162</v>
      </c>
      <c r="K372">
        <f>Table_Data[[#This Row],[P]]*$J$6/Table_Data[[#This Row],[CPI]]</f>
        <v>286.84866280253544</v>
      </c>
      <c r="L372">
        <f>Table_Data[[#This Row],[E]]/(Table_Data[[#This Row],[CPI]]/$L$6)</f>
        <v>1.1849406865318528</v>
      </c>
      <c r="M372">
        <f>Table_Data[[#This Row],[P]]/(Table_Data[[#This Row],[CPI]]/$L$6)</f>
        <v>19.817992990280011</v>
      </c>
      <c r="N372" s="43">
        <f>1-(Table_Data[[#This Row],[D]]/Table_Data[[#This Row],[E]])</f>
        <v>0.36983768235052406</v>
      </c>
    </row>
    <row r="373" spans="2:14" x14ac:dyDescent="0.25">
      <c r="B373" s="27">
        <v>1901.05</v>
      </c>
      <c r="C373" s="25">
        <v>7.73</v>
      </c>
      <c r="D373" s="28">
        <v>0.30830000000000002</v>
      </c>
      <c r="E373" s="25">
        <v>0.48830000000000001</v>
      </c>
      <c r="F373" s="25">
        <v>7.5165028100000004</v>
      </c>
      <c r="G373" s="26">
        <f>G369*8/12+G381*4/12</f>
        <v>3.1266666666666669</v>
      </c>
      <c r="H373">
        <f t="shared" si="10"/>
        <v>1901</v>
      </c>
      <c r="I373">
        <f t="shared" si="11"/>
        <v>5</v>
      </c>
      <c r="J373">
        <f>Table_Data[[#This Row],[E]]*$J$6/Table_Data[[#This Row],[CPI]]</f>
        <v>17.207395828805659</v>
      </c>
      <c r="K373">
        <f>Table_Data[[#This Row],[P]]*$J$6/Table_Data[[#This Row],[CPI]]</f>
        <v>272.40051148201462</v>
      </c>
      <c r="L373">
        <f>Table_Data[[#This Row],[E]]/(Table_Data[[#This Row],[CPI]]/$L$6)</f>
        <v>1.1888361151294506</v>
      </c>
      <c r="M373">
        <f>Table_Data[[#This Row],[P]]/(Table_Data[[#This Row],[CPI]]/$L$6)</f>
        <v>18.819789412145514</v>
      </c>
      <c r="N373" s="43">
        <f>1-(Table_Data[[#This Row],[D]]/Table_Data[[#This Row],[E]])</f>
        <v>0.36862584476756088</v>
      </c>
    </row>
    <row r="374" spans="2:14" x14ac:dyDescent="0.25">
      <c r="B374" s="27">
        <v>1901.06</v>
      </c>
      <c r="C374" s="25">
        <v>8.5</v>
      </c>
      <c r="D374" s="28">
        <v>0.31</v>
      </c>
      <c r="E374" s="25">
        <v>0.49</v>
      </c>
      <c r="F374" s="25">
        <v>7.5165028100000004</v>
      </c>
      <c r="G374" s="26">
        <f>G369*7/12+G381*5/12</f>
        <v>3.1333333333333333</v>
      </c>
      <c r="H374">
        <f t="shared" si="10"/>
        <v>1901</v>
      </c>
      <c r="I374">
        <f t="shared" si="11"/>
        <v>6</v>
      </c>
      <c r="J374">
        <f>Table_Data[[#This Row],[E]]*$J$6/Table_Data[[#This Row],[CPI]]</f>
        <v>17.267302797695621</v>
      </c>
      <c r="K374">
        <f>Table_Data[[#This Row],[P]]*$J$6/Table_Data[[#This Row],[CPI]]</f>
        <v>299.534844449822</v>
      </c>
      <c r="L374">
        <f>Table_Data[[#This Row],[E]]/(Table_Data[[#This Row],[CPI]]/$L$6)</f>
        <v>1.1929750080143986</v>
      </c>
      <c r="M374">
        <f>Table_Data[[#This Row],[P]]/(Table_Data[[#This Row],[CPI]]/$L$6)</f>
        <v>20.694464424739568</v>
      </c>
      <c r="N374" s="43">
        <f>1-(Table_Data[[#This Row],[D]]/Table_Data[[#This Row],[E]])</f>
        <v>0.36734693877551017</v>
      </c>
    </row>
    <row r="375" spans="2:14" x14ac:dyDescent="0.25">
      <c r="B375" s="27">
        <v>1901.07</v>
      </c>
      <c r="C375" s="25">
        <v>7.93</v>
      </c>
      <c r="D375" s="28">
        <v>0.31169999999999998</v>
      </c>
      <c r="E375" s="25">
        <v>0.49170000000000003</v>
      </c>
      <c r="F375" s="25">
        <v>7.6116519010000001</v>
      </c>
      <c r="G375" s="26">
        <f>G369*6/12+G381*6/12</f>
        <v>3.14</v>
      </c>
      <c r="H375">
        <f t="shared" si="10"/>
        <v>1901</v>
      </c>
      <c r="I375">
        <f t="shared" si="11"/>
        <v>7.0000000000000009</v>
      </c>
      <c r="J375">
        <f>Table_Data[[#This Row],[E]]*$J$6/Table_Data[[#This Row],[CPI]]</f>
        <v>17.110611808573303</v>
      </c>
      <c r="K375">
        <f>Table_Data[[#This Row],[P]]*$J$6/Table_Data[[#This Row],[CPI]]</f>
        <v>275.95515892207908</v>
      </c>
      <c r="L375">
        <f>Table_Data[[#This Row],[E]]/(Table_Data[[#This Row],[CPI]]/$L$6)</f>
        <v>1.1821494357641147</v>
      </c>
      <c r="M375">
        <f>Table_Data[[#This Row],[P]]/(Table_Data[[#This Row],[CPI]]/$L$6)</f>
        <v>19.06537528088149</v>
      </c>
      <c r="N375" s="43">
        <f>1-(Table_Data[[#This Row],[D]]/Table_Data[[#This Row],[E]])</f>
        <v>0.36607687614399032</v>
      </c>
    </row>
    <row r="376" spans="2:14" x14ac:dyDescent="0.25">
      <c r="B376" s="27">
        <v>1901.08</v>
      </c>
      <c r="C376" s="25">
        <v>8.0399999999999991</v>
      </c>
      <c r="D376" s="28">
        <v>0.31330000000000002</v>
      </c>
      <c r="E376" s="25">
        <v>0.49330000000000002</v>
      </c>
      <c r="F376" s="25">
        <v>7.7067928930000003</v>
      </c>
      <c r="G376" s="26">
        <f>G369*5/12+G381*7/12</f>
        <v>3.1466666666666669</v>
      </c>
      <c r="H376">
        <f t="shared" si="10"/>
        <v>1901</v>
      </c>
      <c r="I376">
        <f t="shared" si="11"/>
        <v>8</v>
      </c>
      <c r="J376">
        <f>Table_Data[[#This Row],[E]]*$J$6/Table_Data[[#This Row],[CPI]]</f>
        <v>16.954370762795584</v>
      </c>
      <c r="K376">
        <f>Table_Data[[#This Row],[P]]*$J$6/Table_Data[[#This Row],[CPI]]</f>
        <v>276.32909169445867</v>
      </c>
      <c r="L376">
        <f>Table_Data[[#This Row],[E]]/(Table_Data[[#This Row],[CPI]]/$L$6)</f>
        <v>1.1713549495016902</v>
      </c>
      <c r="M376">
        <f>Table_Data[[#This Row],[P]]/(Table_Data[[#This Row],[CPI]]/$L$6)</f>
        <v>19.091209799297769</v>
      </c>
      <c r="N376" s="43">
        <f>1-(Table_Data[[#This Row],[D]]/Table_Data[[#This Row],[E]])</f>
        <v>0.36488951956213256</v>
      </c>
    </row>
    <row r="377" spans="2:14" x14ac:dyDescent="0.25">
      <c r="B377" s="27">
        <v>1901.09</v>
      </c>
      <c r="C377" s="25">
        <v>8</v>
      </c>
      <c r="D377" s="28">
        <v>0.315</v>
      </c>
      <c r="E377" s="25">
        <v>0.495</v>
      </c>
      <c r="F377" s="25">
        <v>7.8019419829999999</v>
      </c>
      <c r="G377" s="26">
        <f>G369*4/12+G381*8/12</f>
        <v>3.1533333333333333</v>
      </c>
      <c r="H377">
        <f t="shared" si="10"/>
        <v>1901</v>
      </c>
      <c r="I377">
        <f t="shared" si="11"/>
        <v>9</v>
      </c>
      <c r="J377">
        <f>Table_Data[[#This Row],[E]]*$J$6/Table_Data[[#This Row],[CPI]]</f>
        <v>16.805317866460737</v>
      </c>
      <c r="K377">
        <f>Table_Data[[#This Row],[P]]*$J$6/Table_Data[[#This Row],[CPI]]</f>
        <v>271.60109683168866</v>
      </c>
      <c r="L377">
        <f>Table_Data[[#This Row],[E]]/(Table_Data[[#This Row],[CPI]]/$L$6)</f>
        <v>1.1610570829337068</v>
      </c>
      <c r="M377">
        <f>Table_Data[[#This Row],[P]]/(Table_Data[[#This Row],[CPI]]/$L$6)</f>
        <v>18.764558916100313</v>
      </c>
      <c r="N377" s="43">
        <f>1-(Table_Data[[#This Row],[D]]/Table_Data[[#This Row],[E]])</f>
        <v>0.36363636363636365</v>
      </c>
    </row>
    <row r="378" spans="2:14" x14ac:dyDescent="0.25">
      <c r="B378" s="27">
        <v>1901.1</v>
      </c>
      <c r="C378" s="25">
        <v>7.91</v>
      </c>
      <c r="D378" s="28">
        <v>0.31669999999999998</v>
      </c>
      <c r="E378" s="25">
        <v>0.49669999999999997</v>
      </c>
      <c r="F378" s="25">
        <v>7.8019419829999999</v>
      </c>
      <c r="G378" s="26">
        <f>G369*3/12+G381*9/12</f>
        <v>3.16</v>
      </c>
      <c r="H378">
        <f t="shared" si="10"/>
        <v>1901</v>
      </c>
      <c r="I378">
        <f t="shared" si="11"/>
        <v>10</v>
      </c>
      <c r="J378">
        <f>Table_Data[[#This Row],[E]]*$J$6/Table_Data[[#This Row],[CPI]]</f>
        <v>16.863033099537468</v>
      </c>
      <c r="K378">
        <f>Table_Data[[#This Row],[P]]*$J$6/Table_Data[[#This Row],[CPI]]</f>
        <v>268.54558449233218</v>
      </c>
      <c r="L378">
        <f>Table_Data[[#This Row],[E]]/(Table_Data[[#This Row],[CPI]]/$L$6)</f>
        <v>1.1650445517033781</v>
      </c>
      <c r="M378">
        <f>Table_Data[[#This Row],[P]]/(Table_Data[[#This Row],[CPI]]/$L$6)</f>
        <v>18.553457628294183</v>
      </c>
      <c r="N378" s="43">
        <f>1-(Table_Data[[#This Row],[D]]/Table_Data[[#This Row],[E]])</f>
        <v>0.3623917857861888</v>
      </c>
    </row>
    <row r="379" spans="2:14" x14ac:dyDescent="0.25">
      <c r="B379" s="27">
        <v>1901.11</v>
      </c>
      <c r="C379" s="25">
        <v>8.08</v>
      </c>
      <c r="D379" s="28">
        <v>0.31830000000000003</v>
      </c>
      <c r="E379" s="25">
        <v>0.49830000000000002</v>
      </c>
      <c r="F379" s="25">
        <v>7.8970910740000004</v>
      </c>
      <c r="G379" s="26">
        <f>G369*2/12+G381*10/12</f>
        <v>3.1666666666666665</v>
      </c>
      <c r="H379">
        <f t="shared" si="10"/>
        <v>1901</v>
      </c>
      <c r="I379">
        <f t="shared" si="11"/>
        <v>11</v>
      </c>
      <c r="J379">
        <f>Table_Data[[#This Row],[E]]*$J$6/Table_Data[[#This Row],[CPI]]</f>
        <v>16.713522468362001</v>
      </c>
      <c r="K379">
        <f>Table_Data[[#This Row],[P]]*$J$6/Table_Data[[#This Row],[CPI]]</f>
        <v>271.01196376553276</v>
      </c>
      <c r="L379">
        <f>Table_Data[[#This Row],[E]]/(Table_Data[[#This Row],[CPI]]/$L$6)</f>
        <v>1.1547150608434278</v>
      </c>
      <c r="M379">
        <f>Table_Data[[#This Row],[P]]/(Table_Data[[#This Row],[CPI]]/$L$6)</f>
        <v>18.723856495313861</v>
      </c>
      <c r="N379" s="43">
        <f>1-(Table_Data[[#This Row],[D]]/Table_Data[[#This Row],[E]])</f>
        <v>0.36122817579771216</v>
      </c>
    </row>
    <row r="380" spans="2:14" x14ac:dyDescent="0.25">
      <c r="B380" s="27">
        <v>1901.12</v>
      </c>
      <c r="C380" s="25">
        <v>7.95</v>
      </c>
      <c r="D380" s="28">
        <v>0.32</v>
      </c>
      <c r="E380" s="25">
        <v>0.5</v>
      </c>
      <c r="F380" s="25">
        <v>7.9922320659999997</v>
      </c>
      <c r="G380" s="26">
        <f>G369*1/12+G381*11/12</f>
        <v>3.1733333333333338</v>
      </c>
      <c r="H380">
        <f t="shared" si="10"/>
        <v>1901</v>
      </c>
      <c r="I380">
        <f t="shared" si="11"/>
        <v>12</v>
      </c>
      <c r="J380">
        <f>Table_Data[[#This Row],[E]]*$J$6/Table_Data[[#This Row],[CPI]]</f>
        <v>16.57090270982129</v>
      </c>
      <c r="K380">
        <f>Table_Data[[#This Row],[P]]*$J$6/Table_Data[[#This Row],[CPI]]</f>
        <v>263.47735308615853</v>
      </c>
      <c r="L380">
        <f>Table_Data[[#This Row],[E]]/(Table_Data[[#This Row],[CPI]]/$L$6)</f>
        <v>1.1448616512182244</v>
      </c>
      <c r="M380">
        <f>Table_Data[[#This Row],[P]]/(Table_Data[[#This Row],[CPI]]/$L$6)</f>
        <v>18.203300254369768</v>
      </c>
      <c r="N380" s="43">
        <f>1-(Table_Data[[#This Row],[D]]/Table_Data[[#This Row],[E]])</f>
        <v>0.36</v>
      </c>
    </row>
    <row r="381" spans="2:14" x14ac:dyDescent="0.25">
      <c r="B381" s="27">
        <v>1902.01</v>
      </c>
      <c r="C381" s="25">
        <v>8.1199999999999992</v>
      </c>
      <c r="D381" s="28">
        <v>0.32079999999999997</v>
      </c>
      <c r="E381" s="25">
        <v>0.51080000000000003</v>
      </c>
      <c r="F381" s="25">
        <v>7.8970910740000004</v>
      </c>
      <c r="G381" s="26">
        <v>3.18</v>
      </c>
      <c r="H381">
        <f t="shared" si="10"/>
        <v>1902</v>
      </c>
      <c r="I381">
        <f t="shared" si="11"/>
        <v>1</v>
      </c>
      <c r="J381">
        <f>Table_Data[[#This Row],[E]]*$J$6/Table_Data[[#This Row],[CPI]]</f>
        <v>17.13278602616759</v>
      </c>
      <c r="K381">
        <f>Table_Data[[#This Row],[P]]*$J$6/Table_Data[[#This Row],[CPI]]</f>
        <v>272.35360715051058</v>
      </c>
      <c r="L381">
        <f>Table_Data[[#This Row],[E]]/(Table_Data[[#This Row],[CPI]]/$L$6)</f>
        <v>1.1836814229958317</v>
      </c>
      <c r="M381">
        <f>Table_Data[[#This Row],[P]]/(Table_Data[[#This Row],[CPI]]/$L$6)</f>
        <v>18.81654885420155</v>
      </c>
      <c r="N381" s="43">
        <f>1-(Table_Data[[#This Row],[D]]/Table_Data[[#This Row],[E]])</f>
        <v>0.37196554424432271</v>
      </c>
    </row>
    <row r="382" spans="2:14" x14ac:dyDescent="0.25">
      <c r="B382" s="27">
        <v>1902.02</v>
      </c>
      <c r="C382" s="25">
        <v>8.19</v>
      </c>
      <c r="D382" s="28">
        <v>0.32169999999999999</v>
      </c>
      <c r="E382" s="25">
        <v>0.52170000000000005</v>
      </c>
      <c r="F382" s="25">
        <v>7.8970910740000004</v>
      </c>
      <c r="G382" s="26">
        <f>G381*11/12+G393*1/12</f>
        <v>3.1900000000000004</v>
      </c>
      <c r="H382">
        <f t="shared" si="10"/>
        <v>1902</v>
      </c>
      <c r="I382">
        <f t="shared" si="11"/>
        <v>2</v>
      </c>
      <c r="J382">
        <f>Table_Data[[#This Row],[E]]*$J$6/Table_Data[[#This Row],[CPI]]</f>
        <v>17.498383848574065</v>
      </c>
      <c r="K382">
        <f>Table_Data[[#This Row],[P]]*$J$6/Table_Data[[#This Row],[CPI]]</f>
        <v>274.70148307422193</v>
      </c>
      <c r="L382">
        <f>Table_Data[[#This Row],[E]]/(Table_Data[[#This Row],[CPI]]/$L$6)</f>
        <v>1.2089400907927279</v>
      </c>
      <c r="M382">
        <f>Table_Data[[#This Row],[P]]/(Table_Data[[#This Row],[CPI]]/$L$6)</f>
        <v>18.978760482255012</v>
      </c>
      <c r="N382" s="43">
        <f>1-(Table_Data[[#This Row],[D]]/Table_Data[[#This Row],[E]])</f>
        <v>0.38336208548974515</v>
      </c>
    </row>
    <row r="383" spans="2:14" x14ac:dyDescent="0.25">
      <c r="B383" s="27">
        <v>1902.03</v>
      </c>
      <c r="C383" s="25">
        <v>8.1999999999999993</v>
      </c>
      <c r="D383" s="28">
        <v>0.32250000000000001</v>
      </c>
      <c r="E383" s="25">
        <v>0.53249999999999997</v>
      </c>
      <c r="F383" s="25">
        <v>7.8970910740000004</v>
      </c>
      <c r="G383" s="26">
        <f>G381*10/12+G393*2/12</f>
        <v>3.1999999999999997</v>
      </c>
      <c r="H383">
        <f t="shared" si="10"/>
        <v>1902</v>
      </c>
      <c r="I383">
        <f t="shared" si="11"/>
        <v>3</v>
      </c>
      <c r="J383">
        <f>Table_Data[[#This Row],[E]]*$J$6/Table_Data[[#This Row],[CPI]]</f>
        <v>17.86062756251809</v>
      </c>
      <c r="K383">
        <f>Table_Data[[#This Row],[P]]*$J$6/Table_Data[[#This Row],[CPI]]</f>
        <v>275.03689392046635</v>
      </c>
      <c r="L383">
        <f>Table_Data[[#This Row],[E]]/(Table_Data[[#This Row],[CPI]]/$L$6)</f>
        <v>1.2339670276924046</v>
      </c>
      <c r="M383">
        <f>Table_Data[[#This Row],[P]]/(Table_Data[[#This Row],[CPI]]/$L$6)</f>
        <v>19.001933571976934</v>
      </c>
      <c r="N383" s="43">
        <f>1-(Table_Data[[#This Row],[D]]/Table_Data[[#This Row],[E]])</f>
        <v>0.39436619718309851</v>
      </c>
    </row>
    <row r="384" spans="2:14" x14ac:dyDescent="0.25">
      <c r="B384" s="27">
        <v>1902.04</v>
      </c>
      <c r="C384" s="25">
        <v>8.48</v>
      </c>
      <c r="D384" s="28">
        <v>0.32329999999999998</v>
      </c>
      <c r="E384" s="25">
        <v>0.54330000000000001</v>
      </c>
      <c r="F384" s="25">
        <v>7.9922320659999997</v>
      </c>
      <c r="G384" s="26">
        <f>G381*9/12+G393*3/12</f>
        <v>3.21</v>
      </c>
      <c r="H384">
        <f t="shared" si="10"/>
        <v>1902</v>
      </c>
      <c r="I384">
        <f t="shared" si="11"/>
        <v>4</v>
      </c>
      <c r="J384">
        <f>Table_Data[[#This Row],[E]]*$J$6/Table_Data[[#This Row],[CPI]]</f>
        <v>18.005942884491816</v>
      </c>
      <c r="K384">
        <f>Table_Data[[#This Row],[P]]*$J$6/Table_Data[[#This Row],[CPI]]</f>
        <v>281.0425099585691</v>
      </c>
      <c r="L384">
        <f>Table_Data[[#This Row],[E]]/(Table_Data[[#This Row],[CPI]]/$L$6)</f>
        <v>1.2440066702137225</v>
      </c>
      <c r="M384">
        <f>Table_Data[[#This Row],[P]]/(Table_Data[[#This Row],[CPI]]/$L$6)</f>
        <v>19.416853604661085</v>
      </c>
      <c r="N384" s="43">
        <f>1-(Table_Data[[#This Row],[D]]/Table_Data[[#This Row],[E]])</f>
        <v>0.40493281796429237</v>
      </c>
    </row>
    <row r="385" spans="2:14" x14ac:dyDescent="0.25">
      <c r="B385" s="27">
        <v>1902.05</v>
      </c>
      <c r="C385" s="25">
        <v>8.4600000000000009</v>
      </c>
      <c r="D385" s="28">
        <v>0.32419999999999999</v>
      </c>
      <c r="E385" s="25">
        <v>0.55420000000000003</v>
      </c>
      <c r="F385" s="25">
        <v>8.0873811569999994</v>
      </c>
      <c r="G385" s="26">
        <f>G381*8/12+G393*4/12</f>
        <v>3.2199999999999998</v>
      </c>
      <c r="H385">
        <f t="shared" si="10"/>
        <v>1902</v>
      </c>
      <c r="I385">
        <f t="shared" si="11"/>
        <v>5</v>
      </c>
      <c r="J385">
        <f>Table_Data[[#This Row],[E]]*$J$6/Table_Data[[#This Row],[CPI]]</f>
        <v>18.151096201635355</v>
      </c>
      <c r="K385">
        <f>Table_Data[[#This Row],[P]]*$J$6/Table_Data[[#This Row],[CPI]]</f>
        <v>277.08097052658803</v>
      </c>
      <c r="L385">
        <f>Table_Data[[#This Row],[E]]/(Table_Data[[#This Row],[CPI]]/$L$6)</f>
        <v>1.2540351200365716</v>
      </c>
      <c r="M385">
        <f>Table_Data[[#This Row],[P]]/(Table_Data[[#This Row],[CPI]]/$L$6)</f>
        <v>19.143156108822438</v>
      </c>
      <c r="N385" s="43">
        <f>1-(Table_Data[[#This Row],[D]]/Table_Data[[#This Row],[E]])</f>
        <v>0.41501263081919892</v>
      </c>
    </row>
    <row r="386" spans="2:14" x14ac:dyDescent="0.25">
      <c r="B386" s="27">
        <v>1902.06</v>
      </c>
      <c r="C386" s="25">
        <v>8.41</v>
      </c>
      <c r="D386" s="28">
        <v>0.32500000000000001</v>
      </c>
      <c r="E386" s="25">
        <v>0.56499999999999995</v>
      </c>
      <c r="F386" s="25">
        <v>8.18251405</v>
      </c>
      <c r="G386" s="26">
        <f>G381*7/12+G393*5/12</f>
        <v>3.2300000000000004</v>
      </c>
      <c r="H386">
        <f t="shared" si="10"/>
        <v>1902</v>
      </c>
      <c r="I386">
        <f t="shared" si="11"/>
        <v>6</v>
      </c>
      <c r="J386">
        <f>Table_Data[[#This Row],[E]]*$J$6/Table_Data[[#This Row],[CPI]]</f>
        <v>18.289672842052745</v>
      </c>
      <c r="K386">
        <f>Table_Data[[#This Row],[P]]*$J$6/Table_Data[[#This Row],[CPI]]</f>
        <v>272.24097097639572</v>
      </c>
      <c r="L386">
        <f>Table_Data[[#This Row],[E]]/(Table_Data[[#This Row],[CPI]]/$L$6)</f>
        <v>1.2636091960025415</v>
      </c>
      <c r="M386">
        <f>Table_Data[[#This Row],[P]]/(Table_Data[[#This Row],[CPI]]/$L$6)</f>
        <v>18.808766970586504</v>
      </c>
      <c r="N386" s="43">
        <f>1-(Table_Data[[#This Row],[D]]/Table_Data[[#This Row],[E]])</f>
        <v>0.42477876106194679</v>
      </c>
    </row>
    <row r="387" spans="2:14" x14ac:dyDescent="0.25">
      <c r="B387" s="27">
        <v>1902.07</v>
      </c>
      <c r="C387" s="25">
        <v>8.6</v>
      </c>
      <c r="D387" s="28">
        <v>0.32579999999999998</v>
      </c>
      <c r="E387" s="25">
        <v>0.57579999999999998</v>
      </c>
      <c r="F387" s="25">
        <v>8.18251405</v>
      </c>
      <c r="G387" s="26">
        <f>G381*6/12+G393*6/12</f>
        <v>3.2399999999999998</v>
      </c>
      <c r="H387">
        <f t="shared" si="10"/>
        <v>1902</v>
      </c>
      <c r="I387">
        <f t="shared" si="11"/>
        <v>7.0000000000000009</v>
      </c>
      <c r="J387">
        <f>Table_Data[[#This Row],[E]]*$J$6/Table_Data[[#This Row],[CPI]]</f>
        <v>18.639280747706138</v>
      </c>
      <c r="K387">
        <f>Table_Data[[#This Row],[P]]*$J$6/Table_Data[[#This Row],[CPI]]</f>
        <v>278.39148042770546</v>
      </c>
      <c r="L387">
        <f>Table_Data[[#This Row],[E]]/(Table_Data[[#This Row],[CPI]]/$L$6)</f>
        <v>1.2877631416960416</v>
      </c>
      <c r="M387">
        <f>Table_Data[[#This Row],[P]]/(Table_Data[[#This Row],[CPI]]/$L$6)</f>
        <v>19.233697496675855</v>
      </c>
      <c r="N387" s="43">
        <f>1-(Table_Data[[#This Row],[D]]/Table_Data[[#This Row],[E]])</f>
        <v>0.43417853421326846</v>
      </c>
    </row>
    <row r="388" spans="2:14" x14ac:dyDescent="0.25">
      <c r="B388" s="27">
        <v>1902.08</v>
      </c>
      <c r="C388" s="25">
        <v>8.83</v>
      </c>
      <c r="D388" s="28">
        <v>0.32669999999999999</v>
      </c>
      <c r="E388" s="25">
        <v>0.5867</v>
      </c>
      <c r="F388" s="25">
        <v>8.0873811569999994</v>
      </c>
      <c r="G388" s="26">
        <f>G381*5/12+G393*7/12</f>
        <v>3.25</v>
      </c>
      <c r="H388">
        <f t="shared" si="10"/>
        <v>1902</v>
      </c>
      <c r="I388">
        <f t="shared" si="11"/>
        <v>8</v>
      </c>
      <c r="J388">
        <f>Table_Data[[#This Row],[E]]*$J$6/Table_Data[[#This Row],[CPI]]</f>
        <v>19.215532554131109</v>
      </c>
      <c r="K388">
        <f>Table_Data[[#This Row],[P]]*$J$6/Table_Data[[#This Row],[CPI]]</f>
        <v>289.1991690011551</v>
      </c>
      <c r="L388">
        <f>Table_Data[[#This Row],[E]]/(Table_Data[[#This Row],[CPI]]/$L$6)</f>
        <v>1.3275756133624259</v>
      </c>
      <c r="M388">
        <f>Table_Data[[#This Row],[P]]/(Table_Data[[#This Row],[CPI]]/$L$6)</f>
        <v>19.980386340532164</v>
      </c>
      <c r="N388" s="43">
        <f>1-(Table_Data[[#This Row],[D]]/Table_Data[[#This Row],[E]])</f>
        <v>0.44315663882733936</v>
      </c>
    </row>
    <row r="389" spans="2:14" x14ac:dyDescent="0.25">
      <c r="B389" s="27">
        <v>1902.09</v>
      </c>
      <c r="C389" s="25">
        <v>8.85</v>
      </c>
      <c r="D389" s="28">
        <v>0.32750000000000001</v>
      </c>
      <c r="E389" s="25">
        <v>0.59750000000000003</v>
      </c>
      <c r="F389" s="25">
        <v>8.18251405</v>
      </c>
      <c r="G389" s="26">
        <f>G381*4/12+G393*8/12</f>
        <v>3.26</v>
      </c>
      <c r="H389">
        <f t="shared" si="10"/>
        <v>1902</v>
      </c>
      <c r="I389">
        <f t="shared" si="11"/>
        <v>9</v>
      </c>
      <c r="J389">
        <f>Table_Data[[#This Row],[E]]*$J$6/Table_Data[[#This Row],[CPI]]</f>
        <v>19.34173366925047</v>
      </c>
      <c r="K389">
        <f>Table_Data[[#This Row],[P]]*$J$6/Table_Data[[#This Row],[CPI]]</f>
        <v>286.48425602153412</v>
      </c>
      <c r="L389">
        <f>Table_Data[[#This Row],[E]]/(Table_Data[[#This Row],[CPI]]/$L$6)</f>
        <v>1.3362946807283516</v>
      </c>
      <c r="M389">
        <f>Table_Data[[#This Row],[P]]/(Table_Data[[#This Row],[CPI]]/$L$6)</f>
        <v>19.792816609951316</v>
      </c>
      <c r="N389" s="43">
        <f>1-(Table_Data[[#This Row],[D]]/Table_Data[[#This Row],[E]])</f>
        <v>0.45188284518828448</v>
      </c>
    </row>
    <row r="390" spans="2:14" x14ac:dyDescent="0.25">
      <c r="B390" s="27">
        <v>1902.1</v>
      </c>
      <c r="C390" s="25">
        <v>8.57</v>
      </c>
      <c r="D390" s="28">
        <v>0.32829999999999998</v>
      </c>
      <c r="E390" s="25">
        <v>0.60829999999999995</v>
      </c>
      <c r="F390" s="25">
        <v>8.7534247930000006</v>
      </c>
      <c r="G390" s="26">
        <f>G381*3/12+G393*9/12</f>
        <v>3.27</v>
      </c>
      <c r="H390">
        <f t="shared" si="10"/>
        <v>1902</v>
      </c>
      <c r="I390">
        <f t="shared" si="11"/>
        <v>10</v>
      </c>
      <c r="J390">
        <f>Table_Data[[#This Row],[E]]*$J$6/Table_Data[[#This Row],[CPI]]</f>
        <v>18.4070444323517</v>
      </c>
      <c r="K390">
        <f>Table_Data[[#This Row],[P]]*$J$6/Table_Data[[#This Row],[CPI]]</f>
        <v>259.32660000863734</v>
      </c>
      <c r="L390">
        <f>Table_Data[[#This Row],[E]]/(Table_Data[[#This Row],[CPI]]/$L$6)</f>
        <v>1.2717182432300127</v>
      </c>
      <c r="M390">
        <f>Table_Data[[#This Row],[P]]/(Table_Data[[#This Row],[CPI]]/$L$6)</f>
        <v>17.916530239160299</v>
      </c>
      <c r="N390" s="43">
        <f>1-(Table_Data[[#This Row],[D]]/Table_Data[[#This Row],[E]])</f>
        <v>0.46029919447640966</v>
      </c>
    </row>
    <row r="391" spans="2:14" x14ac:dyDescent="0.25">
      <c r="B391" s="27">
        <v>1902.11</v>
      </c>
      <c r="C391" s="25">
        <v>8.24</v>
      </c>
      <c r="D391" s="28">
        <v>0.32919999999999999</v>
      </c>
      <c r="E391" s="25">
        <v>0.61919999999999997</v>
      </c>
      <c r="F391" s="25">
        <v>8.4679289260000008</v>
      </c>
      <c r="G391" s="26">
        <f>G381*2/12+G393*10/12</f>
        <v>3.2800000000000002</v>
      </c>
      <c r="H391">
        <f t="shared" si="10"/>
        <v>1902</v>
      </c>
      <c r="I391">
        <f t="shared" si="11"/>
        <v>11</v>
      </c>
      <c r="J391">
        <f>Table_Data[[#This Row],[E]]*$J$6/Table_Data[[#This Row],[CPI]]</f>
        <v>19.368589395739569</v>
      </c>
      <c r="K391">
        <f>Table_Data[[#This Row],[P]]*$J$6/Table_Data[[#This Row],[CPI]]</f>
        <v>257.74737826371779</v>
      </c>
      <c r="L391">
        <f>Table_Data[[#This Row],[E]]/(Table_Data[[#This Row],[CPI]]/$L$6)</f>
        <v>1.3381501071895037</v>
      </c>
      <c r="M391">
        <f>Table_Data[[#This Row],[P]]/(Table_Data[[#This Row],[CPI]]/$L$6)</f>
        <v>17.807423907043784</v>
      </c>
      <c r="N391" s="43">
        <f>1-(Table_Data[[#This Row],[D]]/Table_Data[[#This Row],[E]])</f>
        <v>0.46834625322997414</v>
      </c>
    </row>
    <row r="392" spans="2:14" x14ac:dyDescent="0.25">
      <c r="B392" s="27">
        <v>1902.12</v>
      </c>
      <c r="C392" s="25">
        <v>8.0500000000000007</v>
      </c>
      <c r="D392" s="28">
        <v>0.33</v>
      </c>
      <c r="E392" s="25">
        <v>0.63</v>
      </c>
      <c r="F392" s="25">
        <v>8.5630942149999996</v>
      </c>
      <c r="G392" s="26">
        <f>G381*1/12+G393*11/12</f>
        <v>3.29</v>
      </c>
      <c r="H392">
        <f t="shared" si="10"/>
        <v>1902</v>
      </c>
      <c r="I392">
        <f t="shared" si="11"/>
        <v>12</v>
      </c>
      <c r="J392">
        <f>Table_Data[[#This Row],[E]]*$J$6/Table_Data[[#This Row],[CPI]]</f>
        <v>19.487407917069149</v>
      </c>
      <c r="K392">
        <f>Table_Data[[#This Row],[P]]*$J$6/Table_Data[[#This Row],[CPI]]</f>
        <v>249.00576782921692</v>
      </c>
      <c r="L392">
        <f>Table_Data[[#This Row],[E]]/(Table_Data[[#This Row],[CPI]]/$L$6)</f>
        <v>1.3463591209594092</v>
      </c>
      <c r="M392">
        <f>Table_Data[[#This Row],[P]]/(Table_Data[[#This Row],[CPI]]/$L$6)</f>
        <v>17.203477656703562</v>
      </c>
      <c r="N392" s="43">
        <f>1-(Table_Data[[#This Row],[D]]/Table_Data[[#This Row],[E]])</f>
        <v>0.47619047619047616</v>
      </c>
    </row>
    <row r="393" spans="2:14" x14ac:dyDescent="0.25">
      <c r="B393" s="27">
        <v>1903.01</v>
      </c>
      <c r="C393" s="25">
        <v>8.4600000000000009</v>
      </c>
      <c r="D393" s="28">
        <v>0.33169999999999999</v>
      </c>
      <c r="E393" s="25">
        <v>0.62170000000000003</v>
      </c>
      <c r="F393" s="25">
        <v>8.6582595040000001</v>
      </c>
      <c r="G393" s="26">
        <v>3.3</v>
      </c>
      <c r="H393">
        <f t="shared" si="10"/>
        <v>1903</v>
      </c>
      <c r="I393">
        <f t="shared" si="11"/>
        <v>1</v>
      </c>
      <c r="J393">
        <f>Table_Data[[#This Row],[E]]*$J$6/Table_Data[[#This Row],[CPI]]</f>
        <v>19.019299528262327</v>
      </c>
      <c r="K393">
        <f>Table_Data[[#This Row],[P]]*$J$6/Table_Data[[#This Row],[CPI]]</f>
        <v>258.81176453128404</v>
      </c>
      <c r="L393">
        <f>Table_Data[[#This Row],[E]]/(Table_Data[[#This Row],[CPI]]/$L$6)</f>
        <v>1.3140181343310313</v>
      </c>
      <c r="M393">
        <f>Table_Data[[#This Row],[P]]/(Table_Data[[#This Row],[CPI]]/$L$6)</f>
        <v>17.880960940068402</v>
      </c>
      <c r="N393" s="43">
        <f>1-(Table_Data[[#This Row],[D]]/Table_Data[[#This Row],[E]])</f>
        <v>0.46646292423998714</v>
      </c>
    </row>
    <row r="394" spans="2:14" x14ac:dyDescent="0.25">
      <c r="B394" s="27">
        <v>1903.02</v>
      </c>
      <c r="C394" s="25">
        <v>8.41</v>
      </c>
      <c r="D394" s="28">
        <v>0.33329999999999999</v>
      </c>
      <c r="E394" s="25">
        <v>0.61329999999999996</v>
      </c>
      <c r="F394" s="25">
        <v>8.6582595040000001</v>
      </c>
      <c r="G394" s="26">
        <f>G393*11/12+G405*1/12</f>
        <v>3.3083333333333331</v>
      </c>
      <c r="H394">
        <f t="shared" ref="H394:H457" si="12">VALUE(LEFT(B394,4))</f>
        <v>1903</v>
      </c>
      <c r="I394">
        <f t="shared" ref="I394:I457" si="13">VALUE(_xlfn.CONCAT("0.",RIGHT(B394,LEN(B394)-FIND(".",B394))))*100</f>
        <v>2</v>
      </c>
      <c r="J394">
        <f>Table_Data[[#This Row],[E]]*$J$6/Table_Data[[#This Row],[CPI]]</f>
        <v>18.76232330816034</v>
      </c>
      <c r="K394">
        <f>Table_Data[[#This Row],[P]]*$J$6/Table_Data[[#This Row],[CPI]]</f>
        <v>257.28214417353411</v>
      </c>
      <c r="L394">
        <f>Table_Data[[#This Row],[E]]/(Table_Data[[#This Row],[CPI]]/$L$6)</f>
        <v>1.2962639887167788</v>
      </c>
      <c r="M394">
        <f>Table_Data[[#This Row],[P]]/(Table_Data[[#This Row],[CPI]]/$L$6)</f>
        <v>17.77528150188833</v>
      </c>
      <c r="N394" s="43">
        <f>1-(Table_Data[[#This Row],[D]]/Table_Data[[#This Row],[E]])</f>
        <v>0.45654655144301315</v>
      </c>
    </row>
    <row r="395" spans="2:14" x14ac:dyDescent="0.25">
      <c r="B395" s="27">
        <v>1903.03</v>
      </c>
      <c r="C395" s="25">
        <v>8.08</v>
      </c>
      <c r="D395" s="28">
        <v>0.33500000000000002</v>
      </c>
      <c r="E395" s="25">
        <v>0.60499999999999998</v>
      </c>
      <c r="F395" s="25">
        <v>8.3728446279999993</v>
      </c>
      <c r="G395" s="26">
        <f>G393*10/12+G405*2/12</f>
        <v>3.3166666666666664</v>
      </c>
      <c r="H395">
        <f t="shared" si="12"/>
        <v>1903</v>
      </c>
      <c r="I395">
        <f t="shared" si="13"/>
        <v>3</v>
      </c>
      <c r="J395">
        <f>Table_Data[[#This Row],[E]]*$J$6/Table_Data[[#This Row],[CPI]]</f>
        <v>19.139323864209654</v>
      </c>
      <c r="K395">
        <f>Table_Data[[#This Row],[P]]*$J$6/Table_Data[[#This Row],[CPI]]</f>
        <v>255.6127881368827</v>
      </c>
      <c r="L395">
        <f>Table_Data[[#This Row],[E]]/(Table_Data[[#This Row],[CPI]]/$L$6)</f>
        <v>1.3223104562307664</v>
      </c>
      <c r="M395">
        <f>Table_Data[[#This Row],[P]]/(Table_Data[[#This Row],[CPI]]/$L$6)</f>
        <v>17.659947911313374</v>
      </c>
      <c r="N395" s="43">
        <f>1-(Table_Data[[#This Row],[D]]/Table_Data[[#This Row],[E]])</f>
        <v>0.44628099173553715</v>
      </c>
    </row>
    <row r="396" spans="2:14" x14ac:dyDescent="0.25">
      <c r="B396" s="27">
        <v>1903.04</v>
      </c>
      <c r="C396" s="25">
        <v>7.75</v>
      </c>
      <c r="D396" s="28">
        <v>0.3367</v>
      </c>
      <c r="E396" s="25">
        <v>0.59670000000000001</v>
      </c>
      <c r="F396" s="25">
        <v>8.3728446279999993</v>
      </c>
      <c r="G396" s="26">
        <f>G393*9/12+G405*3/12</f>
        <v>3.3250000000000002</v>
      </c>
      <c r="H396">
        <f t="shared" si="12"/>
        <v>1903</v>
      </c>
      <c r="I396">
        <f t="shared" si="13"/>
        <v>4</v>
      </c>
      <c r="J396">
        <f>Table_Data[[#This Row],[E]]*$J$6/Table_Data[[#This Row],[CPI]]</f>
        <v>18.876751321940336</v>
      </c>
      <c r="K396">
        <f>Table_Data[[#This Row],[P]]*$J$6/Table_Data[[#This Row],[CPI]]</f>
        <v>245.17315693822286</v>
      </c>
      <c r="L396">
        <f>Table_Data[[#This Row],[E]]/(Table_Data[[#This Row],[CPI]]/$L$6)</f>
        <v>1.3041696681535508</v>
      </c>
      <c r="M396">
        <f>Table_Data[[#This Row],[P]]/(Table_Data[[#This Row],[CPI]]/$L$6)</f>
        <v>16.938687662460229</v>
      </c>
      <c r="N396" s="43">
        <f>1-(Table_Data[[#This Row],[D]]/Table_Data[[#This Row],[E]])</f>
        <v>0.43572984749455335</v>
      </c>
    </row>
    <row r="397" spans="2:14" x14ac:dyDescent="0.25">
      <c r="B397" s="27">
        <v>1903.05</v>
      </c>
      <c r="C397" s="25">
        <v>7.6</v>
      </c>
      <c r="D397" s="28">
        <v>0.33829999999999999</v>
      </c>
      <c r="E397" s="25">
        <v>0.58830000000000005</v>
      </c>
      <c r="F397" s="25">
        <v>8.18251405</v>
      </c>
      <c r="G397" s="26">
        <f>G393*8/12+G405*4/12</f>
        <v>3.333333333333333</v>
      </c>
      <c r="H397">
        <f t="shared" si="12"/>
        <v>1903</v>
      </c>
      <c r="I397">
        <f t="shared" si="13"/>
        <v>5</v>
      </c>
      <c r="J397">
        <f>Table_Data[[#This Row],[E]]*$J$6/Table_Data[[#This Row],[CPI]]</f>
        <v>19.043919527397573</v>
      </c>
      <c r="K397">
        <f>Table_Data[[#This Row],[P]]*$J$6/Table_Data[[#This Row],[CPI]]</f>
        <v>246.02037805239087</v>
      </c>
      <c r="L397">
        <f>Table_Data[[#This Row],[E]]/(Table_Data[[#This Row],[CPI]]/$L$6)</f>
        <v>1.3157190973598147</v>
      </c>
      <c r="M397">
        <f>Table_Data[[#This Row],[P]]/(Table_Data[[#This Row],[CPI]]/$L$6)</f>
        <v>16.997221043574012</v>
      </c>
      <c r="N397" s="43">
        <f>1-(Table_Data[[#This Row],[D]]/Table_Data[[#This Row],[E]])</f>
        <v>0.42495325514193449</v>
      </c>
    </row>
    <row r="398" spans="2:14" x14ac:dyDescent="0.25">
      <c r="B398" s="27">
        <v>1903.06</v>
      </c>
      <c r="C398" s="25">
        <v>7.18</v>
      </c>
      <c r="D398" s="28">
        <v>0.34</v>
      </c>
      <c r="E398" s="25">
        <v>0.57999999999999996</v>
      </c>
      <c r="F398" s="25">
        <v>8.18251405</v>
      </c>
      <c r="G398" s="26">
        <f>G393*7/12+G405*5/12</f>
        <v>3.3416666666666668</v>
      </c>
      <c r="H398">
        <f t="shared" si="12"/>
        <v>1903</v>
      </c>
      <c r="I398">
        <f t="shared" si="13"/>
        <v>6</v>
      </c>
      <c r="J398">
        <f>Table_Data[[#This Row],[E]]*$J$6/Table_Data[[#This Row],[CPI]]</f>
        <v>18.77523937768246</v>
      </c>
      <c r="K398">
        <f>Table_Data[[#This Row],[P]]*$J$6/Table_Data[[#This Row],[CPI]]</f>
        <v>232.42451505475873</v>
      </c>
      <c r="L398">
        <f>Table_Data[[#This Row],[E]]/(Table_Data[[#This Row],[CPI]]/$L$6)</f>
        <v>1.2971563427990691</v>
      </c>
      <c r="M398">
        <f>Table_Data[[#This Row],[P]]/(Table_Data[[#This Row],[CPI]]/$L$6)</f>
        <v>16.057900933271238</v>
      </c>
      <c r="N398" s="43">
        <f>1-(Table_Data[[#This Row],[D]]/Table_Data[[#This Row],[E]])</f>
        <v>0.4137931034482758</v>
      </c>
    </row>
    <row r="399" spans="2:14" x14ac:dyDescent="0.25">
      <c r="B399" s="27">
        <v>1903.07</v>
      </c>
      <c r="C399" s="25">
        <v>6.85</v>
      </c>
      <c r="D399" s="28">
        <v>0.3417</v>
      </c>
      <c r="E399" s="25">
        <v>0.57169999999999999</v>
      </c>
      <c r="F399" s="25">
        <v>8.18251405</v>
      </c>
      <c r="G399" s="26">
        <f>G393*6/12+G405*6/12</f>
        <v>3.3499999999999996</v>
      </c>
      <c r="H399">
        <f t="shared" si="12"/>
        <v>1903</v>
      </c>
      <c r="I399">
        <f t="shared" si="13"/>
        <v>7.0000000000000009</v>
      </c>
      <c r="J399">
        <f>Table_Data[[#This Row],[E]]*$J$6/Table_Data[[#This Row],[CPI]]</f>
        <v>18.506559227967351</v>
      </c>
      <c r="K399">
        <f>Table_Data[[#This Row],[P]]*$J$6/Table_Data[[#This Row],[CPI]]</f>
        <v>221.74205127090494</v>
      </c>
      <c r="L399">
        <f>Table_Data[[#This Row],[E]]/(Table_Data[[#This Row],[CPI]]/$L$6)</f>
        <v>1.2785935882383239</v>
      </c>
      <c r="M399">
        <f>Table_Data[[#This Row],[P]]/(Table_Data[[#This Row],[CPI]]/$L$6)</f>
        <v>15.319863703747629</v>
      </c>
      <c r="N399" s="43">
        <f>1-(Table_Data[[#This Row],[D]]/Table_Data[[#This Row],[E]])</f>
        <v>0.40230890327094626</v>
      </c>
    </row>
    <row r="400" spans="2:14" x14ac:dyDescent="0.25">
      <c r="B400" s="27">
        <v>1903.08</v>
      </c>
      <c r="C400" s="25">
        <v>6.63</v>
      </c>
      <c r="D400" s="28">
        <v>0.34329999999999999</v>
      </c>
      <c r="E400" s="25">
        <v>0.56330000000000002</v>
      </c>
      <c r="F400" s="25">
        <v>8.18251405</v>
      </c>
      <c r="G400" s="26">
        <f>G393*5/12+G405*7/12</f>
        <v>3.3583333333333334</v>
      </c>
      <c r="H400">
        <f t="shared" si="12"/>
        <v>1903</v>
      </c>
      <c r="I400">
        <f t="shared" si="13"/>
        <v>8</v>
      </c>
      <c r="J400">
        <f>Table_Data[[#This Row],[E]]*$J$6/Table_Data[[#This Row],[CPI]]</f>
        <v>18.23464196801471</v>
      </c>
      <c r="K400">
        <f>Table_Data[[#This Row],[P]]*$J$6/Table_Data[[#This Row],[CPI]]</f>
        <v>214.62040874833573</v>
      </c>
      <c r="L400">
        <f>Table_Data[[#This Row],[E]]/(Table_Data[[#This Row],[CPI]]/$L$6)</f>
        <v>1.2598071860322686</v>
      </c>
      <c r="M400">
        <f>Table_Data[[#This Row],[P]]/(Table_Data[[#This Row],[CPI]]/$L$6)</f>
        <v>14.827838884065223</v>
      </c>
      <c r="N400" s="43">
        <f>1-(Table_Data[[#This Row],[D]]/Table_Data[[#This Row],[E]])</f>
        <v>0.3905556541807208</v>
      </c>
    </row>
    <row r="401" spans="2:14" x14ac:dyDescent="0.25">
      <c r="B401" s="27">
        <v>1903.09</v>
      </c>
      <c r="C401" s="25">
        <v>6.47</v>
      </c>
      <c r="D401" s="28">
        <v>0.34499999999999997</v>
      </c>
      <c r="E401" s="25">
        <v>0.55500000000000005</v>
      </c>
      <c r="F401" s="25">
        <v>8.2776793390000005</v>
      </c>
      <c r="G401" s="26">
        <f>G393*4/12+G405*8/12</f>
        <v>3.3666666666666663</v>
      </c>
      <c r="H401">
        <f t="shared" si="12"/>
        <v>1903</v>
      </c>
      <c r="I401">
        <f t="shared" si="13"/>
        <v>9</v>
      </c>
      <c r="J401">
        <f>Table_Data[[#This Row],[E]]*$J$6/Table_Data[[#This Row],[CPI]]</f>
        <v>17.759414079666371</v>
      </c>
      <c r="K401">
        <f>Table_Data[[#This Row],[P]]*$J$6/Table_Data[[#This Row],[CPI]]</f>
        <v>207.03316954133587</v>
      </c>
      <c r="L401">
        <f>Table_Data[[#This Row],[E]]/(Table_Data[[#This Row],[CPI]]/$L$6)</f>
        <v>1.2269743226399219</v>
      </c>
      <c r="M401">
        <f>Table_Data[[#This Row],[P]]/(Table_Data[[#This Row],[CPI]]/$L$6)</f>
        <v>14.303646608072601</v>
      </c>
      <c r="N401" s="43">
        <f>1-(Table_Data[[#This Row],[D]]/Table_Data[[#This Row],[E]])</f>
        <v>0.37837837837837851</v>
      </c>
    </row>
    <row r="402" spans="2:14" x14ac:dyDescent="0.25">
      <c r="B402" s="27">
        <v>1903.1</v>
      </c>
      <c r="C402" s="25">
        <v>6.26</v>
      </c>
      <c r="D402" s="28">
        <v>0.34670000000000001</v>
      </c>
      <c r="E402" s="25">
        <v>0.54669999999999996</v>
      </c>
      <c r="F402" s="25">
        <v>8.18251405</v>
      </c>
      <c r="G402" s="26">
        <f>G393*3/12+G405*9/12</f>
        <v>3.3749999999999996</v>
      </c>
      <c r="H402">
        <f t="shared" si="12"/>
        <v>1903</v>
      </c>
      <c r="I402">
        <f t="shared" si="13"/>
        <v>10</v>
      </c>
      <c r="J402">
        <f>Table_Data[[#This Row],[E]]*$J$6/Table_Data[[#This Row],[CPI]]</f>
        <v>17.697281668584488</v>
      </c>
      <c r="K402">
        <f>Table_Data[[#This Row],[P]]*$J$6/Table_Data[[#This Row],[CPI]]</f>
        <v>202.64310086946935</v>
      </c>
      <c r="L402">
        <f>Table_Data[[#This Row],[E]]/(Table_Data[[#This Row],[CPI]]/$L$6)</f>
        <v>1.2226816769107778</v>
      </c>
      <c r="M402">
        <f>Table_Data[[#This Row],[P]]/(Table_Data[[#This Row],[CPI]]/$L$6)</f>
        <v>14.000342596417541</v>
      </c>
      <c r="N402" s="43">
        <f>1-(Table_Data[[#This Row],[D]]/Table_Data[[#This Row],[E]])</f>
        <v>0.36583135174684467</v>
      </c>
    </row>
    <row r="403" spans="2:14" x14ac:dyDescent="0.25">
      <c r="B403" s="27">
        <v>1903.11</v>
      </c>
      <c r="C403" s="25">
        <v>6.28</v>
      </c>
      <c r="D403" s="28">
        <v>0.3483</v>
      </c>
      <c r="E403" s="25">
        <v>0.5383</v>
      </c>
      <c r="F403" s="25">
        <v>8.0873811569999994</v>
      </c>
      <c r="G403" s="26">
        <f>G393*2/12+G405*10/12</f>
        <v>3.3833333333333333</v>
      </c>
      <c r="H403">
        <f t="shared" si="12"/>
        <v>1903</v>
      </c>
      <c r="I403">
        <f t="shared" si="13"/>
        <v>11</v>
      </c>
      <c r="J403">
        <f>Table_Data[[#This Row],[E]]*$J$6/Table_Data[[#This Row],[CPI]]</f>
        <v>17.630341186106659</v>
      </c>
      <c r="K403">
        <f>Table_Data[[#This Row],[P]]*$J$6/Table_Data[[#This Row],[CPI]]</f>
        <v>205.68185518994949</v>
      </c>
      <c r="L403">
        <f>Table_Data[[#This Row],[E]]/(Table_Data[[#This Row],[CPI]]/$L$6)</f>
        <v>1.2180568479171534</v>
      </c>
      <c r="M403">
        <f>Table_Data[[#This Row],[P]]/(Table_Data[[#This Row],[CPI]]/$L$6)</f>
        <v>14.210286094965118</v>
      </c>
      <c r="N403" s="43">
        <f>1-(Table_Data[[#This Row],[D]]/Table_Data[[#This Row],[E]])</f>
        <v>0.35296303176667287</v>
      </c>
    </row>
    <row r="404" spans="2:14" x14ac:dyDescent="0.25">
      <c r="B404" s="27">
        <v>1903.12</v>
      </c>
      <c r="C404" s="25">
        <v>6.57</v>
      </c>
      <c r="D404" s="28">
        <v>0.35</v>
      </c>
      <c r="E404" s="25">
        <v>0.53</v>
      </c>
      <c r="F404" s="25">
        <v>8.0873811569999994</v>
      </c>
      <c r="G404" s="26">
        <f>G393*1/12+G405*11/12</f>
        <v>3.3916666666666666</v>
      </c>
      <c r="H404">
        <f t="shared" si="12"/>
        <v>1903</v>
      </c>
      <c r="I404">
        <f t="shared" si="13"/>
        <v>12</v>
      </c>
      <c r="J404">
        <f>Table_Data[[#This Row],[E]]*$J$6/Table_Data[[#This Row],[CPI]]</f>
        <v>17.358500517623128</v>
      </c>
      <c r="K404">
        <f>Table_Data[[#This Row],[P]]*$J$6/Table_Data[[#This Row],[CPI]]</f>
        <v>215.17990264298859</v>
      </c>
      <c r="L404">
        <f>Table_Data[[#This Row],[E]]/(Table_Data[[#This Row],[CPI]]/$L$6)</f>
        <v>1.1992757373139351</v>
      </c>
      <c r="M404">
        <f>Table_Data[[#This Row],[P]]/(Table_Data[[#This Row],[CPI]]/$L$6)</f>
        <v>14.866493573872743</v>
      </c>
      <c r="N404" s="43">
        <f>1-(Table_Data[[#This Row],[D]]/Table_Data[[#This Row],[E]])</f>
        <v>0.339622641509434</v>
      </c>
    </row>
    <row r="405" spans="2:14" x14ac:dyDescent="0.25">
      <c r="B405" s="27">
        <v>1904.01</v>
      </c>
      <c r="C405" s="25">
        <v>6.68</v>
      </c>
      <c r="D405" s="28">
        <v>0.34670000000000001</v>
      </c>
      <c r="E405" s="25">
        <v>0.52669999999999995</v>
      </c>
      <c r="F405" s="25">
        <v>8.2776793390000005</v>
      </c>
      <c r="G405" s="26">
        <v>3.4</v>
      </c>
      <c r="H405">
        <f t="shared" si="12"/>
        <v>1904</v>
      </c>
      <c r="I405">
        <f t="shared" si="13"/>
        <v>1</v>
      </c>
      <c r="J405">
        <f>Table_Data[[#This Row],[E]]*$J$6/Table_Data[[#This Row],[CPI]]</f>
        <v>16.85384395632482</v>
      </c>
      <c r="K405">
        <f>Table_Data[[#This Row],[P]]*$J$6/Table_Data[[#This Row],[CPI]]</f>
        <v>213.75294784175014</v>
      </c>
      <c r="L405">
        <f>Table_Data[[#This Row],[E]]/(Table_Data[[#This Row],[CPI]]/$L$6)</f>
        <v>1.1644096860080122</v>
      </c>
      <c r="M405">
        <f>Table_Data[[#This Row],[P]]/(Table_Data[[#This Row],[CPI]]/$L$6)</f>
        <v>14.767907162585004</v>
      </c>
      <c r="N405" s="43">
        <f>1-(Table_Data[[#This Row],[D]]/Table_Data[[#This Row],[E]])</f>
        <v>0.34175052211885315</v>
      </c>
    </row>
    <row r="406" spans="2:14" x14ac:dyDescent="0.25">
      <c r="B406" s="27">
        <v>1904.02</v>
      </c>
      <c r="C406" s="25">
        <v>6.5</v>
      </c>
      <c r="D406" s="28">
        <v>0.34329999999999999</v>
      </c>
      <c r="E406" s="25">
        <v>0.52329999999999999</v>
      </c>
      <c r="F406" s="25">
        <v>8.4679289260000008</v>
      </c>
      <c r="G406" s="26">
        <f>G405*11/12+G417*1/12</f>
        <v>3.4066666666666667</v>
      </c>
      <c r="H406">
        <f t="shared" si="12"/>
        <v>1904</v>
      </c>
      <c r="I406">
        <f t="shared" si="13"/>
        <v>2</v>
      </c>
      <c r="J406">
        <f>Table_Data[[#This Row],[E]]*$J$6/Table_Data[[#This Row],[CPI]]</f>
        <v>16.36883532104412</v>
      </c>
      <c r="K406">
        <f>Table_Data[[#This Row],[P]]*$J$6/Table_Data[[#This Row],[CPI]]</f>
        <v>203.32014062065122</v>
      </c>
      <c r="L406">
        <f>Table_Data[[#This Row],[E]]/(Table_Data[[#This Row],[CPI]]/$L$6)</f>
        <v>1.1309010838053413</v>
      </c>
      <c r="M406">
        <f>Table_Data[[#This Row],[P]]/(Table_Data[[#This Row],[CPI]]/$L$6)</f>
        <v>14.047118373274829</v>
      </c>
      <c r="N406" s="43">
        <f>1-(Table_Data[[#This Row],[D]]/Table_Data[[#This Row],[E]])</f>
        <v>0.34397095356392127</v>
      </c>
    </row>
    <row r="407" spans="2:14" x14ac:dyDescent="0.25">
      <c r="B407" s="27">
        <v>1904.03</v>
      </c>
      <c r="C407" s="25">
        <v>6.48</v>
      </c>
      <c r="D407" s="28">
        <v>0.34</v>
      </c>
      <c r="E407" s="25">
        <v>0.52</v>
      </c>
      <c r="F407" s="25">
        <v>8.3728446279999993</v>
      </c>
      <c r="G407" s="26">
        <f>G405*10/12+G417*2/12</f>
        <v>3.4133333333333336</v>
      </c>
      <c r="H407">
        <f t="shared" si="12"/>
        <v>1904</v>
      </c>
      <c r="I407">
        <f t="shared" si="13"/>
        <v>3</v>
      </c>
      <c r="J407">
        <f>Table_Data[[#This Row],[E]]*$J$6/Table_Data[[#This Row],[CPI]]</f>
        <v>16.450327949403341</v>
      </c>
      <c r="K407">
        <f>Table_Data[[#This Row],[P]]*$J$6/Table_Data[[#This Row],[CPI]]</f>
        <v>204.99639444641087</v>
      </c>
      <c r="L407">
        <f>Table_Data[[#This Row],[E]]/(Table_Data[[#This Row],[CPI]]/$L$6)</f>
        <v>1.1365313012231379</v>
      </c>
      <c r="M407">
        <f>Table_Data[[#This Row],[P]]/(Table_Data[[#This Row],[CPI]]/$L$6)</f>
        <v>14.162928522934489</v>
      </c>
      <c r="N407" s="43">
        <f>1-(Table_Data[[#This Row],[D]]/Table_Data[[#This Row],[E]])</f>
        <v>0.34615384615384615</v>
      </c>
    </row>
    <row r="408" spans="2:14" x14ac:dyDescent="0.25">
      <c r="B408" s="27">
        <v>1904.04</v>
      </c>
      <c r="C408" s="25">
        <v>6.64</v>
      </c>
      <c r="D408" s="28">
        <v>0.3367</v>
      </c>
      <c r="E408" s="25">
        <v>0.51670000000000005</v>
      </c>
      <c r="F408" s="25">
        <v>8.2776793390000005</v>
      </c>
      <c r="G408" s="26">
        <f>G405*9/12+G417*3/12</f>
        <v>3.42</v>
      </c>
      <c r="H408">
        <f t="shared" si="12"/>
        <v>1904</v>
      </c>
      <c r="I408">
        <f t="shared" si="13"/>
        <v>4</v>
      </c>
      <c r="J408">
        <f>Table_Data[[#This Row],[E]]*$J$6/Table_Data[[#This Row],[CPI]]</f>
        <v>16.533854513447952</v>
      </c>
      <c r="K408">
        <f>Table_Data[[#This Row],[P]]*$J$6/Table_Data[[#This Row],[CPI]]</f>
        <v>212.47299007024264</v>
      </c>
      <c r="L408">
        <f>Table_Data[[#This Row],[E]]/(Table_Data[[#This Row],[CPI]]/$L$6)</f>
        <v>1.1423020405550408</v>
      </c>
      <c r="M408">
        <f>Table_Data[[#This Row],[P]]/(Table_Data[[#This Row],[CPI]]/$L$6)</f>
        <v>14.679476580773118</v>
      </c>
      <c r="N408" s="43">
        <f>1-(Table_Data[[#This Row],[D]]/Table_Data[[#This Row],[E]])</f>
        <v>0.34836462163731374</v>
      </c>
    </row>
    <row r="409" spans="2:14" x14ac:dyDescent="0.25">
      <c r="B409" s="27">
        <v>1904.05</v>
      </c>
      <c r="C409" s="25">
        <v>6.5</v>
      </c>
      <c r="D409" s="28">
        <v>0.33329999999999999</v>
      </c>
      <c r="E409" s="25">
        <v>0.51329999999999998</v>
      </c>
      <c r="F409" s="25">
        <v>8.0873811569999994</v>
      </c>
      <c r="G409" s="26">
        <f>G405*8/12+G417*4/12</f>
        <v>3.4266666666666667</v>
      </c>
      <c r="H409">
        <f t="shared" si="12"/>
        <v>1904</v>
      </c>
      <c r="I409">
        <f t="shared" si="13"/>
        <v>5</v>
      </c>
      <c r="J409">
        <f>Table_Data[[#This Row],[E]]*$J$6/Table_Data[[#This Row],[CPI]]</f>
        <v>16.811543991879152</v>
      </c>
      <c r="K409">
        <f>Table_Data[[#This Row],[P]]*$J$6/Table_Data[[#This Row],[CPI]]</f>
        <v>212.88727049915155</v>
      </c>
      <c r="L409">
        <f>Table_Data[[#This Row],[E]]/(Table_Data[[#This Row],[CPI]]/$L$6)</f>
        <v>1.161487237666496</v>
      </c>
      <c r="M409">
        <f>Table_Data[[#This Row],[P]]/(Table_Data[[#This Row],[CPI]]/$L$6)</f>
        <v>14.708098665170903</v>
      </c>
      <c r="N409" s="43">
        <f>1-(Table_Data[[#This Row],[D]]/Table_Data[[#This Row],[E]])</f>
        <v>0.35067212156633543</v>
      </c>
    </row>
    <row r="410" spans="2:14" x14ac:dyDescent="0.25">
      <c r="B410" s="27">
        <v>1904.06</v>
      </c>
      <c r="C410" s="25">
        <v>6.51</v>
      </c>
      <c r="D410" s="28">
        <v>0.33</v>
      </c>
      <c r="E410" s="25">
        <v>0.51</v>
      </c>
      <c r="F410" s="25">
        <v>8.0873811569999994</v>
      </c>
      <c r="G410" s="26">
        <f>G405*7/12+G417*5/12</f>
        <v>3.4333333333333336</v>
      </c>
      <c r="H410">
        <f t="shared" si="12"/>
        <v>1904</v>
      </c>
      <c r="I410">
        <f t="shared" si="13"/>
        <v>6</v>
      </c>
      <c r="J410">
        <f>Table_Data[[#This Row],[E]]*$J$6/Table_Data[[#This Row],[CPI]]</f>
        <v>16.703462762241124</v>
      </c>
      <c r="K410">
        <f>Table_Data[[#This Row],[P]]*$J$6/Table_Data[[#This Row],[CPI]]</f>
        <v>213.21478937684253</v>
      </c>
      <c r="L410">
        <f>Table_Data[[#This Row],[E]]/(Table_Data[[#This Row],[CPI]]/$L$6)</f>
        <v>1.1540200491134094</v>
      </c>
      <c r="M410">
        <f>Table_Data[[#This Row],[P]]/(Table_Data[[#This Row],[CPI]]/$L$6)</f>
        <v>14.730726509271165</v>
      </c>
      <c r="N410" s="43">
        <f>1-(Table_Data[[#This Row],[D]]/Table_Data[[#This Row],[E]])</f>
        <v>0.3529411764705882</v>
      </c>
    </row>
    <row r="411" spans="2:14" x14ac:dyDescent="0.25">
      <c r="B411" s="27">
        <v>1904.07</v>
      </c>
      <c r="C411" s="25">
        <v>6.78</v>
      </c>
      <c r="D411" s="28">
        <v>0.32669999999999999</v>
      </c>
      <c r="E411" s="25">
        <v>0.50670000000000004</v>
      </c>
      <c r="F411" s="25">
        <v>8.0873811569999994</v>
      </c>
      <c r="G411" s="26">
        <f>G405*6/12+G417*6/12</f>
        <v>3.44</v>
      </c>
      <c r="H411">
        <f t="shared" si="12"/>
        <v>1904</v>
      </c>
      <c r="I411">
        <f t="shared" si="13"/>
        <v>7.0000000000000009</v>
      </c>
      <c r="J411">
        <f>Table_Data[[#This Row],[E]]*$J$6/Table_Data[[#This Row],[CPI]]</f>
        <v>16.595381532603092</v>
      </c>
      <c r="K411">
        <f>Table_Data[[#This Row],[P]]*$J$6/Table_Data[[#This Row],[CPI]]</f>
        <v>222.0577990744996</v>
      </c>
      <c r="L411">
        <f>Table_Data[[#This Row],[E]]/(Table_Data[[#This Row],[CPI]]/$L$6)</f>
        <v>1.1465528605603226</v>
      </c>
      <c r="M411">
        <f>Table_Data[[#This Row],[P]]/(Table_Data[[#This Row],[CPI]]/$L$6)</f>
        <v>15.341678299978264</v>
      </c>
      <c r="N411" s="43">
        <f>1-(Table_Data[[#This Row],[D]]/Table_Data[[#This Row],[E]])</f>
        <v>0.355239786856128</v>
      </c>
    </row>
    <row r="412" spans="2:14" x14ac:dyDescent="0.25">
      <c r="B412" s="27">
        <v>1904.08</v>
      </c>
      <c r="C412" s="25">
        <v>7.01</v>
      </c>
      <c r="D412" s="28">
        <v>0.32329999999999998</v>
      </c>
      <c r="E412" s="25">
        <v>0.50329999999999997</v>
      </c>
      <c r="F412" s="25">
        <v>8.18251405</v>
      </c>
      <c r="G412" s="26">
        <f>G405*5/12+G417*7/12</f>
        <v>3.4466666666666663</v>
      </c>
      <c r="H412">
        <f t="shared" si="12"/>
        <v>1904</v>
      </c>
      <c r="I412">
        <f t="shared" si="13"/>
        <v>8</v>
      </c>
      <c r="J412">
        <f>Table_Data[[#This Row],[E]]*$J$6/Table_Data[[#This Row],[CPI]]</f>
        <v>16.292375825495832</v>
      </c>
      <c r="K412">
        <f>Table_Data[[#This Row],[P]]*$J$6/Table_Data[[#This Row],[CPI]]</f>
        <v>226.92142765095525</v>
      </c>
      <c r="L412">
        <f>Table_Data[[#This Row],[E]]/(Table_Data[[#This Row],[CPI]]/$L$6)</f>
        <v>1.1256185988461578</v>
      </c>
      <c r="M412">
        <f>Table_Data[[#This Row],[P]]/(Table_Data[[#This Row],[CPI]]/$L$6)</f>
        <v>15.677699936243924</v>
      </c>
      <c r="N412" s="43">
        <f>1-(Table_Data[[#This Row],[D]]/Table_Data[[#This Row],[E]])</f>
        <v>0.3576395787800517</v>
      </c>
    </row>
    <row r="413" spans="2:14" x14ac:dyDescent="0.25">
      <c r="B413" s="27">
        <v>1904.09</v>
      </c>
      <c r="C413" s="25">
        <v>7.32</v>
      </c>
      <c r="D413" s="28">
        <v>0.32</v>
      </c>
      <c r="E413" s="25">
        <v>0.5</v>
      </c>
      <c r="F413" s="25">
        <v>8.2776793390000005</v>
      </c>
      <c r="G413" s="26">
        <f>G405*4/12+G417*8/12</f>
        <v>3.4533333333333331</v>
      </c>
      <c r="H413">
        <f t="shared" si="12"/>
        <v>1904</v>
      </c>
      <c r="I413">
        <f t="shared" si="13"/>
        <v>9</v>
      </c>
      <c r="J413">
        <f>Table_Data[[#This Row],[E]]*$J$6/Table_Data[[#This Row],[CPI]]</f>
        <v>15.999472143843574</v>
      </c>
      <c r="K413">
        <f>Table_Data[[#This Row],[P]]*$J$6/Table_Data[[#This Row],[CPI]]</f>
        <v>234.23227218586993</v>
      </c>
      <c r="L413">
        <f>Table_Data[[#This Row],[E]]/(Table_Data[[#This Row],[CPI]]/$L$6)</f>
        <v>1.1053822726485782</v>
      </c>
      <c r="M413">
        <f>Table_Data[[#This Row],[P]]/(Table_Data[[#This Row],[CPI]]/$L$6)</f>
        <v>16.182796471575184</v>
      </c>
      <c r="N413" s="43">
        <f>1-(Table_Data[[#This Row],[D]]/Table_Data[[#This Row],[E]])</f>
        <v>0.36</v>
      </c>
    </row>
    <row r="414" spans="2:14" x14ac:dyDescent="0.25">
      <c r="B414" s="27">
        <v>1904.1</v>
      </c>
      <c r="C414" s="25">
        <v>7.75</v>
      </c>
      <c r="D414" s="28">
        <v>0.31669999999999998</v>
      </c>
      <c r="E414" s="25">
        <v>0.49669999999999997</v>
      </c>
      <c r="F414" s="25">
        <v>8.2776793390000005</v>
      </c>
      <c r="G414" s="26">
        <f>G405*3/12+G417*9/12</f>
        <v>3.46</v>
      </c>
      <c r="H414">
        <f t="shared" si="12"/>
        <v>1904</v>
      </c>
      <c r="I414">
        <f t="shared" si="13"/>
        <v>10</v>
      </c>
      <c r="J414">
        <f>Table_Data[[#This Row],[E]]*$J$6/Table_Data[[#This Row],[CPI]]</f>
        <v>15.893875627694207</v>
      </c>
      <c r="K414">
        <f>Table_Data[[#This Row],[P]]*$J$6/Table_Data[[#This Row],[CPI]]</f>
        <v>247.99181822957539</v>
      </c>
      <c r="L414">
        <f>Table_Data[[#This Row],[E]]/(Table_Data[[#This Row],[CPI]]/$L$6)</f>
        <v>1.0980867496490976</v>
      </c>
      <c r="M414">
        <f>Table_Data[[#This Row],[P]]/(Table_Data[[#This Row],[CPI]]/$L$6)</f>
        <v>17.13342522605296</v>
      </c>
      <c r="N414" s="43">
        <f>1-(Table_Data[[#This Row],[D]]/Table_Data[[#This Row],[E]])</f>
        <v>0.3623917857861888</v>
      </c>
    </row>
    <row r="415" spans="2:14" x14ac:dyDescent="0.25">
      <c r="B415" s="27">
        <v>1904.11</v>
      </c>
      <c r="C415" s="25">
        <v>8.17</v>
      </c>
      <c r="D415" s="28">
        <v>0.31330000000000002</v>
      </c>
      <c r="E415" s="25">
        <v>0.49330000000000002</v>
      </c>
      <c r="F415" s="25">
        <v>8.4679289260000008</v>
      </c>
      <c r="G415" s="26">
        <f>G405*2/12+G417*10/12</f>
        <v>3.4666666666666668</v>
      </c>
      <c r="H415">
        <f t="shared" si="12"/>
        <v>1904</v>
      </c>
      <c r="I415">
        <f t="shared" si="13"/>
        <v>11</v>
      </c>
      <c r="J415">
        <f>Table_Data[[#This Row],[E]]*$J$6/Table_Data[[#This Row],[CPI]]</f>
        <v>15.430434672025727</v>
      </c>
      <c r="K415">
        <f>Table_Data[[#This Row],[P]]*$J$6/Table_Data[[#This Row],[CPI]]</f>
        <v>255.5577767493416</v>
      </c>
      <c r="L415">
        <f>Table_Data[[#This Row],[E]]/(Table_Data[[#This Row],[CPI]]/$L$6)</f>
        <v>1.0660682297748421</v>
      </c>
      <c r="M415">
        <f>Table_Data[[#This Row],[P]]/(Table_Data[[#This Row],[CPI]]/$L$6)</f>
        <v>17.656147247639286</v>
      </c>
      <c r="N415" s="43">
        <f>1-(Table_Data[[#This Row],[D]]/Table_Data[[#This Row],[E]])</f>
        <v>0.36488951956213256</v>
      </c>
    </row>
    <row r="416" spans="2:14" x14ac:dyDescent="0.25">
      <c r="B416" s="27">
        <v>1904.12</v>
      </c>
      <c r="C416" s="25">
        <v>8.25</v>
      </c>
      <c r="D416" s="28">
        <v>0.31</v>
      </c>
      <c r="E416" s="25">
        <v>0.49</v>
      </c>
      <c r="F416" s="25">
        <v>8.4679289260000008</v>
      </c>
      <c r="G416" s="26">
        <f>G405*1/12+G417*11/12</f>
        <v>3.4733333333333332</v>
      </c>
      <c r="H416">
        <f t="shared" si="12"/>
        <v>1904</v>
      </c>
      <c r="I416">
        <f t="shared" si="13"/>
        <v>12</v>
      </c>
      <c r="J416">
        <f>Table_Data[[#This Row],[E]]*$J$6/Table_Data[[#This Row],[CPI]]</f>
        <v>15.327210600633704</v>
      </c>
      <c r="K416">
        <f>Table_Data[[#This Row],[P]]*$J$6/Table_Data[[#This Row],[CPI]]</f>
        <v>258.06017848005729</v>
      </c>
      <c r="L416">
        <f>Table_Data[[#This Row],[E]]/(Table_Data[[#This Row],[CPI]]/$L$6)</f>
        <v>1.058936615831487</v>
      </c>
      <c r="M416">
        <f>Table_Data[[#This Row],[P]]/(Table_Data[[#This Row],[CPI]]/$L$6)</f>
        <v>17.829034858387285</v>
      </c>
      <c r="N416" s="43">
        <f>1-(Table_Data[[#This Row],[D]]/Table_Data[[#This Row],[E]])</f>
        <v>0.36734693877551017</v>
      </c>
    </row>
    <row r="417" spans="2:14" x14ac:dyDescent="0.25">
      <c r="B417" s="27">
        <v>1905.01</v>
      </c>
      <c r="C417" s="25">
        <v>8.43</v>
      </c>
      <c r="D417" s="28">
        <v>0.31169999999999998</v>
      </c>
      <c r="E417" s="25">
        <v>0.505</v>
      </c>
      <c r="F417" s="25">
        <v>8.4679289260000008</v>
      </c>
      <c r="G417" s="26">
        <v>3.48</v>
      </c>
      <c r="H417">
        <f t="shared" si="12"/>
        <v>1905</v>
      </c>
      <c r="I417">
        <f t="shared" si="13"/>
        <v>1</v>
      </c>
      <c r="J417">
        <f>Table_Data[[#This Row],[E]]*$J$6/Table_Data[[#This Row],[CPI]]</f>
        <v>15.796410925142903</v>
      </c>
      <c r="K417">
        <f>Table_Data[[#This Row],[P]]*$J$6/Table_Data[[#This Row],[CPI]]</f>
        <v>263.6905823741676</v>
      </c>
      <c r="L417">
        <f>Table_Data[[#This Row],[E]]/(Table_Data[[#This Row],[CPI]]/$L$6)</f>
        <v>1.0913530428467368</v>
      </c>
      <c r="M417">
        <f>Table_Data[[#This Row],[P]]/(Table_Data[[#This Row],[CPI]]/$L$6)</f>
        <v>18.218031982570277</v>
      </c>
      <c r="N417" s="43">
        <f>1-(Table_Data[[#This Row],[D]]/Table_Data[[#This Row],[E]])</f>
        <v>0.38277227722772278</v>
      </c>
    </row>
    <row r="418" spans="2:14" x14ac:dyDescent="0.25">
      <c r="B418" s="27">
        <v>1905.02</v>
      </c>
      <c r="C418" s="25">
        <v>8.8000000000000007</v>
      </c>
      <c r="D418" s="28">
        <v>0.31330000000000002</v>
      </c>
      <c r="E418" s="25">
        <v>0.52</v>
      </c>
      <c r="F418" s="25">
        <v>8.4679289260000008</v>
      </c>
      <c r="G418" s="26">
        <f>G417*11/12+G429*1/12</f>
        <v>3.4758333333333331</v>
      </c>
      <c r="H418">
        <f t="shared" si="12"/>
        <v>1905</v>
      </c>
      <c r="I418">
        <f t="shared" si="13"/>
        <v>2</v>
      </c>
      <c r="J418">
        <f>Table_Data[[#This Row],[E]]*$J$6/Table_Data[[#This Row],[CPI]]</f>
        <v>16.265611249652096</v>
      </c>
      <c r="K418">
        <f>Table_Data[[#This Row],[P]]*$J$6/Table_Data[[#This Row],[CPI]]</f>
        <v>275.26419037872779</v>
      </c>
      <c r="L418">
        <f>Table_Data[[#This Row],[E]]/(Table_Data[[#This Row],[CPI]]/$L$6)</f>
        <v>1.1237694698619864</v>
      </c>
      <c r="M418">
        <f>Table_Data[[#This Row],[P]]/(Table_Data[[#This Row],[CPI]]/$L$6)</f>
        <v>19.017637182279771</v>
      </c>
      <c r="N418" s="43">
        <f>1-(Table_Data[[#This Row],[D]]/Table_Data[[#This Row],[E]])</f>
        <v>0.39749999999999996</v>
      </c>
    </row>
    <row r="419" spans="2:14" x14ac:dyDescent="0.25">
      <c r="B419" s="27">
        <v>1905.03</v>
      </c>
      <c r="C419" s="25">
        <v>9.0500000000000007</v>
      </c>
      <c r="D419" s="28">
        <v>0.315</v>
      </c>
      <c r="E419" s="25">
        <v>0.53500000000000003</v>
      </c>
      <c r="F419" s="25">
        <v>8.3728446279999993</v>
      </c>
      <c r="G419" s="26">
        <f>G417*10/12+G429*2/12</f>
        <v>3.4716666666666667</v>
      </c>
      <c r="H419">
        <f t="shared" si="12"/>
        <v>1905</v>
      </c>
      <c r="I419">
        <f t="shared" si="13"/>
        <v>3</v>
      </c>
      <c r="J419">
        <f>Table_Data[[#This Row],[E]]*$J$6/Table_Data[[#This Row],[CPI]]</f>
        <v>16.924856640251516</v>
      </c>
      <c r="K419">
        <f>Table_Data[[#This Row],[P]]*$J$6/Table_Data[[#This Row],[CPI]]</f>
        <v>286.29897681173122</v>
      </c>
      <c r="L419">
        <f>Table_Data[[#This Row],[E]]/(Table_Data[[#This Row],[CPI]]/$L$6)</f>
        <v>1.1693158579891902</v>
      </c>
      <c r="M419">
        <f>Table_Data[[#This Row],[P]]/(Table_Data[[#This Row],[CPI]]/$L$6)</f>
        <v>19.780015915518078</v>
      </c>
      <c r="N419" s="43">
        <f>1-(Table_Data[[#This Row],[D]]/Table_Data[[#This Row],[E]])</f>
        <v>0.41121495327102808</v>
      </c>
    </row>
    <row r="420" spans="2:14" x14ac:dyDescent="0.25">
      <c r="B420" s="27">
        <v>1905.04</v>
      </c>
      <c r="C420" s="25">
        <v>8.94</v>
      </c>
      <c r="D420" s="28">
        <v>0.31669999999999998</v>
      </c>
      <c r="E420" s="25">
        <v>0.55000000000000004</v>
      </c>
      <c r="F420" s="25">
        <v>8.3728446279999993</v>
      </c>
      <c r="G420" s="26">
        <f>G417*9/12+G429*3/12</f>
        <v>3.4674999999999998</v>
      </c>
      <c r="H420">
        <f t="shared" si="12"/>
        <v>1905</v>
      </c>
      <c r="I420">
        <f t="shared" si="13"/>
        <v>4</v>
      </c>
      <c r="J420">
        <f>Table_Data[[#This Row],[E]]*$J$6/Table_Data[[#This Row],[CPI]]</f>
        <v>17.399385331099687</v>
      </c>
      <c r="K420">
        <f>Table_Data[[#This Row],[P]]*$J$6/Table_Data[[#This Row],[CPI]]</f>
        <v>282.81909974551127</v>
      </c>
      <c r="L420">
        <f>Table_Data[[#This Row],[E]]/(Table_Data[[#This Row],[CPI]]/$L$6)</f>
        <v>1.2021004147552423</v>
      </c>
      <c r="M420">
        <f>Table_Data[[#This Row],[P]]/(Table_Data[[#This Row],[CPI]]/$L$6)</f>
        <v>19.539595832567027</v>
      </c>
      <c r="N420" s="43">
        <f>1-(Table_Data[[#This Row],[D]]/Table_Data[[#This Row],[E]])</f>
        <v>0.42418181818181822</v>
      </c>
    </row>
    <row r="421" spans="2:14" x14ac:dyDescent="0.25">
      <c r="B421" s="27">
        <v>1905.05</v>
      </c>
      <c r="C421" s="25">
        <v>8.5</v>
      </c>
      <c r="D421" s="28">
        <v>0.31830000000000003</v>
      </c>
      <c r="E421" s="25">
        <v>0.56499999999999995</v>
      </c>
      <c r="F421" s="25">
        <v>8.2776793390000005</v>
      </c>
      <c r="G421" s="26">
        <f>G417*8/12+G429*4/12</f>
        <v>3.4633333333333329</v>
      </c>
      <c r="H421">
        <f t="shared" si="12"/>
        <v>1905</v>
      </c>
      <c r="I421">
        <f t="shared" si="13"/>
        <v>5</v>
      </c>
      <c r="J421">
        <f>Table_Data[[#This Row],[E]]*$J$6/Table_Data[[#This Row],[CPI]]</f>
        <v>18.079403522543238</v>
      </c>
      <c r="K421">
        <f>Table_Data[[#This Row],[P]]*$J$6/Table_Data[[#This Row],[CPI]]</f>
        <v>271.99102644534082</v>
      </c>
      <c r="L421">
        <f>Table_Data[[#This Row],[E]]/(Table_Data[[#This Row],[CPI]]/$L$6)</f>
        <v>1.2490819680928933</v>
      </c>
      <c r="M421">
        <f>Table_Data[[#This Row],[P]]/(Table_Data[[#This Row],[CPI]]/$L$6)</f>
        <v>18.791498635025828</v>
      </c>
      <c r="N421" s="43">
        <f>1-(Table_Data[[#This Row],[D]]/Table_Data[[#This Row],[E]])</f>
        <v>0.43663716814159281</v>
      </c>
    </row>
    <row r="422" spans="2:14" x14ac:dyDescent="0.25">
      <c r="B422" s="27">
        <v>1905.06</v>
      </c>
      <c r="C422" s="25">
        <v>8.6</v>
      </c>
      <c r="D422" s="28">
        <v>0.32</v>
      </c>
      <c r="E422" s="25">
        <v>0.57999999999999996</v>
      </c>
      <c r="F422" s="25">
        <v>8.2776793390000005</v>
      </c>
      <c r="G422" s="26">
        <f>G417*7/12+G429*5/12</f>
        <v>3.4591666666666665</v>
      </c>
      <c r="H422">
        <f t="shared" si="12"/>
        <v>1905</v>
      </c>
      <c r="I422">
        <f t="shared" si="13"/>
        <v>6</v>
      </c>
      <c r="J422">
        <f>Table_Data[[#This Row],[E]]*$J$6/Table_Data[[#This Row],[CPI]]</f>
        <v>18.559387686858546</v>
      </c>
      <c r="K422">
        <f>Table_Data[[#This Row],[P]]*$J$6/Table_Data[[#This Row],[CPI]]</f>
        <v>275.19092087410945</v>
      </c>
      <c r="L422">
        <f>Table_Data[[#This Row],[E]]/(Table_Data[[#This Row],[CPI]]/$L$6)</f>
        <v>1.2822434362723505</v>
      </c>
      <c r="M422">
        <f>Table_Data[[#This Row],[P]]/(Table_Data[[#This Row],[CPI]]/$L$6)</f>
        <v>19.012575089555543</v>
      </c>
      <c r="N422" s="43">
        <f>1-(Table_Data[[#This Row],[D]]/Table_Data[[#This Row],[E]])</f>
        <v>0.44827586206896541</v>
      </c>
    </row>
    <row r="423" spans="2:14" x14ac:dyDescent="0.25">
      <c r="B423" s="27">
        <v>1905.07</v>
      </c>
      <c r="C423" s="25">
        <v>8.8699999999999992</v>
      </c>
      <c r="D423" s="28">
        <v>0.32169999999999999</v>
      </c>
      <c r="E423" s="25">
        <v>0.59499999999999997</v>
      </c>
      <c r="F423" s="25">
        <v>8.2776793390000005</v>
      </c>
      <c r="G423" s="26">
        <f>G417*6/12+G429*6/12</f>
        <v>3.4550000000000001</v>
      </c>
      <c r="H423">
        <f t="shared" si="12"/>
        <v>1905</v>
      </c>
      <c r="I423">
        <f t="shared" si="13"/>
        <v>7.0000000000000009</v>
      </c>
      <c r="J423">
        <f>Table_Data[[#This Row],[E]]*$J$6/Table_Data[[#This Row],[CPI]]</f>
        <v>19.039371851173851</v>
      </c>
      <c r="K423">
        <f>Table_Data[[#This Row],[P]]*$J$6/Table_Data[[#This Row],[CPI]]</f>
        <v>283.830635831785</v>
      </c>
      <c r="L423">
        <f>Table_Data[[#This Row],[E]]/(Table_Data[[#This Row],[CPI]]/$L$6)</f>
        <v>1.3154049044518079</v>
      </c>
      <c r="M423">
        <f>Table_Data[[#This Row],[P]]/(Table_Data[[#This Row],[CPI]]/$L$6)</f>
        <v>19.609481516785774</v>
      </c>
      <c r="N423" s="43">
        <f>1-(Table_Data[[#This Row],[D]]/Table_Data[[#This Row],[E]])</f>
        <v>0.45932773109243696</v>
      </c>
    </row>
    <row r="424" spans="2:14" x14ac:dyDescent="0.25">
      <c r="B424" s="27">
        <v>1905.08</v>
      </c>
      <c r="C424" s="25">
        <v>9.1999999999999993</v>
      </c>
      <c r="D424" s="28">
        <v>0.32329999999999998</v>
      </c>
      <c r="E424" s="25">
        <v>0.61</v>
      </c>
      <c r="F424" s="25">
        <v>8.3728446279999993</v>
      </c>
      <c r="G424" s="26">
        <f>G417*5/12+G429*7/12</f>
        <v>3.4508333333333336</v>
      </c>
      <c r="H424">
        <f t="shared" si="12"/>
        <v>1905</v>
      </c>
      <c r="I424">
        <f t="shared" si="13"/>
        <v>8</v>
      </c>
      <c r="J424">
        <f>Table_Data[[#This Row],[E]]*$J$6/Table_Data[[#This Row],[CPI]]</f>
        <v>19.297500094492381</v>
      </c>
      <c r="K424">
        <f>Table_Data[[#This Row],[P]]*$J$6/Table_Data[[#This Row],[CPI]]</f>
        <v>291.04426372021294</v>
      </c>
      <c r="L424">
        <f>Table_Data[[#This Row],[E]]/(Table_Data[[#This Row],[CPI]]/$L$6)</f>
        <v>1.3332386418194504</v>
      </c>
      <c r="M424">
        <f>Table_Data[[#This Row],[P]]/(Table_Data[[#This Row],[CPI]]/$L$6)</f>
        <v>20.107861483178596</v>
      </c>
      <c r="N424" s="43">
        <f>1-(Table_Data[[#This Row],[D]]/Table_Data[[#This Row],[E]])</f>
        <v>0.47</v>
      </c>
    </row>
    <row r="425" spans="2:14" x14ac:dyDescent="0.25">
      <c r="B425" s="27">
        <v>1905.09</v>
      </c>
      <c r="C425" s="25">
        <v>9.23</v>
      </c>
      <c r="D425" s="28">
        <v>0.32500000000000001</v>
      </c>
      <c r="E425" s="25">
        <v>0.625</v>
      </c>
      <c r="F425" s="25">
        <v>8.2776793390000005</v>
      </c>
      <c r="G425" s="26">
        <f>G417*4/12+G429*8/12</f>
        <v>3.4466666666666663</v>
      </c>
      <c r="H425">
        <f t="shared" si="12"/>
        <v>1905</v>
      </c>
      <c r="I425">
        <f t="shared" si="13"/>
        <v>9</v>
      </c>
      <c r="J425">
        <f>Table_Data[[#This Row],[E]]*$J$6/Table_Data[[#This Row],[CPI]]</f>
        <v>19.999340179804467</v>
      </c>
      <c r="K425">
        <f>Table_Data[[#This Row],[P]]*$J$6/Table_Data[[#This Row],[CPI]]</f>
        <v>295.35025577535242</v>
      </c>
      <c r="L425">
        <f>Table_Data[[#This Row],[E]]/(Table_Data[[#This Row],[CPI]]/$L$6)</f>
        <v>1.3817278408107228</v>
      </c>
      <c r="M425">
        <f>Table_Data[[#This Row],[P]]/(Table_Data[[#This Row],[CPI]]/$L$6)</f>
        <v>20.405356753092754</v>
      </c>
      <c r="N425" s="43">
        <f>1-(Table_Data[[#This Row],[D]]/Table_Data[[#This Row],[E]])</f>
        <v>0.48</v>
      </c>
    </row>
    <row r="426" spans="2:14" x14ac:dyDescent="0.25">
      <c r="B426" s="27">
        <v>1905.1</v>
      </c>
      <c r="C426" s="25">
        <v>9.36</v>
      </c>
      <c r="D426" s="28">
        <v>0.32669999999999999</v>
      </c>
      <c r="E426" s="25">
        <v>0.64</v>
      </c>
      <c r="F426" s="25">
        <v>8.2776793390000005</v>
      </c>
      <c r="G426" s="26">
        <f>G417*3/12+G429*9/12</f>
        <v>3.4425000000000003</v>
      </c>
      <c r="H426">
        <f t="shared" si="12"/>
        <v>1905</v>
      </c>
      <c r="I426">
        <f t="shared" si="13"/>
        <v>10</v>
      </c>
      <c r="J426">
        <f>Table_Data[[#This Row],[E]]*$J$6/Table_Data[[#This Row],[CPI]]</f>
        <v>20.479324344119778</v>
      </c>
      <c r="K426">
        <f>Table_Data[[#This Row],[P]]*$J$6/Table_Data[[#This Row],[CPI]]</f>
        <v>299.51011853275173</v>
      </c>
      <c r="L426">
        <f>Table_Data[[#This Row],[E]]/(Table_Data[[#This Row],[CPI]]/$L$6)</f>
        <v>1.4148893089901802</v>
      </c>
      <c r="M426">
        <f>Table_Data[[#This Row],[P]]/(Table_Data[[#This Row],[CPI]]/$L$6)</f>
        <v>20.692756143981381</v>
      </c>
      <c r="N426" s="43">
        <f>1-(Table_Data[[#This Row],[D]]/Table_Data[[#This Row],[E]])</f>
        <v>0.48953124999999997</v>
      </c>
    </row>
    <row r="427" spans="2:14" x14ac:dyDescent="0.25">
      <c r="B427" s="27">
        <v>1905.11</v>
      </c>
      <c r="C427" s="25">
        <v>9.31</v>
      </c>
      <c r="D427" s="28">
        <v>0.32829999999999998</v>
      </c>
      <c r="E427" s="25">
        <v>0.65500000000000003</v>
      </c>
      <c r="F427" s="25">
        <v>8.3728446279999993</v>
      </c>
      <c r="G427" s="26">
        <f>G417*2/12+G429*10/12</f>
        <v>3.4383333333333339</v>
      </c>
      <c r="H427">
        <f t="shared" si="12"/>
        <v>1905</v>
      </c>
      <c r="I427">
        <f t="shared" si="13"/>
        <v>11</v>
      </c>
      <c r="J427">
        <f>Table_Data[[#This Row],[E]]*$J$6/Table_Data[[#This Row],[CPI]]</f>
        <v>20.721086167036901</v>
      </c>
      <c r="K427">
        <f>Table_Data[[#This Row],[P]]*$J$6/Table_Data[[#This Row],[CPI]]</f>
        <v>294.52414078643289</v>
      </c>
      <c r="L427">
        <f>Table_Data[[#This Row],[E]]/(Table_Data[[#This Row],[CPI]]/$L$6)</f>
        <v>1.4315923121176066</v>
      </c>
      <c r="M427">
        <f>Table_Data[[#This Row],[P]]/(Table_Data[[#This Row],[CPI]]/$L$6)</f>
        <v>20.348281566129646</v>
      </c>
      <c r="N427" s="43">
        <f>1-(Table_Data[[#This Row],[D]]/Table_Data[[#This Row],[E]])</f>
        <v>0.49877862595419853</v>
      </c>
    </row>
    <row r="428" spans="2:14" x14ac:dyDescent="0.25">
      <c r="B428" s="27">
        <v>1905.12</v>
      </c>
      <c r="C428" s="25">
        <v>9.5399999999999991</v>
      </c>
      <c r="D428" s="28">
        <v>0.33</v>
      </c>
      <c r="E428" s="25">
        <v>0.67</v>
      </c>
      <c r="F428" s="25">
        <v>8.4679289260000008</v>
      </c>
      <c r="G428" s="26">
        <f>G417*1/12+G429*11/12</f>
        <v>3.434166666666667</v>
      </c>
      <c r="H428">
        <f t="shared" si="12"/>
        <v>1905</v>
      </c>
      <c r="I428">
        <f t="shared" si="13"/>
        <v>12</v>
      </c>
      <c r="J428">
        <f>Table_Data[[#This Row],[E]]*$J$6/Table_Data[[#This Row],[CPI]]</f>
        <v>20.95761449474405</v>
      </c>
      <c r="K428">
        <f>Table_Data[[#This Row],[P]]*$J$6/Table_Data[[#This Row],[CPI]]</f>
        <v>298.41140638784805</v>
      </c>
      <c r="L428">
        <f>Table_Data[[#This Row],[E]]/(Table_Data[[#This Row],[CPI]]/$L$6)</f>
        <v>1.4479337400144825</v>
      </c>
      <c r="M428">
        <f>Table_Data[[#This Row],[P]]/(Table_Data[[#This Row],[CPI]]/$L$6)</f>
        <v>20.616847581698746</v>
      </c>
      <c r="N428" s="43">
        <f>1-(Table_Data[[#This Row],[D]]/Table_Data[[#This Row],[E]])</f>
        <v>0.5074626865671642</v>
      </c>
    </row>
    <row r="429" spans="2:14" x14ac:dyDescent="0.25">
      <c r="B429" s="27">
        <v>1906.01</v>
      </c>
      <c r="C429" s="25">
        <v>9.8699999999999992</v>
      </c>
      <c r="D429" s="28">
        <v>0.33579999999999999</v>
      </c>
      <c r="E429" s="25">
        <v>0.67749999999999999</v>
      </c>
      <c r="F429" s="25">
        <v>8.4679289260000008</v>
      </c>
      <c r="G429" s="26">
        <v>3.43</v>
      </c>
      <c r="H429">
        <f t="shared" si="12"/>
        <v>1906</v>
      </c>
      <c r="I429">
        <f t="shared" si="13"/>
        <v>1</v>
      </c>
      <c r="J429">
        <f>Table_Data[[#This Row],[E]]*$J$6/Table_Data[[#This Row],[CPI]]</f>
        <v>21.192214656998644</v>
      </c>
      <c r="K429">
        <f>Table_Data[[#This Row],[P]]*$J$6/Table_Data[[#This Row],[CPI]]</f>
        <v>308.73381352705036</v>
      </c>
      <c r="L429">
        <f>Table_Data[[#This Row],[E]]/(Table_Data[[#This Row],[CPI]]/$L$6)</f>
        <v>1.4641419535221072</v>
      </c>
      <c r="M429">
        <f>Table_Data[[#This Row],[P]]/(Table_Data[[#This Row],[CPI]]/$L$6)</f>
        <v>21.33000897603424</v>
      </c>
      <c r="N429" s="43">
        <f>1-(Table_Data[[#This Row],[D]]/Table_Data[[#This Row],[E]])</f>
        <v>0.50435424354243541</v>
      </c>
    </row>
    <row r="430" spans="2:14" x14ac:dyDescent="0.25">
      <c r="B430" s="27">
        <v>1906.02</v>
      </c>
      <c r="C430" s="25">
        <v>9.8000000000000007</v>
      </c>
      <c r="D430" s="28">
        <v>0.3417</v>
      </c>
      <c r="E430" s="25">
        <v>0.68500000000000005</v>
      </c>
      <c r="F430" s="25">
        <v>8.4679289260000008</v>
      </c>
      <c r="G430" s="26">
        <f>G429*11/12+G441*1/12</f>
        <v>3.45</v>
      </c>
      <c r="H430">
        <f t="shared" si="12"/>
        <v>1906</v>
      </c>
      <c r="I430">
        <f t="shared" si="13"/>
        <v>2</v>
      </c>
      <c r="J430">
        <f>Table_Data[[#This Row],[E]]*$J$6/Table_Data[[#This Row],[CPI]]</f>
        <v>21.426814819253245</v>
      </c>
      <c r="K430">
        <f>Table_Data[[#This Row],[P]]*$J$6/Table_Data[[#This Row],[CPI]]</f>
        <v>306.54421201267411</v>
      </c>
      <c r="L430">
        <f>Table_Data[[#This Row],[E]]/(Table_Data[[#This Row],[CPI]]/$L$6)</f>
        <v>1.4803501670297321</v>
      </c>
      <c r="M430">
        <f>Table_Data[[#This Row],[P]]/(Table_Data[[#This Row],[CPI]]/$L$6)</f>
        <v>21.178732316629745</v>
      </c>
      <c r="N430" s="43">
        <f>1-(Table_Data[[#This Row],[D]]/Table_Data[[#This Row],[E]])</f>
        <v>0.50116788321167882</v>
      </c>
    </row>
    <row r="431" spans="2:14" x14ac:dyDescent="0.25">
      <c r="B431" s="27">
        <v>1906.03</v>
      </c>
      <c r="C431" s="25">
        <v>9.56</v>
      </c>
      <c r="D431" s="28">
        <v>0.34749999999999998</v>
      </c>
      <c r="E431" s="25">
        <v>0.6925</v>
      </c>
      <c r="F431" s="25">
        <v>8.4679289260000008</v>
      </c>
      <c r="G431" s="26">
        <f>G429*10/12+G441*2/12</f>
        <v>3.4700000000000006</v>
      </c>
      <c r="H431">
        <f t="shared" si="12"/>
        <v>1906</v>
      </c>
      <c r="I431">
        <f t="shared" si="13"/>
        <v>3</v>
      </c>
      <c r="J431">
        <f>Table_Data[[#This Row],[E]]*$J$6/Table_Data[[#This Row],[CPI]]</f>
        <v>21.661414981507839</v>
      </c>
      <c r="K431">
        <f>Table_Data[[#This Row],[P]]*$J$6/Table_Data[[#This Row],[CPI]]</f>
        <v>299.03700682052704</v>
      </c>
      <c r="L431">
        <f>Table_Data[[#This Row],[E]]/(Table_Data[[#This Row],[CPI]]/$L$6)</f>
        <v>1.4965583805373568</v>
      </c>
      <c r="M431">
        <f>Table_Data[[#This Row],[P]]/(Table_Data[[#This Row],[CPI]]/$L$6)</f>
        <v>20.660069484385751</v>
      </c>
      <c r="N431" s="43">
        <f>1-(Table_Data[[#This Row],[D]]/Table_Data[[#This Row],[E]])</f>
        <v>0.49819494584837554</v>
      </c>
    </row>
    <row r="432" spans="2:14" x14ac:dyDescent="0.25">
      <c r="B432" s="27">
        <v>1906.04</v>
      </c>
      <c r="C432" s="25">
        <v>9.43</v>
      </c>
      <c r="D432" s="28">
        <v>0.3533</v>
      </c>
      <c r="E432" s="25">
        <v>0.7</v>
      </c>
      <c r="F432" s="25">
        <v>8.4679289260000008</v>
      </c>
      <c r="G432" s="26">
        <f>G429*9/12+G441*3/12</f>
        <v>3.49</v>
      </c>
      <c r="H432">
        <f t="shared" si="12"/>
        <v>1906</v>
      </c>
      <c r="I432">
        <f t="shared" si="13"/>
        <v>4</v>
      </c>
      <c r="J432">
        <f>Table_Data[[#This Row],[E]]*$J$6/Table_Data[[#This Row],[CPI]]</f>
        <v>21.896015143762433</v>
      </c>
      <c r="K432">
        <f>Table_Data[[#This Row],[P]]*$J$6/Table_Data[[#This Row],[CPI]]</f>
        <v>294.97060400811398</v>
      </c>
      <c r="L432">
        <f>Table_Data[[#This Row],[E]]/(Table_Data[[#This Row],[CPI]]/$L$6)</f>
        <v>1.5127665940449815</v>
      </c>
      <c r="M432">
        <f>Table_Data[[#This Row],[P]]/(Table_Data[[#This Row],[CPI]]/$L$6)</f>
        <v>20.379127116920252</v>
      </c>
      <c r="N432" s="43">
        <f>1-(Table_Data[[#This Row],[D]]/Table_Data[[#This Row],[E]])</f>
        <v>0.49528571428571422</v>
      </c>
    </row>
    <row r="433" spans="2:14" x14ac:dyDescent="0.25">
      <c r="B433" s="27">
        <v>1906.05</v>
      </c>
      <c r="C433" s="25">
        <v>9.18</v>
      </c>
      <c r="D433" s="28">
        <v>0.35920000000000002</v>
      </c>
      <c r="E433" s="25">
        <v>0.70750000000000002</v>
      </c>
      <c r="F433" s="25">
        <v>8.5630942149999996</v>
      </c>
      <c r="G433" s="26">
        <f>G429*8/12+G441*4/12</f>
        <v>3.51</v>
      </c>
      <c r="H433">
        <f t="shared" si="12"/>
        <v>1906</v>
      </c>
      <c r="I433">
        <f t="shared" si="13"/>
        <v>5</v>
      </c>
      <c r="J433">
        <f>Table_Data[[#This Row],[E]]*$J$6/Table_Data[[#This Row],[CPI]]</f>
        <v>21.884668414803844</v>
      </c>
      <c r="K433">
        <f>Table_Data[[#This Row],[P]]*$J$6/Table_Data[[#This Row],[CPI]]</f>
        <v>283.95937250586468</v>
      </c>
      <c r="L433">
        <f>Table_Data[[#This Row],[E]]/(Table_Data[[#This Row],[CPI]]/$L$6)</f>
        <v>1.5119826636171143</v>
      </c>
      <c r="M433">
        <f>Table_Data[[#This Row],[P]]/(Table_Data[[#This Row],[CPI]]/$L$6)</f>
        <v>19.618375762551388</v>
      </c>
      <c r="N433" s="43">
        <f>1-(Table_Data[[#This Row],[D]]/Table_Data[[#This Row],[E]])</f>
        <v>0.4922968197879859</v>
      </c>
    </row>
    <row r="434" spans="2:14" x14ac:dyDescent="0.25">
      <c r="B434" s="27">
        <v>1906.06</v>
      </c>
      <c r="C434" s="25">
        <v>9.3000000000000007</v>
      </c>
      <c r="D434" s="28">
        <v>0.36499999999999999</v>
      </c>
      <c r="E434" s="25">
        <v>0.71499999999999997</v>
      </c>
      <c r="F434" s="25">
        <v>8.5630942149999996</v>
      </c>
      <c r="G434" s="26">
        <f>G429*7/12+G441*5/12</f>
        <v>3.5300000000000002</v>
      </c>
      <c r="H434">
        <f t="shared" si="12"/>
        <v>1906</v>
      </c>
      <c r="I434">
        <f t="shared" si="13"/>
        <v>6</v>
      </c>
      <c r="J434">
        <f>Table_Data[[#This Row],[E]]*$J$6/Table_Data[[#This Row],[CPI]]</f>
        <v>22.116661366197523</v>
      </c>
      <c r="K434">
        <f>Table_Data[[#This Row],[P]]*$J$6/Table_Data[[#This Row],[CPI]]</f>
        <v>287.67125972816365</v>
      </c>
      <c r="L434">
        <f>Table_Data[[#This Row],[E]]/(Table_Data[[#This Row],[CPI]]/$L$6)</f>
        <v>1.5280107483904404</v>
      </c>
      <c r="M434">
        <f>Table_Data[[#This Row],[P]]/(Table_Data[[#This Row],[CPI]]/$L$6)</f>
        <v>19.874825118924612</v>
      </c>
      <c r="N434" s="43">
        <f>1-(Table_Data[[#This Row],[D]]/Table_Data[[#This Row],[E]])</f>
        <v>0.48951048951048948</v>
      </c>
    </row>
    <row r="435" spans="2:14" x14ac:dyDescent="0.25">
      <c r="B435" s="27">
        <v>1906.07</v>
      </c>
      <c r="C435" s="25">
        <v>9.06</v>
      </c>
      <c r="D435" s="28">
        <v>0.37080000000000002</v>
      </c>
      <c r="E435" s="25">
        <v>0.72250000000000003</v>
      </c>
      <c r="F435" s="25">
        <v>8.2776793390000005</v>
      </c>
      <c r="G435" s="26">
        <f>G429*6/12+G441*6/12</f>
        <v>3.55</v>
      </c>
      <c r="H435">
        <f t="shared" si="12"/>
        <v>1906</v>
      </c>
      <c r="I435">
        <f t="shared" si="13"/>
        <v>7.0000000000000009</v>
      </c>
      <c r="J435">
        <f>Table_Data[[#This Row],[E]]*$J$6/Table_Data[[#This Row],[CPI]]</f>
        <v>23.119237247853967</v>
      </c>
      <c r="K435">
        <f>Table_Data[[#This Row],[P]]*$J$6/Table_Data[[#This Row],[CPI]]</f>
        <v>289.91043524644556</v>
      </c>
      <c r="L435">
        <f>Table_Data[[#This Row],[E]]/(Table_Data[[#This Row],[CPI]]/$L$6)</f>
        <v>1.5972773839771954</v>
      </c>
      <c r="M435">
        <f>Table_Data[[#This Row],[P]]/(Table_Data[[#This Row],[CPI]]/$L$6)</f>
        <v>20.029526780392239</v>
      </c>
      <c r="N435" s="43">
        <f>1-(Table_Data[[#This Row],[D]]/Table_Data[[#This Row],[E]])</f>
        <v>0.48678200692041518</v>
      </c>
    </row>
    <row r="436" spans="2:14" x14ac:dyDescent="0.25">
      <c r="B436" s="27">
        <v>1906.08</v>
      </c>
      <c r="C436" s="25">
        <v>9.73</v>
      </c>
      <c r="D436" s="28">
        <v>0.37669999999999998</v>
      </c>
      <c r="E436" s="25">
        <v>0.73</v>
      </c>
      <c r="F436" s="25">
        <v>8.4679289260000008</v>
      </c>
      <c r="G436" s="26">
        <f>G429*5/12+G441*7/12</f>
        <v>3.5700000000000003</v>
      </c>
      <c r="H436">
        <f t="shared" si="12"/>
        <v>1906</v>
      </c>
      <c r="I436">
        <f t="shared" si="13"/>
        <v>8</v>
      </c>
      <c r="J436">
        <f>Table_Data[[#This Row],[E]]*$J$6/Table_Data[[#This Row],[CPI]]</f>
        <v>22.834415792780828</v>
      </c>
      <c r="K436">
        <f>Table_Data[[#This Row],[P]]*$J$6/Table_Data[[#This Row],[CPI]]</f>
        <v>304.35461049829792</v>
      </c>
      <c r="L436">
        <f>Table_Data[[#This Row],[E]]/(Table_Data[[#This Row],[CPI]]/$L$6)</f>
        <v>1.5775994480754807</v>
      </c>
      <c r="M436">
        <f>Table_Data[[#This Row],[P]]/(Table_Data[[#This Row],[CPI]]/$L$6)</f>
        <v>21.027455657225246</v>
      </c>
      <c r="N436" s="43">
        <f>1-(Table_Data[[#This Row],[D]]/Table_Data[[#This Row],[E]])</f>
        <v>0.48397260273972609</v>
      </c>
    </row>
    <row r="437" spans="2:14" x14ac:dyDescent="0.25">
      <c r="B437" s="27">
        <v>1906.09</v>
      </c>
      <c r="C437" s="25">
        <v>10.029999999999999</v>
      </c>
      <c r="D437" s="28">
        <v>0.38250000000000001</v>
      </c>
      <c r="E437" s="25">
        <v>0.73750000000000004</v>
      </c>
      <c r="F437" s="25">
        <v>8.5630942149999996</v>
      </c>
      <c r="G437" s="26">
        <f>G429*4/12+G441*8/12</f>
        <v>3.59</v>
      </c>
      <c r="H437">
        <f t="shared" si="12"/>
        <v>1906</v>
      </c>
      <c r="I437">
        <f t="shared" si="13"/>
        <v>9</v>
      </c>
      <c r="J437">
        <f>Table_Data[[#This Row],[E]]*$J$6/Table_Data[[#This Row],[CPI]]</f>
        <v>22.812640220378565</v>
      </c>
      <c r="K437">
        <f>Table_Data[[#This Row],[P]]*$J$6/Table_Data[[#This Row],[CPI]]</f>
        <v>310.25190699714847</v>
      </c>
      <c r="L437">
        <f>Table_Data[[#This Row],[E]]/(Table_Data[[#This Row],[CPI]]/$L$6)</f>
        <v>1.5760950027104195</v>
      </c>
      <c r="M437">
        <f>Table_Data[[#This Row],[P]]/(Table_Data[[#This Row],[CPI]]/$L$6)</f>
        <v>21.434892036861701</v>
      </c>
      <c r="N437" s="43">
        <f>1-(Table_Data[[#This Row],[D]]/Table_Data[[#This Row],[E]])</f>
        <v>0.4813559322033899</v>
      </c>
    </row>
    <row r="438" spans="2:14" x14ac:dyDescent="0.25">
      <c r="B438" s="27">
        <v>1906.1</v>
      </c>
      <c r="C438" s="25">
        <v>9.73</v>
      </c>
      <c r="D438" s="28">
        <v>0.38829999999999998</v>
      </c>
      <c r="E438" s="25">
        <v>0.745</v>
      </c>
      <c r="F438" s="25">
        <v>8.7534247930000006</v>
      </c>
      <c r="G438" s="26">
        <f>G429*3/12+G441*9/12</f>
        <v>3.61</v>
      </c>
      <c r="H438">
        <f t="shared" si="12"/>
        <v>1906</v>
      </c>
      <c r="I438">
        <f t="shared" si="13"/>
        <v>10</v>
      </c>
      <c r="J438">
        <f>Table_Data[[#This Row],[E]]*$J$6/Table_Data[[#This Row],[CPI]]</f>
        <v>22.543560910902546</v>
      </c>
      <c r="K438">
        <f>Table_Data[[#This Row],[P]]*$J$6/Table_Data[[#This Row],[CPI]]</f>
        <v>294.42798344037823</v>
      </c>
      <c r="L438">
        <f>Table_Data[[#This Row],[E]]/(Table_Data[[#This Row],[CPI]]/$L$6)</f>
        <v>1.5575046707321381</v>
      </c>
      <c r="M438">
        <f>Table_Data[[#This Row],[P]]/(Table_Data[[#This Row],[CPI]]/$L$6)</f>
        <v>20.341638182850609</v>
      </c>
      <c r="N438" s="43">
        <f>1-(Table_Data[[#This Row],[D]]/Table_Data[[#This Row],[E]])</f>
        <v>0.4787919463087249</v>
      </c>
    </row>
    <row r="439" spans="2:14" x14ac:dyDescent="0.25">
      <c r="B439" s="27">
        <v>1906.11</v>
      </c>
      <c r="C439" s="25">
        <v>9.93</v>
      </c>
      <c r="D439" s="28">
        <v>0.39419999999999999</v>
      </c>
      <c r="E439" s="25">
        <v>0.75249999999999995</v>
      </c>
      <c r="F439" s="25">
        <v>8.8485090910000004</v>
      </c>
      <c r="G439" s="26">
        <f>G429*2/12+G441*10/12</f>
        <v>3.6300000000000003</v>
      </c>
      <c r="H439">
        <f t="shared" si="12"/>
        <v>1906</v>
      </c>
      <c r="I439">
        <f t="shared" si="13"/>
        <v>11</v>
      </c>
      <c r="J439">
        <f>Table_Data[[#This Row],[E]]*$J$6/Table_Data[[#This Row],[CPI]]</f>
        <v>22.525822197858439</v>
      </c>
      <c r="K439">
        <f>Table_Data[[#This Row],[P]]*$J$6/Table_Data[[#This Row],[CPI]]</f>
        <v>297.25104906941436</v>
      </c>
      <c r="L439">
        <f>Table_Data[[#This Row],[E]]/(Table_Data[[#This Row],[CPI]]/$L$6)</f>
        <v>1.5562791266165406</v>
      </c>
      <c r="M439">
        <f>Table_Data[[#This Row],[P]]/(Table_Data[[#This Row],[CPI]]/$L$6)</f>
        <v>20.536680036282057</v>
      </c>
      <c r="N439" s="43">
        <f>1-(Table_Data[[#This Row],[D]]/Table_Data[[#This Row],[E]])</f>
        <v>0.47614617940199333</v>
      </c>
    </row>
    <row r="440" spans="2:14" x14ac:dyDescent="0.25">
      <c r="B440" s="27">
        <v>1906.12</v>
      </c>
      <c r="C440" s="25">
        <v>9.84</v>
      </c>
      <c r="D440" s="28">
        <v>0.4</v>
      </c>
      <c r="E440" s="25">
        <v>0.76</v>
      </c>
      <c r="F440" s="25">
        <v>8.9436743799999991</v>
      </c>
      <c r="G440" s="26">
        <f>G429*1/12+G441*11/12</f>
        <v>3.6499999999999995</v>
      </c>
      <c r="H440">
        <f t="shared" si="12"/>
        <v>1906</v>
      </c>
      <c r="I440">
        <f t="shared" si="13"/>
        <v>12</v>
      </c>
      <c r="J440">
        <f>Table_Data[[#This Row],[E]]*$J$6/Table_Data[[#This Row],[CPI]]</f>
        <v>22.508256835710071</v>
      </c>
      <c r="K440">
        <f>Table_Data[[#This Row],[P]]*$J$6/Table_Data[[#This Row],[CPI]]</f>
        <v>291.42269376761459</v>
      </c>
      <c r="L440">
        <f>Table_Data[[#This Row],[E]]/(Table_Data[[#This Row],[CPI]]/$L$6)</f>
        <v>1.5550655590840061</v>
      </c>
      <c r="M440">
        <f>Table_Data[[#This Row],[P]]/(Table_Data[[#This Row],[CPI]]/$L$6)</f>
        <v>20.134006712350818</v>
      </c>
      <c r="N440" s="43">
        <f>1-(Table_Data[[#This Row],[D]]/Table_Data[[#This Row],[E]])</f>
        <v>0.47368421052631582</v>
      </c>
    </row>
    <row r="441" spans="2:14" x14ac:dyDescent="0.25">
      <c r="B441" s="27">
        <v>1907.01</v>
      </c>
      <c r="C441" s="25">
        <v>9.56</v>
      </c>
      <c r="D441" s="28">
        <v>0.40329999999999999</v>
      </c>
      <c r="E441" s="25">
        <v>0.75170000000000003</v>
      </c>
      <c r="F441" s="25">
        <v>8.8485090910000004</v>
      </c>
      <c r="G441" s="26">
        <v>3.67</v>
      </c>
      <c r="H441">
        <f t="shared" si="12"/>
        <v>1907</v>
      </c>
      <c r="I441">
        <f t="shared" si="13"/>
        <v>1</v>
      </c>
      <c r="J441">
        <f>Table_Data[[#This Row],[E]]*$J$6/Table_Data[[#This Row],[CPI]]</f>
        <v>22.501874479907229</v>
      </c>
      <c r="K441">
        <f>Table_Data[[#This Row],[P]]*$J$6/Table_Data[[#This Row],[CPI]]</f>
        <v>286.17522951697902</v>
      </c>
      <c r="L441">
        <f>Table_Data[[#This Row],[E]]/(Table_Data[[#This Row],[CPI]]/$L$6)</f>
        <v>1.5546246106015331</v>
      </c>
      <c r="M441">
        <f>Table_Data[[#This Row],[P]]/(Table_Data[[#This Row],[CPI]]/$L$6)</f>
        <v>19.771466379341035</v>
      </c>
      <c r="N441" s="43">
        <f>1-(Table_Data[[#This Row],[D]]/Table_Data[[#This Row],[E]])</f>
        <v>0.46348277238259949</v>
      </c>
    </row>
    <row r="442" spans="2:14" x14ac:dyDescent="0.25">
      <c r="B442" s="27">
        <v>1907.02</v>
      </c>
      <c r="C442" s="25">
        <v>9.26</v>
      </c>
      <c r="D442" s="28">
        <v>0.40670000000000001</v>
      </c>
      <c r="E442" s="25">
        <v>0.74329999999999996</v>
      </c>
      <c r="F442" s="25">
        <v>9.0388396689999997</v>
      </c>
      <c r="G442" s="26">
        <f>G441*11/12+G453*1/12</f>
        <v>3.6866666666666665</v>
      </c>
      <c r="H442">
        <f t="shared" si="12"/>
        <v>1907</v>
      </c>
      <c r="I442">
        <f t="shared" si="13"/>
        <v>2</v>
      </c>
      <c r="J442">
        <f>Table_Data[[#This Row],[E]]*$J$6/Table_Data[[#This Row],[CPI]]</f>
        <v>21.781896936975084</v>
      </c>
      <c r="K442">
        <f>Table_Data[[#This Row],[P]]*$J$6/Table_Data[[#This Row],[CPI]]</f>
        <v>271.35795188536162</v>
      </c>
      <c r="L442">
        <f>Table_Data[[#This Row],[E]]/(Table_Data[[#This Row],[CPI]]/$L$6)</f>
        <v>1.5048823187617049</v>
      </c>
      <c r="M442">
        <f>Table_Data[[#This Row],[P]]/(Table_Data[[#This Row],[CPI]]/$L$6)</f>
        <v>18.74776035481419</v>
      </c>
      <c r="N442" s="43">
        <f>1-(Table_Data[[#This Row],[D]]/Table_Data[[#This Row],[E]])</f>
        <v>0.45284541907708864</v>
      </c>
    </row>
    <row r="443" spans="2:14" x14ac:dyDescent="0.25">
      <c r="B443" s="27">
        <v>1907.03</v>
      </c>
      <c r="C443" s="25">
        <v>8.35</v>
      </c>
      <c r="D443" s="28">
        <v>0.41</v>
      </c>
      <c r="E443" s="25">
        <v>0.73499999999999999</v>
      </c>
      <c r="F443" s="25">
        <v>8.9436743799999991</v>
      </c>
      <c r="G443" s="26">
        <f>G441*10/12+G453*2/12</f>
        <v>3.7033333333333336</v>
      </c>
      <c r="H443">
        <f t="shared" si="12"/>
        <v>1907</v>
      </c>
      <c r="I443">
        <f t="shared" si="13"/>
        <v>3</v>
      </c>
      <c r="J443">
        <f>Table_Data[[#This Row],[E]]*$J$6/Table_Data[[#This Row],[CPI]]</f>
        <v>21.76785365032487</v>
      </c>
      <c r="K443">
        <f>Table_Data[[#This Row],[P]]*$J$6/Table_Data[[#This Row],[CPI]]</f>
        <v>247.29466391865668</v>
      </c>
      <c r="L443">
        <f>Table_Data[[#This Row],[E]]/(Table_Data[[#This Row],[CPI]]/$L$6)</f>
        <v>1.5039120867457165</v>
      </c>
      <c r="M443">
        <f>Table_Data[[#This Row],[P]]/(Table_Data[[#This Row],[CPI]]/$L$6)</f>
        <v>17.085259760988752</v>
      </c>
      <c r="N443" s="43">
        <f>1-(Table_Data[[#This Row],[D]]/Table_Data[[#This Row],[E]])</f>
        <v>0.44217687074829937</v>
      </c>
    </row>
    <row r="444" spans="2:14" x14ac:dyDescent="0.25">
      <c r="B444" s="27">
        <v>1907.04</v>
      </c>
      <c r="C444" s="25">
        <v>8.39</v>
      </c>
      <c r="D444" s="28">
        <v>0.4133</v>
      </c>
      <c r="E444" s="25">
        <v>0.72670000000000001</v>
      </c>
      <c r="F444" s="25">
        <v>8.9436743799999991</v>
      </c>
      <c r="G444" s="26">
        <f>G441*9/12+G453*3/12</f>
        <v>3.7199999999999998</v>
      </c>
      <c r="H444">
        <f t="shared" si="12"/>
        <v>1907</v>
      </c>
      <c r="I444">
        <f t="shared" si="13"/>
        <v>4</v>
      </c>
      <c r="J444">
        <f>Table_Data[[#This Row],[E]]*$J$6/Table_Data[[#This Row],[CPI]]</f>
        <v>21.522039792776987</v>
      </c>
      <c r="K444">
        <f>Table_Data[[#This Row],[P]]*$J$6/Table_Data[[#This Row],[CPI]]</f>
        <v>248.47930901527306</v>
      </c>
      <c r="L444">
        <f>Table_Data[[#This Row],[E]]/(Table_Data[[#This Row],[CPI]]/$L$6)</f>
        <v>1.4869291339294044</v>
      </c>
      <c r="M444">
        <f>Table_Data[[#This Row],[P]]/(Table_Data[[#This Row],[CPI]]/$L$6)</f>
        <v>17.167105316730016</v>
      </c>
      <c r="N444" s="43">
        <f>1-(Table_Data[[#This Row],[D]]/Table_Data[[#This Row],[E]])</f>
        <v>0.43126462088895001</v>
      </c>
    </row>
    <row r="445" spans="2:14" x14ac:dyDescent="0.25">
      <c r="B445" s="27">
        <v>1907.05</v>
      </c>
      <c r="C445" s="25">
        <v>8.1</v>
      </c>
      <c r="D445" s="28">
        <v>0.41670000000000001</v>
      </c>
      <c r="E445" s="25">
        <v>0.71830000000000005</v>
      </c>
      <c r="F445" s="25">
        <v>9.1340049590000003</v>
      </c>
      <c r="G445" s="26">
        <f>G441*8/12+G453*4/12</f>
        <v>3.7366666666666668</v>
      </c>
      <c r="H445">
        <f t="shared" si="12"/>
        <v>1907</v>
      </c>
      <c r="I445">
        <f t="shared" si="13"/>
        <v>5</v>
      </c>
      <c r="J445">
        <f>Table_Data[[#This Row],[E]]*$J$6/Table_Data[[#This Row],[CPI]]</f>
        <v>20.829980928850951</v>
      </c>
      <c r="K445">
        <f>Table_Data[[#This Row],[P]]*$J$6/Table_Data[[#This Row],[CPI]]</f>
        <v>234.89189130404108</v>
      </c>
      <c r="L445">
        <f>Table_Data[[#This Row],[E]]/(Table_Data[[#This Row],[CPI]]/$L$6)</f>
        <v>1.4391157065278315</v>
      </c>
      <c r="M445">
        <f>Table_Data[[#This Row],[P]]/(Table_Data[[#This Row],[CPI]]/$L$6)</f>
        <v>16.228368680043761</v>
      </c>
      <c r="N445" s="43">
        <f>1-(Table_Data[[#This Row],[D]]/Table_Data[[#This Row],[E]])</f>
        <v>0.41988027286649032</v>
      </c>
    </row>
    <row r="446" spans="2:14" x14ac:dyDescent="0.25">
      <c r="B446" s="27">
        <v>1907.06</v>
      </c>
      <c r="C446" s="25">
        <v>7.84</v>
      </c>
      <c r="D446" s="28">
        <v>0.42</v>
      </c>
      <c r="E446" s="25">
        <v>0.71</v>
      </c>
      <c r="F446" s="25">
        <v>9.229089256</v>
      </c>
      <c r="G446" s="26">
        <f>G441*7/12+G453*5/12</f>
        <v>3.753333333333333</v>
      </c>
      <c r="H446">
        <f t="shared" si="12"/>
        <v>1907</v>
      </c>
      <c r="I446">
        <f t="shared" si="13"/>
        <v>6</v>
      </c>
      <c r="J446">
        <f>Table_Data[[#This Row],[E]]*$J$6/Table_Data[[#This Row],[CPI]]</f>
        <v>20.377164504908976</v>
      </c>
      <c r="K446">
        <f>Table_Data[[#This Row],[P]]*$J$6/Table_Data[[#This Row],[CPI]]</f>
        <v>225.00981650491039</v>
      </c>
      <c r="L446">
        <f>Table_Data[[#This Row],[E]]/(Table_Data[[#This Row],[CPI]]/$L$6)</f>
        <v>1.4078312214342292</v>
      </c>
      <c r="M446">
        <f>Table_Data[[#This Row],[P]]/(Table_Data[[#This Row],[CPI]]/$L$6)</f>
        <v>15.545629262034305</v>
      </c>
      <c r="N446" s="43">
        <f>1-(Table_Data[[#This Row],[D]]/Table_Data[[#This Row],[E]])</f>
        <v>0.40845070422535212</v>
      </c>
    </row>
    <row r="447" spans="2:14" x14ac:dyDescent="0.25">
      <c r="B447" s="27">
        <v>1907.07</v>
      </c>
      <c r="C447" s="25">
        <v>8.14</v>
      </c>
      <c r="D447" s="28">
        <v>0.42330000000000001</v>
      </c>
      <c r="E447" s="25">
        <v>0.70169999999999999</v>
      </c>
      <c r="F447" s="25">
        <v>9.229089256</v>
      </c>
      <c r="G447" s="26">
        <f>G441*6/12+G453*6/12</f>
        <v>3.7699999999999996</v>
      </c>
      <c r="H447">
        <f t="shared" si="12"/>
        <v>1907</v>
      </c>
      <c r="I447">
        <f t="shared" si="13"/>
        <v>7.0000000000000009</v>
      </c>
      <c r="J447">
        <f>Table_Data[[#This Row],[E]]*$J$6/Table_Data[[#This Row],[CPI]]</f>
        <v>20.138952581823421</v>
      </c>
      <c r="K447">
        <f>Table_Data[[#This Row],[P]]*$J$6/Table_Data[[#This Row],[CPI]]</f>
        <v>233.61988601402689</v>
      </c>
      <c r="L447">
        <f>Table_Data[[#This Row],[E]]/(Table_Data[[#This Row],[CPI]]/$L$6)</f>
        <v>1.3913734761695755</v>
      </c>
      <c r="M447">
        <f>Table_Data[[#This Row],[P]]/(Table_Data[[#This Row],[CPI]]/$L$6)</f>
        <v>16.140487524612151</v>
      </c>
      <c r="N447" s="43">
        <f>1-(Table_Data[[#This Row],[D]]/Table_Data[[#This Row],[E]])</f>
        <v>0.39675074818298417</v>
      </c>
    </row>
    <row r="448" spans="2:14" x14ac:dyDescent="0.25">
      <c r="B448" s="27">
        <v>1907.08</v>
      </c>
      <c r="C448" s="25">
        <v>7.53</v>
      </c>
      <c r="D448" s="28">
        <v>0.42670000000000002</v>
      </c>
      <c r="E448" s="25">
        <v>0.69330000000000003</v>
      </c>
      <c r="F448" s="25">
        <v>9.229089256</v>
      </c>
      <c r="G448" s="26">
        <f>G441*5/12+G453*7/12</f>
        <v>3.7866666666666666</v>
      </c>
      <c r="H448">
        <f t="shared" si="12"/>
        <v>1907</v>
      </c>
      <c r="I448">
        <f t="shared" si="13"/>
        <v>8</v>
      </c>
      <c r="J448">
        <f>Table_Data[[#This Row],[E]]*$J$6/Table_Data[[#This Row],[CPI]]</f>
        <v>19.897870635568161</v>
      </c>
      <c r="K448">
        <f>Table_Data[[#This Row],[P]]*$J$6/Table_Data[[#This Row],[CPI]]</f>
        <v>216.11274467882339</v>
      </c>
      <c r="L448">
        <f>Table_Data[[#This Row],[E]]/(Table_Data[[#This Row],[CPI]]/$L$6)</f>
        <v>1.374717444817396</v>
      </c>
      <c r="M448">
        <f>Table_Data[[#This Row],[P]]/(Table_Data[[#This Row],[CPI]]/$L$6)</f>
        <v>14.930942390703869</v>
      </c>
      <c r="N448" s="43">
        <f>1-(Table_Data[[#This Row],[D]]/Table_Data[[#This Row],[E]])</f>
        <v>0.38453771815952686</v>
      </c>
    </row>
    <row r="449" spans="2:14" x14ac:dyDescent="0.25">
      <c r="B449" s="27">
        <v>1907.09</v>
      </c>
      <c r="C449" s="25">
        <v>7.45</v>
      </c>
      <c r="D449" s="28">
        <v>0.43</v>
      </c>
      <c r="E449" s="25">
        <v>0.68500000000000005</v>
      </c>
      <c r="F449" s="25">
        <v>9.229089256</v>
      </c>
      <c r="G449" s="26">
        <f>G441*4/12+G453*8/12</f>
        <v>3.8033333333333337</v>
      </c>
      <c r="H449">
        <f t="shared" si="12"/>
        <v>1907</v>
      </c>
      <c r="I449">
        <f t="shared" si="13"/>
        <v>9</v>
      </c>
      <c r="J449">
        <f>Table_Data[[#This Row],[E]]*$J$6/Table_Data[[#This Row],[CPI]]</f>
        <v>19.659658712482607</v>
      </c>
      <c r="K449">
        <f>Table_Data[[#This Row],[P]]*$J$6/Table_Data[[#This Row],[CPI]]</f>
        <v>213.81672614305899</v>
      </c>
      <c r="L449">
        <f>Table_Data[[#This Row],[E]]/(Table_Data[[#This Row],[CPI]]/$L$6)</f>
        <v>1.3582596995527425</v>
      </c>
      <c r="M449">
        <f>Table_Data[[#This Row],[P]]/(Table_Data[[#This Row],[CPI]]/$L$6)</f>
        <v>14.77231352068311</v>
      </c>
      <c r="N449" s="43">
        <f>1-(Table_Data[[#This Row],[D]]/Table_Data[[#This Row],[E]])</f>
        <v>0.37226277372262784</v>
      </c>
    </row>
    <row r="450" spans="2:14" x14ac:dyDescent="0.25">
      <c r="B450" s="27">
        <v>1907.1</v>
      </c>
      <c r="C450" s="25">
        <v>6.64</v>
      </c>
      <c r="D450" s="28">
        <v>0.43330000000000002</v>
      </c>
      <c r="E450" s="25">
        <v>0.67669999999999997</v>
      </c>
      <c r="F450" s="25">
        <v>9.3242545450000005</v>
      </c>
      <c r="G450" s="26">
        <f>G441*3/12+G453*9/12</f>
        <v>3.82</v>
      </c>
      <c r="H450">
        <f t="shared" si="12"/>
        <v>1907</v>
      </c>
      <c r="I450">
        <f t="shared" si="13"/>
        <v>10</v>
      </c>
      <c r="J450">
        <f>Table_Data[[#This Row],[E]]*$J$6/Table_Data[[#This Row],[CPI]]</f>
        <v>19.223227447830254</v>
      </c>
      <c r="K450">
        <f>Table_Data[[#This Row],[P]]*$J$6/Table_Data[[#This Row],[CPI]]</f>
        <v>188.62454596363659</v>
      </c>
      <c r="L450">
        <f>Table_Data[[#This Row],[E]]/(Table_Data[[#This Row],[CPI]]/$L$6)</f>
        <v>1.3281072433442451</v>
      </c>
      <c r="M450">
        <f>Table_Data[[#This Row],[P]]/(Table_Data[[#This Row],[CPI]]/$L$6)</f>
        <v>13.031819263788661</v>
      </c>
      <c r="N450" s="43">
        <f>1-(Table_Data[[#This Row],[D]]/Table_Data[[#This Row],[E]])</f>
        <v>0.3596867149401507</v>
      </c>
    </row>
    <row r="451" spans="2:14" x14ac:dyDescent="0.25">
      <c r="B451" s="27">
        <v>1907.11</v>
      </c>
      <c r="C451" s="25">
        <v>6.25</v>
      </c>
      <c r="D451" s="28">
        <v>0.43669999999999998</v>
      </c>
      <c r="E451" s="25">
        <v>0.66830000000000001</v>
      </c>
      <c r="F451" s="25">
        <v>8.9436743799999991</v>
      </c>
      <c r="G451" s="26">
        <f>G441*2/12+G453*10/12</f>
        <v>3.8366666666666669</v>
      </c>
      <c r="H451">
        <f t="shared" si="12"/>
        <v>1907</v>
      </c>
      <c r="I451">
        <f t="shared" si="13"/>
        <v>11</v>
      </c>
      <c r="J451">
        <f>Table_Data[[#This Row],[E]]*$J$6/Table_Data[[#This Row],[CPI]]</f>
        <v>19.792457951717157</v>
      </c>
      <c r="K451">
        <f>Table_Data[[#This Row],[P]]*$J$6/Table_Data[[#This Row],[CPI]]</f>
        <v>185.10079634629992</v>
      </c>
      <c r="L451">
        <f>Table_Data[[#This Row],[E]]/(Table_Data[[#This Row],[CPI]]/$L$6)</f>
        <v>1.3674346225471596</v>
      </c>
      <c r="M451">
        <f>Table_Data[[#This Row],[P]]/(Table_Data[[#This Row],[CPI]]/$L$6)</f>
        <v>12.788368084572419</v>
      </c>
      <c r="N451" s="43">
        <f>1-(Table_Data[[#This Row],[D]]/Table_Data[[#This Row],[E]])</f>
        <v>0.34655095017207849</v>
      </c>
    </row>
    <row r="452" spans="2:14" x14ac:dyDescent="0.25">
      <c r="B452" s="27">
        <v>1907.12</v>
      </c>
      <c r="C452" s="25">
        <v>6.57</v>
      </c>
      <c r="D452" s="28">
        <v>0.44</v>
      </c>
      <c r="E452" s="25">
        <v>0.66</v>
      </c>
      <c r="F452" s="25">
        <v>8.7534247930000006</v>
      </c>
      <c r="G452" s="26">
        <f>G441*1/12+G453*11/12</f>
        <v>3.8533333333333331</v>
      </c>
      <c r="H452">
        <f t="shared" si="12"/>
        <v>1907</v>
      </c>
      <c r="I452">
        <f t="shared" si="13"/>
        <v>12</v>
      </c>
      <c r="J452">
        <f>Table_Data[[#This Row],[E]]*$J$6/Table_Data[[#This Row],[CPI]]</f>
        <v>19.97147678012843</v>
      </c>
      <c r="K452">
        <f>Table_Data[[#This Row],[P]]*$J$6/Table_Data[[#This Row],[CPI]]</f>
        <v>198.80697340218757</v>
      </c>
      <c r="L452">
        <f>Table_Data[[#This Row],[E]]/(Table_Data[[#This Row],[CPI]]/$L$6)</f>
        <v>1.3798027955479344</v>
      </c>
      <c r="M452">
        <f>Table_Data[[#This Row],[P]]/(Table_Data[[#This Row],[CPI]]/$L$6)</f>
        <v>13.735309646590801</v>
      </c>
      <c r="N452" s="43">
        <f>1-(Table_Data[[#This Row],[D]]/Table_Data[[#This Row],[E]])</f>
        <v>0.33333333333333337</v>
      </c>
    </row>
    <row r="453" spans="2:14" x14ac:dyDescent="0.25">
      <c r="B453" s="27">
        <v>1908.01</v>
      </c>
      <c r="C453" s="25">
        <v>6.85</v>
      </c>
      <c r="D453" s="28">
        <v>0.43669999999999998</v>
      </c>
      <c r="E453" s="25">
        <v>0.65329999999999999</v>
      </c>
      <c r="F453" s="25">
        <v>8.6582595040000001</v>
      </c>
      <c r="G453" s="26">
        <v>3.87</v>
      </c>
      <c r="H453">
        <f t="shared" si="12"/>
        <v>1908</v>
      </c>
      <c r="I453">
        <f t="shared" si="13"/>
        <v>1</v>
      </c>
      <c r="J453">
        <f>Table_Data[[#This Row],[E]]*$J$6/Table_Data[[#This Row],[CPI]]</f>
        <v>19.986019594360268</v>
      </c>
      <c r="K453">
        <f>Table_Data[[#This Row],[P]]*$J$6/Table_Data[[#This Row],[CPI]]</f>
        <v>209.55798901173705</v>
      </c>
      <c r="L453">
        <f>Table_Data[[#This Row],[E]]/(Table_Data[[#This Row],[CPI]]/$L$6)</f>
        <v>1.3808075392608377</v>
      </c>
      <c r="M453">
        <f>Table_Data[[#This Row],[P]]/(Table_Data[[#This Row],[CPI]]/$L$6)</f>
        <v>14.478083030670041</v>
      </c>
      <c r="N453" s="43">
        <f>1-(Table_Data[[#This Row],[D]]/Table_Data[[#This Row],[E]])</f>
        <v>0.33154752793509878</v>
      </c>
    </row>
    <row r="454" spans="2:14" x14ac:dyDescent="0.25">
      <c r="B454" s="27">
        <v>1908.02</v>
      </c>
      <c r="C454" s="25">
        <v>6.6</v>
      </c>
      <c r="D454" s="28">
        <v>0.43330000000000002</v>
      </c>
      <c r="E454" s="25">
        <v>0.64670000000000005</v>
      </c>
      <c r="F454" s="25">
        <v>8.5630942149999996</v>
      </c>
      <c r="G454" s="26">
        <f>G453*11/12+G465*1/12</f>
        <v>3.8608333333333333</v>
      </c>
      <c r="H454">
        <f t="shared" si="12"/>
        <v>1908</v>
      </c>
      <c r="I454">
        <f t="shared" si="13"/>
        <v>2</v>
      </c>
      <c r="J454">
        <f>Table_Data[[#This Row],[E]]*$J$6/Table_Data[[#This Row],[CPI]]</f>
        <v>20.003978888839079</v>
      </c>
      <c r="K454">
        <f>Table_Data[[#This Row],[P]]*$J$6/Table_Data[[#This Row],[CPI]]</f>
        <v>204.15379722643868</v>
      </c>
      <c r="L454">
        <f>Table_Data[[#This Row],[E]]/(Table_Data[[#This Row],[CPI]]/$L$6)</f>
        <v>1.3820483230546825</v>
      </c>
      <c r="M454">
        <f>Table_Data[[#This Row],[P]]/(Table_Data[[#This Row],[CPI]]/$L$6)</f>
        <v>14.104714600527142</v>
      </c>
      <c r="N454" s="43">
        <f>1-(Table_Data[[#This Row],[D]]/Table_Data[[#This Row],[E]])</f>
        <v>0.32998299056749658</v>
      </c>
    </row>
    <row r="455" spans="2:14" x14ac:dyDescent="0.25">
      <c r="B455" s="27">
        <v>1908.03</v>
      </c>
      <c r="C455" s="25">
        <v>6.87</v>
      </c>
      <c r="D455" s="28">
        <v>0.43</v>
      </c>
      <c r="E455" s="25">
        <v>0.64</v>
      </c>
      <c r="F455" s="25">
        <v>8.5630942149999996</v>
      </c>
      <c r="G455" s="26">
        <f>G453*10/12+G465*2/12</f>
        <v>3.8516666666666666</v>
      </c>
      <c r="H455">
        <f t="shared" si="12"/>
        <v>1908</v>
      </c>
      <c r="I455">
        <f t="shared" si="13"/>
        <v>3</v>
      </c>
      <c r="J455">
        <f>Table_Data[[#This Row],[E]]*$J$6/Table_Data[[#This Row],[CPI]]</f>
        <v>19.796731852260724</v>
      </c>
      <c r="K455">
        <f>Table_Data[[#This Row],[P]]*$J$6/Table_Data[[#This Row],[CPI]]</f>
        <v>212.50554347661119</v>
      </c>
      <c r="L455">
        <f>Table_Data[[#This Row],[E]]/(Table_Data[[#This Row],[CPI]]/$L$6)</f>
        <v>1.3677299006571775</v>
      </c>
      <c r="M455">
        <f>Table_Data[[#This Row],[P]]/(Table_Data[[#This Row],[CPI]]/$L$6)</f>
        <v>14.68172565236689</v>
      </c>
      <c r="N455" s="43">
        <f>1-(Table_Data[[#This Row],[D]]/Table_Data[[#This Row],[E]])</f>
        <v>0.328125</v>
      </c>
    </row>
    <row r="456" spans="2:14" x14ac:dyDescent="0.25">
      <c r="B456" s="27">
        <v>1908.04</v>
      </c>
      <c r="C456" s="25">
        <v>7.24</v>
      </c>
      <c r="D456" s="28">
        <v>0.42670000000000002</v>
      </c>
      <c r="E456" s="25">
        <v>0.63329999999999997</v>
      </c>
      <c r="F456" s="25">
        <v>8.6582595040000001</v>
      </c>
      <c r="G456" s="26">
        <f>G453*9/12+G465*3/12</f>
        <v>3.8424999999999998</v>
      </c>
      <c r="H456">
        <f t="shared" si="12"/>
        <v>1908</v>
      </c>
      <c r="I456">
        <f t="shared" si="13"/>
        <v>4</v>
      </c>
      <c r="J456">
        <f>Table_Data[[#This Row],[E]]*$J$6/Table_Data[[#This Row],[CPI]]</f>
        <v>19.374171451260306</v>
      </c>
      <c r="K456">
        <f>Table_Data[[#This Row],[P]]*$J$6/Table_Data[[#This Row],[CPI]]</f>
        <v>221.48902780218634</v>
      </c>
      <c r="L456">
        <f>Table_Data[[#This Row],[E]]/(Table_Data[[#This Row],[CPI]]/$L$6)</f>
        <v>1.3385357639888082</v>
      </c>
      <c r="M456">
        <f>Table_Data[[#This Row],[P]]/(Table_Data[[#This Row],[CPI]]/$L$6)</f>
        <v>15.302382648474614</v>
      </c>
      <c r="N456" s="43">
        <f>1-(Table_Data[[#This Row],[D]]/Table_Data[[#This Row],[E]])</f>
        <v>0.32622769619453651</v>
      </c>
    </row>
    <row r="457" spans="2:14" x14ac:dyDescent="0.25">
      <c r="B457" s="27">
        <v>1908.05</v>
      </c>
      <c r="C457" s="25">
        <v>7.63</v>
      </c>
      <c r="D457" s="28">
        <v>0.42330000000000001</v>
      </c>
      <c r="E457" s="25">
        <v>0.62670000000000003</v>
      </c>
      <c r="F457" s="25">
        <v>8.6582595040000001</v>
      </c>
      <c r="G457" s="26">
        <f>G453*8/12+G465*4/12</f>
        <v>3.833333333333333</v>
      </c>
      <c r="H457">
        <f t="shared" si="12"/>
        <v>1908</v>
      </c>
      <c r="I457">
        <f t="shared" si="13"/>
        <v>5</v>
      </c>
      <c r="J457">
        <f>Table_Data[[#This Row],[E]]*$J$6/Table_Data[[#This Row],[CPI]]</f>
        <v>19.172261564037321</v>
      </c>
      <c r="K457">
        <f>Table_Data[[#This Row],[P]]*$J$6/Table_Data[[#This Row],[CPI]]</f>
        <v>233.42006659263561</v>
      </c>
      <c r="L457">
        <f>Table_Data[[#This Row],[E]]/(Table_Data[[#This Row],[CPI]]/$L$6)</f>
        <v>1.3245860781490388</v>
      </c>
      <c r="M457">
        <f>Table_Data[[#This Row],[P]]/(Table_Data[[#This Row],[CPI]]/$L$6)</f>
        <v>16.126682266279186</v>
      </c>
      <c r="N457" s="43">
        <f>1-(Table_Data[[#This Row],[D]]/Table_Data[[#This Row],[E]])</f>
        <v>0.32455720440402114</v>
      </c>
    </row>
    <row r="458" spans="2:14" x14ac:dyDescent="0.25">
      <c r="B458" s="27">
        <v>1908.06</v>
      </c>
      <c r="C458" s="25">
        <v>7.64</v>
      </c>
      <c r="D458" s="28">
        <v>0.42</v>
      </c>
      <c r="E458" s="25">
        <v>0.62</v>
      </c>
      <c r="F458" s="25">
        <v>8.6582595040000001</v>
      </c>
      <c r="G458" s="26">
        <f>G453*7/12+G465*5/12</f>
        <v>3.8241666666666663</v>
      </c>
      <c r="H458">
        <f t="shared" ref="H458:H521" si="14">VALUE(LEFT(B458,4))</f>
        <v>1908</v>
      </c>
      <c r="I458">
        <f t="shared" ref="I458:I521" si="15">VALUE(_xlfn.CONCAT("0.",RIGHT(B458,LEN(B458)-FIND(".",B458))))*100</f>
        <v>6</v>
      </c>
      <c r="J458">
        <f>Table_Data[[#This Row],[E]]*$J$6/Table_Data[[#This Row],[CPI]]</f>
        <v>18.967292436098827</v>
      </c>
      <c r="K458">
        <f>Table_Data[[#This Row],[P]]*$J$6/Table_Data[[#This Row],[CPI]]</f>
        <v>233.72599066418559</v>
      </c>
      <c r="L458">
        <f>Table_Data[[#This Row],[E]]/(Table_Data[[#This Row],[CPI]]/$L$6)</f>
        <v>1.3104250334329088</v>
      </c>
      <c r="M458">
        <f>Table_Data[[#This Row],[P]]/(Table_Data[[#This Row],[CPI]]/$L$6)</f>
        <v>16.1478181539152</v>
      </c>
      <c r="N458" s="43">
        <f>1-(Table_Data[[#This Row],[D]]/Table_Data[[#This Row],[E]])</f>
        <v>0.32258064516129037</v>
      </c>
    </row>
    <row r="459" spans="2:14" x14ac:dyDescent="0.25">
      <c r="B459" s="27">
        <v>1908.07</v>
      </c>
      <c r="C459" s="25">
        <v>7.92</v>
      </c>
      <c r="D459" s="28">
        <v>0.41670000000000001</v>
      </c>
      <c r="E459" s="25">
        <v>0.61329999999999996</v>
      </c>
      <c r="F459" s="25">
        <v>8.7534247930000006</v>
      </c>
      <c r="G459" s="26">
        <f>G453*6/12+G465*6/12</f>
        <v>3.8149999999999995</v>
      </c>
      <c r="H459">
        <f t="shared" si="14"/>
        <v>1908</v>
      </c>
      <c r="I459">
        <f t="shared" si="15"/>
        <v>7.0000000000000009</v>
      </c>
      <c r="J459">
        <f>Table_Data[[#This Row],[E]]*$J$6/Table_Data[[#This Row],[CPI]]</f>
        <v>18.558343498867824</v>
      </c>
      <c r="K459">
        <f>Table_Data[[#This Row],[P]]*$J$6/Table_Data[[#This Row],[CPI]]</f>
        <v>239.65772136154112</v>
      </c>
      <c r="L459">
        <f>Table_Data[[#This Row],[E]]/(Table_Data[[#This Row],[CPI]]/$L$6)</f>
        <v>1.2821712947114365</v>
      </c>
      <c r="M459">
        <f>Table_Data[[#This Row],[P]]/(Table_Data[[#This Row],[CPI]]/$L$6)</f>
        <v>16.557633546575211</v>
      </c>
      <c r="N459" s="43">
        <f>1-(Table_Data[[#This Row],[D]]/Table_Data[[#This Row],[E]])</f>
        <v>0.32056090004891558</v>
      </c>
    </row>
    <row r="460" spans="2:14" x14ac:dyDescent="0.25">
      <c r="B460" s="27">
        <v>1908.08</v>
      </c>
      <c r="C460" s="25">
        <v>8.26</v>
      </c>
      <c r="D460" s="28">
        <v>0.4133</v>
      </c>
      <c r="E460" s="25">
        <v>0.60670000000000002</v>
      </c>
      <c r="F460" s="25">
        <v>8.7534247930000006</v>
      </c>
      <c r="G460" s="26">
        <f>G453*5/12+G465*7/12</f>
        <v>3.8058333333333332</v>
      </c>
      <c r="H460">
        <f t="shared" si="14"/>
        <v>1908</v>
      </c>
      <c r="I460">
        <f t="shared" si="15"/>
        <v>8</v>
      </c>
      <c r="J460">
        <f>Table_Data[[#This Row],[E]]*$J$6/Table_Data[[#This Row],[CPI]]</f>
        <v>18.358628731066542</v>
      </c>
      <c r="K460">
        <f>Table_Data[[#This Row],[P]]*$J$6/Table_Data[[#This Row],[CPI]]</f>
        <v>249.94605788463758</v>
      </c>
      <c r="L460">
        <f>Table_Data[[#This Row],[E]]/(Table_Data[[#This Row],[CPI]]/$L$6)</f>
        <v>1.2683732667559573</v>
      </c>
      <c r="M460">
        <f>Table_Data[[#This Row],[P]]/(Table_Data[[#This Row],[CPI]]/$L$6)</f>
        <v>17.268441047312027</v>
      </c>
      <c r="N460" s="43">
        <f>1-(Table_Data[[#This Row],[D]]/Table_Data[[#This Row],[E]])</f>
        <v>0.3187736937530905</v>
      </c>
    </row>
    <row r="461" spans="2:14" x14ac:dyDescent="0.25">
      <c r="B461" s="27">
        <v>1908.09</v>
      </c>
      <c r="C461" s="25">
        <v>8.17</v>
      </c>
      <c r="D461" s="28">
        <v>0.41</v>
      </c>
      <c r="E461" s="25">
        <v>0.6</v>
      </c>
      <c r="F461" s="25">
        <v>8.7534247930000006</v>
      </c>
      <c r="G461" s="26">
        <f>G453*4/12+G465*8/12</f>
        <v>3.7966666666666664</v>
      </c>
      <c r="H461">
        <f t="shared" si="14"/>
        <v>1908</v>
      </c>
      <c r="I461">
        <f t="shared" si="15"/>
        <v>9</v>
      </c>
      <c r="J461">
        <f>Table_Data[[#This Row],[E]]*$J$6/Table_Data[[#This Row],[CPI]]</f>
        <v>18.155887981934935</v>
      </c>
      <c r="K461">
        <f>Table_Data[[#This Row],[P]]*$J$6/Table_Data[[#This Row],[CPI]]</f>
        <v>247.22267468734736</v>
      </c>
      <c r="L461">
        <f>Table_Data[[#This Row],[E]]/(Table_Data[[#This Row],[CPI]]/$L$6)</f>
        <v>1.2543661777708495</v>
      </c>
      <c r="M461">
        <f>Table_Data[[#This Row],[P]]/(Table_Data[[#This Row],[CPI]]/$L$6)</f>
        <v>17.080286120646399</v>
      </c>
      <c r="N461" s="43">
        <f>1-(Table_Data[[#This Row],[D]]/Table_Data[[#This Row],[E]])</f>
        <v>0.31666666666666665</v>
      </c>
    </row>
    <row r="462" spans="2:14" x14ac:dyDescent="0.25">
      <c r="B462" s="27">
        <v>1908.1</v>
      </c>
      <c r="C462" s="25">
        <v>8.27</v>
      </c>
      <c r="D462" s="28">
        <v>0.40670000000000001</v>
      </c>
      <c r="E462" s="25">
        <v>0.59330000000000005</v>
      </c>
      <c r="F462" s="25">
        <v>8.8485090910000004</v>
      </c>
      <c r="G462" s="26">
        <f>G453*3/12+G465*9/12</f>
        <v>3.7874999999999996</v>
      </c>
      <c r="H462">
        <f t="shared" si="14"/>
        <v>1908</v>
      </c>
      <c r="I462">
        <f t="shared" si="15"/>
        <v>10</v>
      </c>
      <c r="J462">
        <f>Table_Data[[#This Row],[E]]*$J$6/Table_Data[[#This Row],[CPI]]</f>
        <v>17.760226325567327</v>
      </c>
      <c r="K462">
        <f>Table_Data[[#This Row],[P]]*$J$6/Table_Data[[#This Row],[CPI]]</f>
        <v>247.55953432065019</v>
      </c>
      <c r="L462">
        <f>Table_Data[[#This Row],[E]]/(Table_Data[[#This Row],[CPI]]/$L$6)</f>
        <v>1.2270304396300247</v>
      </c>
      <c r="M462">
        <f>Table_Data[[#This Row],[P]]/(Table_Data[[#This Row],[CPI]]/$L$6)</f>
        <v>17.10355930514125</v>
      </c>
      <c r="N462" s="43">
        <f>1-(Table_Data[[#This Row],[D]]/Table_Data[[#This Row],[E]])</f>
        <v>0.31451205123883363</v>
      </c>
    </row>
    <row r="463" spans="2:14" x14ac:dyDescent="0.25">
      <c r="B463" s="27">
        <v>1908.11</v>
      </c>
      <c r="C463" s="25">
        <v>8.83</v>
      </c>
      <c r="D463" s="28">
        <v>0.40329999999999999</v>
      </c>
      <c r="E463" s="25">
        <v>0.5867</v>
      </c>
      <c r="F463" s="25">
        <v>8.9436743799999991</v>
      </c>
      <c r="G463" s="26">
        <f>G453*2/12+G465*10/12</f>
        <v>3.7783333333333329</v>
      </c>
      <c r="H463">
        <f t="shared" si="14"/>
        <v>1908</v>
      </c>
      <c r="I463">
        <f t="shared" si="15"/>
        <v>11</v>
      </c>
      <c r="J463">
        <f>Table_Data[[#This Row],[E]]*$J$6/Table_Data[[#This Row],[CPI]]</f>
        <v>17.375781954619868</v>
      </c>
      <c r="K463">
        <f>Table_Data[[#This Row],[P]]*$J$6/Table_Data[[#This Row],[CPI]]</f>
        <v>261.51040507805254</v>
      </c>
      <c r="L463">
        <f>Table_Data[[#This Row],[E]]/(Table_Data[[#This Row],[CPI]]/$L$6)</f>
        <v>1.2004696888349822</v>
      </c>
      <c r="M463">
        <f>Table_Data[[#This Row],[P]]/(Table_Data[[#This Row],[CPI]]/$L$6)</f>
        <v>18.067406429883913</v>
      </c>
      <c r="N463" s="43">
        <f>1-(Table_Data[[#This Row],[D]]/Table_Data[[#This Row],[E]])</f>
        <v>0.31259587523436172</v>
      </c>
    </row>
    <row r="464" spans="2:14" x14ac:dyDescent="0.25">
      <c r="B464" s="27">
        <v>1908.12</v>
      </c>
      <c r="C464" s="25">
        <v>9.0299999999999994</v>
      </c>
      <c r="D464" s="28">
        <v>0.4</v>
      </c>
      <c r="E464" s="25">
        <v>0.57999999999999996</v>
      </c>
      <c r="F464" s="25">
        <v>9.0388396689999997</v>
      </c>
      <c r="G464" s="26">
        <f>G453*1/12+G465*11/12</f>
        <v>3.769166666666667</v>
      </c>
      <c r="H464">
        <f t="shared" si="14"/>
        <v>1908</v>
      </c>
      <c r="I464">
        <f t="shared" si="15"/>
        <v>12</v>
      </c>
      <c r="J464">
        <f>Table_Data[[#This Row],[E]]*$J$6/Table_Data[[#This Row],[CPI]]</f>
        <v>16.99650238590818</v>
      </c>
      <c r="K464">
        <f>Table_Data[[#This Row],[P]]*$J$6/Table_Data[[#This Row],[CPI]]</f>
        <v>264.61795955991528</v>
      </c>
      <c r="L464">
        <f>Table_Data[[#This Row],[E]]/(Table_Data[[#This Row],[CPI]]/$L$6)</f>
        <v>1.1742657673641717</v>
      </c>
      <c r="M464">
        <f>Table_Data[[#This Row],[P]]/(Table_Data[[#This Row],[CPI]]/$L$6)</f>
        <v>18.282103240169775</v>
      </c>
      <c r="N464" s="43">
        <f>1-(Table_Data[[#This Row],[D]]/Table_Data[[#This Row],[E]])</f>
        <v>0.31034482758620685</v>
      </c>
    </row>
    <row r="465" spans="2:14" x14ac:dyDescent="0.25">
      <c r="B465" s="27">
        <v>1909.01</v>
      </c>
      <c r="C465" s="25">
        <v>9.06</v>
      </c>
      <c r="D465" s="28">
        <v>0.40329999999999999</v>
      </c>
      <c r="E465" s="25">
        <v>0.59499999999999997</v>
      </c>
      <c r="F465" s="25">
        <v>8.9436743799999991</v>
      </c>
      <c r="G465" s="26">
        <v>3.76</v>
      </c>
      <c r="H465">
        <f t="shared" si="14"/>
        <v>1909</v>
      </c>
      <c r="I465">
        <f t="shared" si="15"/>
        <v>1</v>
      </c>
      <c r="J465">
        <f>Table_Data[[#This Row],[E]]*$J$6/Table_Data[[#This Row],[CPI]]</f>
        <v>17.621595812167751</v>
      </c>
      <c r="K465">
        <f>Table_Data[[#This Row],[P]]*$J$6/Table_Data[[#This Row],[CPI]]</f>
        <v>268.32211438359639</v>
      </c>
      <c r="L465">
        <f>Table_Data[[#This Row],[E]]/(Table_Data[[#This Row],[CPI]]/$L$6)</f>
        <v>1.2174526416512943</v>
      </c>
      <c r="M465">
        <f>Table_Data[[#This Row],[P]]/(Table_Data[[#This Row],[CPI]]/$L$6)</f>
        <v>18.538018375396181</v>
      </c>
      <c r="N465" s="43">
        <f>1-(Table_Data[[#This Row],[D]]/Table_Data[[#This Row],[E]])</f>
        <v>0.32218487394957984</v>
      </c>
    </row>
    <row r="466" spans="2:14" x14ac:dyDescent="0.25">
      <c r="B466" s="27">
        <v>1909.02</v>
      </c>
      <c r="C466" s="25">
        <v>8.8000000000000007</v>
      </c>
      <c r="D466" s="28">
        <v>0.40670000000000001</v>
      </c>
      <c r="E466" s="25">
        <v>0.61</v>
      </c>
      <c r="F466" s="25">
        <v>9.0388396689999997</v>
      </c>
      <c r="G466" s="26">
        <f>G465*11/12+G477*1/12</f>
        <v>3.7725</v>
      </c>
      <c r="H466">
        <f t="shared" si="14"/>
        <v>1909</v>
      </c>
      <c r="I466">
        <f t="shared" si="15"/>
        <v>2</v>
      </c>
      <c r="J466">
        <f>Table_Data[[#This Row],[E]]*$J$6/Table_Data[[#This Row],[CPI]]</f>
        <v>17.875631819662054</v>
      </c>
      <c r="K466">
        <f>Table_Data[[#This Row],[P]]*$J$6/Table_Data[[#This Row],[CPI]]</f>
        <v>257.87796723446894</v>
      </c>
      <c r="L466">
        <f>Table_Data[[#This Row],[E]]/(Table_Data[[#This Row],[CPI]]/$L$6)</f>
        <v>1.2350036518830083</v>
      </c>
      <c r="M466">
        <f>Table_Data[[#This Row],[P]]/(Table_Data[[#This Row],[CPI]]/$L$6)</f>
        <v>17.816446125525367</v>
      </c>
      <c r="N466" s="43">
        <f>1-(Table_Data[[#This Row],[D]]/Table_Data[[#This Row],[E]])</f>
        <v>0.33327868852459019</v>
      </c>
    </row>
    <row r="467" spans="2:14" x14ac:dyDescent="0.25">
      <c r="B467" s="27">
        <v>1909.03</v>
      </c>
      <c r="C467" s="25">
        <v>8.92</v>
      </c>
      <c r="D467" s="28">
        <v>0.41</v>
      </c>
      <c r="E467" s="25">
        <v>0.625</v>
      </c>
      <c r="F467" s="25">
        <v>9.0388396689999997</v>
      </c>
      <c r="G467" s="26">
        <f>G465*10/12+G477*2/12</f>
        <v>3.7849999999999997</v>
      </c>
      <c r="H467">
        <f t="shared" si="14"/>
        <v>1909</v>
      </c>
      <c r="I467">
        <f t="shared" si="15"/>
        <v>3</v>
      </c>
      <c r="J467">
        <f>Table_Data[[#This Row],[E]]*$J$6/Table_Data[[#This Row],[CPI]]</f>
        <v>18.315196536538988</v>
      </c>
      <c r="K467">
        <f>Table_Data[[#This Row],[P]]*$J$6/Table_Data[[#This Row],[CPI]]</f>
        <v>261.39448496948444</v>
      </c>
      <c r="L467">
        <f>Table_Data[[#This Row],[E]]/(Table_Data[[#This Row],[CPI]]/$L$6)</f>
        <v>1.2653725941424265</v>
      </c>
      <c r="M467">
        <f>Table_Data[[#This Row],[P]]/(Table_Data[[#This Row],[CPI]]/$L$6)</f>
        <v>18.059397663600709</v>
      </c>
      <c r="N467" s="43">
        <f>1-(Table_Data[[#This Row],[D]]/Table_Data[[#This Row],[E]])</f>
        <v>0.34400000000000008</v>
      </c>
    </row>
    <row r="468" spans="2:14" x14ac:dyDescent="0.25">
      <c r="B468" s="27">
        <v>1909.04</v>
      </c>
      <c r="C468" s="25">
        <v>9.32</v>
      </c>
      <c r="D468" s="28">
        <v>0.4133</v>
      </c>
      <c r="E468" s="25">
        <v>0.64</v>
      </c>
      <c r="F468" s="25">
        <v>9.229089256</v>
      </c>
      <c r="G468" s="26">
        <f>G465*9/12+G477*3/12</f>
        <v>3.7974999999999999</v>
      </c>
      <c r="H468">
        <f t="shared" si="14"/>
        <v>1909</v>
      </c>
      <c r="I468">
        <f t="shared" si="15"/>
        <v>4</v>
      </c>
      <c r="J468">
        <f>Table_Data[[#This Row],[E]]*$J$6/Table_Data[[#This Row],[CPI]]</f>
        <v>18.368148286115137</v>
      </c>
      <c r="K468">
        <f>Table_Data[[#This Row],[P]]*$J$6/Table_Data[[#This Row],[CPI]]</f>
        <v>267.48615941655163</v>
      </c>
      <c r="L468">
        <f>Table_Data[[#This Row],[E]]/(Table_Data[[#This Row],[CPI]]/$L$6)</f>
        <v>1.2690309601660659</v>
      </c>
      <c r="M468">
        <f>Table_Data[[#This Row],[P]]/(Table_Data[[#This Row],[CPI]]/$L$6)</f>
        <v>18.480263357418334</v>
      </c>
      <c r="N468" s="43">
        <f>1-(Table_Data[[#This Row],[D]]/Table_Data[[#This Row],[E]])</f>
        <v>0.35421875000000003</v>
      </c>
    </row>
    <row r="469" spans="2:14" x14ac:dyDescent="0.25">
      <c r="B469" s="27">
        <v>1909.05</v>
      </c>
      <c r="C469" s="25">
        <v>9.6300000000000008</v>
      </c>
      <c r="D469" s="28">
        <v>0.41670000000000001</v>
      </c>
      <c r="E469" s="25">
        <v>0.65500000000000003</v>
      </c>
      <c r="F469" s="25">
        <v>9.3242545450000005</v>
      </c>
      <c r="G469" s="26">
        <f>G465*8/12+G477*4/12</f>
        <v>3.8099999999999996</v>
      </c>
      <c r="H469">
        <f t="shared" si="14"/>
        <v>1909</v>
      </c>
      <c r="I469">
        <f t="shared" si="15"/>
        <v>5</v>
      </c>
      <c r="J469">
        <f>Table_Data[[#This Row],[E]]*$J$6/Table_Data[[#This Row],[CPI]]</f>
        <v>18.606788796111744</v>
      </c>
      <c r="K469">
        <f>Table_Data[[#This Row],[P]]*$J$6/Table_Data[[#This Row],[CPI]]</f>
        <v>273.56240626955127</v>
      </c>
      <c r="L469">
        <f>Table_Data[[#This Row],[E]]/(Table_Data[[#This Row],[CPI]]/$L$6)</f>
        <v>1.28551831593096</v>
      </c>
      <c r="M469">
        <f>Table_Data[[#This Row],[P]]/(Table_Data[[#This Row],[CPI]]/$L$6)</f>
        <v>18.900063179259764</v>
      </c>
      <c r="N469" s="43">
        <f>1-(Table_Data[[#This Row],[D]]/Table_Data[[#This Row],[E]])</f>
        <v>0.36381679389312982</v>
      </c>
    </row>
    <row r="470" spans="2:14" x14ac:dyDescent="0.25">
      <c r="B470" s="27">
        <v>1909.06</v>
      </c>
      <c r="C470" s="25">
        <v>9.8000000000000007</v>
      </c>
      <c r="D470" s="28">
        <v>0.42</v>
      </c>
      <c r="E470" s="25">
        <v>0.67</v>
      </c>
      <c r="F470" s="25">
        <v>9.4194198349999994</v>
      </c>
      <c r="G470" s="26">
        <f>G465*7/12+G477*5/12</f>
        <v>3.8224999999999998</v>
      </c>
      <c r="H470">
        <f t="shared" si="14"/>
        <v>1909</v>
      </c>
      <c r="I470">
        <f t="shared" si="15"/>
        <v>6</v>
      </c>
      <c r="J470">
        <f>Table_Data[[#This Row],[E]]*$J$6/Table_Data[[#This Row],[CPI]]</f>
        <v>18.840607288845835</v>
      </c>
      <c r="K470">
        <f>Table_Data[[#This Row],[P]]*$J$6/Table_Data[[#This Row],[CPI]]</f>
        <v>275.57903198610325</v>
      </c>
      <c r="L470">
        <f>Table_Data[[#This Row],[E]]/(Table_Data[[#This Row],[CPI]]/$L$6)</f>
        <v>1.3016725249299819</v>
      </c>
      <c r="M470">
        <f>Table_Data[[#This Row],[P]]/(Table_Data[[#This Row],[CPI]]/$L$6)</f>
        <v>19.039389170617646</v>
      </c>
      <c r="N470" s="43">
        <f>1-(Table_Data[[#This Row],[D]]/Table_Data[[#This Row],[E]])</f>
        <v>0.37313432835820903</v>
      </c>
    </row>
    <row r="471" spans="2:14" x14ac:dyDescent="0.25">
      <c r="B471" s="27">
        <v>1909.07</v>
      </c>
      <c r="C471" s="25">
        <v>9.94</v>
      </c>
      <c r="D471" s="28">
        <v>0.42330000000000001</v>
      </c>
      <c r="E471" s="25">
        <v>0.68500000000000005</v>
      </c>
      <c r="F471" s="25">
        <v>9.4194198349999994</v>
      </c>
      <c r="G471" s="26">
        <f>G465*6/12+G477*6/12</f>
        <v>3.835</v>
      </c>
      <c r="H471">
        <f t="shared" si="14"/>
        <v>1909</v>
      </c>
      <c r="I471">
        <f t="shared" si="15"/>
        <v>7.0000000000000009</v>
      </c>
      <c r="J471">
        <f>Table_Data[[#This Row],[E]]*$J$6/Table_Data[[#This Row],[CPI]]</f>
        <v>19.262411929640891</v>
      </c>
      <c r="K471">
        <f>Table_Data[[#This Row],[P]]*$J$6/Table_Data[[#This Row],[CPI]]</f>
        <v>279.51587530019043</v>
      </c>
      <c r="L471">
        <f>Table_Data[[#This Row],[E]]/(Table_Data[[#This Row],[CPI]]/$L$6)</f>
        <v>1.3308144471299068</v>
      </c>
      <c r="M471">
        <f>Table_Data[[#This Row],[P]]/(Table_Data[[#This Row],[CPI]]/$L$6)</f>
        <v>19.311380444483611</v>
      </c>
      <c r="N471" s="43">
        <f>1-(Table_Data[[#This Row],[D]]/Table_Data[[#This Row],[E]])</f>
        <v>0.382043795620438</v>
      </c>
    </row>
    <row r="472" spans="2:14" x14ac:dyDescent="0.25">
      <c r="B472" s="27">
        <v>1909.08</v>
      </c>
      <c r="C472" s="25">
        <v>10.18</v>
      </c>
      <c r="D472" s="28">
        <v>0.42670000000000002</v>
      </c>
      <c r="E472" s="25">
        <v>0.7</v>
      </c>
      <c r="F472" s="25">
        <v>9.5145851239999999</v>
      </c>
      <c r="G472" s="26">
        <f>G465*5/12+G477*7/12</f>
        <v>3.8474999999999997</v>
      </c>
      <c r="H472">
        <f t="shared" si="14"/>
        <v>1909</v>
      </c>
      <c r="I472">
        <f t="shared" si="15"/>
        <v>8</v>
      </c>
      <c r="J472">
        <f>Table_Data[[#This Row],[E]]*$J$6/Table_Data[[#This Row],[CPI]]</f>
        <v>19.487334190988946</v>
      </c>
      <c r="K472">
        <f>Table_Data[[#This Row],[P]]*$J$6/Table_Data[[#This Row],[CPI]]</f>
        <v>283.40151723466784</v>
      </c>
      <c r="L472">
        <f>Table_Data[[#This Row],[E]]/(Table_Data[[#This Row],[CPI]]/$L$6)</f>
        <v>1.3463540273224845</v>
      </c>
      <c r="M472">
        <f>Table_Data[[#This Row],[P]]/(Table_Data[[#This Row],[CPI]]/$L$6)</f>
        <v>19.579834283061277</v>
      </c>
      <c r="N472" s="43">
        <f>1-(Table_Data[[#This Row],[D]]/Table_Data[[#This Row],[E]])</f>
        <v>0.39042857142857135</v>
      </c>
    </row>
    <row r="473" spans="2:14" x14ac:dyDescent="0.25">
      <c r="B473" s="27">
        <v>1909.09</v>
      </c>
      <c r="C473" s="25">
        <v>10.19</v>
      </c>
      <c r="D473" s="28">
        <v>0.43</v>
      </c>
      <c r="E473" s="25">
        <v>0.71499999999999997</v>
      </c>
      <c r="F473" s="25">
        <v>9.6096694209999995</v>
      </c>
      <c r="G473" s="26">
        <f>G465*4/12+G477*8/12</f>
        <v>3.8600000000000003</v>
      </c>
      <c r="H473">
        <f t="shared" si="14"/>
        <v>1909</v>
      </c>
      <c r="I473">
        <f t="shared" si="15"/>
        <v>9</v>
      </c>
      <c r="J473">
        <f>Table_Data[[#This Row],[E]]*$J$6/Table_Data[[#This Row],[CPI]]</f>
        <v>19.707967746125863</v>
      </c>
      <c r="K473">
        <f>Table_Data[[#This Row],[P]]*$J$6/Table_Data[[#This Row],[CPI]]</f>
        <v>280.87299487136022</v>
      </c>
      <c r="L473">
        <f>Table_Data[[#This Row],[E]]/(Table_Data[[#This Row],[CPI]]/$L$6)</f>
        <v>1.3615973065011433</v>
      </c>
      <c r="M473">
        <f>Table_Data[[#This Row],[P]]/(Table_Data[[#This Row],[CPI]]/$L$6)</f>
        <v>19.405142032512796</v>
      </c>
      <c r="N473" s="43">
        <f>1-(Table_Data[[#This Row],[D]]/Table_Data[[#This Row],[E]])</f>
        <v>0.39860139860139854</v>
      </c>
    </row>
    <row r="474" spans="2:14" x14ac:dyDescent="0.25">
      <c r="B474" s="27">
        <v>1909.1</v>
      </c>
      <c r="C474" s="25">
        <v>10.23</v>
      </c>
      <c r="D474" s="28">
        <v>0.43330000000000002</v>
      </c>
      <c r="E474" s="25">
        <v>0.73</v>
      </c>
      <c r="F474" s="25">
        <v>9.8000000000000007</v>
      </c>
      <c r="G474" s="26">
        <f>G465*3/12+G477*9/12</f>
        <v>3.8724999999999996</v>
      </c>
      <c r="H474">
        <f t="shared" si="14"/>
        <v>1909</v>
      </c>
      <c r="I474">
        <f t="shared" si="15"/>
        <v>10</v>
      </c>
      <c r="J474">
        <f>Table_Data[[#This Row],[E]]*$J$6/Table_Data[[#This Row],[CPI]]</f>
        <v>19.730633673469384</v>
      </c>
      <c r="K474">
        <f>Table_Data[[#This Row],[P]]*$J$6/Table_Data[[#This Row],[CPI]]</f>
        <v>276.49915408163264</v>
      </c>
      <c r="L474">
        <f>Table_Data[[#This Row],[E]]/(Table_Data[[#This Row],[CPI]]/$L$6)</f>
        <v>1.3631632653061223</v>
      </c>
      <c r="M474">
        <f>Table_Data[[#This Row],[P]]/(Table_Data[[#This Row],[CPI]]/$L$6)</f>
        <v>19.10295918367347</v>
      </c>
      <c r="N474" s="43">
        <f>1-(Table_Data[[#This Row],[D]]/Table_Data[[#This Row],[E]])</f>
        <v>0.40643835616438351</v>
      </c>
    </row>
    <row r="475" spans="2:14" x14ac:dyDescent="0.25">
      <c r="B475" s="27">
        <v>1909.11</v>
      </c>
      <c r="C475" s="25">
        <v>10.18</v>
      </c>
      <c r="D475" s="28">
        <v>0.43669999999999998</v>
      </c>
      <c r="E475" s="25">
        <v>0.745</v>
      </c>
      <c r="F475" s="25">
        <v>9.8951652889999995</v>
      </c>
      <c r="G475" s="26">
        <f>G465*2/12+G477*10/12</f>
        <v>3.8849999999999998</v>
      </c>
      <c r="H475">
        <f t="shared" si="14"/>
        <v>1909</v>
      </c>
      <c r="I475">
        <f t="shared" si="15"/>
        <v>11</v>
      </c>
      <c r="J475">
        <f>Table_Data[[#This Row],[E]]*$J$6/Table_Data[[#This Row],[CPI]]</f>
        <v>19.9424020960384</v>
      </c>
      <c r="K475">
        <f>Table_Data[[#This Row],[P]]*$J$6/Table_Data[[#This Row],[CPI]]</f>
        <v>272.50154810425624</v>
      </c>
      <c r="L475">
        <f>Table_Data[[#This Row],[E]]/(Table_Data[[#This Row],[CPI]]/$L$6)</f>
        <v>1.3777940642543622</v>
      </c>
      <c r="M475">
        <f>Table_Data[[#This Row],[P]]/(Table_Data[[#This Row],[CPI]]/$L$6)</f>
        <v>18.826769898133431</v>
      </c>
      <c r="N475" s="43">
        <f>1-(Table_Data[[#This Row],[D]]/Table_Data[[#This Row],[E]])</f>
        <v>0.41382550335570467</v>
      </c>
    </row>
    <row r="476" spans="2:14" x14ac:dyDescent="0.25">
      <c r="B476" s="27">
        <v>1909.12</v>
      </c>
      <c r="C476" s="25">
        <v>10.3</v>
      </c>
      <c r="D476" s="28">
        <v>0.44</v>
      </c>
      <c r="E476" s="25">
        <v>0.76</v>
      </c>
      <c r="F476" s="25">
        <v>9.9903305790000001</v>
      </c>
      <c r="G476" s="26">
        <f>G465*1/12+G477*11/12</f>
        <v>3.8975000000000004</v>
      </c>
      <c r="H476">
        <f t="shared" si="14"/>
        <v>1909</v>
      </c>
      <c r="I476">
        <f t="shared" si="15"/>
        <v>12</v>
      </c>
      <c r="J476">
        <f>Table_Data[[#This Row],[E]]*$J$6/Table_Data[[#This Row],[CPI]]</f>
        <v>20.150136014833468</v>
      </c>
      <c r="K476">
        <f>Table_Data[[#This Row],[P]]*$J$6/Table_Data[[#This Row],[CPI]]</f>
        <v>273.0873696747168</v>
      </c>
      <c r="L476">
        <f>Table_Data[[#This Row],[E]]/(Table_Data[[#This Row],[CPI]]/$L$6)</f>
        <v>1.3921461246973217</v>
      </c>
      <c r="M476">
        <f>Table_Data[[#This Row],[P]]/(Table_Data[[#This Row],[CPI]]/$L$6)</f>
        <v>18.867243532082124</v>
      </c>
      <c r="N476" s="43">
        <f>1-(Table_Data[[#This Row],[D]]/Table_Data[[#This Row],[E]])</f>
        <v>0.42105263157894735</v>
      </c>
    </row>
    <row r="477" spans="2:14" x14ac:dyDescent="0.25">
      <c r="B477" s="27">
        <v>1910.01</v>
      </c>
      <c r="C477" s="25">
        <v>10.08</v>
      </c>
      <c r="D477" s="28">
        <v>0.4425</v>
      </c>
      <c r="E477" s="25">
        <v>0.75749999999999995</v>
      </c>
      <c r="F477" s="25">
        <v>9.8951652889999995</v>
      </c>
      <c r="G477" s="26">
        <v>3.91</v>
      </c>
      <c r="H477">
        <f t="shared" si="14"/>
        <v>1910</v>
      </c>
      <c r="I477">
        <f t="shared" si="15"/>
        <v>1</v>
      </c>
      <c r="J477">
        <f>Table_Data[[#This Row],[E]]*$J$6/Table_Data[[#This Row],[CPI]]</f>
        <v>20.277006158052465</v>
      </c>
      <c r="K477">
        <f>Table_Data[[#This Row],[P]]*$J$6/Table_Data[[#This Row],[CPI]]</f>
        <v>269.82471560814372</v>
      </c>
      <c r="L477">
        <f>Table_Data[[#This Row],[E]]/(Table_Data[[#This Row],[CPI]]/$L$6)</f>
        <v>1.4009114143257442</v>
      </c>
      <c r="M477">
        <f>Table_Data[[#This Row],[P]]/(Table_Data[[#This Row],[CPI]]/$L$6)</f>
        <v>18.641831097562378</v>
      </c>
      <c r="N477" s="43">
        <f>1-(Table_Data[[#This Row],[D]]/Table_Data[[#This Row],[E]])</f>
        <v>0.41584158415841577</v>
      </c>
    </row>
    <row r="478" spans="2:14" x14ac:dyDescent="0.25">
      <c r="B478" s="27">
        <v>1910.02</v>
      </c>
      <c r="C478" s="25">
        <v>9.7200000000000006</v>
      </c>
      <c r="D478" s="28">
        <v>0.44500000000000001</v>
      </c>
      <c r="E478" s="25">
        <v>0.755</v>
      </c>
      <c r="F478" s="25">
        <v>9.8951652889999995</v>
      </c>
      <c r="G478" s="26">
        <f>G477*11/12+G489*1/12</f>
        <v>3.9158333333333335</v>
      </c>
      <c r="H478">
        <f t="shared" si="14"/>
        <v>1910</v>
      </c>
      <c r="I478">
        <f t="shared" si="15"/>
        <v>2</v>
      </c>
      <c r="J478">
        <f>Table_Data[[#This Row],[E]]*$J$6/Table_Data[[#This Row],[CPI]]</f>
        <v>20.210085345649652</v>
      </c>
      <c r="K478">
        <f>Table_Data[[#This Row],[P]]*$J$6/Table_Data[[#This Row],[CPI]]</f>
        <v>260.18811862213857</v>
      </c>
      <c r="L478">
        <f>Table_Data[[#This Row],[E]]/(Table_Data[[#This Row],[CPI]]/$L$6)</f>
        <v>1.3962879443114677</v>
      </c>
      <c r="M478">
        <f>Table_Data[[#This Row],[P]]/(Table_Data[[#This Row],[CPI]]/$L$6)</f>
        <v>17.976051415506578</v>
      </c>
      <c r="N478" s="43">
        <f>1-(Table_Data[[#This Row],[D]]/Table_Data[[#This Row],[E]])</f>
        <v>0.41059602649006621</v>
      </c>
    </row>
    <row r="479" spans="2:14" x14ac:dyDescent="0.25">
      <c r="B479" s="27">
        <v>1910.03</v>
      </c>
      <c r="C479" s="25">
        <v>9.9600000000000009</v>
      </c>
      <c r="D479" s="28">
        <v>0.44750000000000001</v>
      </c>
      <c r="E479" s="25">
        <v>0.75249999999999995</v>
      </c>
      <c r="F479" s="25">
        <v>10.08541488</v>
      </c>
      <c r="G479" s="26">
        <f>G477*10/12+G489*2/12</f>
        <v>3.9216666666666669</v>
      </c>
      <c r="H479">
        <f t="shared" si="14"/>
        <v>1910</v>
      </c>
      <c r="I479">
        <f t="shared" si="15"/>
        <v>3</v>
      </c>
      <c r="J479">
        <f>Table_Data[[#This Row],[E]]*$J$6/Table_Data[[#This Row],[CPI]]</f>
        <v>19.763187223488817</v>
      </c>
      <c r="K479">
        <f>Table_Data[[#This Row],[P]]*$J$6/Table_Data[[#This Row],[CPI]]</f>
        <v>261.5831823866427</v>
      </c>
      <c r="L479">
        <f>Table_Data[[#This Row],[E]]/(Table_Data[[#This Row],[CPI]]/$L$6)</f>
        <v>1.3654123468245463</v>
      </c>
      <c r="M479">
        <f>Table_Data[[#This Row],[P]]/(Table_Data[[#This Row],[CPI]]/$L$6)</f>
        <v>18.072434517438516</v>
      </c>
      <c r="N479" s="43">
        <f>1-(Table_Data[[#This Row],[D]]/Table_Data[[#This Row],[E]])</f>
        <v>0.40531561461794019</v>
      </c>
    </row>
    <row r="480" spans="2:14" x14ac:dyDescent="0.25">
      <c r="B480" s="27">
        <v>1910.04</v>
      </c>
      <c r="C480" s="25">
        <v>9.7200000000000006</v>
      </c>
      <c r="D480" s="28">
        <v>0.45</v>
      </c>
      <c r="E480" s="25">
        <v>0.75</v>
      </c>
      <c r="F480" s="25">
        <v>10.180580170000001</v>
      </c>
      <c r="G480" s="26">
        <f>G477*9/12+G489*3/12</f>
        <v>3.9274999999999998</v>
      </c>
      <c r="H480">
        <f t="shared" si="14"/>
        <v>1910</v>
      </c>
      <c r="I480">
        <f t="shared" si="15"/>
        <v>4</v>
      </c>
      <c r="J480">
        <f>Table_Data[[#This Row],[E]]*$J$6/Table_Data[[#This Row],[CPI]]</f>
        <v>19.513401661076454</v>
      </c>
      <c r="K480">
        <f>Table_Data[[#This Row],[P]]*$J$6/Table_Data[[#This Row],[CPI]]</f>
        <v>252.89368552755082</v>
      </c>
      <c r="L480">
        <f>Table_Data[[#This Row],[E]]/(Table_Data[[#This Row],[CPI]]/$L$6)</f>
        <v>1.3481549941961706</v>
      </c>
      <c r="M480">
        <f>Table_Data[[#This Row],[P]]/(Table_Data[[#This Row],[CPI]]/$L$6)</f>
        <v>17.47208872478237</v>
      </c>
      <c r="N480" s="43">
        <f>1-(Table_Data[[#This Row],[D]]/Table_Data[[#This Row],[E]])</f>
        <v>0.4</v>
      </c>
    </row>
    <row r="481" spans="2:14" x14ac:dyDescent="0.25">
      <c r="B481" s="27">
        <v>1910.05</v>
      </c>
      <c r="C481" s="25">
        <v>9.56</v>
      </c>
      <c r="D481" s="28">
        <v>0.45250000000000001</v>
      </c>
      <c r="E481" s="25">
        <v>0.74750000000000005</v>
      </c>
      <c r="F481" s="25">
        <v>9.9903305790000001</v>
      </c>
      <c r="G481" s="26">
        <f>G477*8/12+G489*4/12</f>
        <v>3.9333333333333336</v>
      </c>
      <c r="H481">
        <f t="shared" si="14"/>
        <v>1910</v>
      </c>
      <c r="I481">
        <f t="shared" si="15"/>
        <v>5</v>
      </c>
      <c r="J481">
        <f>Table_Data[[#This Row],[E]]*$J$6/Table_Data[[#This Row],[CPI]]</f>
        <v>19.818719304063183</v>
      </c>
      <c r="K481">
        <f>Table_Data[[#This Row],[P]]*$J$6/Table_Data[[#This Row],[CPI]]</f>
        <v>253.46750039711577</v>
      </c>
      <c r="L481">
        <f>Table_Data[[#This Row],[E]]/(Table_Data[[#This Row],[CPI]]/$L$6)</f>
        <v>1.3692489844884843</v>
      </c>
      <c r="M481">
        <f>Table_Data[[#This Row],[P]]/(Table_Data[[#This Row],[CPI]]/$L$6)</f>
        <v>17.511732831718941</v>
      </c>
      <c r="N481" s="43">
        <f>1-(Table_Data[[#This Row],[D]]/Table_Data[[#This Row],[E]])</f>
        <v>0.3946488294314382</v>
      </c>
    </row>
    <row r="482" spans="2:14" x14ac:dyDescent="0.25">
      <c r="B482" s="27">
        <v>1910.06</v>
      </c>
      <c r="C482" s="25">
        <v>9.1</v>
      </c>
      <c r="D482" s="28">
        <v>0.45500000000000002</v>
      </c>
      <c r="E482" s="25">
        <v>0.745</v>
      </c>
      <c r="F482" s="25">
        <v>9.8951652889999995</v>
      </c>
      <c r="G482" s="26">
        <f>G477*7/12+G489*5/12</f>
        <v>3.9391666666666665</v>
      </c>
      <c r="H482">
        <f t="shared" si="14"/>
        <v>1910</v>
      </c>
      <c r="I482">
        <f t="shared" si="15"/>
        <v>6</v>
      </c>
      <c r="J482">
        <f>Table_Data[[#This Row],[E]]*$J$6/Table_Data[[#This Row],[CPI]]</f>
        <v>19.9424020960384</v>
      </c>
      <c r="K482">
        <f>Table_Data[[#This Row],[P]]*$J$6/Table_Data[[#This Row],[CPI]]</f>
        <v>243.59175714624087</v>
      </c>
      <c r="L482">
        <f>Table_Data[[#This Row],[E]]/(Table_Data[[#This Row],[CPI]]/$L$6)</f>
        <v>1.3777940642543622</v>
      </c>
      <c r="M482">
        <f>Table_Data[[#This Row],[P]]/(Table_Data[[#This Row],[CPI]]/$L$6)</f>
        <v>16.829430851966034</v>
      </c>
      <c r="N482" s="43">
        <f>1-(Table_Data[[#This Row],[D]]/Table_Data[[#This Row],[E]])</f>
        <v>0.38926174496644295</v>
      </c>
    </row>
    <row r="483" spans="2:14" x14ac:dyDescent="0.25">
      <c r="B483" s="27">
        <v>1910.07</v>
      </c>
      <c r="C483" s="25">
        <v>8.64</v>
      </c>
      <c r="D483" s="28">
        <v>0.45750000000000002</v>
      </c>
      <c r="E483" s="25">
        <v>0.74250000000000005</v>
      </c>
      <c r="F483" s="25">
        <v>9.8951652889999995</v>
      </c>
      <c r="G483" s="26">
        <f>G477*6/12+G489*6/12</f>
        <v>3.9450000000000003</v>
      </c>
      <c r="H483">
        <f t="shared" si="14"/>
        <v>1910</v>
      </c>
      <c r="I483">
        <f t="shared" si="15"/>
        <v>7.0000000000000009</v>
      </c>
      <c r="J483">
        <f>Table_Data[[#This Row],[E]]*$J$6/Table_Data[[#This Row],[CPI]]</f>
        <v>19.875481283635587</v>
      </c>
      <c r="K483">
        <f>Table_Data[[#This Row],[P]]*$J$6/Table_Data[[#This Row],[CPI]]</f>
        <v>231.27832766412317</v>
      </c>
      <c r="L483">
        <f>Table_Data[[#This Row],[E]]/(Table_Data[[#This Row],[CPI]]/$L$6)</f>
        <v>1.373170594240086</v>
      </c>
      <c r="M483">
        <f>Table_Data[[#This Row],[P]]/(Table_Data[[#This Row],[CPI]]/$L$6)</f>
        <v>15.978712369339183</v>
      </c>
      <c r="N483" s="43">
        <f>1-(Table_Data[[#This Row],[D]]/Table_Data[[#This Row],[E]])</f>
        <v>0.38383838383838387</v>
      </c>
    </row>
    <row r="484" spans="2:14" x14ac:dyDescent="0.25">
      <c r="B484" s="27">
        <v>1910.08</v>
      </c>
      <c r="C484" s="25">
        <v>8.85</v>
      </c>
      <c r="D484" s="28">
        <v>0.46</v>
      </c>
      <c r="E484" s="25">
        <v>0.74</v>
      </c>
      <c r="F484" s="25">
        <v>9.8000000000000007</v>
      </c>
      <c r="G484" s="26">
        <f>G477*5/12+G489*7/12</f>
        <v>3.9508333333333336</v>
      </c>
      <c r="H484">
        <f t="shared" si="14"/>
        <v>1910</v>
      </c>
      <c r="I484">
        <f t="shared" si="15"/>
        <v>8</v>
      </c>
      <c r="J484">
        <f>Table_Data[[#This Row],[E]]*$J$6/Table_Data[[#This Row],[CPI]]</f>
        <v>20.000916326530611</v>
      </c>
      <c r="K484">
        <f>Table_Data[[#This Row],[P]]*$J$6/Table_Data[[#This Row],[CPI]]</f>
        <v>239.20014795918365</v>
      </c>
      <c r="L484">
        <f>Table_Data[[#This Row],[E]]/(Table_Data[[#This Row],[CPI]]/$L$6)</f>
        <v>1.3818367346938774</v>
      </c>
      <c r="M484">
        <f>Table_Data[[#This Row],[P]]/(Table_Data[[#This Row],[CPI]]/$L$6)</f>
        <v>16.526020408163262</v>
      </c>
      <c r="N484" s="43">
        <f>1-(Table_Data[[#This Row],[D]]/Table_Data[[#This Row],[E]])</f>
        <v>0.3783783783783784</v>
      </c>
    </row>
    <row r="485" spans="2:14" x14ac:dyDescent="0.25">
      <c r="B485" s="27">
        <v>1910.09</v>
      </c>
      <c r="C485" s="25">
        <v>8.91</v>
      </c>
      <c r="D485" s="28">
        <v>0.46250000000000002</v>
      </c>
      <c r="E485" s="25">
        <v>0.73750000000000004</v>
      </c>
      <c r="F485" s="25">
        <v>9.7048347110000002</v>
      </c>
      <c r="G485" s="26">
        <f>G477*4/12+G489*8/12</f>
        <v>3.956666666666667</v>
      </c>
      <c r="H485">
        <f t="shared" si="14"/>
        <v>1910</v>
      </c>
      <c r="I485">
        <f t="shared" si="15"/>
        <v>9</v>
      </c>
      <c r="J485">
        <f>Table_Data[[#This Row],[E]]*$J$6/Table_Data[[#This Row],[CPI]]</f>
        <v>20.128811393210341</v>
      </c>
      <c r="K485">
        <f>Table_Data[[#This Row],[P]]*$J$6/Table_Data[[#This Row],[CPI]]</f>
        <v>243.18333493356496</v>
      </c>
      <c r="L485">
        <f>Table_Data[[#This Row],[E]]/(Table_Data[[#This Row],[CPI]]/$L$6)</f>
        <v>1.3906728349224329</v>
      </c>
      <c r="M485">
        <f>Table_Data[[#This Row],[P]]/(Table_Data[[#This Row],[CPI]]/$L$6)</f>
        <v>16.80121350394424</v>
      </c>
      <c r="N485" s="43">
        <f>1-(Table_Data[[#This Row],[D]]/Table_Data[[#This Row],[E]])</f>
        <v>0.3728813559322034</v>
      </c>
    </row>
    <row r="486" spans="2:14" x14ac:dyDescent="0.25">
      <c r="B486" s="27">
        <v>1910.1</v>
      </c>
      <c r="C486" s="25">
        <v>9.32</v>
      </c>
      <c r="D486" s="28">
        <v>0.46500000000000002</v>
      </c>
      <c r="E486" s="25">
        <v>0.73499999999999999</v>
      </c>
      <c r="F486" s="25">
        <v>9.4194198349999994</v>
      </c>
      <c r="G486" s="26">
        <f>G477*3/12+G489*9/12</f>
        <v>3.9624999999999999</v>
      </c>
      <c r="H486">
        <f t="shared" si="14"/>
        <v>1910</v>
      </c>
      <c r="I486">
        <f t="shared" si="15"/>
        <v>10</v>
      </c>
      <c r="J486">
        <f>Table_Data[[#This Row],[E]]*$J$6/Table_Data[[#This Row],[CPI]]</f>
        <v>20.668427398957743</v>
      </c>
      <c r="K486">
        <f>Table_Data[[#This Row],[P]]*$J$6/Table_Data[[#This Row],[CPI]]</f>
        <v>262.08128348066145</v>
      </c>
      <c r="L486">
        <f>Table_Data[[#This Row],[E]]/(Table_Data[[#This Row],[CPI]]/$L$6)</f>
        <v>1.4279541877963233</v>
      </c>
      <c r="M486">
        <f>Table_Data[[#This Row],[P]]/(Table_Data[[#This Row],[CPI]]/$L$6)</f>
        <v>18.106847660220044</v>
      </c>
      <c r="N486" s="43">
        <f>1-(Table_Data[[#This Row],[D]]/Table_Data[[#This Row],[E]])</f>
        <v>0.36734693877551017</v>
      </c>
    </row>
    <row r="487" spans="2:14" x14ac:dyDescent="0.25">
      <c r="B487" s="27">
        <v>1910.11</v>
      </c>
      <c r="C487" s="25">
        <v>9.31</v>
      </c>
      <c r="D487" s="28">
        <v>0.46750000000000003</v>
      </c>
      <c r="E487" s="25">
        <v>0.73250000000000004</v>
      </c>
      <c r="F487" s="25">
        <v>9.229089256</v>
      </c>
      <c r="G487" s="26">
        <f>G477*2/12+G489*10/12</f>
        <v>3.9683333333333333</v>
      </c>
      <c r="H487">
        <f t="shared" si="14"/>
        <v>1910</v>
      </c>
      <c r="I487">
        <f t="shared" si="15"/>
        <v>11</v>
      </c>
      <c r="J487">
        <f>Table_Data[[#This Row],[E]]*$J$6/Table_Data[[#This Row],[CPI]]</f>
        <v>21.022919718092716</v>
      </c>
      <c r="K487">
        <f>Table_Data[[#This Row],[P]]*$J$6/Table_Data[[#This Row],[CPI]]</f>
        <v>267.1991570995811</v>
      </c>
      <c r="L487">
        <f>Table_Data[[#This Row],[E]]/(Table_Data[[#This Row],[CPI]]/$L$6)</f>
        <v>1.4524455911275675</v>
      </c>
      <c r="M487">
        <f>Table_Data[[#This Row],[P]]/(Table_Data[[#This Row],[CPI]]/$L$6)</f>
        <v>18.46043474866574</v>
      </c>
      <c r="N487" s="43">
        <f>1-(Table_Data[[#This Row],[D]]/Table_Data[[#This Row],[E]])</f>
        <v>0.36177474402730381</v>
      </c>
    </row>
    <row r="488" spans="2:14" x14ac:dyDescent="0.25">
      <c r="B488" s="27">
        <v>1910.12</v>
      </c>
      <c r="C488" s="25">
        <v>9.0500000000000007</v>
      </c>
      <c r="D488" s="28">
        <v>0.47</v>
      </c>
      <c r="E488" s="25">
        <v>0.73</v>
      </c>
      <c r="F488" s="25">
        <v>9.229089256</v>
      </c>
      <c r="G488" s="26">
        <f>G477*1/12+G489*11/12</f>
        <v>3.9741666666666666</v>
      </c>
      <c r="H488">
        <f t="shared" si="14"/>
        <v>1910</v>
      </c>
      <c r="I488">
        <f t="shared" si="15"/>
        <v>12</v>
      </c>
      <c r="J488">
        <f>Table_Data[[#This Row],[E]]*$J$6/Table_Data[[#This Row],[CPI]]</f>
        <v>20.951169138850073</v>
      </c>
      <c r="K488">
        <f>Table_Data[[#This Row],[P]]*$J$6/Table_Data[[#This Row],[CPI]]</f>
        <v>259.73709685834683</v>
      </c>
      <c r="L488">
        <f>Table_Data[[#This Row],[E]]/(Table_Data[[#This Row],[CPI]]/$L$6)</f>
        <v>1.4474884389394187</v>
      </c>
      <c r="M488">
        <f>Table_Data[[#This Row],[P]]/(Table_Data[[#This Row],[CPI]]/$L$6)</f>
        <v>17.944890921098274</v>
      </c>
      <c r="N488" s="43">
        <f>1-(Table_Data[[#This Row],[D]]/Table_Data[[#This Row],[E]])</f>
        <v>0.35616438356164382</v>
      </c>
    </row>
    <row r="489" spans="2:14" x14ac:dyDescent="0.25">
      <c r="B489" s="27">
        <v>1911.01</v>
      </c>
      <c r="C489" s="25">
        <v>9.27</v>
      </c>
      <c r="D489" s="28">
        <v>0.47</v>
      </c>
      <c r="E489" s="25">
        <v>0.71830000000000005</v>
      </c>
      <c r="F489" s="25">
        <v>9.229089256</v>
      </c>
      <c r="G489" s="26">
        <v>3.98</v>
      </c>
      <c r="H489">
        <f t="shared" si="14"/>
        <v>1911</v>
      </c>
      <c r="I489">
        <f t="shared" si="15"/>
        <v>1</v>
      </c>
      <c r="J489">
        <f>Table_Data[[#This Row],[E]]*$J$6/Table_Data[[#This Row],[CPI]]</f>
        <v>20.615376427994534</v>
      </c>
      <c r="K489">
        <f>Table_Data[[#This Row],[P]]*$J$6/Table_Data[[#This Row],[CPI]]</f>
        <v>266.05114783169893</v>
      </c>
      <c r="L489">
        <f>Table_Data[[#This Row],[E]]/(Table_Data[[#This Row],[CPI]]/$L$6)</f>
        <v>1.4242889666988829</v>
      </c>
      <c r="M489">
        <f>Table_Data[[#This Row],[P]]/(Table_Data[[#This Row],[CPI]]/$L$6)</f>
        <v>18.381120313655359</v>
      </c>
      <c r="N489" s="43">
        <f>1-(Table_Data[[#This Row],[D]]/Table_Data[[#This Row],[E]])</f>
        <v>0.34567729360991239</v>
      </c>
    </row>
    <row r="490" spans="2:14" x14ac:dyDescent="0.25">
      <c r="B490" s="27">
        <v>1911.02</v>
      </c>
      <c r="C490" s="25">
        <v>9.43</v>
      </c>
      <c r="D490" s="28">
        <v>0.47</v>
      </c>
      <c r="E490" s="25">
        <v>0.70669999999999999</v>
      </c>
      <c r="F490" s="25">
        <v>8.9436743799999991</v>
      </c>
      <c r="G490" s="26">
        <f>G489*11/12+G501*1/12</f>
        <v>3.9824999999999999</v>
      </c>
      <c r="H490">
        <f t="shared" si="14"/>
        <v>1911</v>
      </c>
      <c r="I490">
        <f t="shared" si="15"/>
        <v>2</v>
      </c>
      <c r="J490">
        <f>Table_Data[[#This Row],[E]]*$J$6/Table_Data[[#This Row],[CPI]]</f>
        <v>20.929717244468826</v>
      </c>
      <c r="K490">
        <f>Table_Data[[#This Row],[P]]*$J$6/Table_Data[[#This Row],[CPI]]</f>
        <v>279.28008152729728</v>
      </c>
      <c r="L490">
        <f>Table_Data[[#This Row],[E]]/(Table_Data[[#This Row],[CPI]]/$L$6)</f>
        <v>1.4460063560587726</v>
      </c>
      <c r="M490">
        <f>Table_Data[[#This Row],[P]]/(Table_Data[[#This Row],[CPI]]/$L$6)</f>
        <v>19.295089766002867</v>
      </c>
      <c r="N490" s="43">
        <f>1-(Table_Data[[#This Row],[D]]/Table_Data[[#This Row],[E]])</f>
        <v>0.33493703127210983</v>
      </c>
    </row>
    <row r="491" spans="2:14" x14ac:dyDescent="0.25">
      <c r="B491" s="27">
        <v>1911.03</v>
      </c>
      <c r="C491" s="25">
        <v>9.32</v>
      </c>
      <c r="D491" s="28">
        <v>0.47</v>
      </c>
      <c r="E491" s="25">
        <v>0.69499999999999995</v>
      </c>
      <c r="F491" s="25">
        <v>9.0388396689999997</v>
      </c>
      <c r="G491" s="26">
        <f>G489*10/12+G501*2/12</f>
        <v>3.9849999999999999</v>
      </c>
      <c r="H491">
        <f t="shared" si="14"/>
        <v>1911</v>
      </c>
      <c r="I491">
        <f t="shared" si="15"/>
        <v>3</v>
      </c>
      <c r="J491">
        <f>Table_Data[[#This Row],[E]]*$J$6/Table_Data[[#This Row],[CPI]]</f>
        <v>20.366498548631355</v>
      </c>
      <c r="K491">
        <f>Table_Data[[#This Row],[P]]*$J$6/Table_Data[[#This Row],[CPI]]</f>
        <v>273.11621075286939</v>
      </c>
      <c r="L491">
        <f>Table_Data[[#This Row],[E]]/(Table_Data[[#This Row],[CPI]]/$L$6)</f>
        <v>1.4070943246863781</v>
      </c>
      <c r="M491">
        <f>Table_Data[[#This Row],[P]]/(Table_Data[[#This Row],[CPI]]/$L$6)</f>
        <v>18.869236123851863</v>
      </c>
      <c r="N491" s="43">
        <f>1-(Table_Data[[#This Row],[D]]/Table_Data[[#This Row],[E]])</f>
        <v>0.32374100719424459</v>
      </c>
    </row>
    <row r="492" spans="2:14" x14ac:dyDescent="0.25">
      <c r="B492" s="27">
        <v>1911.04</v>
      </c>
      <c r="C492" s="25">
        <v>9.2799999999999994</v>
      </c>
      <c r="D492" s="28">
        <v>0.47</v>
      </c>
      <c r="E492" s="25">
        <v>0.68330000000000002</v>
      </c>
      <c r="F492" s="25">
        <v>8.7534247930000006</v>
      </c>
      <c r="G492" s="26">
        <f>G489*9/12+G501*3/12</f>
        <v>3.9874999999999998</v>
      </c>
      <c r="H492">
        <f t="shared" si="14"/>
        <v>1911</v>
      </c>
      <c r="I492">
        <f t="shared" si="15"/>
        <v>4</v>
      </c>
      <c r="J492">
        <f>Table_Data[[#This Row],[E]]*$J$6/Table_Data[[#This Row],[CPI]]</f>
        <v>20.676530430093571</v>
      </c>
      <c r="K492">
        <f>Table_Data[[#This Row],[P]]*$J$6/Table_Data[[#This Row],[CPI]]</f>
        <v>280.81106745392697</v>
      </c>
      <c r="L492">
        <f>Table_Data[[#This Row],[E]]/(Table_Data[[#This Row],[CPI]]/$L$6)</f>
        <v>1.4285140154513691</v>
      </c>
      <c r="M492">
        <f>Table_Data[[#This Row],[P]]/(Table_Data[[#This Row],[CPI]]/$L$6)</f>
        <v>19.400863549522469</v>
      </c>
      <c r="N492" s="43">
        <f>1-(Table_Data[[#This Row],[D]]/Table_Data[[#This Row],[E]])</f>
        <v>0.31216156885701751</v>
      </c>
    </row>
    <row r="493" spans="2:14" x14ac:dyDescent="0.25">
      <c r="B493" s="27">
        <v>1911.05</v>
      </c>
      <c r="C493" s="25">
        <v>9.48</v>
      </c>
      <c r="D493" s="28">
        <v>0.47</v>
      </c>
      <c r="E493" s="25">
        <v>0.67169999999999996</v>
      </c>
      <c r="F493" s="25">
        <v>8.7534247930000006</v>
      </c>
      <c r="G493" s="26">
        <f>G489*8/12+G501*4/12</f>
        <v>3.99</v>
      </c>
      <c r="H493">
        <f t="shared" si="14"/>
        <v>1911</v>
      </c>
      <c r="I493">
        <f t="shared" si="15"/>
        <v>5</v>
      </c>
      <c r="J493">
        <f>Table_Data[[#This Row],[E]]*$J$6/Table_Data[[#This Row],[CPI]]</f>
        <v>20.325516595776158</v>
      </c>
      <c r="K493">
        <f>Table_Data[[#This Row],[P]]*$J$6/Table_Data[[#This Row],[CPI]]</f>
        <v>286.86303011457198</v>
      </c>
      <c r="L493">
        <f>Table_Data[[#This Row],[E]]/(Table_Data[[#This Row],[CPI]]/$L$6)</f>
        <v>1.4042629360144658</v>
      </c>
      <c r="M493">
        <f>Table_Data[[#This Row],[P]]/(Table_Data[[#This Row],[CPI]]/$L$6)</f>
        <v>19.818985608779421</v>
      </c>
      <c r="N493" s="43">
        <f>1-(Table_Data[[#This Row],[D]]/Table_Data[[#This Row],[E]])</f>
        <v>0.30028286437397644</v>
      </c>
    </row>
    <row r="494" spans="2:14" x14ac:dyDescent="0.25">
      <c r="B494" s="27">
        <v>1911.06</v>
      </c>
      <c r="C494" s="25">
        <v>9.67</v>
      </c>
      <c r="D494" s="28">
        <v>0.47</v>
      </c>
      <c r="E494" s="25">
        <v>0.66</v>
      </c>
      <c r="F494" s="25">
        <v>8.7534247930000006</v>
      </c>
      <c r="G494" s="26">
        <f>G489*7/12+G501*5/12</f>
        <v>3.9924999999999997</v>
      </c>
      <c r="H494">
        <f t="shared" si="14"/>
        <v>1911</v>
      </c>
      <c r="I494">
        <f t="shared" si="15"/>
        <v>6</v>
      </c>
      <c r="J494">
        <f>Table_Data[[#This Row],[E]]*$J$6/Table_Data[[#This Row],[CPI]]</f>
        <v>19.97147678012843</v>
      </c>
      <c r="K494">
        <f>Table_Data[[#This Row],[P]]*$J$6/Table_Data[[#This Row],[CPI]]</f>
        <v>292.61239464218471</v>
      </c>
      <c r="L494">
        <f>Table_Data[[#This Row],[E]]/(Table_Data[[#This Row],[CPI]]/$L$6)</f>
        <v>1.3798027955479344</v>
      </c>
      <c r="M494">
        <f>Table_Data[[#This Row],[P]]/(Table_Data[[#This Row],[CPI]]/$L$6)</f>
        <v>20.216201565073522</v>
      </c>
      <c r="N494" s="43">
        <f>1-(Table_Data[[#This Row],[D]]/Table_Data[[#This Row],[E]])</f>
        <v>0.28787878787878796</v>
      </c>
    </row>
    <row r="495" spans="2:14" x14ac:dyDescent="0.25">
      <c r="B495" s="27">
        <v>1911.07</v>
      </c>
      <c r="C495" s="25">
        <v>9.6300000000000008</v>
      </c>
      <c r="D495" s="28">
        <v>0.47</v>
      </c>
      <c r="E495" s="25">
        <v>0.64829999999999999</v>
      </c>
      <c r="F495" s="25">
        <v>8.8485090910000004</v>
      </c>
      <c r="G495" s="26">
        <f>G489*6/12+G501*6/12</f>
        <v>3.9950000000000001</v>
      </c>
      <c r="H495">
        <f t="shared" si="14"/>
        <v>1911</v>
      </c>
      <c r="I495">
        <f t="shared" si="15"/>
        <v>7.0000000000000009</v>
      </c>
      <c r="J495">
        <f>Table_Data[[#This Row],[E]]*$J$6/Table_Data[[#This Row],[CPI]]</f>
        <v>19.406631934713126</v>
      </c>
      <c r="K495">
        <f>Table_Data[[#This Row],[P]]*$J$6/Table_Data[[#This Row],[CPI]]</f>
        <v>288.27065483771003</v>
      </c>
      <c r="L495">
        <f>Table_Data[[#This Row],[E]]/(Table_Data[[#This Row],[CPI]]/$L$6)</f>
        <v>1.3407784156617983</v>
      </c>
      <c r="M495">
        <f>Table_Data[[#This Row],[P]]/(Table_Data[[#This Row],[CPI]]/$L$6)</f>
        <v>19.916236530654203</v>
      </c>
      <c r="N495" s="43">
        <f>1-(Table_Data[[#This Row],[D]]/Table_Data[[#This Row],[E]])</f>
        <v>0.27502699367576744</v>
      </c>
    </row>
    <row r="496" spans="2:14" x14ac:dyDescent="0.25">
      <c r="B496" s="27">
        <v>1911.08</v>
      </c>
      <c r="C496" s="25">
        <v>9.17</v>
      </c>
      <c r="D496" s="28">
        <v>0.47</v>
      </c>
      <c r="E496" s="25">
        <v>0.63670000000000004</v>
      </c>
      <c r="F496" s="25">
        <v>9.1340049590000003</v>
      </c>
      <c r="G496" s="26">
        <f>G489*5/12+G501*7/12</f>
        <v>3.9975000000000001</v>
      </c>
      <c r="H496">
        <f t="shared" si="14"/>
        <v>1911</v>
      </c>
      <c r="I496">
        <f t="shared" si="15"/>
        <v>8</v>
      </c>
      <c r="J496">
        <f>Table_Data[[#This Row],[E]]*$J$6/Table_Data[[#This Row],[CPI]]</f>
        <v>18.463662616454684</v>
      </c>
      <c r="K496">
        <f>Table_Data[[#This Row],[P]]*$J$6/Table_Data[[#This Row],[CPI]]</f>
        <v>265.9208201553156</v>
      </c>
      <c r="L496">
        <f>Table_Data[[#This Row],[E]]/(Table_Data[[#This Row],[CPI]]/$L$6)</f>
        <v>1.2756299183436868</v>
      </c>
      <c r="M496">
        <f>Table_Data[[#This Row],[P]]/(Table_Data[[#This Row],[CPI]]/$L$6)</f>
        <v>18.372116147654481</v>
      </c>
      <c r="N496" s="43">
        <f>1-(Table_Data[[#This Row],[D]]/Table_Data[[#This Row],[E]])</f>
        <v>0.26181875294487211</v>
      </c>
    </row>
    <row r="497" spans="2:14" x14ac:dyDescent="0.25">
      <c r="B497" s="27">
        <v>1911.09</v>
      </c>
      <c r="C497" s="25">
        <v>8.67</v>
      </c>
      <c r="D497" s="28">
        <v>0.47</v>
      </c>
      <c r="E497" s="25">
        <v>0.625</v>
      </c>
      <c r="F497" s="25">
        <v>9.229089256</v>
      </c>
      <c r="G497" s="26">
        <f>G489*4/12+G501*8/12</f>
        <v>4</v>
      </c>
      <c r="H497">
        <f t="shared" si="14"/>
        <v>1911</v>
      </c>
      <c r="I497">
        <f t="shared" si="15"/>
        <v>9</v>
      </c>
      <c r="J497">
        <f>Table_Data[[#This Row],[E]]*$J$6/Table_Data[[#This Row],[CPI]]</f>
        <v>17.937644810659311</v>
      </c>
      <c r="K497">
        <f>Table_Data[[#This Row],[P]]*$J$6/Table_Data[[#This Row],[CPI]]</f>
        <v>248.83100881346598</v>
      </c>
      <c r="L497">
        <f>Table_Data[[#This Row],[E]]/(Table_Data[[#This Row],[CPI]]/$L$6)</f>
        <v>1.2392880470371737</v>
      </c>
      <c r="M497">
        <f>Table_Data[[#This Row],[P]]/(Table_Data[[#This Row],[CPI]]/$L$6)</f>
        <v>17.191403788499674</v>
      </c>
      <c r="N497" s="43">
        <f>1-(Table_Data[[#This Row],[D]]/Table_Data[[#This Row],[E]])</f>
        <v>0.248</v>
      </c>
    </row>
    <row r="498" spans="2:14" x14ac:dyDescent="0.25">
      <c r="B498" s="27">
        <v>1911.1</v>
      </c>
      <c r="C498" s="25">
        <v>8.7200000000000006</v>
      </c>
      <c r="D498" s="28">
        <v>0.47</v>
      </c>
      <c r="E498" s="25">
        <v>0.61329999999999996</v>
      </c>
      <c r="F498" s="25">
        <v>9.229089256</v>
      </c>
      <c r="G498" s="26">
        <f>G489*3/12+G501*9/12</f>
        <v>4.0024999999999995</v>
      </c>
      <c r="H498">
        <f t="shared" si="14"/>
        <v>1911</v>
      </c>
      <c r="I498">
        <f t="shared" si="15"/>
        <v>10</v>
      </c>
      <c r="J498">
        <f>Table_Data[[#This Row],[E]]*$J$6/Table_Data[[#This Row],[CPI]]</f>
        <v>17.601852099803768</v>
      </c>
      <c r="K498">
        <f>Table_Data[[#This Row],[P]]*$J$6/Table_Data[[#This Row],[CPI]]</f>
        <v>250.26602039831872</v>
      </c>
      <c r="L498">
        <f>Table_Data[[#This Row],[E]]/(Table_Data[[#This Row],[CPI]]/$L$6)</f>
        <v>1.2160885747966377</v>
      </c>
      <c r="M498">
        <f>Table_Data[[#This Row],[P]]/(Table_Data[[#This Row],[CPI]]/$L$6)</f>
        <v>17.290546832262649</v>
      </c>
      <c r="N498" s="43">
        <f>1-(Table_Data[[#This Row],[D]]/Table_Data[[#This Row],[E]])</f>
        <v>0.2336540029349421</v>
      </c>
    </row>
    <row r="499" spans="2:14" x14ac:dyDescent="0.25">
      <c r="B499" s="27">
        <v>1911.11</v>
      </c>
      <c r="C499" s="25">
        <v>9.07</v>
      </c>
      <c r="D499" s="28">
        <v>0.47</v>
      </c>
      <c r="E499" s="25">
        <v>0.60170000000000001</v>
      </c>
      <c r="F499" s="25">
        <v>9.1340049590000003</v>
      </c>
      <c r="G499" s="26">
        <f>G489*2/12+G501*10/12</f>
        <v>4.0049999999999999</v>
      </c>
      <c r="H499">
        <f t="shared" si="14"/>
        <v>1911</v>
      </c>
      <c r="I499">
        <f t="shared" si="15"/>
        <v>11</v>
      </c>
      <c r="J499">
        <f>Table_Data[[#This Row],[E]]*$J$6/Table_Data[[#This Row],[CPI]]</f>
        <v>17.448697654029818</v>
      </c>
      <c r="K499">
        <f>Table_Data[[#This Row],[P]]*$J$6/Table_Data[[#This Row],[CPI]]</f>
        <v>263.02092026267314</v>
      </c>
      <c r="L499">
        <f>Table_Data[[#This Row],[E]]/(Table_Data[[#This Row],[CPI]]/$L$6)</f>
        <v>1.2055073376274483</v>
      </c>
      <c r="M499">
        <f>Table_Data[[#This Row],[P]]/(Table_Data[[#This Row],[CPI]]/$L$6)</f>
        <v>18.171765917036655</v>
      </c>
      <c r="N499" s="43">
        <f>1-(Table_Data[[#This Row],[D]]/Table_Data[[#This Row],[E]])</f>
        <v>0.21887984045205255</v>
      </c>
    </row>
    <row r="500" spans="2:14" x14ac:dyDescent="0.25">
      <c r="B500" s="27">
        <v>1911.12</v>
      </c>
      <c r="C500" s="25">
        <v>9.11</v>
      </c>
      <c r="D500" s="28">
        <v>0.47</v>
      </c>
      <c r="E500" s="25">
        <v>0.59</v>
      </c>
      <c r="F500" s="25">
        <v>9.0388396689999997</v>
      </c>
      <c r="G500" s="26">
        <f>G489*1/12+G501*11/12</f>
        <v>4.0075000000000003</v>
      </c>
      <c r="H500">
        <f t="shared" si="14"/>
        <v>1911</v>
      </c>
      <c r="I500">
        <f t="shared" si="15"/>
        <v>12</v>
      </c>
      <c r="J500">
        <f>Table_Data[[#This Row],[E]]*$J$6/Table_Data[[#This Row],[CPI]]</f>
        <v>17.289545530492806</v>
      </c>
      <c r="K500">
        <f>Table_Data[[#This Row],[P]]*$J$6/Table_Data[[#This Row],[CPI]]</f>
        <v>266.96230471659226</v>
      </c>
      <c r="L500">
        <f>Table_Data[[#This Row],[E]]/(Table_Data[[#This Row],[CPI]]/$L$6)</f>
        <v>1.1945117288704505</v>
      </c>
      <c r="M500">
        <f>Table_Data[[#This Row],[P]]/(Table_Data[[#This Row],[CPI]]/$L$6)</f>
        <v>18.444070932220008</v>
      </c>
      <c r="N500" s="43">
        <f>1-(Table_Data[[#This Row],[D]]/Table_Data[[#This Row],[E]])</f>
        <v>0.20338983050847459</v>
      </c>
    </row>
    <row r="501" spans="2:14" x14ac:dyDescent="0.25">
      <c r="B501" s="27">
        <v>1912.01</v>
      </c>
      <c r="C501" s="25">
        <v>9.1199999999999992</v>
      </c>
      <c r="D501" s="28">
        <v>0.4708</v>
      </c>
      <c r="E501" s="25">
        <v>0.59919999999999995</v>
      </c>
      <c r="F501" s="25">
        <v>9.1340049590000003</v>
      </c>
      <c r="G501" s="26">
        <v>4.01</v>
      </c>
      <c r="H501">
        <f t="shared" si="14"/>
        <v>1912</v>
      </c>
      <c r="I501">
        <f t="shared" si="15"/>
        <v>1</v>
      </c>
      <c r="J501">
        <f>Table_Data[[#This Row],[E]]*$J$6/Table_Data[[#This Row],[CPI]]</f>
        <v>17.37620015671375</v>
      </c>
      <c r="K501">
        <f>Table_Data[[#This Row],[P]]*$J$6/Table_Data[[#This Row],[CPI]]</f>
        <v>264.47087020899431</v>
      </c>
      <c r="L501">
        <f>Table_Data[[#This Row],[E]]/(Table_Data[[#This Row],[CPI]]/$L$6)</f>
        <v>1.2004985818620026</v>
      </c>
      <c r="M501">
        <f>Table_Data[[#This Row],[P]]/(Table_Data[[#This Row],[CPI]]/$L$6)</f>
        <v>18.271941032345566</v>
      </c>
      <c r="N501" s="43">
        <f>1-(Table_Data[[#This Row],[D]]/Table_Data[[#This Row],[E]])</f>
        <v>0.21428571428571419</v>
      </c>
    </row>
    <row r="502" spans="2:14" x14ac:dyDescent="0.25">
      <c r="B502" s="27">
        <v>1912.02</v>
      </c>
      <c r="C502" s="25">
        <v>9.0399999999999991</v>
      </c>
      <c r="D502" s="28">
        <v>0.47170000000000001</v>
      </c>
      <c r="E502" s="25">
        <v>0.60829999999999995</v>
      </c>
      <c r="F502" s="25">
        <v>9.229089256</v>
      </c>
      <c r="G502" s="26">
        <f>G501*11/12+G513*1/12</f>
        <v>4.0466666666666669</v>
      </c>
      <c r="H502">
        <f t="shared" si="14"/>
        <v>1912</v>
      </c>
      <c r="I502">
        <f t="shared" si="15"/>
        <v>2</v>
      </c>
      <c r="J502">
        <f>Table_Data[[#This Row],[E]]*$J$6/Table_Data[[#This Row],[CPI]]</f>
        <v>17.458350941318493</v>
      </c>
      <c r="K502">
        <f>Table_Data[[#This Row],[P]]*$J$6/Table_Data[[#This Row],[CPI]]</f>
        <v>259.4500945413763</v>
      </c>
      <c r="L502">
        <f>Table_Data[[#This Row],[E]]/(Table_Data[[#This Row],[CPI]]/$L$6)</f>
        <v>1.2061742704203402</v>
      </c>
      <c r="M502">
        <f>Table_Data[[#This Row],[P]]/(Table_Data[[#This Row],[CPI]]/$L$6)</f>
        <v>17.925062312345677</v>
      </c>
      <c r="N502" s="43">
        <f>1-(Table_Data[[#This Row],[D]]/Table_Data[[#This Row],[E]])</f>
        <v>0.22456024987670553</v>
      </c>
    </row>
    <row r="503" spans="2:14" x14ac:dyDescent="0.25">
      <c r="B503" s="27">
        <v>1912.03</v>
      </c>
      <c r="C503" s="25">
        <v>9.3000000000000007</v>
      </c>
      <c r="D503" s="28">
        <v>0.47249999999999998</v>
      </c>
      <c r="E503" s="25">
        <v>0.61750000000000005</v>
      </c>
      <c r="F503" s="25">
        <v>9.4194198349999994</v>
      </c>
      <c r="G503" s="26">
        <f>G501*10/12+G513*2/12</f>
        <v>4.083333333333333</v>
      </c>
      <c r="H503">
        <f t="shared" si="14"/>
        <v>1912</v>
      </c>
      <c r="I503">
        <f t="shared" si="15"/>
        <v>3</v>
      </c>
      <c r="J503">
        <f>Table_Data[[#This Row],[E]]*$J$6/Table_Data[[#This Row],[CPI]]</f>
        <v>17.364291046063141</v>
      </c>
      <c r="K503">
        <f>Table_Data[[#This Row],[P]]*$J$6/Table_Data[[#This Row],[CPI]]</f>
        <v>261.51887729293475</v>
      </c>
      <c r="L503">
        <f>Table_Data[[#This Row],[E]]/(Table_Data[[#This Row],[CPI]]/$L$6)</f>
        <v>1.1996757972302445</v>
      </c>
      <c r="M503">
        <f>Table_Data[[#This Row],[P]]/(Table_Data[[#This Row],[CPI]]/$L$6)</f>
        <v>18.067991763953479</v>
      </c>
      <c r="N503" s="43">
        <f>1-(Table_Data[[#This Row],[D]]/Table_Data[[#This Row],[E]])</f>
        <v>0.23481781376518229</v>
      </c>
    </row>
    <row r="504" spans="2:14" x14ac:dyDescent="0.25">
      <c r="B504" s="27">
        <v>1912.04</v>
      </c>
      <c r="C504" s="25">
        <v>9.59</v>
      </c>
      <c r="D504" s="28">
        <v>0.4733</v>
      </c>
      <c r="E504" s="25">
        <v>0.62670000000000003</v>
      </c>
      <c r="F504" s="25">
        <v>9.7048347110000002</v>
      </c>
      <c r="G504" s="26">
        <f>G501*9/12+G513*3/12</f>
        <v>4.12</v>
      </c>
      <c r="H504">
        <f t="shared" si="14"/>
        <v>1912</v>
      </c>
      <c r="I504">
        <f t="shared" si="15"/>
        <v>4</v>
      </c>
      <c r="J504">
        <f>Table_Data[[#This Row],[E]]*$J$6/Table_Data[[#This Row],[CPI]]</f>
        <v>17.104713356101591</v>
      </c>
      <c r="K504">
        <f>Table_Data[[#This Row],[P]]*$J$6/Table_Data[[#This Row],[CPI]]</f>
        <v>261.7427813706945</v>
      </c>
      <c r="L504">
        <f>Table_Data[[#This Row],[E]]/(Table_Data[[#This Row],[CPI]]/$L$6)</f>
        <v>1.1817419195198491</v>
      </c>
      <c r="M504">
        <f>Table_Data[[#This Row],[P]]/(Table_Data[[#This Row],[CPI]]/$L$6)</f>
        <v>18.083460999194752</v>
      </c>
      <c r="N504" s="43">
        <f>1-(Table_Data[[#This Row],[D]]/Table_Data[[#This Row],[E]])</f>
        <v>0.24477421413754596</v>
      </c>
    </row>
    <row r="505" spans="2:14" x14ac:dyDescent="0.25">
      <c r="B505" s="27">
        <v>1912.05</v>
      </c>
      <c r="C505" s="25">
        <v>9.58</v>
      </c>
      <c r="D505" s="28">
        <v>0.47420000000000001</v>
      </c>
      <c r="E505" s="25">
        <v>0.63580000000000003</v>
      </c>
      <c r="F505" s="25">
        <v>9.7048347110000002</v>
      </c>
      <c r="G505" s="26">
        <f>G501*8/12+G513*4/12</f>
        <v>4.1566666666666663</v>
      </c>
      <c r="H505">
        <f t="shared" si="14"/>
        <v>1912</v>
      </c>
      <c r="I505">
        <f t="shared" si="15"/>
        <v>5</v>
      </c>
      <c r="J505">
        <f>Table_Data[[#This Row],[E]]*$J$6/Table_Data[[#This Row],[CPI]]</f>
        <v>17.353082418716117</v>
      </c>
      <c r="K505">
        <f>Table_Data[[#This Row],[P]]*$J$6/Table_Data[[#This Row],[CPI]]</f>
        <v>261.4698483348543</v>
      </c>
      <c r="L505">
        <f>Table_Data[[#This Row],[E]]/(Table_Data[[#This Row],[CPI]]/$L$6)</f>
        <v>1.1989014080592311</v>
      </c>
      <c r="M505">
        <f>Table_Data[[#This Row],[P]]/(Table_Data[[#This Row],[CPI]]/$L$6)</f>
        <v>18.064604418382245</v>
      </c>
      <c r="N505" s="43">
        <f>1-(Table_Data[[#This Row],[D]]/Table_Data[[#This Row],[E]])</f>
        <v>0.25416797735136842</v>
      </c>
    </row>
    <row r="506" spans="2:14" x14ac:dyDescent="0.25">
      <c r="B506" s="27">
        <v>1912.06</v>
      </c>
      <c r="C506" s="25">
        <v>9.58</v>
      </c>
      <c r="D506" s="28">
        <v>0.47499999999999998</v>
      </c>
      <c r="E506" s="25">
        <v>0.64500000000000002</v>
      </c>
      <c r="F506" s="25">
        <v>9.6096694209999995</v>
      </c>
      <c r="G506" s="26">
        <f>G501*7/12+G513*5/12</f>
        <v>4.1933333333333334</v>
      </c>
      <c r="H506">
        <f t="shared" si="14"/>
        <v>1912</v>
      </c>
      <c r="I506">
        <f t="shared" si="15"/>
        <v>6</v>
      </c>
      <c r="J506">
        <f>Table_Data[[#This Row],[E]]*$J$6/Table_Data[[#This Row],[CPI]]</f>
        <v>17.778516358393261</v>
      </c>
      <c r="K506">
        <f>Table_Data[[#This Row],[P]]*$J$6/Table_Data[[#This Row],[CPI]]</f>
        <v>264.05920420683327</v>
      </c>
      <c r="L506">
        <f>Table_Data[[#This Row],[E]]/(Table_Data[[#This Row],[CPI]]/$L$6)</f>
        <v>1.2282940736968355</v>
      </c>
      <c r="M506">
        <f>Table_Data[[#This Row],[P]]/(Table_Data[[#This Row],[CPI]]/$L$6)</f>
        <v>18.243499575218117</v>
      </c>
      <c r="N506" s="43">
        <f>1-(Table_Data[[#This Row],[D]]/Table_Data[[#This Row],[E]])</f>
        <v>0.26356589147286824</v>
      </c>
    </row>
    <row r="507" spans="2:14" x14ac:dyDescent="0.25">
      <c r="B507" s="27">
        <v>1912.07</v>
      </c>
      <c r="C507" s="25">
        <v>9.59</v>
      </c>
      <c r="D507" s="28">
        <v>0.4758</v>
      </c>
      <c r="E507" s="25">
        <v>0.6542</v>
      </c>
      <c r="F507" s="25">
        <v>9.6096694209999995</v>
      </c>
      <c r="G507" s="26">
        <f>G501*6/12+G513*6/12</f>
        <v>4.2300000000000004</v>
      </c>
      <c r="H507">
        <f t="shared" si="14"/>
        <v>1912</v>
      </c>
      <c r="I507">
        <f t="shared" si="15"/>
        <v>7.0000000000000009</v>
      </c>
      <c r="J507">
        <f>Table_Data[[#This Row],[E]]*$J$6/Table_Data[[#This Row],[CPI]]</f>
        <v>18.032101397923832</v>
      </c>
      <c r="K507">
        <f>Table_Data[[#This Row],[P]]*$J$6/Table_Data[[#This Row],[CPI]]</f>
        <v>264.3348401193665</v>
      </c>
      <c r="L507">
        <f>Table_Data[[#This Row],[E]]/(Table_Data[[#This Row],[CPI]]/$L$6)</f>
        <v>1.2458139271511159</v>
      </c>
      <c r="M507">
        <f>Table_Data[[#This Row],[P]]/(Table_Data[[#This Row],[CPI]]/$L$6)</f>
        <v>18.262542894190158</v>
      </c>
      <c r="N507" s="43">
        <f>1-(Table_Data[[#This Row],[D]]/Table_Data[[#This Row],[E]])</f>
        <v>0.27269948028125957</v>
      </c>
    </row>
    <row r="508" spans="2:14" x14ac:dyDescent="0.25">
      <c r="B508" s="27">
        <v>1912.08</v>
      </c>
      <c r="C508" s="25">
        <v>9.81</v>
      </c>
      <c r="D508" s="28">
        <v>0.47670000000000001</v>
      </c>
      <c r="E508" s="25">
        <v>0.6633</v>
      </c>
      <c r="F508" s="25">
        <v>9.7048347110000002</v>
      </c>
      <c r="G508" s="26">
        <f>G501*5/12+G513*7/12</f>
        <v>4.2666666666666666</v>
      </c>
      <c r="H508">
        <f t="shared" si="14"/>
        <v>1912</v>
      </c>
      <c r="I508">
        <f t="shared" si="15"/>
        <v>8</v>
      </c>
      <c r="J508">
        <f>Table_Data[[#This Row],[E]]*$J$6/Table_Data[[#This Row],[CPI]]</f>
        <v>18.103648267276501</v>
      </c>
      <c r="K508">
        <f>Table_Data[[#This Row],[P]]*$J$6/Table_Data[[#This Row],[CPI]]</f>
        <v>267.74730815917763</v>
      </c>
      <c r="L508">
        <f>Table_Data[[#This Row],[E]]/(Table_Data[[#This Row],[CPI]]/$L$6)</f>
        <v>1.2507570052936268</v>
      </c>
      <c r="M508">
        <f>Table_Data[[#This Row],[P]]/(Table_Data[[#This Row],[CPI]]/$L$6)</f>
        <v>18.498305777069923</v>
      </c>
      <c r="N508" s="43">
        <f>1-(Table_Data[[#This Row],[D]]/Table_Data[[#This Row],[E]])</f>
        <v>0.28132066938037081</v>
      </c>
    </row>
    <row r="509" spans="2:14" x14ac:dyDescent="0.25">
      <c r="B509" s="27">
        <v>1912.09</v>
      </c>
      <c r="C509" s="25">
        <v>9.86</v>
      </c>
      <c r="D509" s="28">
        <v>0.47749999999999998</v>
      </c>
      <c r="E509" s="25">
        <v>0.67249999999999999</v>
      </c>
      <c r="F509" s="25">
        <v>9.8000000000000007</v>
      </c>
      <c r="G509" s="26">
        <f>G501*4/12+G513*8/12</f>
        <v>4.3033333333333337</v>
      </c>
      <c r="H509">
        <f t="shared" si="14"/>
        <v>1912</v>
      </c>
      <c r="I509">
        <f t="shared" si="15"/>
        <v>9</v>
      </c>
      <c r="J509">
        <f>Table_Data[[#This Row],[E]]*$J$6/Table_Data[[#This Row],[CPI]]</f>
        <v>18.176508418367344</v>
      </c>
      <c r="K509">
        <f>Table_Data[[#This Row],[P]]*$J$6/Table_Data[[#This Row],[CPI]]</f>
        <v>266.49869591836733</v>
      </c>
      <c r="L509">
        <f>Table_Data[[#This Row],[E]]/(Table_Data[[#This Row],[CPI]]/$L$6)</f>
        <v>1.2557908163265306</v>
      </c>
      <c r="M509">
        <f>Table_Data[[#This Row],[P]]/(Table_Data[[#This Row],[CPI]]/$L$6)</f>
        <v>18.412040816326527</v>
      </c>
      <c r="N509" s="43">
        <f>1-(Table_Data[[#This Row],[D]]/Table_Data[[#This Row],[E]])</f>
        <v>0.28996282527881045</v>
      </c>
    </row>
    <row r="510" spans="2:14" x14ac:dyDescent="0.25">
      <c r="B510" s="27">
        <v>1912.1</v>
      </c>
      <c r="C510" s="25">
        <v>9.84</v>
      </c>
      <c r="D510" s="28">
        <v>0.4783</v>
      </c>
      <c r="E510" s="25">
        <v>0.68169999999999997</v>
      </c>
      <c r="F510" s="25">
        <v>9.8000000000000007</v>
      </c>
      <c r="G510" s="26">
        <f>G501*3/12+G513*9/12</f>
        <v>4.34</v>
      </c>
      <c r="H510">
        <f t="shared" si="14"/>
        <v>1912</v>
      </c>
      <c r="I510">
        <f t="shared" si="15"/>
        <v>10</v>
      </c>
      <c r="J510">
        <f>Table_Data[[#This Row],[E]]*$J$6/Table_Data[[#This Row],[CPI]]</f>
        <v>18.425168459183674</v>
      </c>
      <c r="K510">
        <f>Table_Data[[#This Row],[P]]*$J$6/Table_Data[[#This Row],[CPI]]</f>
        <v>265.95813061224493</v>
      </c>
      <c r="L510">
        <f>Table_Data[[#This Row],[E]]/(Table_Data[[#This Row],[CPI]]/$L$6)</f>
        <v>1.2729704081632651</v>
      </c>
      <c r="M510">
        <f>Table_Data[[#This Row],[P]]/(Table_Data[[#This Row],[CPI]]/$L$6)</f>
        <v>18.374693877551017</v>
      </c>
      <c r="N510" s="43">
        <f>1-(Table_Data[[#This Row],[D]]/Table_Data[[#This Row],[E]])</f>
        <v>0.29837171776441251</v>
      </c>
    </row>
    <row r="511" spans="2:14" x14ac:dyDescent="0.25">
      <c r="B511" s="27">
        <v>1912.11</v>
      </c>
      <c r="C511" s="25">
        <v>9.73</v>
      </c>
      <c r="D511" s="28">
        <v>0.47920000000000001</v>
      </c>
      <c r="E511" s="25">
        <v>0.69079999999999997</v>
      </c>
      <c r="F511" s="25">
        <v>9.8000000000000007</v>
      </c>
      <c r="G511" s="26">
        <f>G501*2/12+G513*10/12</f>
        <v>4.3766666666666669</v>
      </c>
      <c r="H511">
        <f t="shared" si="14"/>
        <v>1912</v>
      </c>
      <c r="I511">
        <f t="shared" si="15"/>
        <v>11</v>
      </c>
      <c r="J511">
        <f>Table_Data[[#This Row],[E]]*$J$6/Table_Data[[#This Row],[CPI]]</f>
        <v>18.671125673469387</v>
      </c>
      <c r="K511">
        <f>Table_Data[[#This Row],[P]]*$J$6/Table_Data[[#This Row],[CPI]]</f>
        <v>262.98502142857143</v>
      </c>
      <c r="L511">
        <f>Table_Data[[#This Row],[E]]/(Table_Data[[#This Row],[CPI]]/$L$6)</f>
        <v>1.2899632653061224</v>
      </c>
      <c r="M511">
        <f>Table_Data[[#This Row],[P]]/(Table_Data[[#This Row],[CPI]]/$L$6)</f>
        <v>18.169285714285714</v>
      </c>
      <c r="N511" s="43">
        <f>1-(Table_Data[[#This Row],[D]]/Table_Data[[#This Row],[E]])</f>
        <v>0.30631152287203234</v>
      </c>
    </row>
    <row r="512" spans="2:14" x14ac:dyDescent="0.25">
      <c r="B512" s="27">
        <v>1912.12</v>
      </c>
      <c r="C512" s="25">
        <v>9.3800000000000008</v>
      </c>
      <c r="D512" s="28">
        <v>0.48</v>
      </c>
      <c r="E512" s="25">
        <v>0.7</v>
      </c>
      <c r="F512" s="25">
        <v>9.7048347110000002</v>
      </c>
      <c r="G512" s="26">
        <f>G501*1/12+G513*11/12</f>
        <v>4.4133333333333331</v>
      </c>
      <c r="H512">
        <f t="shared" si="14"/>
        <v>1912</v>
      </c>
      <c r="I512">
        <f t="shared" si="15"/>
        <v>12</v>
      </c>
      <c r="J512">
        <f>Table_Data[[#This Row],[E]]*$J$6/Table_Data[[#This Row],[CPI]]</f>
        <v>19.105312508809813</v>
      </c>
      <c r="K512">
        <f>Table_Data[[#This Row],[P]]*$J$6/Table_Data[[#This Row],[CPI]]</f>
        <v>256.01118761805157</v>
      </c>
      <c r="L512">
        <f>Table_Data[[#This Row],[E]]/(Table_Data[[#This Row],[CPI]]/$L$6)</f>
        <v>1.3199606568755293</v>
      </c>
      <c r="M512">
        <f>Table_Data[[#This Row],[P]]/(Table_Data[[#This Row],[CPI]]/$L$6)</f>
        <v>17.687472802132095</v>
      </c>
      <c r="N512" s="43">
        <f>1-(Table_Data[[#This Row],[D]]/Table_Data[[#This Row],[E]])</f>
        <v>0.31428571428571428</v>
      </c>
    </row>
    <row r="513" spans="2:14" x14ac:dyDescent="0.25">
      <c r="B513" s="27">
        <v>1913.01</v>
      </c>
      <c r="C513" s="25">
        <v>9.3000000000000007</v>
      </c>
      <c r="D513" s="28">
        <v>0.48</v>
      </c>
      <c r="E513" s="25">
        <v>0.69420000000000004</v>
      </c>
      <c r="F513" s="25">
        <v>9.8000000000000007</v>
      </c>
      <c r="G513" s="26">
        <v>4.45</v>
      </c>
      <c r="H513">
        <f t="shared" si="14"/>
        <v>1913</v>
      </c>
      <c r="I513">
        <f t="shared" si="15"/>
        <v>1</v>
      </c>
      <c r="J513">
        <f>Table_Data[[#This Row],[E]]*$J$6/Table_Data[[#This Row],[CPI]]</f>
        <v>18.763021775510207</v>
      </c>
      <c r="K513">
        <f>Table_Data[[#This Row],[P]]*$J$6/Table_Data[[#This Row],[CPI]]</f>
        <v>251.3628673469388</v>
      </c>
      <c r="L513">
        <f>Table_Data[[#This Row],[E]]/(Table_Data[[#This Row],[CPI]]/$L$6)</f>
        <v>1.2963122448979592</v>
      </c>
      <c r="M513">
        <f>Table_Data[[#This Row],[P]]/(Table_Data[[#This Row],[CPI]]/$L$6)</f>
        <v>17.366326530612245</v>
      </c>
      <c r="N513" s="43">
        <f>1-(Table_Data[[#This Row],[D]]/Table_Data[[#This Row],[E]])</f>
        <v>0.30855661192739847</v>
      </c>
    </row>
    <row r="514" spans="2:14" x14ac:dyDescent="0.25">
      <c r="B514" s="27">
        <v>1913.02</v>
      </c>
      <c r="C514" s="25">
        <v>8.9700000000000006</v>
      </c>
      <c r="D514" s="28">
        <v>0.48</v>
      </c>
      <c r="E514" s="25">
        <v>0.68830000000000002</v>
      </c>
      <c r="F514" s="25">
        <v>9.8000000000000007</v>
      </c>
      <c r="G514" s="26">
        <f>G513*11/12+G525*1/12</f>
        <v>4.4258333333333333</v>
      </c>
      <c r="H514">
        <f t="shared" si="14"/>
        <v>1913</v>
      </c>
      <c r="I514">
        <f t="shared" si="15"/>
        <v>2</v>
      </c>
      <c r="J514">
        <f>Table_Data[[#This Row],[E]]*$J$6/Table_Data[[#This Row],[CPI]]</f>
        <v>18.603555010204079</v>
      </c>
      <c r="K514">
        <f>Table_Data[[#This Row],[P]]*$J$6/Table_Data[[#This Row],[CPI]]</f>
        <v>242.44353979591838</v>
      </c>
      <c r="L514">
        <f>Table_Data[[#This Row],[E]]/(Table_Data[[#This Row],[CPI]]/$L$6)</f>
        <v>1.2852948979591836</v>
      </c>
      <c r="M514">
        <f>Table_Data[[#This Row],[P]]/(Table_Data[[#This Row],[CPI]]/$L$6)</f>
        <v>16.750102040816326</v>
      </c>
      <c r="N514" s="43">
        <f>1-(Table_Data[[#This Row],[D]]/Table_Data[[#This Row],[E]])</f>
        <v>0.30262966729623719</v>
      </c>
    </row>
    <row r="515" spans="2:14" x14ac:dyDescent="0.25">
      <c r="B515" s="27">
        <v>1913.03</v>
      </c>
      <c r="C515" s="25">
        <v>8.8000000000000007</v>
      </c>
      <c r="D515" s="28">
        <v>0.48</v>
      </c>
      <c r="E515" s="25">
        <v>0.6825</v>
      </c>
      <c r="F515" s="25">
        <v>9.8000000000000007</v>
      </c>
      <c r="G515" s="26">
        <f>G513*10/12+G525*2/12</f>
        <v>4.4016666666666673</v>
      </c>
      <c r="H515">
        <f t="shared" si="14"/>
        <v>1913</v>
      </c>
      <c r="I515">
        <f t="shared" si="15"/>
        <v>3</v>
      </c>
      <c r="J515">
        <f>Table_Data[[#This Row],[E]]*$J$6/Table_Data[[#This Row],[CPI]]</f>
        <v>18.446791071428571</v>
      </c>
      <c r="K515">
        <f>Table_Data[[#This Row],[P]]*$J$6/Table_Data[[#This Row],[CPI]]</f>
        <v>237.84873469387756</v>
      </c>
      <c r="L515">
        <f>Table_Data[[#This Row],[E]]/(Table_Data[[#This Row],[CPI]]/$L$6)</f>
        <v>1.2744642857142856</v>
      </c>
      <c r="M515">
        <f>Table_Data[[#This Row],[P]]/(Table_Data[[#This Row],[CPI]]/$L$6)</f>
        <v>16.432653061224489</v>
      </c>
      <c r="N515" s="43">
        <f>1-(Table_Data[[#This Row],[D]]/Table_Data[[#This Row],[E]])</f>
        <v>0.29670329670329676</v>
      </c>
    </row>
    <row r="516" spans="2:14" x14ac:dyDescent="0.25">
      <c r="B516" s="27">
        <v>1913.04</v>
      </c>
      <c r="C516" s="25">
        <v>8.7899999999999991</v>
      </c>
      <c r="D516" s="28">
        <v>0.48</v>
      </c>
      <c r="E516" s="25">
        <v>0.67669999999999997</v>
      </c>
      <c r="F516" s="25">
        <v>9.8000000000000007</v>
      </c>
      <c r="G516" s="26">
        <f>G513*9/12+G525*3/12</f>
        <v>4.3775000000000004</v>
      </c>
      <c r="H516">
        <f t="shared" si="14"/>
        <v>1913</v>
      </c>
      <c r="I516">
        <f t="shared" si="15"/>
        <v>4</v>
      </c>
      <c r="J516">
        <f>Table_Data[[#This Row],[E]]*$J$6/Table_Data[[#This Row],[CPI]]</f>
        <v>18.290027132653062</v>
      </c>
      <c r="K516">
        <f>Table_Data[[#This Row],[P]]*$J$6/Table_Data[[#This Row],[CPI]]</f>
        <v>237.5784520408163</v>
      </c>
      <c r="L516">
        <f>Table_Data[[#This Row],[E]]/(Table_Data[[#This Row],[CPI]]/$L$6)</f>
        <v>1.2636336734693876</v>
      </c>
      <c r="M516">
        <f>Table_Data[[#This Row],[P]]/(Table_Data[[#This Row],[CPI]]/$L$6)</f>
        <v>16.413979591836732</v>
      </c>
      <c r="N516" s="43">
        <f>1-(Table_Data[[#This Row],[D]]/Table_Data[[#This Row],[E]])</f>
        <v>0.29067533619033548</v>
      </c>
    </row>
    <row r="517" spans="2:14" x14ac:dyDescent="0.25">
      <c r="B517" s="27">
        <v>1913.05</v>
      </c>
      <c r="C517" s="25">
        <v>8.5500000000000007</v>
      </c>
      <c r="D517" s="28">
        <v>0.48</v>
      </c>
      <c r="E517" s="25">
        <v>0.67079999999999995</v>
      </c>
      <c r="F517" s="25">
        <v>9.6999999999999993</v>
      </c>
      <c r="G517" s="26">
        <f>G513*8/12+G525*4/12</f>
        <v>4.3533333333333335</v>
      </c>
      <c r="H517">
        <f t="shared" si="14"/>
        <v>1913</v>
      </c>
      <c r="I517">
        <f t="shared" si="15"/>
        <v>5</v>
      </c>
      <c r="J517">
        <f>Table_Data[[#This Row],[E]]*$J$6/Table_Data[[#This Row],[CPI]]</f>
        <v>18.317473360824746</v>
      </c>
      <c r="K517">
        <f>Table_Data[[#This Row],[P]]*$J$6/Table_Data[[#This Row],[CPI]]</f>
        <v>233.47405670103095</v>
      </c>
      <c r="L517">
        <f>Table_Data[[#This Row],[E]]/(Table_Data[[#This Row],[CPI]]/$L$6)</f>
        <v>1.2655298969072166</v>
      </c>
      <c r="M517">
        <f>Table_Data[[#This Row],[P]]/(Table_Data[[#This Row],[CPI]]/$L$6)</f>
        <v>16.130412371134025</v>
      </c>
      <c r="N517" s="43">
        <f>1-(Table_Data[[#This Row],[D]]/Table_Data[[#This Row],[E]])</f>
        <v>0.2844364937388193</v>
      </c>
    </row>
    <row r="518" spans="2:14" x14ac:dyDescent="0.25">
      <c r="B518" s="27">
        <v>1913.06</v>
      </c>
      <c r="C518" s="25">
        <v>8.1199999999999992</v>
      </c>
      <c r="D518" s="28">
        <v>0.48</v>
      </c>
      <c r="E518" s="25">
        <v>0.66500000000000004</v>
      </c>
      <c r="F518" s="25">
        <v>9.8000000000000007</v>
      </c>
      <c r="G518" s="26">
        <f>G513*7/12+G525*5/12</f>
        <v>4.3291666666666675</v>
      </c>
      <c r="H518">
        <f t="shared" si="14"/>
        <v>1913</v>
      </c>
      <c r="I518">
        <f t="shared" si="15"/>
        <v>6</v>
      </c>
      <c r="J518">
        <f>Table_Data[[#This Row],[E]]*$J$6/Table_Data[[#This Row],[CPI]]</f>
        <v>17.973796428571429</v>
      </c>
      <c r="K518">
        <f>Table_Data[[#This Row],[P]]*$J$6/Table_Data[[#This Row],[CPI]]</f>
        <v>219.46951428571424</v>
      </c>
      <c r="L518">
        <f>Table_Data[[#This Row],[E]]/(Table_Data[[#This Row],[CPI]]/$L$6)</f>
        <v>1.2417857142857143</v>
      </c>
      <c r="M518">
        <f>Table_Data[[#This Row],[P]]/(Table_Data[[#This Row],[CPI]]/$L$6)</f>
        <v>15.16285714285714</v>
      </c>
      <c r="N518" s="43">
        <f>1-(Table_Data[[#This Row],[D]]/Table_Data[[#This Row],[E]])</f>
        <v>0.27819548872180455</v>
      </c>
    </row>
    <row r="519" spans="2:14" x14ac:dyDescent="0.25">
      <c r="B519" s="27">
        <v>1913.07</v>
      </c>
      <c r="C519" s="25">
        <v>8.23</v>
      </c>
      <c r="D519" s="28">
        <v>0.48</v>
      </c>
      <c r="E519" s="25">
        <v>0.65920000000000001</v>
      </c>
      <c r="F519" s="25">
        <v>9.9</v>
      </c>
      <c r="G519" s="26">
        <f>G513*6/12+G525*6/12</f>
        <v>4.3049999999999997</v>
      </c>
      <c r="H519">
        <f t="shared" si="14"/>
        <v>1913</v>
      </c>
      <c r="I519">
        <f t="shared" si="15"/>
        <v>7.0000000000000009</v>
      </c>
      <c r="J519">
        <f>Table_Data[[#This Row],[E]]*$J$6/Table_Data[[#This Row],[CPI]]</f>
        <v>17.637062464646466</v>
      </c>
      <c r="K519">
        <f>Table_Data[[#This Row],[P]]*$J$6/Table_Data[[#This Row],[CPI]]</f>
        <v>220.1957282828283</v>
      </c>
      <c r="L519">
        <f>Table_Data[[#This Row],[E]]/(Table_Data[[#This Row],[CPI]]/$L$6)</f>
        <v>1.2185212121212121</v>
      </c>
      <c r="M519">
        <f>Table_Data[[#This Row],[P]]/(Table_Data[[#This Row],[CPI]]/$L$6)</f>
        <v>15.213030303030303</v>
      </c>
      <c r="N519" s="43">
        <f>1-(Table_Data[[#This Row],[D]]/Table_Data[[#This Row],[E]])</f>
        <v>0.27184466019417475</v>
      </c>
    </row>
    <row r="520" spans="2:14" x14ac:dyDescent="0.25">
      <c r="B520" s="27">
        <v>1913.08</v>
      </c>
      <c r="C520" s="25">
        <v>8.4499999999999993</v>
      </c>
      <c r="D520" s="28">
        <v>0.48</v>
      </c>
      <c r="E520" s="25">
        <v>0.65329999999999999</v>
      </c>
      <c r="F520" s="25">
        <v>9.9</v>
      </c>
      <c r="G520" s="26">
        <f>G513*5/12+G525*7/12</f>
        <v>4.2808333333333337</v>
      </c>
      <c r="H520">
        <f t="shared" si="14"/>
        <v>1913</v>
      </c>
      <c r="I520">
        <f t="shared" si="15"/>
        <v>8</v>
      </c>
      <c r="J520">
        <f>Table_Data[[#This Row],[E]]*$J$6/Table_Data[[#This Row],[CPI]]</f>
        <v>17.479206474747475</v>
      </c>
      <c r="K520">
        <f>Table_Data[[#This Row],[P]]*$J$6/Table_Data[[#This Row],[CPI]]</f>
        <v>226.08188383838382</v>
      </c>
      <c r="L520">
        <f>Table_Data[[#This Row],[E]]/(Table_Data[[#This Row],[CPI]]/$L$6)</f>
        <v>1.2076151515151514</v>
      </c>
      <c r="M520">
        <f>Table_Data[[#This Row],[P]]/(Table_Data[[#This Row],[CPI]]/$L$6)</f>
        <v>15.619696969696967</v>
      </c>
      <c r="N520" s="43">
        <f>1-(Table_Data[[#This Row],[D]]/Table_Data[[#This Row],[E]])</f>
        <v>0.26526863615490592</v>
      </c>
    </row>
    <row r="521" spans="2:14" x14ac:dyDescent="0.25">
      <c r="B521" s="27">
        <v>1913.09</v>
      </c>
      <c r="C521" s="25">
        <v>8.5299999999999994</v>
      </c>
      <c r="D521" s="28">
        <v>0.48</v>
      </c>
      <c r="E521" s="25">
        <v>0.64749999999999996</v>
      </c>
      <c r="F521" s="25">
        <v>10</v>
      </c>
      <c r="G521" s="26">
        <f>G513*4/12+G525*8/12</f>
        <v>4.2566666666666668</v>
      </c>
      <c r="H521">
        <f t="shared" si="14"/>
        <v>1913</v>
      </c>
      <c r="I521">
        <f t="shared" si="15"/>
        <v>9</v>
      </c>
      <c r="J521">
        <f>Table_Data[[#This Row],[E]]*$J$6/Table_Data[[#This Row],[CPI]]</f>
        <v>17.150785750000001</v>
      </c>
      <c r="K521">
        <f>Table_Data[[#This Row],[P]]*$J$6/Table_Data[[#This Row],[CPI]]</f>
        <v>225.94008100000002</v>
      </c>
      <c r="L521">
        <f>Table_Data[[#This Row],[E]]/(Table_Data[[#This Row],[CPI]]/$L$6)</f>
        <v>1.184925</v>
      </c>
      <c r="M521">
        <f>Table_Data[[#This Row],[P]]/(Table_Data[[#This Row],[CPI]]/$L$6)</f>
        <v>15.6099</v>
      </c>
      <c r="N521" s="43">
        <f>1-(Table_Data[[#This Row],[D]]/Table_Data[[#This Row],[E]])</f>
        <v>0.25868725868725873</v>
      </c>
    </row>
    <row r="522" spans="2:14" x14ac:dyDescent="0.25">
      <c r="B522" s="27">
        <v>1913.1</v>
      </c>
      <c r="C522" s="25">
        <v>8.26</v>
      </c>
      <c r="D522" s="28">
        <v>0.48</v>
      </c>
      <c r="E522" s="25">
        <v>0.64170000000000005</v>
      </c>
      <c r="F522" s="25">
        <v>10</v>
      </c>
      <c r="G522" s="26">
        <f>G513*3/12+G525*9/12</f>
        <v>4.2324999999999999</v>
      </c>
      <c r="H522">
        <f t="shared" ref="H522:H585" si="16">VALUE(LEFT(B522,4))</f>
        <v>1913</v>
      </c>
      <c r="I522">
        <f t="shared" ref="I522:I585" si="17">VALUE(_xlfn.CONCAT("0.",RIGHT(B522,LEN(B522)-FIND(".",B522))))*100</f>
        <v>10</v>
      </c>
      <c r="J522">
        <f>Table_Data[[#This Row],[E]]*$J$6/Table_Data[[#This Row],[CPI]]</f>
        <v>16.997157090000002</v>
      </c>
      <c r="K522">
        <f>Table_Data[[#This Row],[P]]*$J$6/Table_Data[[#This Row],[CPI]]</f>
        <v>218.78840199999999</v>
      </c>
      <c r="L522">
        <f>Table_Data[[#This Row],[E]]/(Table_Data[[#This Row],[CPI]]/$L$6)</f>
        <v>1.1743110000000003</v>
      </c>
      <c r="M522">
        <f>Table_Data[[#This Row],[P]]/(Table_Data[[#This Row],[CPI]]/$L$6)</f>
        <v>15.115800000000002</v>
      </c>
      <c r="N522" s="43">
        <f>1-(Table_Data[[#This Row],[D]]/Table_Data[[#This Row],[E]])</f>
        <v>0.25198690977092109</v>
      </c>
    </row>
    <row r="523" spans="2:14" x14ac:dyDescent="0.25">
      <c r="B523" s="27">
        <v>1913.11</v>
      </c>
      <c r="C523" s="25">
        <v>8.0500000000000007</v>
      </c>
      <c r="D523" s="28">
        <v>0.48</v>
      </c>
      <c r="E523" s="25">
        <v>0.63580000000000003</v>
      </c>
      <c r="F523" s="25">
        <v>10.1</v>
      </c>
      <c r="G523" s="26">
        <f>G513*2/12+G525*10/12</f>
        <v>4.2083333333333339</v>
      </c>
      <c r="H523">
        <f t="shared" si="16"/>
        <v>1913</v>
      </c>
      <c r="I523">
        <f t="shared" si="17"/>
        <v>11</v>
      </c>
      <c r="J523">
        <f>Table_Data[[#This Row],[E]]*$J$6/Table_Data[[#This Row],[CPI]]</f>
        <v>16.674138277227726</v>
      </c>
      <c r="K523">
        <f>Table_Data[[#This Row],[P]]*$J$6/Table_Data[[#This Row],[CPI]]</f>
        <v>211.1148366336634</v>
      </c>
      <c r="L523">
        <f>Table_Data[[#This Row],[E]]/(Table_Data[[#This Row],[CPI]]/$L$6)</f>
        <v>1.1519940594059408</v>
      </c>
      <c r="M523">
        <f>Table_Data[[#This Row],[P]]/(Table_Data[[#This Row],[CPI]]/$L$6)</f>
        <v>14.585643564356438</v>
      </c>
      <c r="N523" s="43">
        <f>1-(Table_Data[[#This Row],[D]]/Table_Data[[#This Row],[E]])</f>
        <v>0.24504561182761886</v>
      </c>
    </row>
    <row r="524" spans="2:14" x14ac:dyDescent="0.25">
      <c r="B524" s="27">
        <v>1913.12</v>
      </c>
      <c r="C524" s="25">
        <v>8.0399999999999991</v>
      </c>
      <c r="D524" s="28">
        <v>0.48</v>
      </c>
      <c r="E524" s="25">
        <v>0.63</v>
      </c>
      <c r="F524" s="25">
        <v>10</v>
      </c>
      <c r="G524" s="26">
        <f>G513*1/12+G525*11/12</f>
        <v>4.184166666666667</v>
      </c>
      <c r="H524">
        <f t="shared" si="16"/>
        <v>1913</v>
      </c>
      <c r="I524">
        <f t="shared" si="17"/>
        <v>12</v>
      </c>
      <c r="J524">
        <f>Table_Data[[#This Row],[E]]*$J$6/Table_Data[[#This Row],[CPI]]</f>
        <v>16.687251</v>
      </c>
      <c r="K524">
        <f>Table_Data[[#This Row],[P]]*$J$6/Table_Data[[#This Row],[CPI]]</f>
        <v>212.96110799999997</v>
      </c>
      <c r="L524">
        <f>Table_Data[[#This Row],[E]]/(Table_Data[[#This Row],[CPI]]/$L$6)</f>
        <v>1.1529</v>
      </c>
      <c r="M524">
        <f>Table_Data[[#This Row],[P]]/(Table_Data[[#This Row],[CPI]]/$L$6)</f>
        <v>14.713200000000001</v>
      </c>
      <c r="N524" s="43">
        <f>1-(Table_Data[[#This Row],[D]]/Table_Data[[#This Row],[E]])</f>
        <v>0.23809523809523814</v>
      </c>
    </row>
    <row r="525" spans="2:14" x14ac:dyDescent="0.25">
      <c r="B525" s="27">
        <v>1914.01</v>
      </c>
      <c r="C525" s="25">
        <v>8.3699999999999992</v>
      </c>
      <c r="D525" s="28">
        <v>0.47499999999999998</v>
      </c>
      <c r="E525" s="25">
        <v>0.62080000000000002</v>
      </c>
      <c r="F525" s="25">
        <v>10</v>
      </c>
      <c r="G525" s="26">
        <v>4.16</v>
      </c>
      <c r="H525">
        <f t="shared" si="16"/>
        <v>1914</v>
      </c>
      <c r="I525">
        <f t="shared" si="17"/>
        <v>1</v>
      </c>
      <c r="J525">
        <f>Table_Data[[#This Row],[E]]*$J$6/Table_Data[[#This Row],[CPI]]</f>
        <v>16.443564160000001</v>
      </c>
      <c r="K525">
        <f>Table_Data[[#This Row],[P]]*$J$6/Table_Data[[#This Row],[CPI]]</f>
        <v>221.70204899999999</v>
      </c>
      <c r="L525">
        <f>Table_Data[[#This Row],[E]]/(Table_Data[[#This Row],[CPI]]/$L$6)</f>
        <v>1.1360640000000002</v>
      </c>
      <c r="M525">
        <f>Table_Data[[#This Row],[P]]/(Table_Data[[#This Row],[CPI]]/$L$6)</f>
        <v>15.3171</v>
      </c>
      <c r="N525" s="43">
        <f>1-(Table_Data[[#This Row],[D]]/Table_Data[[#This Row],[E]])</f>
        <v>0.23485824742268047</v>
      </c>
    </row>
    <row r="526" spans="2:14" x14ac:dyDescent="0.25">
      <c r="B526" s="27">
        <v>1914.02</v>
      </c>
      <c r="C526" s="25">
        <v>8.48</v>
      </c>
      <c r="D526" s="28">
        <v>0.47</v>
      </c>
      <c r="E526" s="25">
        <v>0.61170000000000002</v>
      </c>
      <c r="F526" s="25">
        <v>9.9</v>
      </c>
      <c r="G526" s="26">
        <f>G525*11/12+G537*1/12</f>
        <v>4.166666666666667</v>
      </c>
      <c r="H526">
        <f t="shared" si="16"/>
        <v>1914</v>
      </c>
      <c r="I526">
        <f t="shared" si="17"/>
        <v>2</v>
      </c>
      <c r="J526">
        <f>Table_Data[[#This Row],[E]]*$J$6/Table_Data[[#This Row],[CPI]]</f>
        <v>16.36618796969697</v>
      </c>
      <c r="K526">
        <f>Table_Data[[#This Row],[P]]*$J$6/Table_Data[[#This Row],[CPI]]</f>
        <v>226.88454141414144</v>
      </c>
      <c r="L526">
        <f>Table_Data[[#This Row],[E]]/(Table_Data[[#This Row],[CPI]]/$L$6)</f>
        <v>1.1307181818181817</v>
      </c>
      <c r="M526">
        <f>Table_Data[[#This Row],[P]]/(Table_Data[[#This Row],[CPI]]/$L$6)</f>
        <v>15.675151515151514</v>
      </c>
      <c r="N526" s="43">
        <f>1-(Table_Data[[#This Row],[D]]/Table_Data[[#This Row],[E]])</f>
        <v>0.23164950138957008</v>
      </c>
    </row>
    <row r="527" spans="2:14" x14ac:dyDescent="0.25">
      <c r="B527" s="27">
        <v>1914.03</v>
      </c>
      <c r="C527" s="25">
        <v>8.32</v>
      </c>
      <c r="D527" s="28">
        <v>0.46500000000000002</v>
      </c>
      <c r="E527" s="25">
        <v>0.60250000000000004</v>
      </c>
      <c r="F527" s="25">
        <v>9.9</v>
      </c>
      <c r="G527" s="26">
        <f>G525*10/12+G537*2/12</f>
        <v>4.1733333333333338</v>
      </c>
      <c r="H527">
        <f t="shared" si="16"/>
        <v>1914</v>
      </c>
      <c r="I527">
        <f t="shared" si="17"/>
        <v>3</v>
      </c>
      <c r="J527">
        <f>Table_Data[[#This Row],[E]]*$J$6/Table_Data[[#This Row],[CPI]]</f>
        <v>16.120039646464647</v>
      </c>
      <c r="K527">
        <f>Table_Data[[#This Row],[P]]*$J$6/Table_Data[[#This Row],[CPI]]</f>
        <v>222.60370101010102</v>
      </c>
      <c r="L527">
        <f>Table_Data[[#This Row],[E]]/(Table_Data[[#This Row],[CPI]]/$L$6)</f>
        <v>1.1137121212121213</v>
      </c>
      <c r="M527">
        <f>Table_Data[[#This Row],[P]]/(Table_Data[[#This Row],[CPI]]/$L$6)</f>
        <v>15.379393939393939</v>
      </c>
      <c r="N527" s="43">
        <f>1-(Table_Data[[#This Row],[D]]/Table_Data[[#This Row],[E]])</f>
        <v>0.22821576763485474</v>
      </c>
    </row>
    <row r="528" spans="2:14" x14ac:dyDescent="0.25">
      <c r="B528" s="27">
        <v>1914.04</v>
      </c>
      <c r="C528" s="25">
        <v>8.1199999999999992</v>
      </c>
      <c r="D528" s="28">
        <v>0.46</v>
      </c>
      <c r="E528" s="25">
        <v>0.59330000000000005</v>
      </c>
      <c r="F528" s="25">
        <v>9.8000000000000007</v>
      </c>
      <c r="G528" s="26">
        <f>G525*9/12+G537*3/12</f>
        <v>4.18</v>
      </c>
      <c r="H528">
        <f t="shared" si="16"/>
        <v>1914</v>
      </c>
      <c r="I528">
        <f t="shared" si="17"/>
        <v>4</v>
      </c>
      <c r="J528">
        <f>Table_Data[[#This Row],[E]]*$J$6/Table_Data[[#This Row],[CPI]]</f>
        <v>16.035869806122449</v>
      </c>
      <c r="K528">
        <f>Table_Data[[#This Row],[P]]*$J$6/Table_Data[[#This Row],[CPI]]</f>
        <v>219.46951428571424</v>
      </c>
      <c r="L528">
        <f>Table_Data[[#This Row],[E]]/(Table_Data[[#This Row],[CPI]]/$L$6)</f>
        <v>1.1078969387755102</v>
      </c>
      <c r="M528">
        <f>Table_Data[[#This Row],[P]]/(Table_Data[[#This Row],[CPI]]/$L$6)</f>
        <v>15.16285714285714</v>
      </c>
      <c r="N528" s="43">
        <f>1-(Table_Data[[#This Row],[D]]/Table_Data[[#This Row],[E]])</f>
        <v>0.22467554356986352</v>
      </c>
    </row>
    <row r="529" spans="2:14" x14ac:dyDescent="0.25">
      <c r="B529" s="27">
        <v>1914.05</v>
      </c>
      <c r="C529" s="25">
        <v>8.17</v>
      </c>
      <c r="D529" s="28">
        <v>0.45500000000000002</v>
      </c>
      <c r="E529" s="25">
        <v>0.58420000000000005</v>
      </c>
      <c r="F529" s="25">
        <v>9.9</v>
      </c>
      <c r="G529" s="26">
        <f>G525*8/12+G537*4/12</f>
        <v>4.1866666666666665</v>
      </c>
      <c r="H529">
        <f t="shared" si="16"/>
        <v>1914</v>
      </c>
      <c r="I529">
        <f t="shared" si="17"/>
        <v>5</v>
      </c>
      <c r="J529">
        <f>Table_Data[[#This Row],[E]]*$J$6/Table_Data[[#This Row],[CPI]]</f>
        <v>15.630418525252528</v>
      </c>
      <c r="K529">
        <f>Table_Data[[#This Row],[P]]*$J$6/Table_Data[[#This Row],[CPI]]</f>
        <v>218.59041313131314</v>
      </c>
      <c r="L529">
        <f>Table_Data[[#This Row],[E]]/(Table_Data[[#This Row],[CPI]]/$L$6)</f>
        <v>1.0798848484848484</v>
      </c>
      <c r="M529">
        <f>Table_Data[[#This Row],[P]]/(Table_Data[[#This Row],[CPI]]/$L$6)</f>
        <v>15.10212121212121</v>
      </c>
      <c r="N529" s="43">
        <f>1-(Table_Data[[#This Row],[D]]/Table_Data[[#This Row],[E]])</f>
        <v>0.22115713796644987</v>
      </c>
    </row>
    <row r="530" spans="2:14" x14ac:dyDescent="0.25">
      <c r="B530" s="27">
        <v>1914.06</v>
      </c>
      <c r="C530" s="25">
        <v>8.1300000000000008</v>
      </c>
      <c r="D530" s="28">
        <v>0.45</v>
      </c>
      <c r="E530" s="25">
        <v>0.57499999999999996</v>
      </c>
      <c r="F530" s="25">
        <v>9.9</v>
      </c>
      <c r="G530" s="26">
        <f>G525*7/12+G537*5/12</f>
        <v>4.1933333333333334</v>
      </c>
      <c r="H530">
        <f t="shared" si="16"/>
        <v>1914</v>
      </c>
      <c r="I530">
        <f t="shared" si="17"/>
        <v>6</v>
      </c>
      <c r="J530">
        <f>Table_Data[[#This Row],[E]]*$J$6/Table_Data[[#This Row],[CPI]]</f>
        <v>15.3842702020202</v>
      </c>
      <c r="K530">
        <f>Table_Data[[#This Row],[P]]*$J$6/Table_Data[[#This Row],[CPI]]</f>
        <v>217.52020303030307</v>
      </c>
      <c r="L530">
        <f>Table_Data[[#This Row],[E]]/(Table_Data[[#This Row],[CPI]]/$L$6)</f>
        <v>1.0628787878787878</v>
      </c>
      <c r="M530">
        <f>Table_Data[[#This Row],[P]]/(Table_Data[[#This Row],[CPI]]/$L$6)</f>
        <v>15.028181818181819</v>
      </c>
      <c r="N530" s="43">
        <f>1-(Table_Data[[#This Row],[D]]/Table_Data[[#This Row],[E]])</f>
        <v>0.21739130434782605</v>
      </c>
    </row>
    <row r="531" spans="2:14" x14ac:dyDescent="0.25">
      <c r="B531" s="27">
        <v>1914.07</v>
      </c>
      <c r="C531" s="25">
        <v>7.68</v>
      </c>
      <c r="D531" s="28">
        <v>0.44500000000000001</v>
      </c>
      <c r="E531" s="25">
        <v>0.56579999999999997</v>
      </c>
      <c r="F531" s="25">
        <v>10</v>
      </c>
      <c r="G531" s="26">
        <f>G525*6/12+G537*6/12</f>
        <v>4.2</v>
      </c>
      <c r="H531">
        <f t="shared" si="16"/>
        <v>1914</v>
      </c>
      <c r="I531">
        <f t="shared" si="17"/>
        <v>7.0000000000000009</v>
      </c>
      <c r="J531">
        <f>Table_Data[[#This Row],[E]]*$J$6/Table_Data[[#This Row],[CPI]]</f>
        <v>14.986740660000001</v>
      </c>
      <c r="K531">
        <f>Table_Data[[#This Row],[P]]*$J$6/Table_Data[[#This Row],[CPI]]</f>
        <v>203.42553600000002</v>
      </c>
      <c r="L531">
        <f>Table_Data[[#This Row],[E]]/(Table_Data[[#This Row],[CPI]]/$L$6)</f>
        <v>1.0354140000000001</v>
      </c>
      <c r="M531">
        <f>Table_Data[[#This Row],[P]]/(Table_Data[[#This Row],[CPI]]/$L$6)</f>
        <v>14.054400000000001</v>
      </c>
      <c r="N531" s="43">
        <f>1-(Table_Data[[#This Row],[D]]/Table_Data[[#This Row],[E]])</f>
        <v>0.21350300459526328</v>
      </c>
    </row>
    <row r="532" spans="2:14" x14ac:dyDescent="0.25">
      <c r="B532" s="27">
        <v>1914.08</v>
      </c>
      <c r="C532" s="25">
        <v>7.68</v>
      </c>
      <c r="D532" s="28">
        <v>0.44</v>
      </c>
      <c r="E532" s="25">
        <v>0.55669999999999997</v>
      </c>
      <c r="F532" s="25">
        <v>10.199999999999999</v>
      </c>
      <c r="G532" s="26">
        <f>G525*5/12+G537*7/12</f>
        <v>4.206666666666667</v>
      </c>
      <c r="H532">
        <f t="shared" si="16"/>
        <v>1914</v>
      </c>
      <c r="I532">
        <f t="shared" si="17"/>
        <v>8</v>
      </c>
      <c r="J532">
        <f>Table_Data[[#This Row],[E]]*$J$6/Table_Data[[#This Row],[CPI]]</f>
        <v>14.456571166666667</v>
      </c>
      <c r="K532">
        <f>Table_Data[[#This Row],[P]]*$J$6/Table_Data[[#This Row],[CPI]]</f>
        <v>199.43680000000003</v>
      </c>
      <c r="L532">
        <f>Table_Data[[#This Row],[E]]/(Table_Data[[#This Row],[CPI]]/$L$6)</f>
        <v>0.99878529411764705</v>
      </c>
      <c r="M532">
        <f>Table_Data[[#This Row],[P]]/(Table_Data[[#This Row],[CPI]]/$L$6)</f>
        <v>13.778823529411765</v>
      </c>
      <c r="N532" s="43">
        <f>1-(Table_Data[[#This Row],[D]]/Table_Data[[#This Row],[E]])</f>
        <v>0.20962816597808509</v>
      </c>
    </row>
    <row r="533" spans="2:14" x14ac:dyDescent="0.25">
      <c r="B533" s="27">
        <v>1914.09</v>
      </c>
      <c r="C533" s="25">
        <v>7.68</v>
      </c>
      <c r="D533" s="28">
        <v>0.435</v>
      </c>
      <c r="E533" s="25">
        <v>0.54749999999999999</v>
      </c>
      <c r="F533" s="25">
        <v>10.199999999999999</v>
      </c>
      <c r="G533" s="26">
        <f>G525*4/12+G537*8/12</f>
        <v>4.2133333333333329</v>
      </c>
      <c r="H533">
        <f t="shared" si="16"/>
        <v>1914</v>
      </c>
      <c r="I533">
        <f t="shared" si="17"/>
        <v>9</v>
      </c>
      <c r="J533">
        <f>Table_Data[[#This Row],[E]]*$J$6/Table_Data[[#This Row],[CPI]]</f>
        <v>14.217662500000001</v>
      </c>
      <c r="K533">
        <f>Table_Data[[#This Row],[P]]*$J$6/Table_Data[[#This Row],[CPI]]</f>
        <v>199.43680000000003</v>
      </c>
      <c r="L533">
        <f>Table_Data[[#This Row],[E]]/(Table_Data[[#This Row],[CPI]]/$L$6)</f>
        <v>0.9822794117647059</v>
      </c>
      <c r="M533">
        <f>Table_Data[[#This Row],[P]]/(Table_Data[[#This Row],[CPI]]/$L$6)</f>
        <v>13.778823529411765</v>
      </c>
      <c r="N533" s="43">
        <f>1-(Table_Data[[#This Row],[D]]/Table_Data[[#This Row],[E]])</f>
        <v>0.20547945205479445</v>
      </c>
    </row>
    <row r="534" spans="2:14" x14ac:dyDescent="0.25">
      <c r="B534" s="27">
        <v>1914.1</v>
      </c>
      <c r="C534" s="25">
        <v>7.68</v>
      </c>
      <c r="D534" s="28">
        <v>0.43</v>
      </c>
      <c r="E534" s="25">
        <v>0.5383</v>
      </c>
      <c r="F534" s="25">
        <v>10.1</v>
      </c>
      <c r="G534" s="26">
        <f>G525*3/12+G537*9/12</f>
        <v>4.2200000000000006</v>
      </c>
      <c r="H534">
        <f t="shared" si="16"/>
        <v>1914</v>
      </c>
      <c r="I534">
        <f t="shared" si="17"/>
        <v>10</v>
      </c>
      <c r="J534">
        <f>Table_Data[[#This Row],[E]]*$J$6/Table_Data[[#This Row],[CPI]]</f>
        <v>14.117157336633664</v>
      </c>
      <c r="K534">
        <f>Table_Data[[#This Row],[P]]*$J$6/Table_Data[[#This Row],[CPI]]</f>
        <v>201.41142178217822</v>
      </c>
      <c r="L534">
        <f>Table_Data[[#This Row],[E]]/(Table_Data[[#This Row],[CPI]]/$L$6)</f>
        <v>0.97533564356435654</v>
      </c>
      <c r="M534">
        <f>Table_Data[[#This Row],[P]]/(Table_Data[[#This Row],[CPI]]/$L$6)</f>
        <v>13.915247524752477</v>
      </c>
      <c r="N534" s="43">
        <f>1-(Table_Data[[#This Row],[D]]/Table_Data[[#This Row],[E]])</f>
        <v>0.20118892810700351</v>
      </c>
    </row>
    <row r="535" spans="2:14" x14ac:dyDescent="0.25">
      <c r="B535" s="27">
        <v>1914.11</v>
      </c>
      <c r="C535" s="25">
        <v>7.68</v>
      </c>
      <c r="D535" s="28">
        <v>0.42499999999999999</v>
      </c>
      <c r="E535" s="25">
        <v>0.5292</v>
      </c>
      <c r="F535" s="25">
        <v>10.199999999999999</v>
      </c>
      <c r="G535" s="26">
        <f>G525*2/12+G537*10/12</f>
        <v>4.2266666666666666</v>
      </c>
      <c r="H535">
        <f t="shared" si="16"/>
        <v>1914</v>
      </c>
      <c r="I535">
        <f t="shared" si="17"/>
        <v>11</v>
      </c>
      <c r="J535">
        <f>Table_Data[[#This Row],[E]]*$J$6/Table_Data[[#This Row],[CPI]]</f>
        <v>13.742442000000002</v>
      </c>
      <c r="K535">
        <f>Table_Data[[#This Row],[P]]*$J$6/Table_Data[[#This Row],[CPI]]</f>
        <v>199.43680000000003</v>
      </c>
      <c r="L535">
        <f>Table_Data[[#This Row],[E]]/(Table_Data[[#This Row],[CPI]]/$L$6)</f>
        <v>0.94944705882352953</v>
      </c>
      <c r="M535">
        <f>Table_Data[[#This Row],[P]]/(Table_Data[[#This Row],[CPI]]/$L$6)</f>
        <v>13.778823529411765</v>
      </c>
      <c r="N535" s="43">
        <f>1-(Table_Data[[#This Row],[D]]/Table_Data[[#This Row],[E]])</f>
        <v>0.19690098261526834</v>
      </c>
    </row>
    <row r="536" spans="2:14" x14ac:dyDescent="0.25">
      <c r="B536" s="27">
        <v>1914.12</v>
      </c>
      <c r="C536" s="25">
        <v>7.35</v>
      </c>
      <c r="D536" s="28">
        <v>0.42</v>
      </c>
      <c r="E536" s="25">
        <v>0.52</v>
      </c>
      <c r="F536" s="25">
        <v>10.1</v>
      </c>
      <c r="G536" s="26">
        <f>G525*1/12+G537*11/12</f>
        <v>4.2333333333333334</v>
      </c>
      <c r="H536">
        <f t="shared" si="16"/>
        <v>1914</v>
      </c>
      <c r="I536">
        <f t="shared" si="17"/>
        <v>12</v>
      </c>
      <c r="J536">
        <f>Table_Data[[#This Row],[E]]*$J$6/Table_Data[[#This Row],[CPI]]</f>
        <v>13.637231683168318</v>
      </c>
      <c r="K536">
        <f>Table_Data[[#This Row],[P]]*$J$6/Table_Data[[#This Row],[CPI]]</f>
        <v>192.75702475247525</v>
      </c>
      <c r="L536">
        <f>Table_Data[[#This Row],[E]]/(Table_Data[[#This Row],[CPI]]/$L$6)</f>
        <v>0.94217821782178235</v>
      </c>
      <c r="M536">
        <f>Table_Data[[#This Row],[P]]/(Table_Data[[#This Row],[CPI]]/$L$6)</f>
        <v>13.317326732673267</v>
      </c>
      <c r="N536" s="43">
        <f>1-(Table_Data[[#This Row],[D]]/Table_Data[[#This Row],[E]])</f>
        <v>0.1923076923076924</v>
      </c>
    </row>
    <row r="537" spans="2:14" x14ac:dyDescent="0.25">
      <c r="B537" s="27">
        <v>1915.01</v>
      </c>
      <c r="C537" s="25">
        <v>7.48</v>
      </c>
      <c r="D537" s="28">
        <v>0.42080000000000001</v>
      </c>
      <c r="E537" s="25">
        <v>0.55000000000000004</v>
      </c>
      <c r="F537" s="25">
        <v>10.1</v>
      </c>
      <c r="G537" s="26">
        <v>4.24</v>
      </c>
      <c r="H537">
        <f t="shared" si="16"/>
        <v>1915</v>
      </c>
      <c r="I537">
        <f t="shared" si="17"/>
        <v>1</v>
      </c>
      <c r="J537">
        <f>Table_Data[[#This Row],[E]]*$J$6/Table_Data[[#This Row],[CPI]]</f>
        <v>14.423995049504953</v>
      </c>
      <c r="K537">
        <f>Table_Data[[#This Row],[P]]*$J$6/Table_Data[[#This Row],[CPI]]</f>
        <v>196.16633267326733</v>
      </c>
      <c r="L537">
        <f>Table_Data[[#This Row],[E]]/(Table_Data[[#This Row],[CPI]]/$L$6)</f>
        <v>0.99653465346534675</v>
      </c>
      <c r="M537">
        <f>Table_Data[[#This Row],[P]]/(Table_Data[[#This Row],[CPI]]/$L$6)</f>
        <v>13.552871287128715</v>
      </c>
      <c r="N537" s="43">
        <f>1-(Table_Data[[#This Row],[D]]/Table_Data[[#This Row],[E]])</f>
        <v>0.23490909090909096</v>
      </c>
    </row>
    <row r="538" spans="2:14" x14ac:dyDescent="0.25">
      <c r="B538" s="27">
        <v>1915.02</v>
      </c>
      <c r="C538" s="25">
        <v>7.38</v>
      </c>
      <c r="D538" s="28">
        <v>0.42170000000000002</v>
      </c>
      <c r="E538" s="25">
        <v>0.57999999999999996</v>
      </c>
      <c r="F538" s="25">
        <v>10</v>
      </c>
      <c r="G538" s="26">
        <f>G537*11/12+G549*1/12</f>
        <v>4.2241666666666671</v>
      </c>
      <c r="H538">
        <f t="shared" si="16"/>
        <v>1915</v>
      </c>
      <c r="I538">
        <f t="shared" si="17"/>
        <v>2</v>
      </c>
      <c r="J538">
        <f>Table_Data[[#This Row],[E]]*$J$6/Table_Data[[#This Row],[CPI]]</f>
        <v>15.362866</v>
      </c>
      <c r="K538">
        <f>Table_Data[[#This Row],[P]]*$J$6/Table_Data[[#This Row],[CPI]]</f>
        <v>195.47922599999998</v>
      </c>
      <c r="L538">
        <f>Table_Data[[#This Row],[E]]/(Table_Data[[#This Row],[CPI]]/$L$6)</f>
        <v>1.0614000000000001</v>
      </c>
      <c r="M538">
        <f>Table_Data[[#This Row],[P]]/(Table_Data[[#This Row],[CPI]]/$L$6)</f>
        <v>13.505400000000002</v>
      </c>
      <c r="N538" s="43">
        <f>1-(Table_Data[[#This Row],[D]]/Table_Data[[#This Row],[E]])</f>
        <v>0.27293103448275857</v>
      </c>
    </row>
    <row r="539" spans="2:14" x14ac:dyDescent="0.25">
      <c r="B539" s="27">
        <v>1915.03</v>
      </c>
      <c r="C539" s="25">
        <v>7.57</v>
      </c>
      <c r="D539" s="28">
        <v>0.42249999999999999</v>
      </c>
      <c r="E539" s="25">
        <v>0.61</v>
      </c>
      <c r="F539" s="25">
        <v>9.9</v>
      </c>
      <c r="G539" s="26">
        <f>G537*10/12+G549*2/12</f>
        <v>4.2083333333333339</v>
      </c>
      <c r="H539">
        <f t="shared" si="16"/>
        <v>1915</v>
      </c>
      <c r="I539">
        <f t="shared" si="17"/>
        <v>3</v>
      </c>
      <c r="J539">
        <f>Table_Data[[#This Row],[E]]*$J$6/Table_Data[[#This Row],[CPI]]</f>
        <v>16.320704040404042</v>
      </c>
      <c r="K539">
        <f>Table_Data[[#This Row],[P]]*$J$6/Table_Data[[#This Row],[CPI]]</f>
        <v>202.53726161616163</v>
      </c>
      <c r="L539">
        <f>Table_Data[[#This Row],[E]]/(Table_Data[[#This Row],[CPI]]/$L$6)</f>
        <v>1.1275757575757575</v>
      </c>
      <c r="M539">
        <f>Table_Data[[#This Row],[P]]/(Table_Data[[#This Row],[CPI]]/$L$6)</f>
        <v>13.993030303030302</v>
      </c>
      <c r="N539" s="43">
        <f>1-(Table_Data[[#This Row],[D]]/Table_Data[[#This Row],[E]])</f>
        <v>0.30737704918032782</v>
      </c>
    </row>
    <row r="540" spans="2:14" x14ac:dyDescent="0.25">
      <c r="B540" s="27">
        <v>1915.04</v>
      </c>
      <c r="C540" s="25">
        <v>8.14</v>
      </c>
      <c r="D540" s="28">
        <v>0.42330000000000001</v>
      </c>
      <c r="E540" s="25">
        <v>0.64</v>
      </c>
      <c r="F540" s="25">
        <v>10</v>
      </c>
      <c r="G540" s="26">
        <f>G537*9/12+G549*3/12</f>
        <v>4.1924999999999999</v>
      </c>
      <c r="H540">
        <f t="shared" si="16"/>
        <v>1915</v>
      </c>
      <c r="I540">
        <f t="shared" si="17"/>
        <v>4</v>
      </c>
      <c r="J540">
        <f>Table_Data[[#This Row],[E]]*$J$6/Table_Data[[#This Row],[CPI]]</f>
        <v>16.952128000000002</v>
      </c>
      <c r="K540">
        <f>Table_Data[[#This Row],[P]]*$J$6/Table_Data[[#This Row],[CPI]]</f>
        <v>215.60987800000004</v>
      </c>
      <c r="L540">
        <f>Table_Data[[#This Row],[E]]/(Table_Data[[#This Row],[CPI]]/$L$6)</f>
        <v>1.1712000000000002</v>
      </c>
      <c r="M540">
        <f>Table_Data[[#This Row],[P]]/(Table_Data[[#This Row],[CPI]]/$L$6)</f>
        <v>14.896200000000002</v>
      </c>
      <c r="N540" s="43">
        <f>1-(Table_Data[[#This Row],[D]]/Table_Data[[#This Row],[E]])</f>
        <v>0.33859375000000003</v>
      </c>
    </row>
    <row r="541" spans="2:14" x14ac:dyDescent="0.25">
      <c r="B541" s="27">
        <v>1915.05</v>
      </c>
      <c r="C541" s="25">
        <v>7.95</v>
      </c>
      <c r="D541" s="28">
        <v>0.42420000000000002</v>
      </c>
      <c r="E541" s="25">
        <v>0.67</v>
      </c>
      <c r="F541" s="25">
        <v>10.1</v>
      </c>
      <c r="G541" s="26">
        <f>G537*8/12+G549*4/12</f>
        <v>4.1766666666666667</v>
      </c>
      <c r="H541">
        <f t="shared" si="16"/>
        <v>1915</v>
      </c>
      <c r="I541">
        <f t="shared" si="17"/>
        <v>5</v>
      </c>
      <c r="J541">
        <f>Table_Data[[#This Row],[E]]*$J$6/Table_Data[[#This Row],[CPI]]</f>
        <v>17.571048514851487</v>
      </c>
      <c r="K541">
        <f>Table_Data[[#This Row],[P]]*$J$6/Table_Data[[#This Row],[CPI]]</f>
        <v>208.49229207920794</v>
      </c>
      <c r="L541">
        <f>Table_Data[[#This Row],[E]]/(Table_Data[[#This Row],[CPI]]/$L$6)</f>
        <v>1.2139603960396042</v>
      </c>
      <c r="M541">
        <f>Table_Data[[#This Row],[P]]/(Table_Data[[#This Row],[CPI]]/$L$6)</f>
        <v>14.404455445544556</v>
      </c>
      <c r="N541" s="43">
        <f>1-(Table_Data[[#This Row],[D]]/Table_Data[[#This Row],[E]])</f>
        <v>0.36686567164179107</v>
      </c>
    </row>
    <row r="542" spans="2:14" x14ac:dyDescent="0.25">
      <c r="B542" s="27">
        <v>1915.06</v>
      </c>
      <c r="C542" s="25">
        <v>8.0399999999999991</v>
      </c>
      <c r="D542" s="28">
        <v>0.42499999999999999</v>
      </c>
      <c r="E542" s="25">
        <v>0.7</v>
      </c>
      <c r="F542" s="25">
        <v>10.1</v>
      </c>
      <c r="G542" s="26">
        <f>G537*7/12+G549*5/12</f>
        <v>4.1608333333333327</v>
      </c>
      <c r="H542">
        <f t="shared" si="16"/>
        <v>1915</v>
      </c>
      <c r="I542">
        <f t="shared" si="17"/>
        <v>6</v>
      </c>
      <c r="J542">
        <f>Table_Data[[#This Row],[E]]*$J$6/Table_Data[[#This Row],[CPI]]</f>
        <v>18.357811881188116</v>
      </c>
      <c r="K542">
        <f>Table_Data[[#This Row],[P]]*$J$6/Table_Data[[#This Row],[CPI]]</f>
        <v>210.8525821782178</v>
      </c>
      <c r="L542">
        <f>Table_Data[[#This Row],[E]]/(Table_Data[[#This Row],[CPI]]/$L$6)</f>
        <v>1.2683168316831683</v>
      </c>
      <c r="M542">
        <f>Table_Data[[#This Row],[P]]/(Table_Data[[#This Row],[CPI]]/$L$6)</f>
        <v>14.567524752475247</v>
      </c>
      <c r="N542" s="43">
        <f>1-(Table_Data[[#This Row],[D]]/Table_Data[[#This Row],[E]])</f>
        <v>0.39285714285714279</v>
      </c>
    </row>
    <row r="543" spans="2:14" x14ac:dyDescent="0.25">
      <c r="B543" s="27">
        <v>1915.07</v>
      </c>
      <c r="C543" s="25">
        <v>8.01</v>
      </c>
      <c r="D543" s="28">
        <v>0.42580000000000001</v>
      </c>
      <c r="E543" s="25">
        <v>0.73</v>
      </c>
      <c r="F543" s="25">
        <v>10.1</v>
      </c>
      <c r="G543" s="26">
        <f>G537*6/12+G549*6/12</f>
        <v>4.1449999999999996</v>
      </c>
      <c r="H543">
        <f t="shared" si="16"/>
        <v>1915</v>
      </c>
      <c r="I543">
        <f t="shared" si="17"/>
        <v>7.0000000000000009</v>
      </c>
      <c r="J543">
        <f>Table_Data[[#This Row],[E]]*$J$6/Table_Data[[#This Row],[CPI]]</f>
        <v>19.144575247524752</v>
      </c>
      <c r="K543">
        <f>Table_Data[[#This Row],[P]]*$J$6/Table_Data[[#This Row],[CPI]]</f>
        <v>210.06581881188117</v>
      </c>
      <c r="L543">
        <f>Table_Data[[#This Row],[E]]/(Table_Data[[#This Row],[CPI]]/$L$6)</f>
        <v>1.3226732673267327</v>
      </c>
      <c r="M543">
        <f>Table_Data[[#This Row],[P]]/(Table_Data[[#This Row],[CPI]]/$L$6)</f>
        <v>14.513168316831685</v>
      </c>
      <c r="N543" s="43">
        <f>1-(Table_Data[[#This Row],[D]]/Table_Data[[#This Row],[E]])</f>
        <v>0.41671232876712327</v>
      </c>
    </row>
    <row r="544" spans="2:14" x14ac:dyDescent="0.25">
      <c r="B544" s="27">
        <v>1915.08</v>
      </c>
      <c r="C544" s="25">
        <v>8.35</v>
      </c>
      <c r="D544" s="28">
        <v>0.42670000000000002</v>
      </c>
      <c r="E544" s="25">
        <v>0.76</v>
      </c>
      <c r="F544" s="25">
        <v>10.1</v>
      </c>
      <c r="G544" s="26">
        <f>G537*5/12+G549*7/12</f>
        <v>4.1291666666666664</v>
      </c>
      <c r="H544">
        <f t="shared" si="16"/>
        <v>1915</v>
      </c>
      <c r="I544">
        <f t="shared" si="17"/>
        <v>8</v>
      </c>
      <c r="J544">
        <f>Table_Data[[#This Row],[E]]*$J$6/Table_Data[[#This Row],[CPI]]</f>
        <v>19.931338613861389</v>
      </c>
      <c r="K544">
        <f>Table_Data[[#This Row],[P]]*$J$6/Table_Data[[#This Row],[CPI]]</f>
        <v>218.98247029702969</v>
      </c>
      <c r="L544">
        <f>Table_Data[[#This Row],[E]]/(Table_Data[[#This Row],[CPI]]/$L$6)</f>
        <v>1.3770297029702971</v>
      </c>
      <c r="M544">
        <f>Table_Data[[#This Row],[P]]/(Table_Data[[#This Row],[CPI]]/$L$6)</f>
        <v>15.12920792079208</v>
      </c>
      <c r="N544" s="43">
        <f>1-(Table_Data[[#This Row],[D]]/Table_Data[[#This Row],[E]])</f>
        <v>0.43855263157894731</v>
      </c>
    </row>
    <row r="545" spans="2:14" x14ac:dyDescent="0.25">
      <c r="B545" s="27">
        <v>1915.09</v>
      </c>
      <c r="C545" s="25">
        <v>8.66</v>
      </c>
      <c r="D545" s="28">
        <v>0.42749999999999999</v>
      </c>
      <c r="E545" s="25">
        <v>0.79</v>
      </c>
      <c r="F545" s="25">
        <v>10.1</v>
      </c>
      <c r="G545" s="26">
        <f>G537*4/12+G549*8/12</f>
        <v>4.1133333333333333</v>
      </c>
      <c r="H545">
        <f t="shared" si="16"/>
        <v>1915</v>
      </c>
      <c r="I545">
        <f t="shared" si="17"/>
        <v>9</v>
      </c>
      <c r="J545">
        <f>Table_Data[[#This Row],[E]]*$J$6/Table_Data[[#This Row],[CPI]]</f>
        <v>20.718101980198021</v>
      </c>
      <c r="K545">
        <f>Table_Data[[#This Row],[P]]*$J$6/Table_Data[[#This Row],[CPI]]</f>
        <v>227.11235841584158</v>
      </c>
      <c r="L545">
        <f>Table_Data[[#This Row],[E]]/(Table_Data[[#This Row],[CPI]]/$L$6)</f>
        <v>1.4313861386138615</v>
      </c>
      <c r="M545">
        <f>Table_Data[[#This Row],[P]]/(Table_Data[[#This Row],[CPI]]/$L$6)</f>
        <v>15.690891089108913</v>
      </c>
      <c r="N545" s="43">
        <f>1-(Table_Data[[#This Row],[D]]/Table_Data[[#This Row],[E]])</f>
        <v>0.45886075949367089</v>
      </c>
    </row>
    <row r="546" spans="2:14" x14ac:dyDescent="0.25">
      <c r="B546" s="27">
        <v>1915.1</v>
      </c>
      <c r="C546" s="25">
        <v>9.14</v>
      </c>
      <c r="D546" s="28">
        <v>0.42830000000000001</v>
      </c>
      <c r="E546" s="25">
        <v>0.82</v>
      </c>
      <c r="F546" s="25">
        <v>10.199999999999999</v>
      </c>
      <c r="G546" s="26">
        <f>G537*3/12+G549*9/12</f>
        <v>4.0975000000000001</v>
      </c>
      <c r="H546">
        <f t="shared" si="16"/>
        <v>1915</v>
      </c>
      <c r="I546">
        <f t="shared" si="17"/>
        <v>10</v>
      </c>
      <c r="J546">
        <f>Table_Data[[#This Row],[E]]*$J$6/Table_Data[[#This Row],[CPI]]</f>
        <v>21.294033333333335</v>
      </c>
      <c r="K546">
        <f>Table_Data[[#This Row],[P]]*$J$6/Table_Data[[#This Row],[CPI]]</f>
        <v>237.35056666666671</v>
      </c>
      <c r="L546">
        <f>Table_Data[[#This Row],[E]]/(Table_Data[[#This Row],[CPI]]/$L$6)</f>
        <v>1.4711764705882353</v>
      </c>
      <c r="M546">
        <f>Table_Data[[#This Row],[P]]/(Table_Data[[#This Row],[CPI]]/$L$6)</f>
        <v>16.398235294117651</v>
      </c>
      <c r="N546" s="43">
        <f>1-(Table_Data[[#This Row],[D]]/Table_Data[[#This Row],[E]])</f>
        <v>0.47768292682926827</v>
      </c>
    </row>
    <row r="547" spans="2:14" x14ac:dyDescent="0.25">
      <c r="B547" s="27">
        <v>1915.11</v>
      </c>
      <c r="C547" s="25">
        <v>9.4600000000000009</v>
      </c>
      <c r="D547" s="28">
        <v>0.42920000000000003</v>
      </c>
      <c r="E547" s="25">
        <v>0.85</v>
      </c>
      <c r="F547" s="25">
        <v>10.3</v>
      </c>
      <c r="G547" s="26">
        <f>G537*2/12+G549*10/12</f>
        <v>4.081666666666667</v>
      </c>
      <c r="H547">
        <f t="shared" si="16"/>
        <v>1915</v>
      </c>
      <c r="I547">
        <f t="shared" si="17"/>
        <v>11</v>
      </c>
      <c r="J547">
        <f>Table_Data[[#This Row],[E]]*$J$6/Table_Data[[#This Row],[CPI]]</f>
        <v>21.858781553398057</v>
      </c>
      <c r="K547">
        <f>Table_Data[[#This Row],[P]]*$J$6/Table_Data[[#This Row],[CPI]]</f>
        <v>243.27538058252426</v>
      </c>
      <c r="L547">
        <f>Table_Data[[#This Row],[E]]/(Table_Data[[#This Row],[CPI]]/$L$6)</f>
        <v>1.5101941747572813</v>
      </c>
      <c r="M547">
        <f>Table_Data[[#This Row],[P]]/(Table_Data[[#This Row],[CPI]]/$L$6)</f>
        <v>16.80757281553398</v>
      </c>
      <c r="N547" s="43">
        <f>1-(Table_Data[[#This Row],[D]]/Table_Data[[#This Row],[E]])</f>
        <v>0.49505882352941177</v>
      </c>
    </row>
    <row r="548" spans="2:14" x14ac:dyDescent="0.25">
      <c r="B548" s="27">
        <v>1915.12</v>
      </c>
      <c r="C548" s="25">
        <v>9.48</v>
      </c>
      <c r="D548" s="28">
        <v>0.43</v>
      </c>
      <c r="E548" s="25">
        <v>0.88</v>
      </c>
      <c r="F548" s="25">
        <v>10.3</v>
      </c>
      <c r="G548" s="26">
        <f>G537*1/12+G549*11/12</f>
        <v>4.065833333333333</v>
      </c>
      <c r="H548">
        <f t="shared" si="16"/>
        <v>1915</v>
      </c>
      <c r="I548">
        <f t="shared" si="17"/>
        <v>12</v>
      </c>
      <c r="J548">
        <f>Table_Data[[#This Row],[E]]*$J$6/Table_Data[[#This Row],[CPI]]</f>
        <v>22.63026796116505</v>
      </c>
      <c r="K548">
        <f>Table_Data[[#This Row],[P]]*$J$6/Table_Data[[#This Row],[CPI]]</f>
        <v>243.78970485436895</v>
      </c>
      <c r="L548">
        <f>Table_Data[[#This Row],[E]]/(Table_Data[[#This Row],[CPI]]/$L$6)</f>
        <v>1.5634951456310677</v>
      </c>
      <c r="M548">
        <f>Table_Data[[#This Row],[P]]/(Table_Data[[#This Row],[CPI]]/$L$6)</f>
        <v>16.843106796116505</v>
      </c>
      <c r="N548" s="43">
        <f>1-(Table_Data[[#This Row],[D]]/Table_Data[[#This Row],[E]])</f>
        <v>0.51136363636363635</v>
      </c>
    </row>
    <row r="549" spans="2:14" x14ac:dyDescent="0.25">
      <c r="B549" s="27">
        <v>1916.01</v>
      </c>
      <c r="C549" s="25">
        <v>9.33</v>
      </c>
      <c r="D549" s="28">
        <v>0.44080000000000003</v>
      </c>
      <c r="E549" s="25">
        <v>0.93420000000000003</v>
      </c>
      <c r="F549" s="25">
        <v>10.4</v>
      </c>
      <c r="G549" s="26">
        <v>4.05</v>
      </c>
      <c r="H549">
        <f t="shared" si="16"/>
        <v>1916</v>
      </c>
      <c r="I549">
        <f t="shared" si="17"/>
        <v>1</v>
      </c>
      <c r="J549">
        <f>Table_Data[[#This Row],[E]]*$J$6/Table_Data[[#This Row],[CPI]]</f>
        <v>23.793085903846155</v>
      </c>
      <c r="K549">
        <f>Table_Data[[#This Row],[P]]*$J$6/Table_Data[[#This Row],[CPI]]</f>
        <v>237.62523173076926</v>
      </c>
      <c r="L549">
        <f>Table_Data[[#This Row],[E]]/(Table_Data[[#This Row],[CPI]]/$L$6)</f>
        <v>1.6438326923076925</v>
      </c>
      <c r="M549">
        <f>Table_Data[[#This Row],[P]]/(Table_Data[[#This Row],[CPI]]/$L$6)</f>
        <v>16.41721153846154</v>
      </c>
      <c r="N549" s="43">
        <f>1-(Table_Data[[#This Row],[D]]/Table_Data[[#This Row],[E]])</f>
        <v>0.52815242988653388</v>
      </c>
    </row>
    <row r="550" spans="2:14" x14ac:dyDescent="0.25">
      <c r="B550" s="27">
        <v>1916.02</v>
      </c>
      <c r="C550" s="25">
        <v>9.1999999999999993</v>
      </c>
      <c r="D550" s="28">
        <v>0.45169999999999999</v>
      </c>
      <c r="E550" s="25">
        <v>0.98829999999999996</v>
      </c>
      <c r="F550" s="25">
        <v>10.4</v>
      </c>
      <c r="G550" s="26">
        <f>G549*11/12+G561*1/12</f>
        <v>4.0649999999999995</v>
      </c>
      <c r="H550">
        <f t="shared" si="16"/>
        <v>1916</v>
      </c>
      <c r="I550">
        <f t="shared" si="17"/>
        <v>2</v>
      </c>
      <c r="J550">
        <f>Table_Data[[#This Row],[E]]*$J$6/Table_Data[[#This Row],[CPI]]</f>
        <v>25.170955682692309</v>
      </c>
      <c r="K550">
        <f>Table_Data[[#This Row],[P]]*$J$6/Table_Data[[#This Row],[CPI]]</f>
        <v>234.31426923076921</v>
      </c>
      <c r="L550">
        <f>Table_Data[[#This Row],[E]]/(Table_Data[[#This Row],[CPI]]/$L$6)</f>
        <v>1.7390278846153846</v>
      </c>
      <c r="M550">
        <f>Table_Data[[#This Row],[P]]/(Table_Data[[#This Row],[CPI]]/$L$6)</f>
        <v>16.188461538461539</v>
      </c>
      <c r="N550" s="43">
        <f>1-(Table_Data[[#This Row],[D]]/Table_Data[[#This Row],[E]])</f>
        <v>0.54295254477385413</v>
      </c>
    </row>
    <row r="551" spans="2:14" x14ac:dyDescent="0.25">
      <c r="B551" s="27">
        <v>1916.03</v>
      </c>
      <c r="C551" s="25">
        <v>9.17</v>
      </c>
      <c r="D551" s="28">
        <v>0.46250000000000002</v>
      </c>
      <c r="E551" s="25">
        <v>1.042</v>
      </c>
      <c r="F551" s="25">
        <v>10.5</v>
      </c>
      <c r="G551" s="26">
        <f>G549*10/12+G561*2/12</f>
        <v>4.08</v>
      </c>
      <c r="H551">
        <f t="shared" si="16"/>
        <v>1916</v>
      </c>
      <c r="I551">
        <f t="shared" si="17"/>
        <v>3</v>
      </c>
      <c r="J551">
        <f>Table_Data[[#This Row],[E]]*$J$6/Table_Data[[#This Row],[CPI]]</f>
        <v>26.285888952380954</v>
      </c>
      <c r="K551">
        <f>Table_Data[[#This Row],[P]]*$J$6/Table_Data[[#This Row],[CPI]]</f>
        <v>231.32591333333335</v>
      </c>
      <c r="L551">
        <f>Table_Data[[#This Row],[E]]/(Table_Data[[#This Row],[CPI]]/$L$6)</f>
        <v>1.816057142857143</v>
      </c>
      <c r="M551">
        <f>Table_Data[[#This Row],[P]]/(Table_Data[[#This Row],[CPI]]/$L$6)</f>
        <v>15.982000000000001</v>
      </c>
      <c r="N551" s="43">
        <f>1-(Table_Data[[#This Row],[D]]/Table_Data[[#This Row],[E]])</f>
        <v>0.55614203454894429</v>
      </c>
    </row>
    <row r="552" spans="2:14" x14ac:dyDescent="0.25">
      <c r="B552" s="27">
        <v>1916.04</v>
      </c>
      <c r="C552" s="25">
        <v>9.07</v>
      </c>
      <c r="D552" s="28">
        <v>0.4733</v>
      </c>
      <c r="E552" s="25">
        <v>1.097</v>
      </c>
      <c r="F552" s="25">
        <v>10.6</v>
      </c>
      <c r="G552" s="26">
        <f>G549*9/12+G561*3/12</f>
        <v>4.0949999999999998</v>
      </c>
      <c r="H552">
        <f t="shared" si="16"/>
        <v>1916</v>
      </c>
      <c r="I552">
        <f t="shared" si="17"/>
        <v>4</v>
      </c>
      <c r="J552">
        <f>Table_Data[[#This Row],[E]]*$J$6/Table_Data[[#This Row],[CPI]]</f>
        <v>27.412270660377359</v>
      </c>
      <c r="K552">
        <f>Table_Data[[#This Row],[P]]*$J$6/Table_Data[[#This Row],[CPI]]</f>
        <v>226.64475377358494</v>
      </c>
      <c r="L552">
        <f>Table_Data[[#This Row],[E]]/(Table_Data[[#This Row],[CPI]]/$L$6)</f>
        <v>1.8938773584905662</v>
      </c>
      <c r="M552">
        <f>Table_Data[[#This Row],[P]]/(Table_Data[[#This Row],[CPI]]/$L$6)</f>
        <v>15.658584905660378</v>
      </c>
      <c r="N552" s="43">
        <f>1-(Table_Data[[#This Row],[D]]/Table_Data[[#This Row],[E]])</f>
        <v>0.56855059252506834</v>
      </c>
    </row>
    <row r="553" spans="2:14" x14ac:dyDescent="0.25">
      <c r="B553" s="27">
        <v>1916.05</v>
      </c>
      <c r="C553" s="25">
        <v>9.27</v>
      </c>
      <c r="D553" s="28">
        <v>0.48420000000000002</v>
      </c>
      <c r="E553" s="25">
        <v>1.151</v>
      </c>
      <c r="F553" s="25">
        <v>10.7</v>
      </c>
      <c r="G553" s="26">
        <f>G549*8/12+G561*4/12</f>
        <v>4.1099999999999994</v>
      </c>
      <c r="H553">
        <f t="shared" si="16"/>
        <v>1916</v>
      </c>
      <c r="I553">
        <f t="shared" si="17"/>
        <v>5</v>
      </c>
      <c r="J553">
        <f>Table_Data[[#This Row],[E]]*$J$6/Table_Data[[#This Row],[CPI]]</f>
        <v>28.492843644859814</v>
      </c>
      <c r="K553">
        <f>Table_Data[[#This Row],[P]]*$J$6/Table_Data[[#This Row],[CPI]]</f>
        <v>229.47755046728975</v>
      </c>
      <c r="L553">
        <f>Table_Data[[#This Row],[E]]/(Table_Data[[#This Row],[CPI]]/$L$6)</f>
        <v>1.968532710280374</v>
      </c>
      <c r="M553">
        <f>Table_Data[[#This Row],[P]]/(Table_Data[[#This Row],[CPI]]/$L$6)</f>
        <v>15.854299065420561</v>
      </c>
      <c r="N553" s="43">
        <f>1-(Table_Data[[#This Row],[D]]/Table_Data[[#This Row],[E]])</f>
        <v>0.57932232841007814</v>
      </c>
    </row>
    <row r="554" spans="2:14" x14ac:dyDescent="0.25">
      <c r="B554" s="27">
        <v>1916.06</v>
      </c>
      <c r="C554" s="25">
        <v>9.36</v>
      </c>
      <c r="D554" s="28">
        <v>0.495</v>
      </c>
      <c r="E554" s="25">
        <v>1.2050000000000001</v>
      </c>
      <c r="F554" s="25">
        <v>10.8</v>
      </c>
      <c r="G554" s="26">
        <f>G549*7/12+G561*5/12</f>
        <v>4.125</v>
      </c>
      <c r="H554">
        <f t="shared" si="16"/>
        <v>1916</v>
      </c>
      <c r="I554">
        <f t="shared" si="17"/>
        <v>6</v>
      </c>
      <c r="J554">
        <f>Table_Data[[#This Row],[E]]*$J$6/Table_Data[[#This Row],[CPI]]</f>
        <v>29.553406018518523</v>
      </c>
      <c r="K554">
        <f>Table_Data[[#This Row],[P]]*$J$6/Table_Data[[#This Row],[CPI]]</f>
        <v>229.56006666666664</v>
      </c>
      <c r="L554">
        <f>Table_Data[[#This Row],[E]]/(Table_Data[[#This Row],[CPI]]/$L$6)</f>
        <v>2.0418055555555559</v>
      </c>
      <c r="M554">
        <f>Table_Data[[#This Row],[P]]/(Table_Data[[#This Row],[CPI]]/$L$6)</f>
        <v>15.86</v>
      </c>
      <c r="N554" s="43">
        <f>1-(Table_Data[[#This Row],[D]]/Table_Data[[#This Row],[E]])</f>
        <v>0.58921161825726143</v>
      </c>
    </row>
    <row r="555" spans="2:14" x14ac:dyDescent="0.25">
      <c r="B555" s="27">
        <v>1916.07</v>
      </c>
      <c r="C555" s="25">
        <v>9.23</v>
      </c>
      <c r="D555" s="28">
        <v>0.50580000000000003</v>
      </c>
      <c r="E555" s="25">
        <v>1.2589999999999999</v>
      </c>
      <c r="F555" s="25">
        <v>10.8</v>
      </c>
      <c r="G555" s="26">
        <f>G549*6/12+G561*6/12</f>
        <v>4.1400000000000006</v>
      </c>
      <c r="H555">
        <f t="shared" si="16"/>
        <v>1916</v>
      </c>
      <c r="I555">
        <f t="shared" si="17"/>
        <v>7.0000000000000009</v>
      </c>
      <c r="J555">
        <f>Table_Data[[#This Row],[E]]*$J$6/Table_Data[[#This Row],[CPI]]</f>
        <v>30.877791018518515</v>
      </c>
      <c r="K555">
        <f>Table_Data[[#This Row],[P]]*$J$6/Table_Data[[#This Row],[CPI]]</f>
        <v>226.37173240740739</v>
      </c>
      <c r="L555">
        <f>Table_Data[[#This Row],[E]]/(Table_Data[[#This Row],[CPI]]/$L$6)</f>
        <v>2.1333055555555553</v>
      </c>
      <c r="M555">
        <f>Table_Data[[#This Row],[P]]/(Table_Data[[#This Row],[CPI]]/$L$6)</f>
        <v>15.639722222222224</v>
      </c>
      <c r="N555" s="43">
        <f>1-(Table_Data[[#This Row],[D]]/Table_Data[[#This Row],[E]])</f>
        <v>0.59825258141382043</v>
      </c>
    </row>
    <row r="556" spans="2:14" x14ac:dyDescent="0.25">
      <c r="B556" s="27">
        <v>1916.08</v>
      </c>
      <c r="C556" s="25">
        <v>9.3000000000000007</v>
      </c>
      <c r="D556" s="28">
        <v>0.51670000000000005</v>
      </c>
      <c r="E556" s="25">
        <v>1.3129999999999999</v>
      </c>
      <c r="F556" s="25">
        <v>10.9</v>
      </c>
      <c r="G556" s="26">
        <f>G549*5/12+G561*7/12</f>
        <v>4.1550000000000002</v>
      </c>
      <c r="H556">
        <f t="shared" si="16"/>
        <v>1916</v>
      </c>
      <c r="I556">
        <f t="shared" si="17"/>
        <v>8</v>
      </c>
      <c r="J556">
        <f>Table_Data[[#This Row],[E]]*$J$6/Table_Data[[#This Row],[CPI]]</f>
        <v>31.906743211009175</v>
      </c>
      <c r="K556">
        <f>Table_Data[[#This Row],[P]]*$J$6/Table_Data[[#This Row],[CPI]]</f>
        <v>225.99597247706424</v>
      </c>
      <c r="L556">
        <f>Table_Data[[#This Row],[E]]/(Table_Data[[#This Row],[CPI]]/$L$6)</f>
        <v>2.2043944954128438</v>
      </c>
      <c r="M556">
        <f>Table_Data[[#This Row],[P]]/(Table_Data[[#This Row],[CPI]]/$L$6)</f>
        <v>15.61376146788991</v>
      </c>
      <c r="N556" s="43">
        <f>1-(Table_Data[[#This Row],[D]]/Table_Data[[#This Row],[E]])</f>
        <v>0.6064737242955065</v>
      </c>
    </row>
    <row r="557" spans="2:14" x14ac:dyDescent="0.25">
      <c r="B557" s="27">
        <v>1916.09</v>
      </c>
      <c r="C557" s="25">
        <v>9.68</v>
      </c>
      <c r="D557" s="28">
        <v>0.52749999999999997</v>
      </c>
      <c r="E557" s="25">
        <v>1.3680000000000001</v>
      </c>
      <c r="F557" s="25">
        <v>11.1</v>
      </c>
      <c r="G557" s="26">
        <f>G549*4/12+G561*8/12</f>
        <v>4.17</v>
      </c>
      <c r="H557">
        <f t="shared" si="16"/>
        <v>1916</v>
      </c>
      <c r="I557">
        <f t="shared" si="17"/>
        <v>9</v>
      </c>
      <c r="J557">
        <f>Table_Data[[#This Row],[E]]*$J$6/Table_Data[[#This Row],[CPI]]</f>
        <v>32.644300540540542</v>
      </c>
      <c r="K557">
        <f>Table_Data[[#This Row],[P]]*$J$6/Table_Data[[#This Row],[CPI]]</f>
        <v>230.99183423423423</v>
      </c>
      <c r="L557">
        <f>Table_Data[[#This Row],[E]]/(Table_Data[[#This Row],[CPI]]/$L$6)</f>
        <v>2.2553513513513517</v>
      </c>
      <c r="M557">
        <f>Table_Data[[#This Row],[P]]/(Table_Data[[#This Row],[CPI]]/$L$6)</f>
        <v>15.958918918918918</v>
      </c>
      <c r="N557" s="43">
        <f>1-(Table_Data[[#This Row],[D]]/Table_Data[[#This Row],[E]])</f>
        <v>0.61440058479532167</v>
      </c>
    </row>
    <row r="558" spans="2:14" x14ac:dyDescent="0.25">
      <c r="B558" s="27">
        <v>1916.1</v>
      </c>
      <c r="C558" s="25">
        <v>9.98</v>
      </c>
      <c r="D558" s="28">
        <v>0.5383</v>
      </c>
      <c r="E558" s="25">
        <v>1.4219999999999999</v>
      </c>
      <c r="F558" s="25">
        <v>11.3</v>
      </c>
      <c r="G558" s="26">
        <f>G549*3/12+G561*9/12</f>
        <v>4.1850000000000005</v>
      </c>
      <c r="H558">
        <f t="shared" si="16"/>
        <v>1916</v>
      </c>
      <c r="I558">
        <f t="shared" si="17"/>
        <v>10</v>
      </c>
      <c r="J558">
        <f>Table_Data[[#This Row],[E]]*$J$6/Table_Data[[#This Row],[CPI]]</f>
        <v>33.332309203539822</v>
      </c>
      <c r="K558">
        <f>Table_Data[[#This Row],[P]]*$J$6/Table_Data[[#This Row],[CPI]]</f>
        <v>233.93561592920355</v>
      </c>
      <c r="L558">
        <f>Table_Data[[#This Row],[E]]/(Table_Data[[#This Row],[CPI]]/$L$6)</f>
        <v>2.3028849557522122</v>
      </c>
      <c r="M558">
        <f>Table_Data[[#This Row],[P]]/(Table_Data[[#This Row],[CPI]]/$L$6)</f>
        <v>16.162300884955751</v>
      </c>
      <c r="N558" s="43">
        <f>1-(Table_Data[[#This Row],[D]]/Table_Data[[#This Row],[E]])</f>
        <v>0.6214486638537271</v>
      </c>
    </row>
    <row r="559" spans="2:14" x14ac:dyDescent="0.25">
      <c r="B559" s="27">
        <v>1916.11</v>
      </c>
      <c r="C559" s="25">
        <v>10.210000000000001</v>
      </c>
      <c r="D559" s="28">
        <v>0.54920000000000002</v>
      </c>
      <c r="E559" s="25">
        <v>1.476</v>
      </c>
      <c r="F559" s="25">
        <v>11.5</v>
      </c>
      <c r="G559" s="26">
        <f>G549*2/12+G561*10/12</f>
        <v>4.2</v>
      </c>
      <c r="H559">
        <f t="shared" si="16"/>
        <v>1916</v>
      </c>
      <c r="I559">
        <f t="shared" si="17"/>
        <v>11</v>
      </c>
      <c r="J559">
        <f>Table_Data[[#This Row],[E]]*$J$6/Table_Data[[#This Row],[CPI]]</f>
        <v>33.996387130434783</v>
      </c>
      <c r="K559">
        <f>Table_Data[[#This Row],[P]]*$J$6/Table_Data[[#This Row],[CPI]]</f>
        <v>235.16471043478265</v>
      </c>
      <c r="L559">
        <f>Table_Data[[#This Row],[E]]/(Table_Data[[#This Row],[CPI]]/$L$6)</f>
        <v>2.3487652173913047</v>
      </c>
      <c r="M559">
        <f>Table_Data[[#This Row],[P]]/(Table_Data[[#This Row],[CPI]]/$L$6)</f>
        <v>16.24721739130435</v>
      </c>
      <c r="N559" s="43">
        <f>1-(Table_Data[[#This Row],[D]]/Table_Data[[#This Row],[E]])</f>
        <v>0.62791327913279127</v>
      </c>
    </row>
    <row r="560" spans="2:14" x14ac:dyDescent="0.25">
      <c r="B560" s="27">
        <v>1916.12</v>
      </c>
      <c r="C560" s="25">
        <v>9.8000000000000007</v>
      </c>
      <c r="D560" s="28">
        <v>0.56000000000000005</v>
      </c>
      <c r="E560" s="25">
        <v>1.53</v>
      </c>
      <c r="F560" s="25">
        <v>11.6</v>
      </c>
      <c r="G560" s="26">
        <f>G549*1/12+G561*11/12</f>
        <v>4.2149999999999999</v>
      </c>
      <c r="H560">
        <f t="shared" si="16"/>
        <v>1916</v>
      </c>
      <c r="I560">
        <f t="shared" si="17"/>
        <v>12</v>
      </c>
      <c r="J560">
        <f>Table_Data[[#This Row],[E]]*$J$6/Table_Data[[#This Row],[CPI]]</f>
        <v>34.936362931034488</v>
      </c>
      <c r="K560">
        <f>Table_Data[[#This Row],[P]]*$J$6/Table_Data[[#This Row],[CPI]]</f>
        <v>223.77539655172416</v>
      </c>
      <c r="L560">
        <f>Table_Data[[#This Row],[E]]/(Table_Data[[#This Row],[CPI]]/$L$6)</f>
        <v>2.4137068965517243</v>
      </c>
      <c r="M560">
        <f>Table_Data[[#This Row],[P]]/(Table_Data[[#This Row],[CPI]]/$L$6)</f>
        <v>15.46034482758621</v>
      </c>
      <c r="N560" s="43">
        <f>1-(Table_Data[[#This Row],[D]]/Table_Data[[#This Row],[E]])</f>
        <v>0.63398692810457513</v>
      </c>
    </row>
    <row r="561" spans="2:14" x14ac:dyDescent="0.25">
      <c r="B561" s="27">
        <v>1917.01</v>
      </c>
      <c r="C561" s="25">
        <v>9.57</v>
      </c>
      <c r="D561" s="28">
        <v>0.57079999999999997</v>
      </c>
      <c r="E561" s="25">
        <v>1.5089999999999999</v>
      </c>
      <c r="F561" s="25">
        <v>11.7</v>
      </c>
      <c r="G561" s="26">
        <v>4.2300000000000004</v>
      </c>
      <c r="H561">
        <f t="shared" si="16"/>
        <v>1917</v>
      </c>
      <c r="I561">
        <f t="shared" si="17"/>
        <v>1</v>
      </c>
      <c r="J561">
        <f>Table_Data[[#This Row],[E]]*$J$6/Table_Data[[#This Row],[CPI]]</f>
        <v>34.16234128205128</v>
      </c>
      <c r="K561">
        <f>Table_Data[[#This Row],[P]]*$J$6/Table_Data[[#This Row],[CPI]]</f>
        <v>216.65580256410257</v>
      </c>
      <c r="L561">
        <f>Table_Data[[#This Row],[E]]/(Table_Data[[#This Row],[CPI]]/$L$6)</f>
        <v>2.3602307692307694</v>
      </c>
      <c r="M561">
        <f>Table_Data[[#This Row],[P]]/(Table_Data[[#This Row],[CPI]]/$L$6)</f>
        <v>14.96846153846154</v>
      </c>
      <c r="N561" s="43">
        <f>1-(Table_Data[[#This Row],[D]]/Table_Data[[#This Row],[E]])</f>
        <v>0.62173624917163683</v>
      </c>
    </row>
    <row r="562" spans="2:14" x14ac:dyDescent="0.25">
      <c r="B562" s="27">
        <v>1917.02</v>
      </c>
      <c r="C562" s="25">
        <v>9.0299999999999994</v>
      </c>
      <c r="D562" s="28">
        <v>0.58169999999999999</v>
      </c>
      <c r="E562" s="25">
        <v>1.488</v>
      </c>
      <c r="F562" s="25">
        <v>12</v>
      </c>
      <c r="G562" s="26">
        <f>G561*11/12+G573*1/12</f>
        <v>4.2583333333333329</v>
      </c>
      <c r="H562">
        <f t="shared" si="16"/>
        <v>1917</v>
      </c>
      <c r="I562">
        <f t="shared" si="17"/>
        <v>2</v>
      </c>
      <c r="J562">
        <f>Table_Data[[#This Row],[E]]*$J$6/Table_Data[[#This Row],[CPI]]</f>
        <v>32.844748000000003</v>
      </c>
      <c r="K562">
        <f>Table_Data[[#This Row],[P]]*$J$6/Table_Data[[#This Row],[CPI]]</f>
        <v>199.3199425</v>
      </c>
      <c r="L562">
        <f>Table_Data[[#This Row],[E]]/(Table_Data[[#This Row],[CPI]]/$L$6)</f>
        <v>2.2692000000000001</v>
      </c>
      <c r="M562">
        <f>Table_Data[[#This Row],[P]]/(Table_Data[[#This Row],[CPI]]/$L$6)</f>
        <v>13.77075</v>
      </c>
      <c r="N562" s="43">
        <f>1-(Table_Data[[#This Row],[D]]/Table_Data[[#This Row],[E]])</f>
        <v>0.60907258064516134</v>
      </c>
    </row>
    <row r="563" spans="2:14" x14ac:dyDescent="0.25">
      <c r="B563" s="27">
        <v>1917.03</v>
      </c>
      <c r="C563" s="25">
        <v>9.31</v>
      </c>
      <c r="D563" s="28">
        <v>0.59250000000000003</v>
      </c>
      <c r="E563" s="25">
        <v>1.468</v>
      </c>
      <c r="F563" s="25">
        <v>12</v>
      </c>
      <c r="G563" s="26">
        <f>G561*10/12+G573*2/12</f>
        <v>4.2866666666666671</v>
      </c>
      <c r="H563">
        <f t="shared" si="16"/>
        <v>1917</v>
      </c>
      <c r="I563">
        <f t="shared" si="17"/>
        <v>3</v>
      </c>
      <c r="J563">
        <f>Table_Data[[#This Row],[E]]*$J$6/Table_Data[[#This Row],[CPI]]</f>
        <v>32.403286333333334</v>
      </c>
      <c r="K563">
        <f>Table_Data[[#This Row],[P]]*$J$6/Table_Data[[#This Row],[CPI]]</f>
        <v>205.50040583333336</v>
      </c>
      <c r="L563">
        <f>Table_Data[[#This Row],[E]]/(Table_Data[[#This Row],[CPI]]/$L$6)</f>
        <v>2.2387000000000001</v>
      </c>
      <c r="M563">
        <f>Table_Data[[#This Row],[P]]/(Table_Data[[#This Row],[CPI]]/$L$6)</f>
        <v>14.197750000000001</v>
      </c>
      <c r="N563" s="43">
        <f>1-(Table_Data[[#This Row],[D]]/Table_Data[[#This Row],[E]])</f>
        <v>0.59638964577656672</v>
      </c>
    </row>
    <row r="564" spans="2:14" x14ac:dyDescent="0.25">
      <c r="B564" s="27">
        <v>1917.04</v>
      </c>
      <c r="C564" s="25">
        <v>9.17</v>
      </c>
      <c r="D564" s="28">
        <v>0.60329999999999995</v>
      </c>
      <c r="E564" s="25">
        <v>1.4470000000000001</v>
      </c>
      <c r="F564" s="25">
        <v>12.6</v>
      </c>
      <c r="G564" s="26">
        <f>G561*9/12+G573*3/12</f>
        <v>4.3150000000000013</v>
      </c>
      <c r="H564">
        <f t="shared" si="16"/>
        <v>1917</v>
      </c>
      <c r="I564">
        <f t="shared" si="17"/>
        <v>4</v>
      </c>
      <c r="J564">
        <f>Table_Data[[#This Row],[E]]*$J$6/Table_Data[[#This Row],[CPI]]</f>
        <v>30.418811031746039</v>
      </c>
      <c r="K564">
        <f>Table_Data[[#This Row],[P]]*$J$6/Table_Data[[#This Row],[CPI]]</f>
        <v>192.77159444444445</v>
      </c>
      <c r="L564">
        <f>Table_Data[[#This Row],[E]]/(Table_Data[[#This Row],[CPI]]/$L$6)</f>
        <v>2.1015952380952383</v>
      </c>
      <c r="M564">
        <f>Table_Data[[#This Row],[P]]/(Table_Data[[#This Row],[CPI]]/$L$6)</f>
        <v>13.318333333333333</v>
      </c>
      <c r="N564" s="43">
        <f>1-(Table_Data[[#This Row],[D]]/Table_Data[[#This Row],[E]])</f>
        <v>0.58306841741534221</v>
      </c>
    </row>
    <row r="565" spans="2:14" x14ac:dyDescent="0.25">
      <c r="B565" s="27">
        <v>1917.05</v>
      </c>
      <c r="C565" s="25">
        <v>8.86</v>
      </c>
      <c r="D565" s="28">
        <v>0.61419999999999997</v>
      </c>
      <c r="E565" s="25">
        <v>1.4259999999999999</v>
      </c>
      <c r="F565" s="25">
        <v>12.8</v>
      </c>
      <c r="G565" s="26">
        <f>G561*8/12+G573*4/12</f>
        <v>4.3433333333333337</v>
      </c>
      <c r="H565">
        <f t="shared" si="16"/>
        <v>1917</v>
      </c>
      <c r="I565">
        <f t="shared" si="17"/>
        <v>5</v>
      </c>
      <c r="J565">
        <f>Table_Data[[#This Row],[E]]*$J$6/Table_Data[[#This Row],[CPI]]</f>
        <v>29.508953281250001</v>
      </c>
      <c r="K565">
        <f>Table_Data[[#This Row],[P]]*$J$6/Table_Data[[#This Row],[CPI]]</f>
        <v>183.34454843749998</v>
      </c>
      <c r="L565">
        <f>Table_Data[[#This Row],[E]]/(Table_Data[[#This Row],[CPI]]/$L$6)</f>
        <v>2.0387343749999998</v>
      </c>
      <c r="M565">
        <f>Table_Data[[#This Row],[P]]/(Table_Data[[#This Row],[CPI]]/$L$6)</f>
        <v>12.667031249999999</v>
      </c>
      <c r="N565" s="43">
        <f>1-(Table_Data[[#This Row],[D]]/Table_Data[[#This Row],[E]])</f>
        <v>0.56928471248246848</v>
      </c>
    </row>
    <row r="566" spans="2:14" x14ac:dyDescent="0.25">
      <c r="B566" s="27">
        <v>1917.06</v>
      </c>
      <c r="C566" s="25">
        <v>9.0399999999999991</v>
      </c>
      <c r="D566" s="28">
        <v>0.625</v>
      </c>
      <c r="E566" s="25">
        <v>1.405</v>
      </c>
      <c r="F566" s="25">
        <v>13</v>
      </c>
      <c r="G566" s="26">
        <f>G561*7/12+G573*5/12</f>
        <v>4.371666666666667</v>
      </c>
      <c r="H566">
        <f t="shared" si="16"/>
        <v>1917</v>
      </c>
      <c r="I566">
        <f t="shared" si="17"/>
        <v>6</v>
      </c>
      <c r="J566">
        <f>Table_Data[[#This Row],[E]]*$J$6/Table_Data[[#This Row],[CPI]]</f>
        <v>28.627091153846155</v>
      </c>
      <c r="K566">
        <f>Table_Data[[#This Row],[P]]*$J$6/Table_Data[[#This Row],[CPI]]</f>
        <v>184.19139076923076</v>
      </c>
      <c r="L566">
        <f>Table_Data[[#This Row],[E]]/(Table_Data[[#This Row],[CPI]]/$L$6)</f>
        <v>1.9778076923076924</v>
      </c>
      <c r="M566">
        <f>Table_Data[[#This Row],[P]]/(Table_Data[[#This Row],[CPI]]/$L$6)</f>
        <v>12.725538461538459</v>
      </c>
      <c r="N566" s="43">
        <f>1-(Table_Data[[#This Row],[D]]/Table_Data[[#This Row],[E]])</f>
        <v>0.55516014234875444</v>
      </c>
    </row>
    <row r="567" spans="2:14" x14ac:dyDescent="0.25">
      <c r="B567" s="27">
        <v>1917.07</v>
      </c>
      <c r="C567" s="25">
        <v>8.7899999999999991</v>
      </c>
      <c r="D567" s="28">
        <v>0.63580000000000003</v>
      </c>
      <c r="E567" s="25">
        <v>1.3839999999999999</v>
      </c>
      <c r="F567" s="25">
        <v>12.8</v>
      </c>
      <c r="G567" s="26">
        <f>G561*6/12+G573*6/12</f>
        <v>4.4000000000000004</v>
      </c>
      <c r="H567">
        <f t="shared" si="16"/>
        <v>1917</v>
      </c>
      <c r="I567">
        <f t="shared" si="17"/>
        <v>7.0000000000000009</v>
      </c>
      <c r="J567">
        <f>Table_Data[[#This Row],[E]]*$J$6/Table_Data[[#This Row],[CPI]]</f>
        <v>28.639825624999997</v>
      </c>
      <c r="K567">
        <f>Table_Data[[#This Row],[P]]*$J$6/Table_Data[[#This Row],[CPI]]</f>
        <v>181.89600234374998</v>
      </c>
      <c r="L567">
        <f>Table_Data[[#This Row],[E]]/(Table_Data[[#This Row],[CPI]]/$L$6)</f>
        <v>1.9786874999999999</v>
      </c>
      <c r="M567">
        <f>Table_Data[[#This Row],[P]]/(Table_Data[[#This Row],[CPI]]/$L$6)</f>
        <v>12.566953125</v>
      </c>
      <c r="N567" s="43">
        <f>1-(Table_Data[[#This Row],[D]]/Table_Data[[#This Row],[E]])</f>
        <v>0.54060693641618496</v>
      </c>
    </row>
    <row r="568" spans="2:14" x14ac:dyDescent="0.25">
      <c r="B568" s="27">
        <v>1917.08</v>
      </c>
      <c r="C568" s="25">
        <v>8.5299999999999994</v>
      </c>
      <c r="D568" s="28">
        <v>0.64670000000000005</v>
      </c>
      <c r="E568" s="25">
        <v>1.363</v>
      </c>
      <c r="F568" s="25">
        <v>13</v>
      </c>
      <c r="G568" s="26">
        <f>G561*5/12+G573*7/12</f>
        <v>4.4283333333333337</v>
      </c>
      <c r="H568">
        <f t="shared" si="16"/>
        <v>1917</v>
      </c>
      <c r="I568">
        <f t="shared" si="17"/>
        <v>8</v>
      </c>
      <c r="J568">
        <f>Table_Data[[#This Row],[E]]*$J$6/Table_Data[[#This Row],[CPI]]</f>
        <v>27.771334692307693</v>
      </c>
      <c r="K568">
        <f>Table_Data[[#This Row],[P]]*$J$6/Table_Data[[#This Row],[CPI]]</f>
        <v>173.80006230769231</v>
      </c>
      <c r="L568">
        <f>Table_Data[[#This Row],[E]]/(Table_Data[[#This Row],[CPI]]/$L$6)</f>
        <v>1.9186846153846153</v>
      </c>
      <c r="M568">
        <f>Table_Data[[#This Row],[P]]/(Table_Data[[#This Row],[CPI]]/$L$6)</f>
        <v>12.007615384615384</v>
      </c>
      <c r="N568" s="43">
        <f>1-(Table_Data[[#This Row],[D]]/Table_Data[[#This Row],[E]])</f>
        <v>0.52553191489361706</v>
      </c>
    </row>
    <row r="569" spans="2:14" x14ac:dyDescent="0.25">
      <c r="B569" s="27">
        <v>1917.09</v>
      </c>
      <c r="C569" s="25">
        <v>8.1199999999999992</v>
      </c>
      <c r="D569" s="28">
        <v>0.65749999999999997</v>
      </c>
      <c r="E569" s="25">
        <v>1.343</v>
      </c>
      <c r="F569" s="25">
        <v>13.3</v>
      </c>
      <c r="G569" s="26">
        <f>G561*4/12+G573*8/12</f>
        <v>4.456666666666667</v>
      </c>
      <c r="H569">
        <f t="shared" si="16"/>
        <v>1917</v>
      </c>
      <c r="I569">
        <f t="shared" si="17"/>
        <v>9</v>
      </c>
      <c r="J569">
        <f>Table_Data[[#This Row],[E]]*$J$6/Table_Data[[#This Row],[CPI]]</f>
        <v>26.746602330827066</v>
      </c>
      <c r="K569">
        <f>Table_Data[[#This Row],[P]]*$J$6/Table_Data[[#This Row],[CPI]]</f>
        <v>161.7143789473684</v>
      </c>
      <c r="L569">
        <f>Table_Data[[#This Row],[E]]/(Table_Data[[#This Row],[CPI]]/$L$6)</f>
        <v>1.8478872180451127</v>
      </c>
      <c r="M569">
        <f>Table_Data[[#This Row],[P]]/(Table_Data[[#This Row],[CPI]]/$L$6)</f>
        <v>11.172631578947367</v>
      </c>
      <c r="N569" s="43">
        <f>1-(Table_Data[[#This Row],[D]]/Table_Data[[#This Row],[E]])</f>
        <v>0.51042442293373047</v>
      </c>
    </row>
    <row r="570" spans="2:14" x14ac:dyDescent="0.25">
      <c r="B570" s="27">
        <v>1917.1</v>
      </c>
      <c r="C570" s="25">
        <v>7.68</v>
      </c>
      <c r="D570" s="28">
        <v>0.66830000000000001</v>
      </c>
      <c r="E570" s="25">
        <v>1.3220000000000001</v>
      </c>
      <c r="F570" s="25">
        <v>13.5</v>
      </c>
      <c r="G570" s="26">
        <f>G561*3/12+G573*9/12</f>
        <v>4.4850000000000003</v>
      </c>
      <c r="H570">
        <f t="shared" si="16"/>
        <v>1917</v>
      </c>
      <c r="I570">
        <f t="shared" si="17"/>
        <v>10</v>
      </c>
      <c r="J570">
        <f>Table_Data[[#This Row],[E]]*$J$6/Table_Data[[#This Row],[CPI]]</f>
        <v>25.938325481481481</v>
      </c>
      <c r="K570">
        <f>Table_Data[[#This Row],[P]]*$J$6/Table_Data[[#This Row],[CPI]]</f>
        <v>150.68558222222222</v>
      </c>
      <c r="L570">
        <f>Table_Data[[#This Row],[E]]/(Table_Data[[#This Row],[CPI]]/$L$6)</f>
        <v>1.7920444444444448</v>
      </c>
      <c r="M570">
        <f>Table_Data[[#This Row],[P]]/(Table_Data[[#This Row],[CPI]]/$L$6)</f>
        <v>10.410666666666668</v>
      </c>
      <c r="N570" s="43">
        <f>1-(Table_Data[[#This Row],[D]]/Table_Data[[#This Row],[E]])</f>
        <v>0.49447806354009083</v>
      </c>
    </row>
    <row r="571" spans="2:14" x14ac:dyDescent="0.25">
      <c r="B571" s="27">
        <v>1917.11</v>
      </c>
      <c r="C571" s="25">
        <v>7.04</v>
      </c>
      <c r="D571" s="28">
        <v>0.67920000000000003</v>
      </c>
      <c r="E571" s="25">
        <v>1.3009999999999999</v>
      </c>
      <c r="F571" s="25">
        <v>13.5</v>
      </c>
      <c r="G571" s="26">
        <f>G561*2/12+G573*10/12</f>
        <v>4.5133333333333336</v>
      </c>
      <c r="H571">
        <f t="shared" si="16"/>
        <v>1917</v>
      </c>
      <c r="I571">
        <f t="shared" si="17"/>
        <v>11</v>
      </c>
      <c r="J571">
        <f>Table_Data[[#This Row],[E]]*$J$6/Table_Data[[#This Row],[CPI]]</f>
        <v>25.526294592592595</v>
      </c>
      <c r="K571">
        <f>Table_Data[[#This Row],[P]]*$J$6/Table_Data[[#This Row],[CPI]]</f>
        <v>138.12845037037039</v>
      </c>
      <c r="L571">
        <f>Table_Data[[#This Row],[E]]/(Table_Data[[#This Row],[CPI]]/$L$6)</f>
        <v>1.7635777777777779</v>
      </c>
      <c r="M571">
        <f>Table_Data[[#This Row],[P]]/(Table_Data[[#This Row],[CPI]]/$L$6)</f>
        <v>9.5431111111111129</v>
      </c>
      <c r="N571" s="43">
        <f>1-(Table_Data[[#This Row],[D]]/Table_Data[[#This Row],[E]])</f>
        <v>0.47794004611837049</v>
      </c>
    </row>
    <row r="572" spans="2:14" x14ac:dyDescent="0.25">
      <c r="B572" s="27">
        <v>1917.12</v>
      </c>
      <c r="C572" s="25">
        <v>6.8</v>
      </c>
      <c r="D572" s="28">
        <v>0.69</v>
      </c>
      <c r="E572" s="25">
        <v>1.28</v>
      </c>
      <c r="F572" s="25">
        <v>13.7</v>
      </c>
      <c r="G572" s="26">
        <f>G561*1/12+G573*11/12</f>
        <v>4.541666666666667</v>
      </c>
      <c r="H572">
        <f t="shared" si="16"/>
        <v>1917</v>
      </c>
      <c r="I572">
        <f t="shared" si="17"/>
        <v>12</v>
      </c>
      <c r="J572">
        <f>Table_Data[[#This Row],[E]]*$J$6/Table_Data[[#This Row],[CPI]]</f>
        <v>24.747632116788324</v>
      </c>
      <c r="K572">
        <f>Table_Data[[#This Row],[P]]*$J$6/Table_Data[[#This Row],[CPI]]</f>
        <v>131.47179562043797</v>
      </c>
      <c r="L572">
        <f>Table_Data[[#This Row],[E]]/(Table_Data[[#This Row],[CPI]]/$L$6)</f>
        <v>1.7097810218978104</v>
      </c>
      <c r="M572">
        <f>Table_Data[[#This Row],[P]]/(Table_Data[[#This Row],[CPI]]/$L$6)</f>
        <v>9.083211678832118</v>
      </c>
      <c r="N572" s="43">
        <f>1-(Table_Data[[#This Row],[D]]/Table_Data[[#This Row],[E]])</f>
        <v>0.4609375</v>
      </c>
    </row>
    <row r="573" spans="2:14" x14ac:dyDescent="0.25">
      <c r="B573" s="27">
        <v>1918.01</v>
      </c>
      <c r="C573" s="25">
        <v>7.21</v>
      </c>
      <c r="D573" s="28">
        <v>0.68</v>
      </c>
      <c r="E573" s="25">
        <v>1.256</v>
      </c>
      <c r="F573" s="25">
        <v>14</v>
      </c>
      <c r="G573" s="26">
        <v>4.57</v>
      </c>
      <c r="H573">
        <f t="shared" si="16"/>
        <v>1918</v>
      </c>
      <c r="I573">
        <f t="shared" si="17"/>
        <v>1</v>
      </c>
      <c r="J573">
        <f>Table_Data[[#This Row],[E]]*$J$6/Table_Data[[#This Row],[CPI]]</f>
        <v>23.763250857142857</v>
      </c>
      <c r="K573">
        <f>Table_Data[[#This Row],[P]]*$J$6/Table_Data[[#This Row],[CPI]]</f>
        <v>136.41165500000002</v>
      </c>
      <c r="L573">
        <f>Table_Data[[#This Row],[E]]/(Table_Data[[#This Row],[CPI]]/$L$6)</f>
        <v>1.6417714285714287</v>
      </c>
      <c r="M573">
        <f>Table_Data[[#This Row],[P]]/(Table_Data[[#This Row],[CPI]]/$L$6)</f>
        <v>9.4245000000000001</v>
      </c>
      <c r="N573" s="43">
        <f>1-(Table_Data[[#This Row],[D]]/Table_Data[[#This Row],[E]])</f>
        <v>0.45859872611464969</v>
      </c>
    </row>
    <row r="574" spans="2:14" x14ac:dyDescent="0.25">
      <c r="B574" s="27">
        <v>1918.02</v>
      </c>
      <c r="C574" s="25">
        <v>7.43</v>
      </c>
      <c r="D574" s="28">
        <v>0.67</v>
      </c>
      <c r="E574" s="25">
        <v>1.232</v>
      </c>
      <c r="F574" s="25">
        <v>14.1</v>
      </c>
      <c r="G574" s="26">
        <f>G573*11/12+G585*1/12</f>
        <v>4.5641666666666669</v>
      </c>
      <c r="H574">
        <f t="shared" si="16"/>
        <v>1918</v>
      </c>
      <c r="I574">
        <f t="shared" si="17"/>
        <v>2</v>
      </c>
      <c r="J574">
        <f>Table_Data[[#This Row],[E]]*$J$6/Table_Data[[#This Row],[CPI]]</f>
        <v>23.143862695035462</v>
      </c>
      <c r="K574">
        <f>Table_Data[[#This Row],[P]]*$J$6/Table_Data[[#This Row],[CPI]]</f>
        <v>139.57702907801419</v>
      </c>
      <c r="L574">
        <f>Table_Data[[#This Row],[E]]/(Table_Data[[#This Row],[CPI]]/$L$6)</f>
        <v>1.5989787234042554</v>
      </c>
      <c r="M574">
        <f>Table_Data[[#This Row],[P]]/(Table_Data[[#This Row],[CPI]]/$L$6)</f>
        <v>9.643191489361703</v>
      </c>
      <c r="N574" s="43">
        <f>1-(Table_Data[[#This Row],[D]]/Table_Data[[#This Row],[E]])</f>
        <v>0.45616883116883111</v>
      </c>
    </row>
    <row r="575" spans="2:14" x14ac:dyDescent="0.25">
      <c r="B575" s="27">
        <v>1918.03</v>
      </c>
      <c r="C575" s="25">
        <v>7.28</v>
      </c>
      <c r="D575" s="28">
        <v>0.66</v>
      </c>
      <c r="E575" s="25">
        <v>1.208</v>
      </c>
      <c r="F575" s="25">
        <v>14</v>
      </c>
      <c r="G575" s="26">
        <f>G573*10/12+G585*2/12</f>
        <v>4.5583333333333336</v>
      </c>
      <c r="H575">
        <f t="shared" si="16"/>
        <v>1918</v>
      </c>
      <c r="I575">
        <f t="shared" si="17"/>
        <v>3</v>
      </c>
      <c r="J575">
        <f>Table_Data[[#This Row],[E]]*$J$6/Table_Data[[#This Row],[CPI]]</f>
        <v>22.855101142857141</v>
      </c>
      <c r="K575">
        <f>Table_Data[[#This Row],[P]]*$J$6/Table_Data[[#This Row],[CPI]]</f>
        <v>137.73604</v>
      </c>
      <c r="L575">
        <f>Table_Data[[#This Row],[E]]/(Table_Data[[#This Row],[CPI]]/$L$6)</f>
        <v>1.5790285714285714</v>
      </c>
      <c r="M575">
        <f>Table_Data[[#This Row],[P]]/(Table_Data[[#This Row],[CPI]]/$L$6)</f>
        <v>9.516</v>
      </c>
      <c r="N575" s="43">
        <f>1-(Table_Data[[#This Row],[D]]/Table_Data[[#This Row],[E]])</f>
        <v>0.45364238410596025</v>
      </c>
    </row>
    <row r="576" spans="2:14" x14ac:dyDescent="0.25">
      <c r="B576" s="27">
        <v>1918.04</v>
      </c>
      <c r="C576" s="25">
        <v>7.21</v>
      </c>
      <c r="D576" s="28">
        <v>0.65</v>
      </c>
      <c r="E576" s="25">
        <v>1.1830000000000001</v>
      </c>
      <c r="F576" s="25">
        <v>14.2</v>
      </c>
      <c r="G576" s="26">
        <f>G573*9/12+G585*3/12</f>
        <v>4.5525000000000002</v>
      </c>
      <c r="H576">
        <f t="shared" si="16"/>
        <v>1918</v>
      </c>
      <c r="I576">
        <f t="shared" si="17"/>
        <v>4</v>
      </c>
      <c r="J576">
        <f>Table_Data[[#This Row],[E]]*$J$6/Table_Data[[#This Row],[CPI]]</f>
        <v>22.066865563380283</v>
      </c>
      <c r="K576">
        <f>Table_Data[[#This Row],[P]]*$J$6/Table_Data[[#This Row],[CPI]]</f>
        <v>134.49036408450706</v>
      </c>
      <c r="L576">
        <f>Table_Data[[#This Row],[E]]/(Table_Data[[#This Row],[CPI]]/$L$6)</f>
        <v>1.5245704225352115</v>
      </c>
      <c r="M576">
        <f>Table_Data[[#This Row],[P]]/(Table_Data[[#This Row],[CPI]]/$L$6)</f>
        <v>9.2917605633802811</v>
      </c>
      <c r="N576" s="43">
        <f>1-(Table_Data[[#This Row],[D]]/Table_Data[[#This Row],[E]])</f>
        <v>0.4505494505494505</v>
      </c>
    </row>
    <row r="577" spans="2:14" x14ac:dyDescent="0.25">
      <c r="B577" s="27">
        <v>1918.05</v>
      </c>
      <c r="C577" s="25">
        <v>7.44</v>
      </c>
      <c r="D577" s="28">
        <v>0.64</v>
      </c>
      <c r="E577" s="25">
        <v>1.159</v>
      </c>
      <c r="F577" s="25">
        <v>14.5</v>
      </c>
      <c r="G577" s="26">
        <f>G573*8/12+G585*4/12</f>
        <v>4.5466666666666669</v>
      </c>
      <c r="H577">
        <f t="shared" si="16"/>
        <v>1918</v>
      </c>
      <c r="I577">
        <f t="shared" si="17"/>
        <v>5</v>
      </c>
      <c r="J577">
        <f>Table_Data[[#This Row],[E]]*$J$6/Table_Data[[#This Row],[CPI]]</f>
        <v>21.171892620689658</v>
      </c>
      <c r="K577">
        <f>Table_Data[[#This Row],[P]]*$J$6/Table_Data[[#This Row],[CPI]]</f>
        <v>135.90930206896553</v>
      </c>
      <c r="L577">
        <f>Table_Data[[#This Row],[E]]/(Table_Data[[#This Row],[CPI]]/$L$6)</f>
        <v>1.4627379310344828</v>
      </c>
      <c r="M577">
        <f>Table_Data[[#This Row],[P]]/(Table_Data[[#This Row],[CPI]]/$L$6)</f>
        <v>9.3897931034482767</v>
      </c>
      <c r="N577" s="43">
        <f>1-(Table_Data[[#This Row],[D]]/Table_Data[[#This Row],[E]])</f>
        <v>0.44779982743744606</v>
      </c>
    </row>
    <row r="578" spans="2:14" x14ac:dyDescent="0.25">
      <c r="B578" s="27">
        <v>1918.06</v>
      </c>
      <c r="C578" s="25">
        <v>7.45</v>
      </c>
      <c r="D578" s="28">
        <v>0.63</v>
      </c>
      <c r="E578" s="25">
        <v>1.135</v>
      </c>
      <c r="F578" s="25">
        <v>14.7</v>
      </c>
      <c r="G578" s="26">
        <f>G573*7/12+G585*5/12</f>
        <v>4.5408333333333335</v>
      </c>
      <c r="H578">
        <f t="shared" si="16"/>
        <v>1918</v>
      </c>
      <c r="I578">
        <f t="shared" si="17"/>
        <v>6</v>
      </c>
      <c r="J578">
        <f>Table_Data[[#This Row],[E]]*$J$6/Table_Data[[#This Row],[CPI]]</f>
        <v>20.451387414965989</v>
      </c>
      <c r="K578">
        <f>Table_Data[[#This Row],[P]]*$J$6/Table_Data[[#This Row],[CPI]]</f>
        <v>134.24038435374152</v>
      </c>
      <c r="L578">
        <f>Table_Data[[#This Row],[E]]/(Table_Data[[#This Row],[CPI]]/$L$6)</f>
        <v>1.4129591836734696</v>
      </c>
      <c r="M578">
        <f>Table_Data[[#This Row],[P]]/(Table_Data[[#This Row],[CPI]]/$L$6)</f>
        <v>9.2744897959183685</v>
      </c>
      <c r="N578" s="43">
        <f>1-(Table_Data[[#This Row],[D]]/Table_Data[[#This Row],[E]])</f>
        <v>0.44493392070484583</v>
      </c>
    </row>
    <row r="579" spans="2:14" x14ac:dyDescent="0.25">
      <c r="B579" s="27">
        <v>1918.07</v>
      </c>
      <c r="C579" s="25">
        <v>7.51</v>
      </c>
      <c r="D579" s="28">
        <v>0.62</v>
      </c>
      <c r="E579" s="25">
        <v>1.111</v>
      </c>
      <c r="F579" s="25">
        <v>15.1</v>
      </c>
      <c r="G579" s="26">
        <f>G573*6/12+G585*6/12</f>
        <v>4.5350000000000001</v>
      </c>
      <c r="H579">
        <f t="shared" si="16"/>
        <v>1918</v>
      </c>
      <c r="I579">
        <f t="shared" si="17"/>
        <v>7.0000000000000009</v>
      </c>
      <c r="J579">
        <f>Table_Data[[#This Row],[E]]*$J$6/Table_Data[[#This Row],[CPI]]</f>
        <v>19.488632251655631</v>
      </c>
      <c r="K579">
        <f>Table_Data[[#This Row],[P]]*$J$6/Table_Data[[#This Row],[CPI]]</f>
        <v>131.73683907284769</v>
      </c>
      <c r="L579">
        <f>Table_Data[[#This Row],[E]]/(Table_Data[[#This Row],[CPI]]/$L$6)</f>
        <v>1.3464437086092715</v>
      </c>
      <c r="M579">
        <f>Table_Data[[#This Row],[P]]/(Table_Data[[#This Row],[CPI]]/$L$6)</f>
        <v>9.1015231788079483</v>
      </c>
      <c r="N579" s="43">
        <f>1-(Table_Data[[#This Row],[D]]/Table_Data[[#This Row],[E]])</f>
        <v>0.44194419441944199</v>
      </c>
    </row>
    <row r="580" spans="2:14" x14ac:dyDescent="0.25">
      <c r="B580" s="27">
        <v>1918.08</v>
      </c>
      <c r="C580" s="25">
        <v>7.58</v>
      </c>
      <c r="D580" s="28">
        <v>0.61</v>
      </c>
      <c r="E580" s="25">
        <v>1.087</v>
      </c>
      <c r="F580" s="25">
        <v>15.4</v>
      </c>
      <c r="G580" s="26">
        <f>G573*5/12+G585*7/12</f>
        <v>4.5291666666666668</v>
      </c>
      <c r="H580">
        <f t="shared" si="16"/>
        <v>1918</v>
      </c>
      <c r="I580">
        <f t="shared" si="17"/>
        <v>8</v>
      </c>
      <c r="J580">
        <f>Table_Data[[#This Row],[E]]*$J$6/Table_Data[[#This Row],[CPI]]</f>
        <v>18.696188246753245</v>
      </c>
      <c r="K580">
        <f>Table_Data[[#This Row],[P]]*$J$6/Table_Data[[#This Row],[CPI]]</f>
        <v>130.37452337662336</v>
      </c>
      <c r="L580">
        <f>Table_Data[[#This Row],[E]]/(Table_Data[[#This Row],[CPI]]/$L$6)</f>
        <v>1.2916948051948052</v>
      </c>
      <c r="M580">
        <f>Table_Data[[#This Row],[P]]/(Table_Data[[#This Row],[CPI]]/$L$6)</f>
        <v>9.0074025974025975</v>
      </c>
      <c r="N580" s="43">
        <f>1-(Table_Data[[#This Row],[D]]/Table_Data[[#This Row],[E]])</f>
        <v>0.43882244710211593</v>
      </c>
    </row>
    <row r="581" spans="2:14" x14ac:dyDescent="0.25">
      <c r="B581" s="27">
        <v>1918.09</v>
      </c>
      <c r="C581" s="25">
        <v>7.54</v>
      </c>
      <c r="D581" s="28">
        <v>0.6</v>
      </c>
      <c r="E581" s="25">
        <v>1.0629999999999999</v>
      </c>
      <c r="F581" s="25">
        <v>15.7</v>
      </c>
      <c r="G581" s="26">
        <f>G573*4/12+G585*8/12</f>
        <v>4.5233333333333334</v>
      </c>
      <c r="H581">
        <f t="shared" si="16"/>
        <v>1918</v>
      </c>
      <c r="I581">
        <f t="shared" si="17"/>
        <v>9</v>
      </c>
      <c r="J581">
        <f>Table_Data[[#This Row],[E]]*$J$6/Table_Data[[#This Row],[CPI]]</f>
        <v>17.934028726114651</v>
      </c>
      <c r="K581">
        <f>Table_Data[[#This Row],[P]]*$J$6/Table_Data[[#This Row],[CPI]]</f>
        <v>127.20844458598728</v>
      </c>
      <c r="L581">
        <f>Table_Data[[#This Row],[E]]/(Table_Data[[#This Row],[CPI]]/$L$6)</f>
        <v>1.2390382165605096</v>
      </c>
      <c r="M581">
        <f>Table_Data[[#This Row],[P]]/(Table_Data[[#This Row],[CPI]]/$L$6)</f>
        <v>8.7886624203821668</v>
      </c>
      <c r="N581" s="43">
        <f>1-(Table_Data[[#This Row],[D]]/Table_Data[[#This Row],[E]])</f>
        <v>0.43555973659454372</v>
      </c>
    </row>
    <row r="582" spans="2:14" x14ac:dyDescent="0.25">
      <c r="B582" s="27">
        <v>1918.1</v>
      </c>
      <c r="C582" s="25">
        <v>7.86</v>
      </c>
      <c r="D582" s="28">
        <v>0.59</v>
      </c>
      <c r="E582" s="25">
        <v>1.038</v>
      </c>
      <c r="F582" s="25">
        <v>16</v>
      </c>
      <c r="G582" s="26">
        <f>G573*3/12+G585*9/12</f>
        <v>4.5175000000000001</v>
      </c>
      <c r="H582">
        <f t="shared" si="16"/>
        <v>1918</v>
      </c>
      <c r="I582">
        <f t="shared" si="17"/>
        <v>10</v>
      </c>
      <c r="J582">
        <f>Table_Data[[#This Row],[E]]*$J$6/Table_Data[[#This Row],[CPI]]</f>
        <v>17.183895375000002</v>
      </c>
      <c r="K582">
        <f>Table_Data[[#This Row],[P]]*$J$6/Table_Data[[#This Row],[CPI]]</f>
        <v>130.12082625000002</v>
      </c>
      <c r="L582">
        <f>Table_Data[[#This Row],[E]]/(Table_Data[[#This Row],[CPI]]/$L$6)</f>
        <v>1.1872125</v>
      </c>
      <c r="M582">
        <f>Table_Data[[#This Row],[P]]/(Table_Data[[#This Row],[CPI]]/$L$6)</f>
        <v>8.9898750000000014</v>
      </c>
      <c r="N582" s="43">
        <f>1-(Table_Data[[#This Row],[D]]/Table_Data[[#This Row],[E]])</f>
        <v>0.4315992292870906</v>
      </c>
    </row>
    <row r="583" spans="2:14" x14ac:dyDescent="0.25">
      <c r="B583" s="27">
        <v>1918.11</v>
      </c>
      <c r="C583" s="25">
        <v>8.06</v>
      </c>
      <c r="D583" s="28">
        <v>0.57999999999999996</v>
      </c>
      <c r="E583" s="25">
        <v>1.014</v>
      </c>
      <c r="F583" s="25">
        <v>16.3</v>
      </c>
      <c r="G583" s="26">
        <f>G573*2/12+G585*10/12</f>
        <v>4.5116666666666667</v>
      </c>
      <c r="H583">
        <f t="shared" si="16"/>
        <v>1918</v>
      </c>
      <c r="I583">
        <f t="shared" si="17"/>
        <v>11</v>
      </c>
      <c r="J583">
        <f>Table_Data[[#This Row],[E]]*$J$6/Table_Data[[#This Row],[CPI]]</f>
        <v>16.477624417177914</v>
      </c>
      <c r="K583">
        <f>Table_Data[[#This Row],[P]]*$J$6/Table_Data[[#This Row],[CPI]]</f>
        <v>130.97598895705522</v>
      </c>
      <c r="L583">
        <f>Table_Data[[#This Row],[E]]/(Table_Data[[#This Row],[CPI]]/$L$6)</f>
        <v>1.1384171779141106</v>
      </c>
      <c r="M583">
        <f>Table_Data[[#This Row],[P]]/(Table_Data[[#This Row],[CPI]]/$L$6)</f>
        <v>9.0489570552147249</v>
      </c>
      <c r="N583" s="43">
        <f>1-(Table_Data[[#This Row],[D]]/Table_Data[[#This Row],[E]])</f>
        <v>0.42800788954635116</v>
      </c>
    </row>
    <row r="584" spans="2:14" x14ac:dyDescent="0.25">
      <c r="B584" s="27">
        <v>1918.12</v>
      </c>
      <c r="C584" s="25">
        <v>7.9</v>
      </c>
      <c r="D584" s="28">
        <v>0.56999999999999995</v>
      </c>
      <c r="E584" s="25">
        <v>0.99</v>
      </c>
      <c r="F584" s="25">
        <v>16.5</v>
      </c>
      <c r="G584" s="26">
        <f>G573*1/12+G585*11/12</f>
        <v>4.5058333333333334</v>
      </c>
      <c r="H584">
        <f t="shared" si="16"/>
        <v>1918</v>
      </c>
      <c r="I584">
        <f t="shared" si="17"/>
        <v>12</v>
      </c>
      <c r="J584">
        <f>Table_Data[[#This Row],[E]]*$J$6/Table_Data[[#This Row],[CPI]]</f>
        <v>15.892619999999999</v>
      </c>
      <c r="K584">
        <f>Table_Data[[#This Row],[P]]*$J$6/Table_Data[[#This Row],[CPI]]</f>
        <v>126.81989696969697</v>
      </c>
      <c r="L584">
        <f>Table_Data[[#This Row],[E]]/(Table_Data[[#This Row],[CPI]]/$L$6)</f>
        <v>1.0980000000000001</v>
      </c>
      <c r="M584">
        <f>Table_Data[[#This Row],[P]]/(Table_Data[[#This Row],[CPI]]/$L$6)</f>
        <v>8.7618181818181817</v>
      </c>
      <c r="N584" s="43">
        <f>1-(Table_Data[[#This Row],[D]]/Table_Data[[#This Row],[E]])</f>
        <v>0.42424242424242431</v>
      </c>
    </row>
    <row r="585" spans="2:14" x14ac:dyDescent="0.25">
      <c r="B585" s="27">
        <v>1919.01</v>
      </c>
      <c r="C585" s="25">
        <v>7.85</v>
      </c>
      <c r="D585" s="28">
        <v>0.56669999999999998</v>
      </c>
      <c r="E585" s="25">
        <v>0.98499999999999999</v>
      </c>
      <c r="F585" s="25">
        <v>16.5</v>
      </c>
      <c r="G585" s="26">
        <v>4.5</v>
      </c>
      <c r="H585">
        <f t="shared" si="16"/>
        <v>1919</v>
      </c>
      <c r="I585">
        <f t="shared" si="17"/>
        <v>1</v>
      </c>
      <c r="J585">
        <f>Table_Data[[#This Row],[E]]*$J$6/Table_Data[[#This Row],[CPI]]</f>
        <v>15.812354242424242</v>
      </c>
      <c r="K585">
        <f>Table_Data[[#This Row],[P]]*$J$6/Table_Data[[#This Row],[CPI]]</f>
        <v>126.01723939393941</v>
      </c>
      <c r="L585">
        <f>Table_Data[[#This Row],[E]]/(Table_Data[[#This Row],[CPI]]/$L$6)</f>
        <v>1.0924545454545453</v>
      </c>
      <c r="M585">
        <f>Table_Data[[#This Row],[P]]/(Table_Data[[#This Row],[CPI]]/$L$6)</f>
        <v>8.7063636363636352</v>
      </c>
      <c r="N585" s="43">
        <f>1-(Table_Data[[#This Row],[D]]/Table_Data[[#This Row],[E]])</f>
        <v>0.42467005076142128</v>
      </c>
    </row>
    <row r="586" spans="2:14" x14ac:dyDescent="0.25">
      <c r="B586" s="27">
        <v>1919.02</v>
      </c>
      <c r="C586" s="25">
        <v>7.88</v>
      </c>
      <c r="D586" s="28">
        <v>0.56330000000000002</v>
      </c>
      <c r="E586" s="25">
        <v>0.98</v>
      </c>
      <c r="F586" s="25">
        <v>16.2</v>
      </c>
      <c r="G586" s="26">
        <f>G585*11/12+G597*1/12</f>
        <v>4.5391666666666666</v>
      </c>
      <c r="H586">
        <f t="shared" ref="H586:H649" si="18">VALUE(LEFT(B586,4))</f>
        <v>1919</v>
      </c>
      <c r="I586">
        <f t="shared" ref="I586:I649" si="19">VALUE(_xlfn.CONCAT("0.",RIGHT(B586,LEN(B586)-FIND(".",B586))))*100</f>
        <v>2</v>
      </c>
      <c r="J586">
        <f>Table_Data[[#This Row],[E]]*$J$6/Table_Data[[#This Row],[CPI]]</f>
        <v>16.023423456790123</v>
      </c>
      <c r="K586">
        <f>Table_Data[[#This Row],[P]]*$J$6/Table_Data[[#This Row],[CPI]]</f>
        <v>128.84140493827161</v>
      </c>
      <c r="L586">
        <f>Table_Data[[#This Row],[E]]/(Table_Data[[#This Row],[CPI]]/$L$6)</f>
        <v>1.1070370370370373</v>
      </c>
      <c r="M586">
        <f>Table_Data[[#This Row],[P]]/(Table_Data[[#This Row],[CPI]]/$L$6)</f>
        <v>8.9014814814814827</v>
      </c>
      <c r="N586" s="43">
        <f>1-(Table_Data[[#This Row],[D]]/Table_Data[[#This Row],[E]])</f>
        <v>0.425204081632653</v>
      </c>
    </row>
    <row r="587" spans="2:14" x14ac:dyDescent="0.25">
      <c r="B587" s="27">
        <v>1919.03</v>
      </c>
      <c r="C587" s="25">
        <v>8.1199999999999992</v>
      </c>
      <c r="D587" s="28">
        <v>0.56000000000000005</v>
      </c>
      <c r="E587" s="25">
        <v>0.97499999999999998</v>
      </c>
      <c r="F587" s="25">
        <v>16.399999999999999</v>
      </c>
      <c r="G587" s="26">
        <f>G585*10/12+G597*2/12</f>
        <v>4.5783333333333331</v>
      </c>
      <c r="H587">
        <f t="shared" si="18"/>
        <v>1919</v>
      </c>
      <c r="I587">
        <f t="shared" si="19"/>
        <v>3</v>
      </c>
      <c r="J587">
        <f>Table_Data[[#This Row],[E]]*$J$6/Table_Data[[#This Row],[CPI]]</f>
        <v>15.747260670731707</v>
      </c>
      <c r="K587">
        <f>Table_Data[[#This Row],[P]]*$J$6/Table_Data[[#This Row],[CPI]]</f>
        <v>131.14641707317074</v>
      </c>
      <c r="L587">
        <f>Table_Data[[#This Row],[E]]/(Table_Data[[#This Row],[CPI]]/$L$6)</f>
        <v>1.0879573170731709</v>
      </c>
      <c r="M587">
        <f>Table_Data[[#This Row],[P]]/(Table_Data[[#This Row],[CPI]]/$L$6)</f>
        <v>9.060731707317073</v>
      </c>
      <c r="N587" s="43">
        <f>1-(Table_Data[[#This Row],[D]]/Table_Data[[#This Row],[E]])</f>
        <v>0.42564102564102557</v>
      </c>
    </row>
    <row r="588" spans="2:14" x14ac:dyDescent="0.25">
      <c r="B588" s="27">
        <v>1919.04</v>
      </c>
      <c r="C588" s="25">
        <v>8.39</v>
      </c>
      <c r="D588" s="28">
        <v>0.55669999999999997</v>
      </c>
      <c r="E588" s="25">
        <v>0.97</v>
      </c>
      <c r="F588" s="25">
        <v>16.7</v>
      </c>
      <c r="G588" s="26">
        <f>G585*9/12+G597*3/12</f>
        <v>4.6174999999999997</v>
      </c>
      <c r="H588">
        <f t="shared" si="18"/>
        <v>1919</v>
      </c>
      <c r="I588">
        <f t="shared" si="19"/>
        <v>4</v>
      </c>
      <c r="J588">
        <f>Table_Data[[#This Row],[E]]*$J$6/Table_Data[[#This Row],[CPI]]</f>
        <v>15.385071257485032</v>
      </c>
      <c r="K588">
        <f>Table_Data[[#This Row],[P]]*$J$6/Table_Data[[#This Row],[CPI]]</f>
        <v>133.07293592814375</v>
      </c>
      <c r="L588">
        <f>Table_Data[[#This Row],[E]]/(Table_Data[[#This Row],[CPI]]/$L$6)</f>
        <v>1.0629341317365271</v>
      </c>
      <c r="M588">
        <f>Table_Data[[#This Row],[P]]/(Table_Data[[#This Row],[CPI]]/$L$6)</f>
        <v>9.1938323353293434</v>
      </c>
      <c r="N588" s="43">
        <f>1-(Table_Data[[#This Row],[D]]/Table_Data[[#This Row],[E]])</f>
        <v>0.42608247422680412</v>
      </c>
    </row>
    <row r="589" spans="2:14" x14ac:dyDescent="0.25">
      <c r="B589" s="27">
        <v>1919.05</v>
      </c>
      <c r="C589" s="25">
        <v>8.9700000000000006</v>
      </c>
      <c r="D589" s="28">
        <v>0.55330000000000001</v>
      </c>
      <c r="E589" s="25">
        <v>0.96499999999999997</v>
      </c>
      <c r="F589" s="25">
        <v>16.899999999999999</v>
      </c>
      <c r="G589" s="26">
        <f>G585*8/12+G597*4/12</f>
        <v>4.6566666666666663</v>
      </c>
      <c r="H589">
        <f t="shared" si="18"/>
        <v>1919</v>
      </c>
      <c r="I589">
        <f t="shared" si="19"/>
        <v>5</v>
      </c>
      <c r="J589">
        <f>Table_Data[[#This Row],[E]]*$J$6/Table_Data[[#This Row],[CPI]]</f>
        <v>15.124633431952663</v>
      </c>
      <c r="K589">
        <f>Table_Data[[#This Row],[P]]*$J$6/Table_Data[[#This Row],[CPI]]</f>
        <v>140.58856153846156</v>
      </c>
      <c r="L589">
        <f>Table_Data[[#This Row],[E]]/(Table_Data[[#This Row],[CPI]]/$L$6)</f>
        <v>1.0449408284023669</v>
      </c>
      <c r="M589">
        <f>Table_Data[[#This Row],[P]]/(Table_Data[[#This Row],[CPI]]/$L$6)</f>
        <v>9.7130769230769243</v>
      </c>
      <c r="N589" s="43">
        <f>1-(Table_Data[[#This Row],[D]]/Table_Data[[#This Row],[E]])</f>
        <v>0.42663212435233155</v>
      </c>
    </row>
    <row r="590" spans="2:14" x14ac:dyDescent="0.25">
      <c r="B590" s="27">
        <v>1919.06</v>
      </c>
      <c r="C590" s="25">
        <v>9.2100000000000009</v>
      </c>
      <c r="D590" s="28">
        <v>0.55000000000000004</v>
      </c>
      <c r="E590" s="25">
        <v>0.96</v>
      </c>
      <c r="F590" s="25">
        <v>16.899999999999999</v>
      </c>
      <c r="G590" s="26">
        <f>G585*7/12+G597*5/12</f>
        <v>4.6958333333333329</v>
      </c>
      <c r="H590">
        <f t="shared" si="18"/>
        <v>1919</v>
      </c>
      <c r="I590">
        <f t="shared" si="19"/>
        <v>6</v>
      </c>
      <c r="J590">
        <f>Table_Data[[#This Row],[E]]*$J$6/Table_Data[[#This Row],[CPI]]</f>
        <v>15.046267455621305</v>
      </c>
      <c r="K590">
        <f>Table_Data[[#This Row],[P]]*$J$6/Table_Data[[#This Row],[CPI]]</f>
        <v>144.35012840236692</v>
      </c>
      <c r="L590">
        <f>Table_Data[[#This Row],[E]]/(Table_Data[[#This Row],[CPI]]/$L$6)</f>
        <v>1.039526627218935</v>
      </c>
      <c r="M590">
        <f>Table_Data[[#This Row],[P]]/(Table_Data[[#This Row],[CPI]]/$L$6)</f>
        <v>9.9729585798816593</v>
      </c>
      <c r="N590" s="43">
        <f>1-(Table_Data[[#This Row],[D]]/Table_Data[[#This Row],[E]])</f>
        <v>0.42708333333333326</v>
      </c>
    </row>
    <row r="591" spans="2:14" x14ac:dyDescent="0.25">
      <c r="B591" s="27">
        <v>1919.07</v>
      </c>
      <c r="C591" s="25">
        <v>9.51</v>
      </c>
      <c r="D591" s="28">
        <v>0.54669999999999996</v>
      </c>
      <c r="E591" s="25">
        <v>0.95499999999999996</v>
      </c>
      <c r="F591" s="25">
        <v>17.399999999999999</v>
      </c>
      <c r="G591" s="26">
        <f>G585*6/12+G597*6/12</f>
        <v>4.7349999999999994</v>
      </c>
      <c r="H591">
        <f t="shared" si="18"/>
        <v>1919</v>
      </c>
      <c r="I591">
        <f t="shared" si="19"/>
        <v>7.0000000000000009</v>
      </c>
      <c r="J591">
        <f>Table_Data[[#This Row],[E]]*$J$6/Table_Data[[#This Row],[CPI]]</f>
        <v>14.537789367816094</v>
      </c>
      <c r="K591">
        <f>Table_Data[[#This Row],[P]]*$J$6/Table_Data[[#This Row],[CPI]]</f>
        <v>144.76898103448278</v>
      </c>
      <c r="L591">
        <f>Table_Data[[#This Row],[E]]/(Table_Data[[#This Row],[CPI]]/$L$6)</f>
        <v>1.004396551724138</v>
      </c>
      <c r="M591">
        <f>Table_Data[[#This Row],[P]]/(Table_Data[[#This Row],[CPI]]/$L$6)</f>
        <v>10.001896551724139</v>
      </c>
      <c r="N591" s="43">
        <f>1-(Table_Data[[#This Row],[D]]/Table_Data[[#This Row],[E]])</f>
        <v>0.42753926701570677</v>
      </c>
    </row>
    <row r="592" spans="2:14" x14ac:dyDescent="0.25">
      <c r="B592" s="27">
        <v>1919.08</v>
      </c>
      <c r="C592" s="25">
        <v>8.8699999999999992</v>
      </c>
      <c r="D592" s="28">
        <v>0.54330000000000001</v>
      </c>
      <c r="E592" s="25">
        <v>0.95</v>
      </c>
      <c r="F592" s="25">
        <v>17.7</v>
      </c>
      <c r="G592" s="26">
        <f>G585*5/12+G597*7/12</f>
        <v>4.774166666666666</v>
      </c>
      <c r="H592">
        <f t="shared" si="18"/>
        <v>1919</v>
      </c>
      <c r="I592">
        <f t="shared" si="19"/>
        <v>8</v>
      </c>
      <c r="J592">
        <f>Table_Data[[#This Row],[E]]*$J$6/Table_Data[[#This Row],[CPI]]</f>
        <v>14.216562146892656</v>
      </c>
      <c r="K592">
        <f>Table_Data[[#This Row],[P]]*$J$6/Table_Data[[#This Row],[CPI]]</f>
        <v>132.73779604519774</v>
      </c>
      <c r="L592">
        <f>Table_Data[[#This Row],[E]]/(Table_Data[[#This Row],[CPI]]/$L$6)</f>
        <v>0.98220338983050848</v>
      </c>
      <c r="M592">
        <f>Table_Data[[#This Row],[P]]/(Table_Data[[#This Row],[CPI]]/$L$6)</f>
        <v>9.1706779661016942</v>
      </c>
      <c r="N592" s="43">
        <f>1-(Table_Data[[#This Row],[D]]/Table_Data[[#This Row],[E]])</f>
        <v>0.42810526315789466</v>
      </c>
    </row>
    <row r="593" spans="2:14" x14ac:dyDescent="0.25">
      <c r="B593" s="27">
        <v>1919.09</v>
      </c>
      <c r="C593" s="25">
        <v>9.01</v>
      </c>
      <c r="D593" s="28">
        <v>0.54</v>
      </c>
      <c r="E593" s="25">
        <v>0.94499999999999995</v>
      </c>
      <c r="F593" s="25">
        <v>17.8</v>
      </c>
      <c r="G593" s="26">
        <f>G585*4/12+G597*8/12</f>
        <v>4.8133333333333326</v>
      </c>
      <c r="H593">
        <f t="shared" si="18"/>
        <v>1919</v>
      </c>
      <c r="I593">
        <f t="shared" si="19"/>
        <v>9</v>
      </c>
      <c r="J593">
        <f>Table_Data[[#This Row],[E]]*$J$6/Table_Data[[#This Row],[CPI]]</f>
        <v>14.062290168539326</v>
      </c>
      <c r="K593">
        <f>Table_Data[[#This Row],[P]]*$J$6/Table_Data[[#This Row],[CPI]]</f>
        <v>134.07538033707863</v>
      </c>
      <c r="L593">
        <f>Table_Data[[#This Row],[E]]/(Table_Data[[#This Row],[CPI]]/$L$6)</f>
        <v>0.97154494382022472</v>
      </c>
      <c r="M593">
        <f>Table_Data[[#This Row],[P]]/(Table_Data[[#This Row],[CPI]]/$L$6)</f>
        <v>9.263089887640449</v>
      </c>
      <c r="N593" s="43">
        <f>1-(Table_Data[[#This Row],[D]]/Table_Data[[#This Row],[E]])</f>
        <v>0.42857142857142849</v>
      </c>
    </row>
    <row r="594" spans="2:14" x14ac:dyDescent="0.25">
      <c r="B594" s="27">
        <v>1919.1</v>
      </c>
      <c r="C594" s="25">
        <v>9.4700000000000006</v>
      </c>
      <c r="D594" s="28">
        <v>0.53669999999999995</v>
      </c>
      <c r="E594" s="25">
        <v>0.94</v>
      </c>
      <c r="F594" s="25">
        <v>18.100000000000001</v>
      </c>
      <c r="G594" s="26">
        <f>G585*3/12+G597*9/12</f>
        <v>4.8524999999999991</v>
      </c>
      <c r="H594">
        <f t="shared" si="18"/>
        <v>1919</v>
      </c>
      <c r="I594">
        <f t="shared" si="19"/>
        <v>10</v>
      </c>
      <c r="J594">
        <f>Table_Data[[#This Row],[E]]*$J$6/Table_Data[[#This Row],[CPI]]</f>
        <v>13.756043093922651</v>
      </c>
      <c r="K594">
        <f>Table_Data[[#This Row],[P]]*$J$6/Table_Data[[#This Row],[CPI]]</f>
        <v>138.58481712707183</v>
      </c>
      <c r="L594">
        <f>Table_Data[[#This Row],[E]]/(Table_Data[[#This Row],[CPI]]/$L$6)</f>
        <v>0.95038674033149162</v>
      </c>
      <c r="M594">
        <f>Table_Data[[#This Row],[P]]/(Table_Data[[#This Row],[CPI]]/$L$6)</f>
        <v>9.5746408839779011</v>
      </c>
      <c r="N594" s="43">
        <f>1-(Table_Data[[#This Row],[D]]/Table_Data[[#This Row],[E]])</f>
        <v>0.42904255319148943</v>
      </c>
    </row>
    <row r="595" spans="2:14" x14ac:dyDescent="0.25">
      <c r="B595" s="27">
        <v>1919.11</v>
      </c>
      <c r="C595" s="25">
        <v>9.19</v>
      </c>
      <c r="D595" s="28">
        <v>0.5333</v>
      </c>
      <c r="E595" s="25">
        <v>0.93500000000000005</v>
      </c>
      <c r="F595" s="25">
        <v>18.5</v>
      </c>
      <c r="G595" s="26">
        <f>G585*2/12+G597*10/12</f>
        <v>4.8916666666666666</v>
      </c>
      <c r="H595">
        <f t="shared" si="18"/>
        <v>1919</v>
      </c>
      <c r="I595">
        <f t="shared" si="19"/>
        <v>11</v>
      </c>
      <c r="J595">
        <f>Table_Data[[#This Row],[E]]*$J$6/Table_Data[[#This Row],[CPI]]</f>
        <v>13.387026756756757</v>
      </c>
      <c r="K595">
        <f>Table_Data[[#This Row],[P]]*$J$6/Table_Data[[#This Row],[CPI]]</f>
        <v>131.57943945945945</v>
      </c>
      <c r="L595">
        <f>Table_Data[[#This Row],[E]]/(Table_Data[[#This Row],[CPI]]/$L$6)</f>
        <v>0.92489189189189192</v>
      </c>
      <c r="M595">
        <f>Table_Data[[#This Row],[P]]/(Table_Data[[#This Row],[CPI]]/$L$6)</f>
        <v>9.0906486486486475</v>
      </c>
      <c r="N595" s="43">
        <f>1-(Table_Data[[#This Row],[D]]/Table_Data[[#This Row],[E]])</f>
        <v>0.42962566844919792</v>
      </c>
    </row>
    <row r="596" spans="2:14" x14ac:dyDescent="0.25">
      <c r="B596" s="27">
        <v>1919.12</v>
      </c>
      <c r="C596" s="25">
        <v>8.92</v>
      </c>
      <c r="D596" s="28">
        <v>0.53</v>
      </c>
      <c r="E596" s="25">
        <v>0.93</v>
      </c>
      <c r="F596" s="25">
        <v>18.899999999999999</v>
      </c>
      <c r="G596" s="26">
        <f>G585*1/12+G597*11/12</f>
        <v>4.9308333333333332</v>
      </c>
      <c r="H596">
        <f t="shared" si="18"/>
        <v>1919</v>
      </c>
      <c r="I596">
        <f t="shared" si="19"/>
        <v>12</v>
      </c>
      <c r="J596">
        <f>Table_Data[[#This Row],[E]]*$J$6/Table_Data[[#This Row],[CPI]]</f>
        <v>13.033630158730162</v>
      </c>
      <c r="K596">
        <f>Table_Data[[#This Row],[P]]*$J$6/Table_Data[[#This Row],[CPI]]</f>
        <v>125.01073227513228</v>
      </c>
      <c r="L596">
        <f>Table_Data[[#This Row],[E]]/(Table_Data[[#This Row],[CPI]]/$L$6)</f>
        <v>0.90047619047619065</v>
      </c>
      <c r="M596">
        <f>Table_Data[[#This Row],[P]]/(Table_Data[[#This Row],[CPI]]/$L$6)</f>
        <v>8.6368253968253992</v>
      </c>
      <c r="N596" s="43">
        <f>1-(Table_Data[[#This Row],[D]]/Table_Data[[#This Row],[E]])</f>
        <v>0.43010752688172038</v>
      </c>
    </row>
    <row r="597" spans="2:14" x14ac:dyDescent="0.25">
      <c r="B597" s="27">
        <v>1920.01</v>
      </c>
      <c r="C597" s="25">
        <v>8.83</v>
      </c>
      <c r="D597" s="28">
        <v>0.52829999999999999</v>
      </c>
      <c r="E597" s="25">
        <v>0.91920000000000002</v>
      </c>
      <c r="F597" s="25">
        <v>19.3</v>
      </c>
      <c r="G597" s="26">
        <v>4.97</v>
      </c>
      <c r="H597">
        <f t="shared" si="18"/>
        <v>1920</v>
      </c>
      <c r="I597">
        <f t="shared" si="19"/>
        <v>1</v>
      </c>
      <c r="J597">
        <f>Table_Data[[#This Row],[E]]*$J$6/Table_Data[[#This Row],[CPI]]</f>
        <v>12.61528178238342</v>
      </c>
      <c r="K597">
        <f>Table_Data[[#This Row],[P]]*$J$6/Table_Data[[#This Row],[CPI]]</f>
        <v>121.18465854922279</v>
      </c>
      <c r="L597">
        <f>Table_Data[[#This Row],[E]]/(Table_Data[[#This Row],[CPI]]/$L$6)</f>
        <v>0.87157305699481857</v>
      </c>
      <c r="M597">
        <f>Table_Data[[#This Row],[P]]/(Table_Data[[#This Row],[CPI]]/$L$6)</f>
        <v>8.3724870466321235</v>
      </c>
      <c r="N597" s="43">
        <f>1-(Table_Data[[#This Row],[D]]/Table_Data[[#This Row],[E]])</f>
        <v>0.42526109660574418</v>
      </c>
    </row>
    <row r="598" spans="2:14" x14ac:dyDescent="0.25">
      <c r="B598" s="27">
        <v>1920.02</v>
      </c>
      <c r="C598" s="25">
        <v>8.1</v>
      </c>
      <c r="D598" s="28">
        <v>0.52669999999999995</v>
      </c>
      <c r="E598" s="25">
        <v>0.9083</v>
      </c>
      <c r="F598" s="25">
        <v>19.5</v>
      </c>
      <c r="G598" s="26">
        <f>G597*11/12+G609*1/12</f>
        <v>4.9799999999999995</v>
      </c>
      <c r="H598">
        <f t="shared" si="18"/>
        <v>1920</v>
      </c>
      <c r="I598">
        <f t="shared" si="19"/>
        <v>2</v>
      </c>
      <c r="J598">
        <f>Table_Data[[#This Row],[E]]*$J$6/Table_Data[[#This Row],[CPI]]</f>
        <v>12.337834825641027</v>
      </c>
      <c r="K598">
        <f>Table_Data[[#This Row],[P]]*$J$6/Table_Data[[#This Row],[CPI]]</f>
        <v>110.02583076923078</v>
      </c>
      <c r="L598">
        <f>Table_Data[[#This Row],[E]]/(Table_Data[[#This Row],[CPI]]/$L$6)</f>
        <v>0.85240461538461554</v>
      </c>
      <c r="M598">
        <f>Table_Data[[#This Row],[P]]/(Table_Data[[#This Row],[CPI]]/$L$6)</f>
        <v>7.6015384615384622</v>
      </c>
      <c r="N598" s="43">
        <f>1-(Table_Data[[#This Row],[D]]/Table_Data[[#This Row],[E]])</f>
        <v>0.42012550919299796</v>
      </c>
    </row>
    <row r="599" spans="2:14" x14ac:dyDescent="0.25">
      <c r="B599" s="27">
        <v>1920.03</v>
      </c>
      <c r="C599" s="25">
        <v>8.67</v>
      </c>
      <c r="D599" s="28">
        <v>0.52500000000000002</v>
      </c>
      <c r="E599" s="25">
        <v>0.89749999999999996</v>
      </c>
      <c r="F599" s="25">
        <v>19.7</v>
      </c>
      <c r="G599" s="26">
        <f>G597*10/12+G609*2/12</f>
        <v>4.99</v>
      </c>
      <c r="H599">
        <f t="shared" si="18"/>
        <v>1920</v>
      </c>
      <c r="I599">
        <f t="shared" si="19"/>
        <v>3</v>
      </c>
      <c r="J599">
        <f>Table_Data[[#This Row],[E]]*$J$6/Table_Data[[#This Row],[CPI]]</f>
        <v>12.067365862944163</v>
      </c>
      <c r="K599">
        <f>Table_Data[[#This Row],[P]]*$J$6/Table_Data[[#This Row],[CPI]]</f>
        <v>116.57277106598987</v>
      </c>
      <c r="L599">
        <f>Table_Data[[#This Row],[E]]/(Table_Data[[#This Row],[CPI]]/$L$6)</f>
        <v>0.83371827411167521</v>
      </c>
      <c r="M599">
        <f>Table_Data[[#This Row],[P]]/(Table_Data[[#This Row],[CPI]]/$L$6)</f>
        <v>8.0538578680203052</v>
      </c>
      <c r="N599" s="43">
        <f>1-(Table_Data[[#This Row],[D]]/Table_Data[[#This Row],[E]])</f>
        <v>0.41504178272980496</v>
      </c>
    </row>
    <row r="600" spans="2:14" x14ac:dyDescent="0.25">
      <c r="B600" s="27">
        <v>1920.04</v>
      </c>
      <c r="C600" s="25">
        <v>8.6</v>
      </c>
      <c r="D600" s="28">
        <v>0.52329999999999999</v>
      </c>
      <c r="E600" s="25">
        <v>0.88670000000000004</v>
      </c>
      <c r="F600" s="25">
        <v>20.3</v>
      </c>
      <c r="G600" s="26">
        <f>G597*9/12+G609*3/12</f>
        <v>5</v>
      </c>
      <c r="H600">
        <f t="shared" si="18"/>
        <v>1920</v>
      </c>
      <c r="I600">
        <f t="shared" si="19"/>
        <v>4</v>
      </c>
      <c r="J600">
        <f>Table_Data[[#This Row],[E]]*$J$6/Table_Data[[#This Row],[CPI]]</f>
        <v>11.569775167487686</v>
      </c>
      <c r="K600">
        <f>Table_Data[[#This Row],[P]]*$J$6/Table_Data[[#This Row],[CPI]]</f>
        <v>112.21390147783251</v>
      </c>
      <c r="L600">
        <f>Table_Data[[#This Row],[E]]/(Table_Data[[#This Row],[CPI]]/$L$6)</f>
        <v>0.79934039408867008</v>
      </c>
      <c r="M600">
        <f>Table_Data[[#This Row],[P]]/(Table_Data[[#This Row],[CPI]]/$L$6)</f>
        <v>7.7527093596059116</v>
      </c>
      <c r="N600" s="43">
        <f>1-(Table_Data[[#This Row],[D]]/Table_Data[[#This Row],[E]])</f>
        <v>0.40983421675876852</v>
      </c>
    </row>
    <row r="601" spans="2:14" x14ac:dyDescent="0.25">
      <c r="B601" s="27">
        <v>1920.05</v>
      </c>
      <c r="C601" s="25">
        <v>8.06</v>
      </c>
      <c r="D601" s="28">
        <v>0.52170000000000005</v>
      </c>
      <c r="E601" s="25">
        <v>0.87580000000000002</v>
      </c>
      <c r="F601" s="25">
        <v>20.6</v>
      </c>
      <c r="G601" s="26">
        <f>G597*8/12+G609*4/12</f>
        <v>5.01</v>
      </c>
      <c r="H601">
        <f t="shared" si="18"/>
        <v>1920</v>
      </c>
      <c r="I601">
        <f t="shared" si="19"/>
        <v>5</v>
      </c>
      <c r="J601">
        <f>Table_Data[[#This Row],[E]]*$J$6/Table_Data[[#This Row],[CPI]]</f>
        <v>11.261129932038836</v>
      </c>
      <c r="K601">
        <f>Table_Data[[#This Row],[P]]*$J$6/Table_Data[[#This Row],[CPI]]</f>
        <v>103.63634077669903</v>
      </c>
      <c r="L601">
        <f>Table_Data[[#This Row],[E]]/(Table_Data[[#This Row],[CPI]]/$L$6)</f>
        <v>0.77801650485436891</v>
      </c>
      <c r="M601">
        <f>Table_Data[[#This Row],[P]]/(Table_Data[[#This Row],[CPI]]/$L$6)</f>
        <v>7.1600970873786407</v>
      </c>
      <c r="N601" s="43">
        <f>1-(Table_Data[[#This Row],[D]]/Table_Data[[#This Row],[E]])</f>
        <v>0.40431605389358294</v>
      </c>
    </row>
    <row r="602" spans="2:14" x14ac:dyDescent="0.25">
      <c r="B602" s="27">
        <v>1920.06</v>
      </c>
      <c r="C602" s="25">
        <v>7.92</v>
      </c>
      <c r="D602" s="28">
        <v>0.52</v>
      </c>
      <c r="E602" s="25">
        <v>0.86499999999999999</v>
      </c>
      <c r="F602" s="25">
        <v>20.9</v>
      </c>
      <c r="G602" s="26">
        <f>G597*7/12+G609*5/12</f>
        <v>5.0199999999999996</v>
      </c>
      <c r="H602">
        <f t="shared" si="18"/>
        <v>1920</v>
      </c>
      <c r="I602">
        <f t="shared" si="19"/>
        <v>6</v>
      </c>
      <c r="J602">
        <f>Table_Data[[#This Row],[E]]*$J$6/Table_Data[[#This Row],[CPI]]</f>
        <v>10.962612679425838</v>
      </c>
      <c r="K602">
        <f>Table_Data[[#This Row],[P]]*$J$6/Table_Data[[#This Row],[CPI]]</f>
        <v>100.37444210526316</v>
      </c>
      <c r="L602">
        <f>Table_Data[[#This Row],[E]]/(Table_Data[[#This Row],[CPI]]/$L$6)</f>
        <v>0.75739234449760773</v>
      </c>
      <c r="M602">
        <f>Table_Data[[#This Row],[P]]/(Table_Data[[#This Row],[CPI]]/$L$6)</f>
        <v>6.9347368421052638</v>
      </c>
      <c r="N602" s="43">
        <f>1-(Table_Data[[#This Row],[D]]/Table_Data[[#This Row],[E]])</f>
        <v>0.39884393063583812</v>
      </c>
    </row>
    <row r="603" spans="2:14" x14ac:dyDescent="0.25">
      <c r="B603" s="27">
        <v>1920.07</v>
      </c>
      <c r="C603" s="25">
        <v>7.91</v>
      </c>
      <c r="D603" s="28">
        <v>0.51829999999999998</v>
      </c>
      <c r="E603" s="25">
        <v>0.85419999999999996</v>
      </c>
      <c r="F603" s="25">
        <v>20.8</v>
      </c>
      <c r="G603" s="26">
        <f>G597*6/12+G609*6/12</f>
        <v>5.0299999999999994</v>
      </c>
      <c r="H603">
        <f t="shared" si="18"/>
        <v>1920</v>
      </c>
      <c r="I603">
        <f t="shared" si="19"/>
        <v>7.0000000000000009</v>
      </c>
      <c r="J603">
        <f>Table_Data[[#This Row],[E]]*$J$6/Table_Data[[#This Row],[CPI]]</f>
        <v>10.877785259615383</v>
      </c>
      <c r="K603">
        <f>Table_Data[[#This Row],[P]]*$J$6/Table_Data[[#This Row],[CPI]]</f>
        <v>100.72966682692308</v>
      </c>
      <c r="L603">
        <f>Table_Data[[#This Row],[E]]/(Table_Data[[#This Row],[CPI]]/$L$6)</f>
        <v>0.75153173076923074</v>
      </c>
      <c r="M603">
        <f>Table_Data[[#This Row],[P]]/(Table_Data[[#This Row],[CPI]]/$L$6)</f>
        <v>6.9592788461538468</v>
      </c>
      <c r="N603" s="43">
        <f>1-(Table_Data[[#This Row],[D]]/Table_Data[[#This Row],[E]])</f>
        <v>0.39323343479278861</v>
      </c>
    </row>
    <row r="604" spans="2:14" x14ac:dyDescent="0.25">
      <c r="B604" s="27">
        <v>1920.08</v>
      </c>
      <c r="C604" s="25">
        <v>7.6</v>
      </c>
      <c r="D604" s="28">
        <v>0.51670000000000005</v>
      </c>
      <c r="E604" s="25">
        <v>0.84330000000000005</v>
      </c>
      <c r="F604" s="25">
        <v>20.3</v>
      </c>
      <c r="G604" s="26">
        <f>G597*5/12+G609*7/12</f>
        <v>5.0399999999999991</v>
      </c>
      <c r="H604">
        <f t="shared" si="18"/>
        <v>1920</v>
      </c>
      <c r="I604">
        <f t="shared" si="19"/>
        <v>8</v>
      </c>
      <c r="J604">
        <f>Table_Data[[#This Row],[E]]*$J$6/Table_Data[[#This Row],[CPI]]</f>
        <v>11.003486408866996</v>
      </c>
      <c r="K604">
        <f>Table_Data[[#This Row],[P]]*$J$6/Table_Data[[#This Row],[CPI]]</f>
        <v>99.165773399014782</v>
      </c>
      <c r="L604">
        <f>Table_Data[[#This Row],[E]]/(Table_Data[[#This Row],[CPI]]/$L$6)</f>
        <v>0.76021625615763555</v>
      </c>
      <c r="M604">
        <f>Table_Data[[#This Row],[P]]/(Table_Data[[#This Row],[CPI]]/$L$6)</f>
        <v>6.8512315270935966</v>
      </c>
      <c r="N604" s="43">
        <f>1-(Table_Data[[#This Row],[D]]/Table_Data[[#This Row],[E]])</f>
        <v>0.3872880351002016</v>
      </c>
    </row>
    <row r="605" spans="2:14" x14ac:dyDescent="0.25">
      <c r="B605" s="27">
        <v>1920.09</v>
      </c>
      <c r="C605" s="25">
        <v>7.87</v>
      </c>
      <c r="D605" s="28">
        <v>0.51500000000000001</v>
      </c>
      <c r="E605" s="25">
        <v>0.83250000000000002</v>
      </c>
      <c r="F605" s="25">
        <v>20</v>
      </c>
      <c r="G605" s="26">
        <f>G597*4/12+G609*8/12</f>
        <v>5.05</v>
      </c>
      <c r="H605">
        <f t="shared" si="18"/>
        <v>1920</v>
      </c>
      <c r="I605">
        <f t="shared" si="19"/>
        <v>9</v>
      </c>
      <c r="J605">
        <f>Table_Data[[#This Row],[E]]*$J$6/Table_Data[[#This Row],[CPI]]</f>
        <v>11.025505125</v>
      </c>
      <c r="K605">
        <f>Table_Data[[#This Row],[P]]*$J$6/Table_Data[[#This Row],[CPI]]</f>
        <v>104.2290995</v>
      </c>
      <c r="L605">
        <f>Table_Data[[#This Row],[E]]/(Table_Data[[#This Row],[CPI]]/$L$6)</f>
        <v>0.76173750000000007</v>
      </c>
      <c r="M605">
        <f>Table_Data[[#This Row],[P]]/(Table_Data[[#This Row],[CPI]]/$L$6)</f>
        <v>7.2010500000000013</v>
      </c>
      <c r="N605" s="43">
        <f>1-(Table_Data[[#This Row],[D]]/Table_Data[[#This Row],[E]])</f>
        <v>0.38138138138138133</v>
      </c>
    </row>
    <row r="606" spans="2:14" x14ac:dyDescent="0.25">
      <c r="B606" s="27">
        <v>1920.1</v>
      </c>
      <c r="C606" s="25">
        <v>7.88</v>
      </c>
      <c r="D606" s="28">
        <v>0.51329999999999998</v>
      </c>
      <c r="E606" s="25">
        <v>0.82169999999999999</v>
      </c>
      <c r="F606" s="25">
        <v>19.899999999999999</v>
      </c>
      <c r="G606" s="26">
        <f>G597*3/12+G609*9/12</f>
        <v>5.0600000000000005</v>
      </c>
      <c r="H606">
        <f t="shared" si="18"/>
        <v>1920</v>
      </c>
      <c r="I606">
        <f t="shared" si="19"/>
        <v>10</v>
      </c>
      <c r="J606">
        <f>Table_Data[[#This Row],[E]]*$J$6/Table_Data[[#This Row],[CPI]]</f>
        <v>10.937157331658293</v>
      </c>
      <c r="K606">
        <f>Table_Data[[#This Row],[P]]*$J$6/Table_Data[[#This Row],[CPI]]</f>
        <v>104.88596783919598</v>
      </c>
      <c r="L606">
        <f>Table_Data[[#This Row],[E]]/(Table_Data[[#This Row],[CPI]]/$L$6)</f>
        <v>0.75563366834170864</v>
      </c>
      <c r="M606">
        <f>Table_Data[[#This Row],[P]]/(Table_Data[[#This Row],[CPI]]/$L$6)</f>
        <v>7.2464321608040212</v>
      </c>
      <c r="N606" s="43">
        <f>1-(Table_Data[[#This Row],[D]]/Table_Data[[#This Row],[E]])</f>
        <v>0.37531945965680902</v>
      </c>
    </row>
    <row r="607" spans="2:14" x14ac:dyDescent="0.25">
      <c r="B607" s="27">
        <v>1920.11</v>
      </c>
      <c r="C607" s="25">
        <v>7.48</v>
      </c>
      <c r="D607" s="28">
        <v>0.51170000000000004</v>
      </c>
      <c r="E607" s="25">
        <v>0.81079999999999997</v>
      </c>
      <c r="F607" s="25">
        <v>19.8</v>
      </c>
      <c r="G607" s="26">
        <f>G597*2/12+G609*10/12</f>
        <v>5.0699999999999994</v>
      </c>
      <c r="H607">
        <f t="shared" si="18"/>
        <v>1920</v>
      </c>
      <c r="I607">
        <f t="shared" si="19"/>
        <v>11</v>
      </c>
      <c r="J607">
        <f>Table_Data[[#This Row],[E]]*$J$6/Table_Data[[#This Row],[CPI]]</f>
        <v>10.846579373737374</v>
      </c>
      <c r="K607">
        <f>Table_Data[[#This Row],[P]]*$J$6/Table_Data[[#This Row],[CPI]]</f>
        <v>100.06464444444444</v>
      </c>
      <c r="L607">
        <f>Table_Data[[#This Row],[E]]/(Table_Data[[#This Row],[CPI]]/$L$6)</f>
        <v>0.74937575757575747</v>
      </c>
      <c r="M607">
        <f>Table_Data[[#This Row],[P]]/(Table_Data[[#This Row],[CPI]]/$L$6)</f>
        <v>6.9133333333333331</v>
      </c>
      <c r="N607" s="43">
        <f>1-(Table_Data[[#This Row],[D]]/Table_Data[[#This Row],[E]])</f>
        <v>0.36889491859891455</v>
      </c>
    </row>
    <row r="608" spans="2:14" x14ac:dyDescent="0.25">
      <c r="B608" s="27">
        <v>1920.12</v>
      </c>
      <c r="C608" s="25">
        <v>6.81</v>
      </c>
      <c r="D608" s="28">
        <v>0.51</v>
      </c>
      <c r="E608" s="25">
        <v>0.8</v>
      </c>
      <c r="F608" s="25">
        <v>19.399999999999999</v>
      </c>
      <c r="G608" s="26">
        <f>G597*1/12+G609*11/12</f>
        <v>5.0799999999999992</v>
      </c>
      <c r="H608">
        <f t="shared" si="18"/>
        <v>1920</v>
      </c>
      <c r="I608">
        <f t="shared" si="19"/>
        <v>12</v>
      </c>
      <c r="J608">
        <f>Table_Data[[#This Row],[E]]*$J$6/Table_Data[[#This Row],[CPI]]</f>
        <v>10.92276288659794</v>
      </c>
      <c r="K608">
        <f>Table_Data[[#This Row],[P]]*$J$6/Table_Data[[#This Row],[CPI]]</f>
        <v>92.98001907216495</v>
      </c>
      <c r="L608">
        <f>Table_Data[[#This Row],[E]]/(Table_Data[[#This Row],[CPI]]/$L$6)</f>
        <v>0.75463917525773216</v>
      </c>
      <c r="M608">
        <f>Table_Data[[#This Row],[P]]/(Table_Data[[#This Row],[CPI]]/$L$6)</f>
        <v>6.4238659793814437</v>
      </c>
      <c r="N608" s="43">
        <f>1-(Table_Data[[#This Row],[D]]/Table_Data[[#This Row],[E]])</f>
        <v>0.36250000000000004</v>
      </c>
    </row>
    <row r="609" spans="2:14" x14ac:dyDescent="0.25">
      <c r="B609" s="27">
        <v>1921.01</v>
      </c>
      <c r="C609" s="25">
        <v>7.11</v>
      </c>
      <c r="D609" s="28">
        <v>0.50580000000000003</v>
      </c>
      <c r="E609" s="25">
        <v>0.75749999999999995</v>
      </c>
      <c r="F609" s="25">
        <v>19</v>
      </c>
      <c r="G609" s="26">
        <v>5.09</v>
      </c>
      <c r="H609">
        <f t="shared" si="18"/>
        <v>1921</v>
      </c>
      <c r="I609">
        <f t="shared" si="19"/>
        <v>1</v>
      </c>
      <c r="J609">
        <f>Table_Data[[#This Row],[E]]*$J$6/Table_Data[[#This Row],[CPI]]</f>
        <v>10.560227763157895</v>
      </c>
      <c r="K609">
        <f>Table_Data[[#This Row],[P]]*$J$6/Table_Data[[#This Row],[CPI]]</f>
        <v>99.119761578947376</v>
      </c>
      <c r="L609">
        <f>Table_Data[[#This Row],[E]]/(Table_Data[[#This Row],[CPI]]/$L$6)</f>
        <v>0.72959210526315776</v>
      </c>
      <c r="M609">
        <f>Table_Data[[#This Row],[P]]/(Table_Data[[#This Row],[CPI]]/$L$6)</f>
        <v>6.8480526315789474</v>
      </c>
      <c r="N609" s="43">
        <f>1-(Table_Data[[#This Row],[D]]/Table_Data[[#This Row],[E]])</f>
        <v>0.33227722772277224</v>
      </c>
    </row>
    <row r="610" spans="2:14" x14ac:dyDescent="0.25">
      <c r="B610" s="27">
        <v>1921.02</v>
      </c>
      <c r="C610" s="25">
        <v>7.06</v>
      </c>
      <c r="D610" s="28">
        <v>0.50170000000000003</v>
      </c>
      <c r="E610" s="25">
        <v>0.71499999999999997</v>
      </c>
      <c r="F610" s="25">
        <v>18.399999999999999</v>
      </c>
      <c r="G610" s="26">
        <f>G609*11/12+G621*1/12</f>
        <v>5.024166666666666</v>
      </c>
      <c r="H610">
        <f t="shared" si="18"/>
        <v>1921</v>
      </c>
      <c r="I610">
        <f t="shared" si="19"/>
        <v>2</v>
      </c>
      <c r="J610">
        <f>Table_Data[[#This Row],[E]]*$J$6/Table_Data[[#This Row],[CPI]]</f>
        <v>10.29277472826087</v>
      </c>
      <c r="K610">
        <f>Table_Data[[#This Row],[P]]*$J$6/Table_Data[[#This Row],[CPI]]</f>
        <v>101.63215326086957</v>
      </c>
      <c r="L610">
        <f>Table_Data[[#This Row],[E]]/(Table_Data[[#This Row],[CPI]]/$L$6)</f>
        <v>0.71111413043478278</v>
      </c>
      <c r="M610">
        <f>Table_Data[[#This Row],[P]]/(Table_Data[[#This Row],[CPI]]/$L$6)</f>
        <v>7.02163043478261</v>
      </c>
      <c r="N610" s="43">
        <f>1-(Table_Data[[#This Row],[D]]/Table_Data[[#This Row],[E]])</f>
        <v>0.29832167832167822</v>
      </c>
    </row>
    <row r="611" spans="2:14" x14ac:dyDescent="0.25">
      <c r="B611" s="27">
        <v>1921.03</v>
      </c>
      <c r="C611" s="25">
        <v>6.88</v>
      </c>
      <c r="D611" s="28">
        <v>0.4975</v>
      </c>
      <c r="E611" s="25">
        <v>0.67249999999999999</v>
      </c>
      <c r="F611" s="25">
        <v>18.3</v>
      </c>
      <c r="G611" s="26">
        <f>G609*10/12+G621*2/12</f>
        <v>4.958333333333333</v>
      </c>
      <c r="H611">
        <f t="shared" si="18"/>
        <v>1921</v>
      </c>
      <c r="I611">
        <f t="shared" si="19"/>
        <v>3</v>
      </c>
      <c r="J611">
        <f>Table_Data[[#This Row],[E]]*$J$6/Table_Data[[#This Row],[CPI]]</f>
        <v>9.7338678961748641</v>
      </c>
      <c r="K611">
        <f>Table_Data[[#This Row],[P]]*$J$6/Table_Data[[#This Row],[CPI]]</f>
        <v>99.582172677595622</v>
      </c>
      <c r="L611">
        <f>Table_Data[[#This Row],[E]]/(Table_Data[[#This Row],[CPI]]/$L$6)</f>
        <v>0.67249999999999999</v>
      </c>
      <c r="M611">
        <f>Table_Data[[#This Row],[P]]/(Table_Data[[#This Row],[CPI]]/$L$6)</f>
        <v>6.88</v>
      </c>
      <c r="N611" s="43">
        <f>1-(Table_Data[[#This Row],[D]]/Table_Data[[#This Row],[E]])</f>
        <v>0.2602230483271375</v>
      </c>
    </row>
    <row r="612" spans="2:14" x14ac:dyDescent="0.25">
      <c r="B612" s="27">
        <v>1921.04</v>
      </c>
      <c r="C612" s="25">
        <v>6.91</v>
      </c>
      <c r="D612" s="28">
        <v>0.49330000000000002</v>
      </c>
      <c r="E612" s="25">
        <v>0.63</v>
      </c>
      <c r="F612" s="25">
        <v>18.100000000000001</v>
      </c>
      <c r="G612" s="26">
        <f>G609*9/12+G621*3/12</f>
        <v>4.8925000000000001</v>
      </c>
      <c r="H612">
        <f t="shared" si="18"/>
        <v>1921</v>
      </c>
      <c r="I612">
        <f t="shared" si="19"/>
        <v>4</v>
      </c>
      <c r="J612">
        <f>Table_Data[[#This Row],[E]]*$J$6/Table_Data[[#This Row],[CPI]]</f>
        <v>9.2194756906077338</v>
      </c>
      <c r="K612">
        <f>Table_Data[[#This Row],[P]]*$J$6/Table_Data[[#This Row],[CPI]]</f>
        <v>101.12155082872927</v>
      </c>
      <c r="L612">
        <f>Table_Data[[#This Row],[E]]/(Table_Data[[#This Row],[CPI]]/$L$6)</f>
        <v>0.63696132596685084</v>
      </c>
      <c r="M612">
        <f>Table_Data[[#This Row],[P]]/(Table_Data[[#This Row],[CPI]]/$L$6)</f>
        <v>6.9863535911602215</v>
      </c>
      <c r="N612" s="43">
        <f>1-(Table_Data[[#This Row],[D]]/Table_Data[[#This Row],[E]])</f>
        <v>0.21698412698412695</v>
      </c>
    </row>
    <row r="613" spans="2:14" x14ac:dyDescent="0.25">
      <c r="B613" s="27">
        <v>1921.05</v>
      </c>
      <c r="C613" s="25">
        <v>7.12</v>
      </c>
      <c r="D613" s="28">
        <v>0.48920000000000002</v>
      </c>
      <c r="E613" s="25">
        <v>0.58750000000000002</v>
      </c>
      <c r="F613" s="25">
        <v>17.7</v>
      </c>
      <c r="G613" s="26">
        <f>G609*8/12+G621*4/12</f>
        <v>4.8266666666666662</v>
      </c>
      <c r="H613">
        <f t="shared" si="18"/>
        <v>1921</v>
      </c>
      <c r="I613">
        <f t="shared" si="19"/>
        <v>5</v>
      </c>
      <c r="J613">
        <f>Table_Data[[#This Row],[E]]*$J$6/Table_Data[[#This Row],[CPI]]</f>
        <v>8.7918213276836159</v>
      </c>
      <c r="K613">
        <f>Table_Data[[#This Row],[P]]*$J$6/Table_Data[[#This Row],[CPI]]</f>
        <v>106.54939209039549</v>
      </c>
      <c r="L613">
        <f>Table_Data[[#This Row],[E]]/(Table_Data[[#This Row],[CPI]]/$L$6)</f>
        <v>0.60741525423728815</v>
      </c>
      <c r="M613">
        <f>Table_Data[[#This Row],[P]]/(Table_Data[[#This Row],[CPI]]/$L$6)</f>
        <v>7.3613559322033906</v>
      </c>
      <c r="N613" s="43">
        <f>1-(Table_Data[[#This Row],[D]]/Table_Data[[#This Row],[E]])</f>
        <v>0.16731914893617017</v>
      </c>
    </row>
    <row r="614" spans="2:14" x14ac:dyDescent="0.25">
      <c r="B614" s="27">
        <v>1921.06</v>
      </c>
      <c r="C614" s="25">
        <v>6.55</v>
      </c>
      <c r="D614" s="28">
        <v>0.48499999999999999</v>
      </c>
      <c r="E614" s="25">
        <v>0.54500000000000004</v>
      </c>
      <c r="F614" s="25">
        <v>17.600000000000001</v>
      </c>
      <c r="G614" s="26">
        <f>G609*7/12+G621*5/12</f>
        <v>4.7608333333333333</v>
      </c>
      <c r="H614">
        <f t="shared" si="18"/>
        <v>1921</v>
      </c>
      <c r="I614">
        <f t="shared" si="19"/>
        <v>6</v>
      </c>
      <c r="J614">
        <f>Table_Data[[#This Row],[E]]*$J$6/Table_Data[[#This Row],[CPI]]</f>
        <v>8.2021571022727269</v>
      </c>
      <c r="K614">
        <f>Table_Data[[#This Row],[P]]*$J$6/Table_Data[[#This Row],[CPI]]</f>
        <v>98.576383522727269</v>
      </c>
      <c r="L614">
        <f>Table_Data[[#This Row],[E]]/(Table_Data[[#This Row],[CPI]]/$L$6)</f>
        <v>0.56667613636363634</v>
      </c>
      <c r="M614">
        <f>Table_Data[[#This Row],[P]]/(Table_Data[[#This Row],[CPI]]/$L$6)</f>
        <v>6.8105113636363628</v>
      </c>
      <c r="N614" s="43">
        <f>1-(Table_Data[[#This Row],[D]]/Table_Data[[#This Row],[E]])</f>
        <v>0.11009174311926617</v>
      </c>
    </row>
    <row r="615" spans="2:14" x14ac:dyDescent="0.25">
      <c r="B615" s="27">
        <v>1921.07</v>
      </c>
      <c r="C615" s="25">
        <v>6.53</v>
      </c>
      <c r="D615" s="28">
        <v>0.48080000000000001</v>
      </c>
      <c r="E615" s="25">
        <v>0.50249999999999995</v>
      </c>
      <c r="F615" s="25">
        <v>17.7</v>
      </c>
      <c r="G615" s="26">
        <f>G609*6/12+G621*6/12</f>
        <v>4.6950000000000003</v>
      </c>
      <c r="H615">
        <f t="shared" si="18"/>
        <v>1921</v>
      </c>
      <c r="I615">
        <f t="shared" si="19"/>
        <v>7.0000000000000009</v>
      </c>
      <c r="J615">
        <f>Table_Data[[#This Row],[E]]*$J$6/Table_Data[[#This Row],[CPI]]</f>
        <v>7.5198131355932194</v>
      </c>
      <c r="K615">
        <f>Table_Data[[#This Row],[P]]*$J$6/Table_Data[[#This Row],[CPI]]</f>
        <v>97.720158757062165</v>
      </c>
      <c r="L615">
        <f>Table_Data[[#This Row],[E]]/(Table_Data[[#This Row],[CPI]]/$L$6)</f>
        <v>0.51953389830508467</v>
      </c>
      <c r="M615">
        <f>Table_Data[[#This Row],[P]]/(Table_Data[[#This Row],[CPI]]/$L$6)</f>
        <v>6.7513559322033903</v>
      </c>
      <c r="N615" s="43">
        <f>1-(Table_Data[[#This Row],[D]]/Table_Data[[#This Row],[E]])</f>
        <v>4.3184079601989889E-2</v>
      </c>
    </row>
    <row r="616" spans="2:14" x14ac:dyDescent="0.25">
      <c r="B616" s="27">
        <v>1921.08</v>
      </c>
      <c r="C616" s="25">
        <v>6.45</v>
      </c>
      <c r="D616" s="28">
        <v>0.47670000000000001</v>
      </c>
      <c r="E616" s="25">
        <v>0.46</v>
      </c>
      <c r="F616" s="25">
        <v>17.7</v>
      </c>
      <c r="G616" s="26">
        <f>G609*5/12+G621*7/12</f>
        <v>4.6291666666666664</v>
      </c>
      <c r="H616">
        <f t="shared" si="18"/>
        <v>1921</v>
      </c>
      <c r="I616">
        <f t="shared" si="19"/>
        <v>8</v>
      </c>
      <c r="J616">
        <f>Table_Data[[#This Row],[E]]*$J$6/Table_Data[[#This Row],[CPI]]</f>
        <v>6.8838090395480238</v>
      </c>
      <c r="K616">
        <f>Table_Data[[#This Row],[P]]*$J$6/Table_Data[[#This Row],[CPI]]</f>
        <v>96.522974576271196</v>
      </c>
      <c r="L616">
        <f>Table_Data[[#This Row],[E]]/(Table_Data[[#This Row],[CPI]]/$L$6)</f>
        <v>0.4755932203389831</v>
      </c>
      <c r="M616">
        <f>Table_Data[[#This Row],[P]]/(Table_Data[[#This Row],[CPI]]/$L$6)</f>
        <v>6.6686440677966106</v>
      </c>
      <c r="N616" s="43">
        <f>1-(Table_Data[[#This Row],[D]]/Table_Data[[#This Row],[E]])</f>
        <v>-3.6304347826086936E-2</v>
      </c>
    </row>
    <row r="617" spans="2:14" x14ac:dyDescent="0.25">
      <c r="B617" s="27">
        <v>1921.09</v>
      </c>
      <c r="C617" s="25">
        <v>6.61</v>
      </c>
      <c r="D617" s="28">
        <v>0.47249999999999998</v>
      </c>
      <c r="E617" s="25">
        <v>0.41749999999999998</v>
      </c>
      <c r="F617" s="25">
        <v>17.5</v>
      </c>
      <c r="G617" s="26">
        <f>G609*4/12+G621*8/12</f>
        <v>4.5633333333333335</v>
      </c>
      <c r="H617">
        <f t="shared" si="18"/>
        <v>1921</v>
      </c>
      <c r="I617">
        <f t="shared" si="19"/>
        <v>9</v>
      </c>
      <c r="J617">
        <f>Table_Data[[#This Row],[E]]*$J$6/Table_Data[[#This Row],[CPI]]</f>
        <v>6.3192084285714287</v>
      </c>
      <c r="K617">
        <f>Table_Data[[#This Row],[P]]*$J$6/Table_Data[[#This Row],[CPI]]</f>
        <v>100.04782685714287</v>
      </c>
      <c r="L617">
        <f>Table_Data[[#This Row],[E]]/(Table_Data[[#This Row],[CPI]]/$L$6)</f>
        <v>0.4365857142857143</v>
      </c>
      <c r="M617">
        <f>Table_Data[[#This Row],[P]]/(Table_Data[[#This Row],[CPI]]/$L$6)</f>
        <v>6.9121714285714289</v>
      </c>
      <c r="N617" s="43">
        <f>1-(Table_Data[[#This Row],[D]]/Table_Data[[#This Row],[E]])</f>
        <v>-0.13173652694610771</v>
      </c>
    </row>
    <row r="618" spans="2:14" x14ac:dyDescent="0.25">
      <c r="B618" s="27">
        <v>1921.1</v>
      </c>
      <c r="C618" s="25">
        <v>6.7</v>
      </c>
      <c r="D618" s="28">
        <v>0.46829999999999999</v>
      </c>
      <c r="E618" s="25">
        <v>0.375</v>
      </c>
      <c r="F618" s="25">
        <v>17.5</v>
      </c>
      <c r="G618" s="26">
        <f>G609*3/12+G621*9/12</f>
        <v>4.4974999999999996</v>
      </c>
      <c r="H618">
        <f t="shared" si="18"/>
        <v>1921</v>
      </c>
      <c r="I618">
        <f t="shared" si="19"/>
        <v>10</v>
      </c>
      <c r="J618">
        <f>Table_Data[[#This Row],[E]]*$J$6/Table_Data[[#This Row],[CPI]]</f>
        <v>5.675935714285715</v>
      </c>
      <c r="K618">
        <f>Table_Data[[#This Row],[P]]*$J$6/Table_Data[[#This Row],[CPI]]</f>
        <v>101.41005142857144</v>
      </c>
      <c r="L618">
        <f>Table_Data[[#This Row],[E]]/(Table_Data[[#This Row],[CPI]]/$L$6)</f>
        <v>0.39214285714285718</v>
      </c>
      <c r="M618">
        <f>Table_Data[[#This Row],[P]]/(Table_Data[[#This Row],[CPI]]/$L$6)</f>
        <v>7.0062857142857151</v>
      </c>
      <c r="N618" s="43">
        <f>1-(Table_Data[[#This Row],[D]]/Table_Data[[#This Row],[E]])</f>
        <v>-0.24879999999999991</v>
      </c>
    </row>
    <row r="619" spans="2:14" x14ac:dyDescent="0.25">
      <c r="B619" s="27">
        <v>1921.11</v>
      </c>
      <c r="C619" s="25">
        <v>7.06</v>
      </c>
      <c r="D619" s="28">
        <v>0.4642</v>
      </c>
      <c r="E619" s="25">
        <v>0.33250000000000002</v>
      </c>
      <c r="F619" s="25">
        <v>17.399999999999999</v>
      </c>
      <c r="G619" s="26">
        <f>G609*2/12+G621*10/12</f>
        <v>4.4316666666666666</v>
      </c>
      <c r="H619">
        <f t="shared" si="18"/>
        <v>1921</v>
      </c>
      <c r="I619">
        <f t="shared" si="19"/>
        <v>11</v>
      </c>
      <c r="J619">
        <f>Table_Data[[#This Row],[E]]*$J$6/Table_Data[[#This Row],[CPI]]</f>
        <v>5.0615863505747134</v>
      </c>
      <c r="K619">
        <f>Table_Data[[#This Row],[P]]*$J$6/Table_Data[[#This Row],[CPI]]</f>
        <v>107.4730816091954</v>
      </c>
      <c r="L619">
        <f>Table_Data[[#This Row],[E]]/(Table_Data[[#This Row],[CPI]]/$L$6)</f>
        <v>0.34969827586206903</v>
      </c>
      <c r="M619">
        <f>Table_Data[[#This Row],[P]]/(Table_Data[[#This Row],[CPI]]/$L$6)</f>
        <v>7.4251724137931046</v>
      </c>
      <c r="N619" s="43">
        <f>1-(Table_Data[[#This Row],[D]]/Table_Data[[#This Row],[E]])</f>
        <v>-0.3960902255639096</v>
      </c>
    </row>
    <row r="620" spans="2:14" x14ac:dyDescent="0.25">
      <c r="B620" s="27">
        <v>1921.12</v>
      </c>
      <c r="C620" s="25">
        <v>7.31</v>
      </c>
      <c r="D620" s="28">
        <v>0.46</v>
      </c>
      <c r="E620" s="25">
        <v>0.28999999999999998</v>
      </c>
      <c r="F620" s="25">
        <v>17.3</v>
      </c>
      <c r="G620" s="26">
        <f>G609*1/12+G621*11/12</f>
        <v>4.3658333333333328</v>
      </c>
      <c r="H620">
        <f t="shared" si="18"/>
        <v>1921</v>
      </c>
      <c r="I620">
        <f t="shared" si="19"/>
        <v>12</v>
      </c>
      <c r="J620">
        <f>Table_Data[[#This Row],[E]]*$J$6/Table_Data[[#This Row],[CPI]]</f>
        <v>4.4401346820809247</v>
      </c>
      <c r="K620">
        <f>Table_Data[[#This Row],[P]]*$J$6/Table_Data[[#This Row],[CPI]]</f>
        <v>111.92201560693641</v>
      </c>
      <c r="L620">
        <f>Table_Data[[#This Row],[E]]/(Table_Data[[#This Row],[CPI]]/$L$6)</f>
        <v>0.30676300578034676</v>
      </c>
      <c r="M620">
        <f>Table_Data[[#This Row],[P]]/(Table_Data[[#This Row],[CPI]]/$L$6)</f>
        <v>7.7325433526011551</v>
      </c>
      <c r="N620" s="43">
        <f>1-(Table_Data[[#This Row],[D]]/Table_Data[[#This Row],[E]])</f>
        <v>-0.58620689655172442</v>
      </c>
    </row>
    <row r="621" spans="2:14" x14ac:dyDescent="0.25">
      <c r="B621" s="27">
        <v>1922.01</v>
      </c>
      <c r="C621" s="25">
        <v>7.3</v>
      </c>
      <c r="D621" s="28">
        <v>0.4642</v>
      </c>
      <c r="E621" s="25">
        <v>0.32329999999999998</v>
      </c>
      <c r="F621" s="25">
        <v>16.899999999999999</v>
      </c>
      <c r="G621" s="26">
        <v>4.3</v>
      </c>
      <c r="H621">
        <f t="shared" si="18"/>
        <v>1922</v>
      </c>
      <c r="I621">
        <f t="shared" si="19"/>
        <v>1</v>
      </c>
      <c r="J621">
        <f>Table_Data[[#This Row],[E]]*$J$6/Table_Data[[#This Row],[CPI]]</f>
        <v>5.0671440295857995</v>
      </c>
      <c r="K621">
        <f>Table_Data[[#This Row],[P]]*$J$6/Table_Data[[#This Row],[CPI]]</f>
        <v>114.41432544378699</v>
      </c>
      <c r="L621">
        <f>Table_Data[[#This Row],[E]]/(Table_Data[[#This Row],[CPI]]/$L$6)</f>
        <v>0.35008224852071007</v>
      </c>
      <c r="M621">
        <f>Table_Data[[#This Row],[P]]/(Table_Data[[#This Row],[CPI]]/$L$6)</f>
        <v>7.9047337278106511</v>
      </c>
      <c r="N621" s="43">
        <f>1-(Table_Data[[#This Row],[D]]/Table_Data[[#This Row],[E]])</f>
        <v>-0.43581812557995692</v>
      </c>
    </row>
    <row r="622" spans="2:14" x14ac:dyDescent="0.25">
      <c r="B622" s="27">
        <v>1922.02</v>
      </c>
      <c r="C622" s="25">
        <v>7.46</v>
      </c>
      <c r="D622" s="28">
        <v>0.46829999999999999</v>
      </c>
      <c r="E622" s="25">
        <v>0.35670000000000002</v>
      </c>
      <c r="F622" s="25">
        <v>16.899999999999999</v>
      </c>
      <c r="G622" s="26">
        <f>G621*11/12+G633*1/12</f>
        <v>4.3049999999999997</v>
      </c>
      <c r="H622">
        <f t="shared" si="18"/>
        <v>1922</v>
      </c>
      <c r="I622">
        <f t="shared" si="19"/>
        <v>2</v>
      </c>
      <c r="J622">
        <f>Table_Data[[#This Row],[E]]*$J$6/Table_Data[[#This Row],[CPI]]</f>
        <v>5.5906287514792909</v>
      </c>
      <c r="K622">
        <f>Table_Data[[#This Row],[P]]*$J$6/Table_Data[[#This Row],[CPI]]</f>
        <v>116.92203668639054</v>
      </c>
      <c r="L622">
        <f>Table_Data[[#This Row],[E]]/(Table_Data[[#This Row],[CPI]]/$L$6)</f>
        <v>0.38624911242603555</v>
      </c>
      <c r="M622">
        <f>Table_Data[[#This Row],[P]]/(Table_Data[[#This Row],[CPI]]/$L$6)</f>
        <v>8.0779881656804733</v>
      </c>
      <c r="N622" s="43">
        <f>1-(Table_Data[[#This Row],[D]]/Table_Data[[#This Row],[E]])</f>
        <v>-0.31286795626576946</v>
      </c>
    </row>
    <row r="623" spans="2:14" x14ac:dyDescent="0.25">
      <c r="B623" s="27">
        <v>1922.03</v>
      </c>
      <c r="C623" s="25">
        <v>7.74</v>
      </c>
      <c r="D623" s="28">
        <v>0.47249999999999998</v>
      </c>
      <c r="E623" s="25">
        <v>0.39</v>
      </c>
      <c r="F623" s="25">
        <v>16.7</v>
      </c>
      <c r="G623" s="26">
        <f>G621*10/12+G633*2/12</f>
        <v>4.3100000000000005</v>
      </c>
      <c r="H623">
        <f t="shared" si="18"/>
        <v>1922</v>
      </c>
      <c r="I623">
        <f t="shared" si="19"/>
        <v>3</v>
      </c>
      <c r="J623">
        <f>Table_Data[[#This Row],[E]]*$J$6/Table_Data[[#This Row],[CPI]]</f>
        <v>6.1857502994011977</v>
      </c>
      <c r="K623">
        <f>Table_Data[[#This Row],[P]]*$J$6/Table_Data[[#This Row],[CPI]]</f>
        <v>122.7633520958084</v>
      </c>
      <c r="L623">
        <f>Table_Data[[#This Row],[E]]/(Table_Data[[#This Row],[CPI]]/$L$6)</f>
        <v>0.42736526946107789</v>
      </c>
      <c r="M623">
        <f>Table_Data[[#This Row],[P]]/(Table_Data[[#This Row],[CPI]]/$L$6)</f>
        <v>8.4815568862275459</v>
      </c>
      <c r="N623" s="43">
        <f>1-(Table_Data[[#This Row],[D]]/Table_Data[[#This Row],[E]])</f>
        <v>-0.21153846153846145</v>
      </c>
    </row>
    <row r="624" spans="2:14" x14ac:dyDescent="0.25">
      <c r="B624" s="27">
        <v>1922.04</v>
      </c>
      <c r="C624" s="25">
        <v>8.2100000000000009</v>
      </c>
      <c r="D624" s="28">
        <v>0.47670000000000001</v>
      </c>
      <c r="E624" s="25">
        <v>0.42330000000000001</v>
      </c>
      <c r="F624" s="25">
        <v>16.7</v>
      </c>
      <c r="G624" s="26">
        <f>G621*9/12+G633*3/12</f>
        <v>4.3149999999999995</v>
      </c>
      <c r="H624">
        <f t="shared" si="18"/>
        <v>1922</v>
      </c>
      <c r="I624">
        <f t="shared" si="19"/>
        <v>4</v>
      </c>
      <c r="J624">
        <f>Table_Data[[#This Row],[E]]*$J$6/Table_Data[[#This Row],[CPI]]</f>
        <v>6.7139182095808394</v>
      </c>
      <c r="K624">
        <f>Table_Data[[#This Row],[P]]*$J$6/Table_Data[[#This Row],[CPI]]</f>
        <v>130.21797425149703</v>
      </c>
      <c r="L624">
        <f>Table_Data[[#This Row],[E]]/(Table_Data[[#This Row],[CPI]]/$L$6)</f>
        <v>0.46385568862275456</v>
      </c>
      <c r="M624">
        <f>Table_Data[[#This Row],[P]]/(Table_Data[[#This Row],[CPI]]/$L$6)</f>
        <v>8.9965868263473077</v>
      </c>
      <c r="N624" s="43">
        <f>1-(Table_Data[[#This Row],[D]]/Table_Data[[#This Row],[E]])</f>
        <v>-0.1261516654854713</v>
      </c>
    </row>
    <row r="625" spans="2:14" x14ac:dyDescent="0.25">
      <c r="B625" s="27">
        <v>1922.05</v>
      </c>
      <c r="C625" s="25">
        <v>8.5299999999999994</v>
      </c>
      <c r="D625" s="28">
        <v>0.48080000000000001</v>
      </c>
      <c r="E625" s="25">
        <v>0.45669999999999999</v>
      </c>
      <c r="F625" s="25">
        <v>16.7</v>
      </c>
      <c r="G625" s="26">
        <f>G621*8/12+G633*4/12</f>
        <v>4.32</v>
      </c>
      <c r="H625">
        <f t="shared" si="18"/>
        <v>1922</v>
      </c>
      <c r="I625">
        <f t="shared" si="19"/>
        <v>5</v>
      </c>
      <c r="J625">
        <f>Table_Data[[#This Row],[E]]*$J$6/Table_Data[[#This Row],[CPI]]</f>
        <v>7.243672209580839</v>
      </c>
      <c r="K625">
        <f>Table_Data[[#This Row],[P]]*$J$6/Table_Data[[#This Row],[CPI]]</f>
        <v>135.29346167664673</v>
      </c>
      <c r="L625">
        <f>Table_Data[[#This Row],[E]]/(Table_Data[[#This Row],[CPI]]/$L$6)</f>
        <v>0.50045568862275458</v>
      </c>
      <c r="M625">
        <f>Table_Data[[#This Row],[P]]/(Table_Data[[#This Row],[CPI]]/$L$6)</f>
        <v>9.3472455089820361</v>
      </c>
      <c r="N625" s="43">
        <f>1-(Table_Data[[#This Row],[D]]/Table_Data[[#This Row],[E]])</f>
        <v>-5.2769870812349406E-2</v>
      </c>
    </row>
    <row r="626" spans="2:14" x14ac:dyDescent="0.25">
      <c r="B626" s="27">
        <v>1922.06</v>
      </c>
      <c r="C626" s="25">
        <v>8.4499999999999993</v>
      </c>
      <c r="D626" s="28">
        <v>0.48499999999999999</v>
      </c>
      <c r="E626" s="25">
        <v>0.49</v>
      </c>
      <c r="F626" s="25">
        <v>16.7</v>
      </c>
      <c r="G626" s="26">
        <f>G621*7/12+G633*5/12</f>
        <v>4.3250000000000002</v>
      </c>
      <c r="H626">
        <f t="shared" si="18"/>
        <v>1922</v>
      </c>
      <c r="I626">
        <f t="shared" si="19"/>
        <v>6</v>
      </c>
      <c r="J626">
        <f>Table_Data[[#This Row],[E]]*$J$6/Table_Data[[#This Row],[CPI]]</f>
        <v>7.7718401197604789</v>
      </c>
      <c r="K626">
        <f>Table_Data[[#This Row],[P]]*$J$6/Table_Data[[#This Row],[CPI]]</f>
        <v>134.0245898203593</v>
      </c>
      <c r="L626">
        <f>Table_Data[[#This Row],[E]]/(Table_Data[[#This Row],[CPI]]/$L$6)</f>
        <v>0.53694610778443119</v>
      </c>
      <c r="M626">
        <f>Table_Data[[#This Row],[P]]/(Table_Data[[#This Row],[CPI]]/$L$6)</f>
        <v>9.2595808383233535</v>
      </c>
      <c r="N626" s="43">
        <f>1-(Table_Data[[#This Row],[D]]/Table_Data[[#This Row],[E]])</f>
        <v>1.0204081632653073E-2</v>
      </c>
    </row>
    <row r="627" spans="2:14" x14ac:dyDescent="0.25">
      <c r="B627" s="27">
        <v>1922.07</v>
      </c>
      <c r="C627" s="25">
        <v>8.51</v>
      </c>
      <c r="D627" s="28">
        <v>0.48920000000000002</v>
      </c>
      <c r="E627" s="25">
        <v>0.52329999999999999</v>
      </c>
      <c r="F627" s="25">
        <v>16.8</v>
      </c>
      <c r="G627" s="26">
        <f>G621*6/12+G633*6/12</f>
        <v>4.33</v>
      </c>
      <c r="H627">
        <f t="shared" si="18"/>
        <v>1922</v>
      </c>
      <c r="I627">
        <f t="shared" si="19"/>
        <v>7.0000000000000009</v>
      </c>
      <c r="J627">
        <f>Table_Data[[#This Row],[E]]*$J$6/Table_Data[[#This Row],[CPI]]</f>
        <v>8.2506032202380961</v>
      </c>
      <c r="K627">
        <f>Table_Data[[#This Row],[P]]*$J$6/Table_Data[[#This Row],[CPI]]</f>
        <v>134.17281369047618</v>
      </c>
      <c r="L627">
        <f>Table_Data[[#This Row],[E]]/(Table_Data[[#This Row],[CPI]]/$L$6)</f>
        <v>0.57002321428571423</v>
      </c>
      <c r="M627">
        <f>Table_Data[[#This Row],[P]]/(Table_Data[[#This Row],[CPI]]/$L$6)</f>
        <v>9.2698214285714275</v>
      </c>
      <c r="N627" s="43">
        <f>1-(Table_Data[[#This Row],[D]]/Table_Data[[#This Row],[E]])</f>
        <v>6.5163386202942819E-2</v>
      </c>
    </row>
    <row r="628" spans="2:14" x14ac:dyDescent="0.25">
      <c r="B628" s="27">
        <v>1922.08</v>
      </c>
      <c r="C628" s="25">
        <v>8.83</v>
      </c>
      <c r="D628" s="28">
        <v>0.49330000000000002</v>
      </c>
      <c r="E628" s="25">
        <v>0.55669999999999997</v>
      </c>
      <c r="F628" s="25">
        <v>16.600000000000001</v>
      </c>
      <c r="G628" s="26">
        <f>G621*5/12+G633*7/12</f>
        <v>4.335</v>
      </c>
      <c r="H628">
        <f t="shared" si="18"/>
        <v>1922</v>
      </c>
      <c r="I628">
        <f t="shared" si="19"/>
        <v>8</v>
      </c>
      <c r="J628">
        <f>Table_Data[[#This Row],[E]]*$J$6/Table_Data[[#This Row],[CPI]]</f>
        <v>8.8829533674698791</v>
      </c>
      <c r="K628">
        <f>Table_Data[[#This Row],[P]]*$J$6/Table_Data[[#This Row],[CPI]]</f>
        <v>140.89541626506022</v>
      </c>
      <c r="L628">
        <f>Table_Data[[#This Row],[E]]/(Table_Data[[#This Row],[CPI]]/$L$6)</f>
        <v>0.61371144578313253</v>
      </c>
      <c r="M628">
        <f>Table_Data[[#This Row],[P]]/(Table_Data[[#This Row],[CPI]]/$L$6)</f>
        <v>9.7342771084337354</v>
      </c>
      <c r="N628" s="43">
        <f>1-(Table_Data[[#This Row],[D]]/Table_Data[[#This Row],[E]])</f>
        <v>0.11388539608406678</v>
      </c>
    </row>
    <row r="629" spans="2:14" x14ac:dyDescent="0.25">
      <c r="B629" s="27">
        <v>1922.09</v>
      </c>
      <c r="C629" s="25">
        <v>9.06</v>
      </c>
      <c r="D629" s="28">
        <v>0.4975</v>
      </c>
      <c r="E629" s="25">
        <v>0.59</v>
      </c>
      <c r="F629" s="25">
        <v>16.600000000000001</v>
      </c>
      <c r="G629" s="26">
        <f>G621*4/12+G633*8/12</f>
        <v>4.34</v>
      </c>
      <c r="H629">
        <f t="shared" si="18"/>
        <v>1922</v>
      </c>
      <c r="I629">
        <f t="shared" si="19"/>
        <v>9</v>
      </c>
      <c r="J629">
        <f>Table_Data[[#This Row],[E]]*$J$6/Table_Data[[#This Row],[CPI]]</f>
        <v>9.4143030120481921</v>
      </c>
      <c r="K629">
        <f>Table_Data[[#This Row],[P]]*$J$6/Table_Data[[#This Row],[CPI]]</f>
        <v>144.56539879518073</v>
      </c>
      <c r="L629">
        <f>Table_Data[[#This Row],[E]]/(Table_Data[[#This Row],[CPI]]/$L$6)</f>
        <v>0.65042168674698786</v>
      </c>
      <c r="M629">
        <f>Table_Data[[#This Row],[P]]/(Table_Data[[#This Row],[CPI]]/$L$6)</f>
        <v>9.9878313253012045</v>
      </c>
      <c r="N629" s="43">
        <f>1-(Table_Data[[#This Row],[D]]/Table_Data[[#This Row],[E]])</f>
        <v>0.15677966101694907</v>
      </c>
    </row>
    <row r="630" spans="2:14" x14ac:dyDescent="0.25">
      <c r="B630" s="27">
        <v>1922.1</v>
      </c>
      <c r="C630" s="25">
        <v>9.26</v>
      </c>
      <c r="D630" s="28">
        <v>0.50170000000000003</v>
      </c>
      <c r="E630" s="25">
        <v>0.62329999999999997</v>
      </c>
      <c r="F630" s="25">
        <v>16.7</v>
      </c>
      <c r="G630" s="26">
        <f>G621*3/12+G633*9/12</f>
        <v>4.3449999999999998</v>
      </c>
      <c r="H630">
        <f t="shared" si="18"/>
        <v>1922</v>
      </c>
      <c r="I630">
        <f t="shared" si="19"/>
        <v>10</v>
      </c>
      <c r="J630">
        <f>Table_Data[[#This Row],[E]]*$J$6/Table_Data[[#This Row],[CPI]]</f>
        <v>9.8860978502994019</v>
      </c>
      <c r="K630">
        <f>Table_Data[[#This Row],[P]]*$J$6/Table_Data[[#This Row],[CPI]]</f>
        <v>146.87191736526947</v>
      </c>
      <c r="L630">
        <f>Table_Data[[#This Row],[E]]/(Table_Data[[#This Row],[CPI]]/$L$6)</f>
        <v>0.68301736526946111</v>
      </c>
      <c r="M630">
        <f>Table_Data[[#This Row],[P]]/(Table_Data[[#This Row],[CPI]]/$L$6)</f>
        <v>10.147185628742516</v>
      </c>
      <c r="N630" s="43">
        <f>1-(Table_Data[[#This Row],[D]]/Table_Data[[#This Row],[E]])</f>
        <v>0.19509064655863939</v>
      </c>
    </row>
    <row r="631" spans="2:14" x14ac:dyDescent="0.25">
      <c r="B631" s="27">
        <v>1922.11</v>
      </c>
      <c r="C631" s="25">
        <v>8.8000000000000007</v>
      </c>
      <c r="D631" s="28">
        <v>0.50580000000000003</v>
      </c>
      <c r="E631" s="25">
        <v>0.65669999999999995</v>
      </c>
      <c r="F631" s="25">
        <v>16.8</v>
      </c>
      <c r="G631" s="26">
        <f>G621*2/12+G633*10/12</f>
        <v>4.3499999999999996</v>
      </c>
      <c r="H631">
        <f t="shared" si="18"/>
        <v>1922</v>
      </c>
      <c r="I631">
        <f t="shared" si="19"/>
        <v>11</v>
      </c>
      <c r="J631">
        <f>Table_Data[[#This Row],[E]]*$J$6/Table_Data[[#This Row],[CPI]]</f>
        <v>10.353852732142856</v>
      </c>
      <c r="K631">
        <f>Table_Data[[#This Row],[P]]*$J$6/Table_Data[[#This Row],[CPI]]</f>
        <v>138.74509523809525</v>
      </c>
      <c r="L631">
        <f>Table_Data[[#This Row],[E]]/(Table_Data[[#This Row],[CPI]]/$L$6)</f>
        <v>0.71533392857142852</v>
      </c>
      <c r="M631">
        <f>Table_Data[[#This Row],[P]]/(Table_Data[[#This Row],[CPI]]/$L$6)</f>
        <v>9.5857142857142854</v>
      </c>
      <c r="N631" s="43">
        <f>1-(Table_Data[[#This Row],[D]]/Table_Data[[#This Row],[E]])</f>
        <v>0.22978529008679749</v>
      </c>
    </row>
    <row r="632" spans="2:14" x14ac:dyDescent="0.25">
      <c r="B632" s="27">
        <v>1922.12</v>
      </c>
      <c r="C632" s="25">
        <v>8.7799999999999994</v>
      </c>
      <c r="D632" s="28">
        <v>0.51</v>
      </c>
      <c r="E632" s="25">
        <v>0.69</v>
      </c>
      <c r="F632" s="25">
        <v>16.899999999999999</v>
      </c>
      <c r="G632" s="26">
        <f>G621*1/12+G633*11/12</f>
        <v>4.3549999999999995</v>
      </c>
      <c r="H632">
        <f t="shared" si="18"/>
        <v>1922</v>
      </c>
      <c r="I632">
        <f t="shared" si="19"/>
        <v>12</v>
      </c>
      <c r="J632">
        <f>Table_Data[[#This Row],[E]]*$J$6/Table_Data[[#This Row],[CPI]]</f>
        <v>10.814504733727812</v>
      </c>
      <c r="K632">
        <f>Table_Data[[#This Row],[P]]*$J$6/Table_Data[[#This Row],[CPI]]</f>
        <v>137.61065443786981</v>
      </c>
      <c r="L632">
        <f>Table_Data[[#This Row],[E]]/(Table_Data[[#This Row],[CPI]]/$L$6)</f>
        <v>0.74715976331360945</v>
      </c>
      <c r="M632">
        <f>Table_Data[[#This Row],[P]]/(Table_Data[[#This Row],[CPI]]/$L$6)</f>
        <v>9.5073372781065082</v>
      </c>
      <c r="N632" s="43">
        <f>1-(Table_Data[[#This Row],[D]]/Table_Data[[#This Row],[E]])</f>
        <v>0.26086956521739124</v>
      </c>
    </row>
    <row r="633" spans="2:14" x14ac:dyDescent="0.25">
      <c r="B633" s="27">
        <v>1923.01</v>
      </c>
      <c r="C633" s="25">
        <v>8.9</v>
      </c>
      <c r="D633" s="28">
        <v>0.51170000000000004</v>
      </c>
      <c r="E633" s="25">
        <v>0.71419999999999995</v>
      </c>
      <c r="F633" s="25">
        <v>16.8</v>
      </c>
      <c r="G633" s="26">
        <v>4.3600000000000003</v>
      </c>
      <c r="H633">
        <f t="shared" si="18"/>
        <v>1923</v>
      </c>
      <c r="I633">
        <f t="shared" si="19"/>
        <v>1</v>
      </c>
      <c r="J633">
        <f>Table_Data[[#This Row],[E]]*$J$6/Table_Data[[#This Row],[CPI]]</f>
        <v>11.260425797619048</v>
      </c>
      <c r="K633">
        <f>Table_Data[[#This Row],[P]]*$J$6/Table_Data[[#This Row],[CPI]]</f>
        <v>140.32174404761906</v>
      </c>
      <c r="L633">
        <f>Table_Data[[#This Row],[E]]/(Table_Data[[#This Row],[CPI]]/$L$6)</f>
        <v>0.7779678571428571</v>
      </c>
      <c r="M633">
        <f>Table_Data[[#This Row],[P]]/(Table_Data[[#This Row],[CPI]]/$L$6)</f>
        <v>9.694642857142858</v>
      </c>
      <c r="N633" s="43">
        <f>1-(Table_Data[[#This Row],[D]]/Table_Data[[#This Row],[E]])</f>
        <v>0.28353402408288986</v>
      </c>
    </row>
    <row r="634" spans="2:14" x14ac:dyDescent="0.25">
      <c r="B634" s="27">
        <v>1923.02</v>
      </c>
      <c r="C634" s="25">
        <v>9.2799999999999994</v>
      </c>
      <c r="D634" s="28">
        <v>0.51329999999999998</v>
      </c>
      <c r="E634" s="25">
        <v>0.73829999999999996</v>
      </c>
      <c r="F634" s="25">
        <v>16.8</v>
      </c>
      <c r="G634" s="26">
        <f>G633*11/12+G645*1/12</f>
        <v>4.335</v>
      </c>
      <c r="H634">
        <f t="shared" si="18"/>
        <v>1923</v>
      </c>
      <c r="I634">
        <f t="shared" si="19"/>
        <v>2</v>
      </c>
      <c r="J634">
        <f>Table_Data[[#This Row],[E]]*$J$6/Table_Data[[#This Row],[CPI]]</f>
        <v>11.640398160714286</v>
      </c>
      <c r="K634">
        <f>Table_Data[[#This Row],[P]]*$J$6/Table_Data[[#This Row],[CPI]]</f>
        <v>146.31300952380951</v>
      </c>
      <c r="L634">
        <f>Table_Data[[#This Row],[E]]/(Table_Data[[#This Row],[CPI]]/$L$6)</f>
        <v>0.80421964285714276</v>
      </c>
      <c r="M634">
        <f>Table_Data[[#This Row],[P]]/(Table_Data[[#This Row],[CPI]]/$L$6)</f>
        <v>10.108571428571429</v>
      </c>
      <c r="N634" s="43">
        <f>1-(Table_Data[[#This Row],[D]]/Table_Data[[#This Row],[E]])</f>
        <v>0.30475416497358798</v>
      </c>
    </row>
    <row r="635" spans="2:14" x14ac:dyDescent="0.25">
      <c r="B635" s="27">
        <v>1923.03</v>
      </c>
      <c r="C635" s="25">
        <v>9.43</v>
      </c>
      <c r="D635" s="28">
        <v>0.51500000000000001</v>
      </c>
      <c r="E635" s="25">
        <v>0.76249999999999996</v>
      </c>
      <c r="F635" s="25">
        <v>16.8</v>
      </c>
      <c r="G635" s="26">
        <f>G633*10/12+G645*2/12</f>
        <v>4.3099999999999996</v>
      </c>
      <c r="H635">
        <f t="shared" si="18"/>
        <v>1923</v>
      </c>
      <c r="I635">
        <f t="shared" si="19"/>
        <v>3</v>
      </c>
      <c r="J635">
        <f>Table_Data[[#This Row],[E]]*$J$6/Table_Data[[#This Row],[CPI]]</f>
        <v>12.021947172619047</v>
      </c>
      <c r="K635">
        <f>Table_Data[[#This Row],[P]]*$J$6/Table_Data[[#This Row],[CPI]]</f>
        <v>148.67798273809524</v>
      </c>
      <c r="L635">
        <f>Table_Data[[#This Row],[E]]/(Table_Data[[#This Row],[CPI]]/$L$6)</f>
        <v>0.83058035714285705</v>
      </c>
      <c r="M635">
        <f>Table_Data[[#This Row],[P]]/(Table_Data[[#This Row],[CPI]]/$L$6)</f>
        <v>10.271964285714285</v>
      </c>
      <c r="N635" s="43">
        <f>1-(Table_Data[[#This Row],[D]]/Table_Data[[#This Row],[E]])</f>
        <v>0.32459016393442619</v>
      </c>
    </row>
    <row r="636" spans="2:14" x14ac:dyDescent="0.25">
      <c r="B636" s="27">
        <v>1923.04</v>
      </c>
      <c r="C636" s="25">
        <v>9.1</v>
      </c>
      <c r="D636" s="28">
        <v>0.51670000000000005</v>
      </c>
      <c r="E636" s="25">
        <v>0.78669999999999995</v>
      </c>
      <c r="F636" s="25">
        <v>16.899999999999999</v>
      </c>
      <c r="G636" s="26">
        <f>G633*9/12+G645*3/12</f>
        <v>4.2850000000000001</v>
      </c>
      <c r="H636">
        <f t="shared" si="18"/>
        <v>1923</v>
      </c>
      <c r="I636">
        <f t="shared" si="19"/>
        <v>4</v>
      </c>
      <c r="J636">
        <f>Table_Data[[#This Row],[E]]*$J$6/Table_Data[[#This Row],[CPI]]</f>
        <v>12.330102715976333</v>
      </c>
      <c r="K636">
        <f>Table_Data[[#This Row],[P]]*$J$6/Table_Data[[#This Row],[CPI]]</f>
        <v>142.62607692307694</v>
      </c>
      <c r="L636">
        <f>Table_Data[[#This Row],[E]]/(Table_Data[[#This Row],[CPI]]/$L$6)</f>
        <v>0.85187041420118348</v>
      </c>
      <c r="M636">
        <f>Table_Data[[#This Row],[P]]/(Table_Data[[#This Row],[CPI]]/$L$6)</f>
        <v>9.8538461538461544</v>
      </c>
      <c r="N636" s="43">
        <f>1-(Table_Data[[#This Row],[D]]/Table_Data[[#This Row],[E]])</f>
        <v>0.34320579636456072</v>
      </c>
    </row>
    <row r="637" spans="2:14" x14ac:dyDescent="0.25">
      <c r="B637" s="27">
        <v>1923.05</v>
      </c>
      <c r="C637" s="25">
        <v>8.67</v>
      </c>
      <c r="D637" s="28">
        <v>0.51829999999999998</v>
      </c>
      <c r="E637" s="25">
        <v>0.81079999999999997</v>
      </c>
      <c r="F637" s="25">
        <v>16.899999999999999</v>
      </c>
      <c r="G637" s="26">
        <f>G633*8/12+G645*4/12</f>
        <v>4.26</v>
      </c>
      <c r="H637">
        <f t="shared" si="18"/>
        <v>1923</v>
      </c>
      <c r="I637">
        <f t="shared" si="19"/>
        <v>5</v>
      </c>
      <c r="J637">
        <f>Table_Data[[#This Row],[E]]*$J$6/Table_Data[[#This Row],[CPI]]</f>
        <v>12.707826721893491</v>
      </c>
      <c r="K637">
        <f>Table_Data[[#This Row],[P]]*$J$6/Table_Data[[#This Row],[CPI]]</f>
        <v>135.88660295857991</v>
      </c>
      <c r="L637">
        <f>Table_Data[[#This Row],[E]]/(Table_Data[[#This Row],[CPI]]/$L$6)</f>
        <v>0.87796686390532552</v>
      </c>
      <c r="M637">
        <f>Table_Data[[#This Row],[P]]/(Table_Data[[#This Row],[CPI]]/$L$6)</f>
        <v>9.3882248520710068</v>
      </c>
      <c r="N637" s="43">
        <f>1-(Table_Data[[#This Row],[D]]/Table_Data[[#This Row],[E]])</f>
        <v>0.36075481006413423</v>
      </c>
    </row>
    <row r="638" spans="2:14" x14ac:dyDescent="0.25">
      <c r="B638" s="27">
        <v>1923.06</v>
      </c>
      <c r="C638" s="25">
        <v>8.34</v>
      </c>
      <c r="D638" s="28">
        <v>0.52</v>
      </c>
      <c r="E638" s="25">
        <v>0.83499999999999996</v>
      </c>
      <c r="F638" s="25">
        <v>17</v>
      </c>
      <c r="G638" s="26">
        <f>G633*7/12+G645*5/12</f>
        <v>4.2349999999999994</v>
      </c>
      <c r="H638">
        <f t="shared" si="18"/>
        <v>1923</v>
      </c>
      <c r="I638">
        <f t="shared" si="19"/>
        <v>6</v>
      </c>
      <c r="J638">
        <f>Table_Data[[#This Row],[E]]*$J$6/Table_Data[[#This Row],[CPI]]</f>
        <v>13.010135</v>
      </c>
      <c r="K638">
        <f>Table_Data[[#This Row],[P]]*$J$6/Table_Data[[#This Row],[CPI]]</f>
        <v>129.94553999999999</v>
      </c>
      <c r="L638">
        <f>Table_Data[[#This Row],[E]]/(Table_Data[[#This Row],[CPI]]/$L$6)</f>
        <v>0.89885294117647063</v>
      </c>
      <c r="M638">
        <f>Table_Data[[#This Row],[P]]/(Table_Data[[#This Row],[CPI]]/$L$6)</f>
        <v>8.977764705882354</v>
      </c>
      <c r="N638" s="43">
        <f>1-(Table_Data[[#This Row],[D]]/Table_Data[[#This Row],[E]])</f>
        <v>0.3772455089820359</v>
      </c>
    </row>
    <row r="639" spans="2:14" x14ac:dyDescent="0.25">
      <c r="B639" s="27">
        <v>1923.07</v>
      </c>
      <c r="C639" s="25">
        <v>8.06</v>
      </c>
      <c r="D639" s="28">
        <v>0.52170000000000005</v>
      </c>
      <c r="E639" s="25">
        <v>0.85919999999999996</v>
      </c>
      <c r="F639" s="25">
        <v>17.2</v>
      </c>
      <c r="G639" s="26">
        <f>G633*6/12+G645*6/12</f>
        <v>4.21</v>
      </c>
      <c r="H639">
        <f t="shared" si="18"/>
        <v>1923</v>
      </c>
      <c r="I639">
        <f t="shared" si="19"/>
        <v>7.0000000000000009</v>
      </c>
      <c r="J639">
        <f>Table_Data[[#This Row],[E]]*$J$6/Table_Data[[#This Row],[CPI]]</f>
        <v>13.231530139534884</v>
      </c>
      <c r="K639">
        <f>Table_Data[[#This Row],[P]]*$J$6/Table_Data[[#This Row],[CPI]]</f>
        <v>124.12259418604653</v>
      </c>
      <c r="L639">
        <f>Table_Data[[#This Row],[E]]/(Table_Data[[#This Row],[CPI]]/$L$6)</f>
        <v>0.9141488372093024</v>
      </c>
      <c r="M639">
        <f>Table_Data[[#This Row],[P]]/(Table_Data[[#This Row],[CPI]]/$L$6)</f>
        <v>8.5754651162790712</v>
      </c>
      <c r="N639" s="43">
        <f>1-(Table_Data[[#This Row],[D]]/Table_Data[[#This Row],[E]])</f>
        <v>0.39280726256983234</v>
      </c>
    </row>
    <row r="640" spans="2:14" x14ac:dyDescent="0.25">
      <c r="B640" s="27">
        <v>1923.08</v>
      </c>
      <c r="C640" s="25">
        <v>8.1</v>
      </c>
      <c r="D640" s="28">
        <v>0.52329999999999999</v>
      </c>
      <c r="E640" s="25">
        <v>0.88329999999999997</v>
      </c>
      <c r="F640" s="25">
        <v>17.100000000000001</v>
      </c>
      <c r="G640" s="26">
        <f>G633*5/12+G645*7/12</f>
        <v>4.1849999999999996</v>
      </c>
      <c r="H640">
        <f t="shared" si="18"/>
        <v>1923</v>
      </c>
      <c r="I640">
        <f t="shared" si="19"/>
        <v>8</v>
      </c>
      <c r="J640">
        <f>Table_Data[[#This Row],[E]]*$J$6/Table_Data[[#This Row],[CPI]]</f>
        <v>13.682213690058479</v>
      </c>
      <c r="K640">
        <f>Table_Data[[#This Row],[P]]*$J$6/Table_Data[[#This Row],[CPI]]</f>
        <v>125.46805263157894</v>
      </c>
      <c r="L640">
        <f>Table_Data[[#This Row],[E]]/(Table_Data[[#This Row],[CPI]]/$L$6)</f>
        <v>0.94528596491228067</v>
      </c>
      <c r="M640">
        <f>Table_Data[[#This Row],[P]]/(Table_Data[[#This Row],[CPI]]/$L$6)</f>
        <v>8.6684210526315777</v>
      </c>
      <c r="N640" s="43">
        <f>1-(Table_Data[[#This Row],[D]]/Table_Data[[#This Row],[E]])</f>
        <v>0.4075625495301709</v>
      </c>
    </row>
    <row r="641" spans="2:14" x14ac:dyDescent="0.25">
      <c r="B641" s="27">
        <v>1923.09</v>
      </c>
      <c r="C641" s="25">
        <v>8.15</v>
      </c>
      <c r="D641" s="28">
        <v>0.52500000000000002</v>
      </c>
      <c r="E641" s="25">
        <v>0.90749999999999997</v>
      </c>
      <c r="F641" s="25">
        <v>17.2</v>
      </c>
      <c r="G641" s="26">
        <f>G633*4/12+G645*8/12</f>
        <v>4.16</v>
      </c>
      <c r="H641">
        <f t="shared" si="18"/>
        <v>1923</v>
      </c>
      <c r="I641">
        <f t="shared" si="19"/>
        <v>9</v>
      </c>
      <c r="J641">
        <f>Table_Data[[#This Row],[E]]*$J$6/Table_Data[[#This Row],[CPI]]</f>
        <v>13.975341715116279</v>
      </c>
      <c r="K641">
        <f>Table_Data[[#This Row],[P]]*$J$6/Table_Data[[#This Row],[CPI]]</f>
        <v>125.50857848837209</v>
      </c>
      <c r="L641">
        <f>Table_Data[[#This Row],[E]]/(Table_Data[[#This Row],[CPI]]/$L$6)</f>
        <v>0.96553779069767443</v>
      </c>
      <c r="M641">
        <f>Table_Data[[#This Row],[P]]/(Table_Data[[#This Row],[CPI]]/$L$6)</f>
        <v>8.6712209302325594</v>
      </c>
      <c r="N641" s="43">
        <f>1-(Table_Data[[#This Row],[D]]/Table_Data[[#This Row],[E]])</f>
        <v>0.42148760330578505</v>
      </c>
    </row>
    <row r="642" spans="2:14" x14ac:dyDescent="0.25">
      <c r="B642" s="27">
        <v>1923.1</v>
      </c>
      <c r="C642" s="25">
        <v>8.0299999999999994</v>
      </c>
      <c r="D642" s="28">
        <v>0.52669999999999995</v>
      </c>
      <c r="E642" s="25">
        <v>0.93169999999999997</v>
      </c>
      <c r="F642" s="25">
        <v>17.3</v>
      </c>
      <c r="G642" s="26">
        <f>G633*3/12+G645*9/12</f>
        <v>4.1349999999999998</v>
      </c>
      <c r="H642">
        <f t="shared" si="18"/>
        <v>1923</v>
      </c>
      <c r="I642">
        <f t="shared" si="19"/>
        <v>10</v>
      </c>
      <c r="J642">
        <f>Table_Data[[#This Row],[E]]*$J$6/Table_Data[[#This Row],[CPI]]</f>
        <v>14.265080976878613</v>
      </c>
      <c r="K642">
        <f>Table_Data[[#This Row],[P]]*$J$6/Table_Data[[#This Row],[CPI]]</f>
        <v>122.94579826589595</v>
      </c>
      <c r="L642">
        <f>Table_Data[[#This Row],[E]]/(Table_Data[[#This Row],[CPI]]/$L$6)</f>
        <v>0.98555549132947973</v>
      </c>
      <c r="M642">
        <f>Table_Data[[#This Row],[P]]/(Table_Data[[#This Row],[CPI]]/$L$6)</f>
        <v>8.4941618497109808</v>
      </c>
      <c r="N642" s="43">
        <f>1-(Table_Data[[#This Row],[D]]/Table_Data[[#This Row],[E]])</f>
        <v>0.43468927766448429</v>
      </c>
    </row>
    <row r="643" spans="2:14" x14ac:dyDescent="0.25">
      <c r="B643" s="27">
        <v>1923.11</v>
      </c>
      <c r="C643" s="25">
        <v>8.27</v>
      </c>
      <c r="D643" s="28">
        <v>0.52829999999999999</v>
      </c>
      <c r="E643" s="25">
        <v>0.95579999999999998</v>
      </c>
      <c r="F643" s="25">
        <v>17.3</v>
      </c>
      <c r="G643" s="26">
        <f>G633*2/12+G645*10/12</f>
        <v>4.1099999999999994</v>
      </c>
      <c r="H643">
        <f t="shared" si="18"/>
        <v>1923</v>
      </c>
      <c r="I643">
        <f t="shared" si="19"/>
        <v>11</v>
      </c>
      <c r="J643">
        <f>Table_Data[[#This Row],[E]]*$J$6/Table_Data[[#This Row],[CPI]]</f>
        <v>14.634071479768787</v>
      </c>
      <c r="K643">
        <f>Table_Data[[#This Row],[P]]*$J$6/Table_Data[[#This Row],[CPI]]</f>
        <v>126.62039248554912</v>
      </c>
      <c r="L643">
        <f>Table_Data[[#This Row],[E]]/(Table_Data[[#This Row],[CPI]]/$L$6)</f>
        <v>1.0110485549132948</v>
      </c>
      <c r="M643">
        <f>Table_Data[[#This Row],[P]]/(Table_Data[[#This Row],[CPI]]/$L$6)</f>
        <v>8.7480346820809238</v>
      </c>
      <c r="N643" s="43">
        <f>1-(Table_Data[[#This Row],[D]]/Table_Data[[#This Row],[E]])</f>
        <v>0.4472693032015066</v>
      </c>
    </row>
    <row r="644" spans="2:14" x14ac:dyDescent="0.25">
      <c r="B644" s="27">
        <v>1923.12</v>
      </c>
      <c r="C644" s="25">
        <v>8.5500000000000007</v>
      </c>
      <c r="D644" s="28">
        <v>0.53</v>
      </c>
      <c r="E644" s="25">
        <v>0.98</v>
      </c>
      <c r="F644" s="25">
        <v>17.3</v>
      </c>
      <c r="G644" s="26">
        <f>G633*1/12+G645*11/12</f>
        <v>4.085</v>
      </c>
      <c r="H644">
        <f t="shared" si="18"/>
        <v>1923</v>
      </c>
      <c r="I644">
        <f t="shared" si="19"/>
        <v>12</v>
      </c>
      <c r="J644">
        <f>Table_Data[[#This Row],[E]]*$J$6/Table_Data[[#This Row],[CPI]]</f>
        <v>15.004593063583814</v>
      </c>
      <c r="K644">
        <f>Table_Data[[#This Row],[P]]*$J$6/Table_Data[[#This Row],[CPI]]</f>
        <v>130.9074190751445</v>
      </c>
      <c r="L644">
        <f>Table_Data[[#This Row],[E]]/(Table_Data[[#This Row],[CPI]]/$L$6)</f>
        <v>1.0366473988439306</v>
      </c>
      <c r="M644">
        <f>Table_Data[[#This Row],[P]]/(Table_Data[[#This Row],[CPI]]/$L$6)</f>
        <v>9.0442196531791907</v>
      </c>
      <c r="N644" s="43">
        <f>1-(Table_Data[[#This Row],[D]]/Table_Data[[#This Row],[E]])</f>
        <v>0.45918367346938771</v>
      </c>
    </row>
    <row r="645" spans="2:14" x14ac:dyDescent="0.25">
      <c r="B645" s="27">
        <v>1924.01</v>
      </c>
      <c r="C645" s="25">
        <v>8.83</v>
      </c>
      <c r="D645" s="28">
        <v>0.53169999999999995</v>
      </c>
      <c r="E645" s="25">
        <v>0.9758</v>
      </c>
      <c r="F645" s="25">
        <v>17.3</v>
      </c>
      <c r="G645" s="26">
        <v>4.0599999999999996</v>
      </c>
      <c r="H645">
        <f t="shared" si="18"/>
        <v>1924</v>
      </c>
      <c r="I645">
        <f t="shared" si="19"/>
        <v>1</v>
      </c>
      <c r="J645">
        <f>Table_Data[[#This Row],[E]]*$J$6/Table_Data[[#This Row],[CPI]]</f>
        <v>14.940287664739884</v>
      </c>
      <c r="K645">
        <f>Table_Data[[#This Row],[P]]*$J$6/Table_Data[[#This Row],[CPI]]</f>
        <v>135.19444566473987</v>
      </c>
      <c r="L645">
        <f>Table_Data[[#This Row],[E]]/(Table_Data[[#This Row],[CPI]]/$L$6)</f>
        <v>1.0322046242774565</v>
      </c>
      <c r="M645">
        <f>Table_Data[[#This Row],[P]]/(Table_Data[[#This Row],[CPI]]/$L$6)</f>
        <v>9.3404046242774559</v>
      </c>
      <c r="N645" s="43">
        <f>1-(Table_Data[[#This Row],[D]]/Table_Data[[#This Row],[E]])</f>
        <v>0.45511375281820055</v>
      </c>
    </row>
    <row r="646" spans="2:14" x14ac:dyDescent="0.25">
      <c r="B646" s="27">
        <v>1924.02</v>
      </c>
      <c r="C646" s="25">
        <v>8.8699999999999992</v>
      </c>
      <c r="D646" s="28">
        <v>0.5333</v>
      </c>
      <c r="E646" s="25">
        <v>0.97170000000000001</v>
      </c>
      <c r="F646" s="25">
        <v>17.2</v>
      </c>
      <c r="G646" s="26">
        <f>G645*11/12+G657*1/12</f>
        <v>4.043333333333333</v>
      </c>
      <c r="H646">
        <f t="shared" si="18"/>
        <v>1924</v>
      </c>
      <c r="I646">
        <f t="shared" si="19"/>
        <v>2</v>
      </c>
      <c r="J646">
        <f>Table_Data[[#This Row],[E]]*$J$6/Table_Data[[#This Row],[CPI]]</f>
        <v>14.96401051744186</v>
      </c>
      <c r="K646">
        <f>Table_Data[[#This Row],[P]]*$J$6/Table_Data[[#This Row],[CPI]]</f>
        <v>136.59645290697677</v>
      </c>
      <c r="L646">
        <f>Table_Data[[#This Row],[E]]/(Table_Data[[#This Row],[CPI]]/$L$6)</f>
        <v>1.0338436046511628</v>
      </c>
      <c r="M646">
        <f>Table_Data[[#This Row],[P]]/(Table_Data[[#This Row],[CPI]]/$L$6)</f>
        <v>9.437267441860465</v>
      </c>
      <c r="N646" s="43">
        <f>1-(Table_Data[[#This Row],[D]]/Table_Data[[#This Row],[E]])</f>
        <v>0.45116805598435727</v>
      </c>
    </row>
    <row r="647" spans="2:14" x14ac:dyDescent="0.25">
      <c r="B647" s="27">
        <v>1924.03</v>
      </c>
      <c r="C647" s="25">
        <v>8.6999999999999993</v>
      </c>
      <c r="D647" s="28">
        <v>0.53500000000000003</v>
      </c>
      <c r="E647" s="25">
        <v>0.96750000000000003</v>
      </c>
      <c r="F647" s="25">
        <v>17.100000000000001</v>
      </c>
      <c r="G647" s="26">
        <f>G645*10/12+G657*2/12</f>
        <v>4.0266666666666664</v>
      </c>
      <c r="H647">
        <f t="shared" si="18"/>
        <v>1924</v>
      </c>
      <c r="I647">
        <f t="shared" si="19"/>
        <v>3</v>
      </c>
      <c r="J647">
        <f>Table_Data[[#This Row],[E]]*$J$6/Table_Data[[#This Row],[CPI]]</f>
        <v>14.986461842105264</v>
      </c>
      <c r="K647">
        <f>Table_Data[[#This Row],[P]]*$J$6/Table_Data[[#This Row],[CPI]]</f>
        <v>134.76198245614034</v>
      </c>
      <c r="L647">
        <f>Table_Data[[#This Row],[E]]/(Table_Data[[#This Row],[CPI]]/$L$6)</f>
        <v>1.0353947368421053</v>
      </c>
      <c r="M647">
        <f>Table_Data[[#This Row],[P]]/(Table_Data[[#This Row],[CPI]]/$L$6)</f>
        <v>9.3105263157894722</v>
      </c>
      <c r="N647" s="43">
        <f>1-(Table_Data[[#This Row],[D]]/Table_Data[[#This Row],[E]])</f>
        <v>0.44702842377260976</v>
      </c>
    </row>
    <row r="648" spans="2:14" x14ac:dyDescent="0.25">
      <c r="B648" s="27">
        <v>1924.04</v>
      </c>
      <c r="C648" s="25">
        <v>8.5</v>
      </c>
      <c r="D648" s="28">
        <v>0.53669999999999995</v>
      </c>
      <c r="E648" s="25">
        <v>0.96330000000000005</v>
      </c>
      <c r="F648" s="25">
        <v>17</v>
      </c>
      <c r="G648" s="26">
        <f>G645*9/12+G657*3/12</f>
        <v>4.01</v>
      </c>
      <c r="H648">
        <f t="shared" si="18"/>
        <v>1924</v>
      </c>
      <c r="I648">
        <f t="shared" si="19"/>
        <v>4</v>
      </c>
      <c r="J648">
        <f>Table_Data[[#This Row],[E]]*$J$6/Table_Data[[#This Row],[CPI]]</f>
        <v>15.009177300000001</v>
      </c>
      <c r="K648">
        <f>Table_Data[[#This Row],[P]]*$J$6/Table_Data[[#This Row],[CPI]]</f>
        <v>132.4385</v>
      </c>
      <c r="L648">
        <f>Table_Data[[#This Row],[E]]/(Table_Data[[#This Row],[CPI]]/$L$6)</f>
        <v>1.036964117647059</v>
      </c>
      <c r="M648">
        <f>Table_Data[[#This Row],[P]]/(Table_Data[[#This Row],[CPI]]/$L$6)</f>
        <v>9.15</v>
      </c>
      <c r="N648" s="43">
        <f>1-(Table_Data[[#This Row],[D]]/Table_Data[[#This Row],[E]])</f>
        <v>0.44285269386483972</v>
      </c>
    </row>
    <row r="649" spans="2:14" x14ac:dyDescent="0.25">
      <c r="B649" s="27">
        <v>1924.05</v>
      </c>
      <c r="C649" s="25">
        <v>8.4700000000000006</v>
      </c>
      <c r="D649" s="28">
        <v>0.5383</v>
      </c>
      <c r="E649" s="25">
        <v>0.95920000000000005</v>
      </c>
      <c r="F649" s="25">
        <v>17</v>
      </c>
      <c r="G649" s="26">
        <f>G645*8/12+G657*4/12</f>
        <v>3.9933333333333332</v>
      </c>
      <c r="H649">
        <f t="shared" si="18"/>
        <v>1924</v>
      </c>
      <c r="I649">
        <f t="shared" si="19"/>
        <v>5</v>
      </c>
      <c r="J649">
        <f>Table_Data[[#This Row],[E]]*$J$6/Table_Data[[#This Row],[CPI]]</f>
        <v>14.9452952</v>
      </c>
      <c r="K649">
        <f>Table_Data[[#This Row],[P]]*$J$6/Table_Data[[#This Row],[CPI]]</f>
        <v>131.97107000000003</v>
      </c>
      <c r="L649">
        <f>Table_Data[[#This Row],[E]]/(Table_Data[[#This Row],[CPI]]/$L$6)</f>
        <v>1.0325505882352943</v>
      </c>
      <c r="M649">
        <f>Table_Data[[#This Row],[P]]/(Table_Data[[#This Row],[CPI]]/$L$6)</f>
        <v>9.1177058823529418</v>
      </c>
      <c r="N649" s="43">
        <f>1-(Table_Data[[#This Row],[D]]/Table_Data[[#This Row],[E]])</f>
        <v>0.43880316930775654</v>
      </c>
    </row>
    <row r="650" spans="2:14" x14ac:dyDescent="0.25">
      <c r="B650" s="27">
        <v>1924.06</v>
      </c>
      <c r="C650" s="25">
        <v>8.6300000000000008</v>
      </c>
      <c r="D650" s="28">
        <v>0.54</v>
      </c>
      <c r="E650" s="25">
        <v>0.95499999999999996</v>
      </c>
      <c r="F650" s="25">
        <v>17</v>
      </c>
      <c r="G650" s="26">
        <f>G645*7/12+G657*5/12</f>
        <v>3.9766666666666666</v>
      </c>
      <c r="H650">
        <f t="shared" ref="H650:H713" si="20">VALUE(LEFT(B650,4))</f>
        <v>1924</v>
      </c>
      <c r="I650">
        <f t="shared" ref="I650:I713" si="21">VALUE(_xlfn.CONCAT("0.",RIGHT(B650,LEN(B650)-FIND(".",B650))))*100</f>
        <v>6</v>
      </c>
      <c r="J650">
        <f>Table_Data[[#This Row],[E]]*$J$6/Table_Data[[#This Row],[CPI]]</f>
        <v>14.879855000000001</v>
      </c>
      <c r="K650">
        <f>Table_Data[[#This Row],[P]]*$J$6/Table_Data[[#This Row],[CPI]]</f>
        <v>134.46403000000001</v>
      </c>
      <c r="L650">
        <f>Table_Data[[#This Row],[E]]/(Table_Data[[#This Row],[CPI]]/$L$6)</f>
        <v>1.028029411764706</v>
      </c>
      <c r="M650">
        <f>Table_Data[[#This Row],[P]]/(Table_Data[[#This Row],[CPI]]/$L$6)</f>
        <v>9.2899411764705899</v>
      </c>
      <c r="N650" s="43">
        <f>1-(Table_Data[[#This Row],[D]]/Table_Data[[#This Row],[E]])</f>
        <v>0.43455497382198949</v>
      </c>
    </row>
    <row r="651" spans="2:14" x14ac:dyDescent="0.25">
      <c r="B651" s="27">
        <v>1924.07</v>
      </c>
      <c r="C651" s="25">
        <v>9.0299999999999994</v>
      </c>
      <c r="D651" s="28">
        <v>0.54169999999999996</v>
      </c>
      <c r="E651" s="25">
        <v>0.95079999999999998</v>
      </c>
      <c r="F651" s="25">
        <v>17.100000000000001</v>
      </c>
      <c r="G651" s="26">
        <f>G645*6/12+G657*6/12</f>
        <v>3.96</v>
      </c>
      <c r="H651">
        <f t="shared" si="20"/>
        <v>1924</v>
      </c>
      <c r="I651">
        <f t="shared" si="21"/>
        <v>7.0000000000000009</v>
      </c>
      <c r="J651">
        <f>Table_Data[[#This Row],[E]]*$J$6/Table_Data[[#This Row],[CPI]]</f>
        <v>14.727780795321637</v>
      </c>
      <c r="K651">
        <f>Table_Data[[#This Row],[P]]*$J$6/Table_Data[[#This Row],[CPI]]</f>
        <v>139.87364385964909</v>
      </c>
      <c r="L651">
        <f>Table_Data[[#This Row],[E]]/(Table_Data[[#This Row],[CPI]]/$L$6)</f>
        <v>1.0175228070175437</v>
      </c>
      <c r="M651">
        <f>Table_Data[[#This Row],[P]]/(Table_Data[[#This Row],[CPI]]/$L$6)</f>
        <v>9.6636842105263145</v>
      </c>
      <c r="N651" s="43">
        <f>1-(Table_Data[[#This Row],[D]]/Table_Data[[#This Row],[E]])</f>
        <v>0.43026924694993696</v>
      </c>
    </row>
    <row r="652" spans="2:14" x14ac:dyDescent="0.25">
      <c r="B652" s="27">
        <v>1924.08</v>
      </c>
      <c r="C652" s="25">
        <v>9.34</v>
      </c>
      <c r="D652" s="28">
        <v>0.54330000000000001</v>
      </c>
      <c r="E652" s="25">
        <v>0.94669999999999999</v>
      </c>
      <c r="F652" s="25">
        <v>17</v>
      </c>
      <c r="G652" s="26">
        <f>G645*5/12+G657*7/12</f>
        <v>3.9433333333333329</v>
      </c>
      <c r="H652">
        <f t="shared" si="20"/>
        <v>1924</v>
      </c>
      <c r="I652">
        <f t="shared" si="21"/>
        <v>8</v>
      </c>
      <c r="J652">
        <f>Table_Data[[#This Row],[E]]*$J$6/Table_Data[[#This Row],[CPI]]</f>
        <v>14.750532699999999</v>
      </c>
      <c r="K652">
        <f>Table_Data[[#This Row],[P]]*$J$6/Table_Data[[#This Row],[CPI]]</f>
        <v>145.52654000000001</v>
      </c>
      <c r="L652">
        <f>Table_Data[[#This Row],[E]]/(Table_Data[[#This Row],[CPI]]/$L$6)</f>
        <v>1.019094705882353</v>
      </c>
      <c r="M652">
        <f>Table_Data[[#This Row],[P]]/(Table_Data[[#This Row],[CPI]]/$L$6)</f>
        <v>10.054235294117648</v>
      </c>
      <c r="N652" s="43">
        <f>1-(Table_Data[[#This Row],[D]]/Table_Data[[#This Row],[E]])</f>
        <v>0.42611175662828771</v>
      </c>
    </row>
    <row r="653" spans="2:14" x14ac:dyDescent="0.25">
      <c r="B653" s="27">
        <v>1924.09</v>
      </c>
      <c r="C653" s="25">
        <v>9.25</v>
      </c>
      <c r="D653" s="28">
        <v>0.54500000000000004</v>
      </c>
      <c r="E653" s="25">
        <v>0.9425</v>
      </c>
      <c r="F653" s="25">
        <v>17.100000000000001</v>
      </c>
      <c r="G653" s="26">
        <f>G645*4/12+G657*8/12</f>
        <v>3.9266666666666667</v>
      </c>
      <c r="H653">
        <f t="shared" si="20"/>
        <v>1924</v>
      </c>
      <c r="I653">
        <f t="shared" si="21"/>
        <v>9</v>
      </c>
      <c r="J653">
        <f>Table_Data[[#This Row],[E]]*$J$6/Table_Data[[#This Row],[CPI]]</f>
        <v>14.599214766081872</v>
      </c>
      <c r="K653">
        <f>Table_Data[[#This Row],[P]]*$J$6/Table_Data[[#This Row],[CPI]]</f>
        <v>143.28141812865496</v>
      </c>
      <c r="L653">
        <f>Table_Data[[#This Row],[E]]/(Table_Data[[#This Row],[CPI]]/$L$6)</f>
        <v>1.0086403508771928</v>
      </c>
      <c r="M653">
        <f>Table_Data[[#This Row],[P]]/(Table_Data[[#This Row],[CPI]]/$L$6)</f>
        <v>9.8991228070175428</v>
      </c>
      <c r="N653" s="43">
        <f>1-(Table_Data[[#This Row],[D]]/Table_Data[[#This Row],[E]])</f>
        <v>0.42175066312997345</v>
      </c>
    </row>
    <row r="654" spans="2:14" x14ac:dyDescent="0.25">
      <c r="B654" s="27">
        <v>1924.1</v>
      </c>
      <c r="C654" s="25">
        <v>9.1300000000000008</v>
      </c>
      <c r="D654" s="28">
        <v>0.54669999999999996</v>
      </c>
      <c r="E654" s="25">
        <v>0.93830000000000002</v>
      </c>
      <c r="F654" s="25">
        <v>17.2</v>
      </c>
      <c r="G654" s="26">
        <f>G645*3/12+G657*9/12</f>
        <v>3.91</v>
      </c>
      <c r="H654">
        <f t="shared" si="20"/>
        <v>1924</v>
      </c>
      <c r="I654">
        <f t="shared" si="21"/>
        <v>10</v>
      </c>
      <c r="J654">
        <f>Table_Data[[#This Row],[E]]*$J$6/Table_Data[[#This Row],[CPI]]</f>
        <v>14.449656343023257</v>
      </c>
      <c r="K654">
        <f>Table_Data[[#This Row],[P]]*$J$6/Table_Data[[#This Row],[CPI]]</f>
        <v>140.60040755813958</v>
      </c>
      <c r="L654">
        <f>Table_Data[[#This Row],[E]]/(Table_Data[[#This Row],[CPI]]/$L$6)</f>
        <v>0.99830755813953498</v>
      </c>
      <c r="M654">
        <f>Table_Data[[#This Row],[P]]/(Table_Data[[#This Row],[CPI]]/$L$6)</f>
        <v>9.7138953488372106</v>
      </c>
      <c r="N654" s="43">
        <f>1-(Table_Data[[#This Row],[D]]/Table_Data[[#This Row],[E]])</f>
        <v>0.41735052754982416</v>
      </c>
    </row>
    <row r="655" spans="2:14" x14ac:dyDescent="0.25">
      <c r="B655" s="27">
        <v>1924.11</v>
      </c>
      <c r="C655" s="25">
        <v>9.64</v>
      </c>
      <c r="D655" s="28">
        <v>0.54830000000000001</v>
      </c>
      <c r="E655" s="25">
        <v>0.93420000000000003</v>
      </c>
      <c r="F655" s="25">
        <v>17.2</v>
      </c>
      <c r="G655" s="26">
        <f>G645*2/12+G657*10/12</f>
        <v>3.8933333333333335</v>
      </c>
      <c r="H655">
        <f t="shared" si="20"/>
        <v>1924</v>
      </c>
      <c r="I655">
        <f t="shared" si="21"/>
        <v>11</v>
      </c>
      <c r="J655">
        <f>Table_Data[[#This Row],[E]]*$J$6/Table_Data[[#This Row],[CPI]]</f>
        <v>14.386517058139535</v>
      </c>
      <c r="K655">
        <f>Table_Data[[#This Row],[P]]*$J$6/Table_Data[[#This Row],[CPI]]</f>
        <v>148.45431860465121</v>
      </c>
      <c r="L655">
        <f>Table_Data[[#This Row],[E]]/(Table_Data[[#This Row],[CPI]]/$L$6)</f>
        <v>0.99394534883720942</v>
      </c>
      <c r="M655">
        <f>Table_Data[[#This Row],[P]]/(Table_Data[[#This Row],[CPI]]/$L$6)</f>
        <v>10.256511627906978</v>
      </c>
      <c r="N655" s="43">
        <f>1-(Table_Data[[#This Row],[D]]/Table_Data[[#This Row],[E]])</f>
        <v>0.413080710768572</v>
      </c>
    </row>
    <row r="656" spans="2:14" x14ac:dyDescent="0.25">
      <c r="B656" s="27">
        <v>1924.12</v>
      </c>
      <c r="C656" s="25">
        <v>10.16</v>
      </c>
      <c r="D656" s="28">
        <v>0.55000000000000004</v>
      </c>
      <c r="E656" s="25">
        <v>0.93</v>
      </c>
      <c r="F656" s="25">
        <v>17.3</v>
      </c>
      <c r="G656" s="26">
        <f>G645*1/12+G657*11/12</f>
        <v>3.8766666666666669</v>
      </c>
      <c r="H656">
        <f t="shared" si="20"/>
        <v>1924</v>
      </c>
      <c r="I656">
        <f t="shared" si="21"/>
        <v>12</v>
      </c>
      <c r="J656">
        <f>Table_Data[[#This Row],[E]]*$J$6/Table_Data[[#This Row],[CPI]]</f>
        <v>14.23905260115607</v>
      </c>
      <c r="K656">
        <f>Table_Data[[#This Row],[P]]*$J$6/Table_Data[[#This Row],[CPI]]</f>
        <v>155.55782196531791</v>
      </c>
      <c r="L656">
        <f>Table_Data[[#This Row],[E]]/(Table_Data[[#This Row],[CPI]]/$L$6)</f>
        <v>0.98375722543352606</v>
      </c>
      <c r="M656">
        <f>Table_Data[[#This Row],[P]]/(Table_Data[[#This Row],[CPI]]/$L$6)</f>
        <v>10.747283236994219</v>
      </c>
      <c r="N656" s="43">
        <f>1-(Table_Data[[#This Row],[D]]/Table_Data[[#This Row],[E]])</f>
        <v>0.40860215053763438</v>
      </c>
    </row>
    <row r="657" spans="2:14" x14ac:dyDescent="0.25">
      <c r="B657" s="27">
        <v>1925.01</v>
      </c>
      <c r="C657" s="25">
        <v>10.58</v>
      </c>
      <c r="D657" s="28">
        <v>0.55420000000000003</v>
      </c>
      <c r="E657" s="25">
        <v>0.95669999999999999</v>
      </c>
      <c r="F657" s="25">
        <v>17.3</v>
      </c>
      <c r="G657" s="26">
        <v>3.86</v>
      </c>
      <c r="H657">
        <f t="shared" si="20"/>
        <v>1925</v>
      </c>
      <c r="I657">
        <f t="shared" si="21"/>
        <v>1</v>
      </c>
      <c r="J657">
        <f>Table_Data[[#This Row],[E]]*$J$6/Table_Data[[#This Row],[CPI]]</f>
        <v>14.647851208092485</v>
      </c>
      <c r="K657">
        <f>Table_Data[[#This Row],[P]]*$J$6/Table_Data[[#This Row],[CPI]]</f>
        <v>161.988361849711</v>
      </c>
      <c r="L657">
        <f>Table_Data[[#This Row],[E]]/(Table_Data[[#This Row],[CPI]]/$L$6)</f>
        <v>1.0120005780346821</v>
      </c>
      <c r="M657">
        <f>Table_Data[[#This Row],[P]]/(Table_Data[[#This Row],[CPI]]/$L$6)</f>
        <v>11.191560693641618</v>
      </c>
      <c r="N657" s="43">
        <f>1-(Table_Data[[#This Row],[D]]/Table_Data[[#This Row],[E]])</f>
        <v>0.42071704818647426</v>
      </c>
    </row>
    <row r="658" spans="2:14" x14ac:dyDescent="0.25">
      <c r="B658" s="27">
        <v>1925.02</v>
      </c>
      <c r="C658" s="25">
        <v>10.67</v>
      </c>
      <c r="D658" s="28">
        <v>0.55830000000000002</v>
      </c>
      <c r="E658" s="25">
        <v>0.98329999999999995</v>
      </c>
      <c r="F658" s="25">
        <v>17.2</v>
      </c>
      <c r="G658" s="26">
        <f>G657*11/12+G669*1/12</f>
        <v>3.8450000000000002</v>
      </c>
      <c r="H658">
        <f t="shared" si="20"/>
        <v>1925</v>
      </c>
      <c r="I658">
        <f t="shared" si="21"/>
        <v>2</v>
      </c>
      <c r="J658">
        <f>Table_Data[[#This Row],[E]]*$J$6/Table_Data[[#This Row],[CPI]]</f>
        <v>15.142648494186048</v>
      </c>
      <c r="K658">
        <f>Table_Data[[#This Row],[P]]*$J$6/Table_Data[[#This Row],[CPI]]</f>
        <v>164.31613895348838</v>
      </c>
      <c r="L658">
        <f>Table_Data[[#This Row],[E]]/(Table_Data[[#This Row],[CPI]]/$L$6)</f>
        <v>1.0461854651162792</v>
      </c>
      <c r="M658">
        <f>Table_Data[[#This Row],[P]]/(Table_Data[[#This Row],[CPI]]/$L$6)</f>
        <v>11.352383720930233</v>
      </c>
      <c r="N658" s="43">
        <f>1-(Table_Data[[#This Row],[D]]/Table_Data[[#This Row],[E]])</f>
        <v>0.43221804128953523</v>
      </c>
    </row>
    <row r="659" spans="2:14" x14ac:dyDescent="0.25">
      <c r="B659" s="27">
        <v>1925.03</v>
      </c>
      <c r="C659" s="25">
        <v>10.39</v>
      </c>
      <c r="D659" s="28">
        <v>0.5625</v>
      </c>
      <c r="E659" s="25">
        <v>1.01</v>
      </c>
      <c r="F659" s="25">
        <v>17.3</v>
      </c>
      <c r="G659" s="26">
        <f>G657*10/12+G669*2/12</f>
        <v>3.83</v>
      </c>
      <c r="H659">
        <f t="shared" si="20"/>
        <v>1925</v>
      </c>
      <c r="I659">
        <f t="shared" si="21"/>
        <v>3</v>
      </c>
      <c r="J659">
        <f>Table_Data[[#This Row],[E]]*$J$6/Table_Data[[#This Row],[CPI]]</f>
        <v>15.463917341040464</v>
      </c>
      <c r="K659">
        <f>Table_Data[[#This Row],[P]]*$J$6/Table_Data[[#This Row],[CPI]]</f>
        <v>159.07930809248555</v>
      </c>
      <c r="L659">
        <f>Table_Data[[#This Row],[E]]/(Table_Data[[#This Row],[CPI]]/$L$6)</f>
        <v>1.0683815028901733</v>
      </c>
      <c r="M659">
        <f>Table_Data[[#This Row],[P]]/(Table_Data[[#This Row],[CPI]]/$L$6)</f>
        <v>10.99057803468208</v>
      </c>
      <c r="N659" s="43">
        <f>1-(Table_Data[[#This Row],[D]]/Table_Data[[#This Row],[E]])</f>
        <v>0.44306930693069302</v>
      </c>
    </row>
    <row r="660" spans="2:14" x14ac:dyDescent="0.25">
      <c r="B660" s="27">
        <v>1925.04</v>
      </c>
      <c r="C660" s="25">
        <v>10.28</v>
      </c>
      <c r="D660" s="28">
        <v>0.56669999999999998</v>
      </c>
      <c r="E660" s="25">
        <v>1.0369999999999999</v>
      </c>
      <c r="F660" s="25">
        <v>17.2</v>
      </c>
      <c r="G660" s="26">
        <f>G657*9/12+G669*3/12</f>
        <v>3.8149999999999999</v>
      </c>
      <c r="H660">
        <f t="shared" si="20"/>
        <v>1925</v>
      </c>
      <c r="I660">
        <f t="shared" si="21"/>
        <v>4</v>
      </c>
      <c r="J660">
        <f>Table_Data[[#This Row],[E]]*$J$6/Table_Data[[#This Row],[CPI]]</f>
        <v>15.969619127906975</v>
      </c>
      <c r="K660">
        <f>Table_Data[[#This Row],[P]]*$J$6/Table_Data[[#This Row],[CPI]]</f>
        <v>158.31020697674418</v>
      </c>
      <c r="L660">
        <f>Table_Data[[#This Row],[E]]/(Table_Data[[#This Row],[CPI]]/$L$6)</f>
        <v>1.1033197674418604</v>
      </c>
      <c r="M660">
        <f>Table_Data[[#This Row],[P]]/(Table_Data[[#This Row],[CPI]]/$L$6)</f>
        <v>10.937441860465116</v>
      </c>
      <c r="N660" s="43">
        <f>1-(Table_Data[[#This Row],[D]]/Table_Data[[#This Row],[E]])</f>
        <v>0.45351976856316289</v>
      </c>
    </row>
    <row r="661" spans="2:14" x14ac:dyDescent="0.25">
      <c r="B661" s="27">
        <v>1925.05</v>
      </c>
      <c r="C661" s="25">
        <v>10.61</v>
      </c>
      <c r="D661" s="28">
        <v>0.57079999999999997</v>
      </c>
      <c r="E661" s="25">
        <v>1.0629999999999999</v>
      </c>
      <c r="F661" s="25">
        <v>17.3</v>
      </c>
      <c r="G661" s="26">
        <f>G657*8/12+G669*4/12</f>
        <v>3.8</v>
      </c>
      <c r="H661">
        <f t="shared" si="20"/>
        <v>1925</v>
      </c>
      <c r="I661">
        <f t="shared" si="21"/>
        <v>5</v>
      </c>
      <c r="J661">
        <f>Table_Data[[#This Row],[E]]*$J$6/Table_Data[[#This Row],[CPI]]</f>
        <v>16.275390231213873</v>
      </c>
      <c r="K661">
        <f>Table_Data[[#This Row],[P]]*$J$6/Table_Data[[#This Row],[CPI]]</f>
        <v>162.44768612716763</v>
      </c>
      <c r="L661">
        <f>Table_Data[[#This Row],[E]]/(Table_Data[[#This Row],[CPI]]/$L$6)</f>
        <v>1.1244450867052023</v>
      </c>
      <c r="M661">
        <f>Table_Data[[#This Row],[P]]/(Table_Data[[#This Row],[CPI]]/$L$6)</f>
        <v>11.22329479768786</v>
      </c>
      <c r="N661" s="43">
        <f>1-(Table_Data[[#This Row],[D]]/Table_Data[[#This Row],[E]])</f>
        <v>0.46302916274694261</v>
      </c>
    </row>
    <row r="662" spans="2:14" x14ac:dyDescent="0.25">
      <c r="B662" s="27">
        <v>1925.06</v>
      </c>
      <c r="C662" s="25">
        <v>10.8</v>
      </c>
      <c r="D662" s="28">
        <v>0.57499999999999996</v>
      </c>
      <c r="E662" s="25">
        <v>1.0900000000000001</v>
      </c>
      <c r="F662" s="25">
        <v>17.5</v>
      </c>
      <c r="G662" s="26">
        <f>G657*7/12+G669*5/12</f>
        <v>3.7850000000000001</v>
      </c>
      <c r="H662">
        <f t="shared" si="20"/>
        <v>1925</v>
      </c>
      <c r="I662">
        <f t="shared" si="21"/>
        <v>6</v>
      </c>
      <c r="J662">
        <f>Table_Data[[#This Row],[E]]*$J$6/Table_Data[[#This Row],[CPI]]</f>
        <v>16.498053142857145</v>
      </c>
      <c r="K662">
        <f>Table_Data[[#This Row],[P]]*$J$6/Table_Data[[#This Row],[CPI]]</f>
        <v>163.46694857142859</v>
      </c>
      <c r="L662">
        <f>Table_Data[[#This Row],[E]]/(Table_Data[[#This Row],[CPI]]/$L$6)</f>
        <v>1.1398285714285716</v>
      </c>
      <c r="M662">
        <f>Table_Data[[#This Row],[P]]/(Table_Data[[#This Row],[CPI]]/$L$6)</f>
        <v>11.293714285714287</v>
      </c>
      <c r="N662" s="43">
        <f>1-(Table_Data[[#This Row],[D]]/Table_Data[[#This Row],[E]])</f>
        <v>0.47247706422018354</v>
      </c>
    </row>
    <row r="663" spans="2:14" x14ac:dyDescent="0.25">
      <c r="B663" s="27">
        <v>1925.07</v>
      </c>
      <c r="C663" s="25">
        <v>11.1</v>
      </c>
      <c r="D663" s="28">
        <v>0.57920000000000005</v>
      </c>
      <c r="E663" s="25">
        <v>1.117</v>
      </c>
      <c r="F663" s="25">
        <v>17.7</v>
      </c>
      <c r="G663" s="26">
        <f>G657*6/12+G669*6/12</f>
        <v>3.77</v>
      </c>
      <c r="H663">
        <f t="shared" si="20"/>
        <v>1925</v>
      </c>
      <c r="I663">
        <f t="shared" si="21"/>
        <v>7.0000000000000009</v>
      </c>
      <c r="J663">
        <f>Table_Data[[#This Row],[E]]*$J$6/Table_Data[[#This Row],[CPI]]</f>
        <v>16.715684124293787</v>
      </c>
      <c r="K663">
        <f>Table_Data[[#This Row],[P]]*$J$6/Table_Data[[#This Row],[CPI]]</f>
        <v>166.10930508474578</v>
      </c>
      <c r="L663">
        <f>Table_Data[[#This Row],[E]]/(Table_Data[[#This Row],[CPI]]/$L$6)</f>
        <v>1.154864406779661</v>
      </c>
      <c r="M663">
        <f>Table_Data[[#This Row],[P]]/(Table_Data[[#This Row],[CPI]]/$L$6)</f>
        <v>11.476271186440679</v>
      </c>
      <c r="N663" s="43">
        <f>1-(Table_Data[[#This Row],[D]]/Table_Data[[#This Row],[E]])</f>
        <v>0.48146821844225596</v>
      </c>
    </row>
    <row r="664" spans="2:14" x14ac:dyDescent="0.25">
      <c r="B664" s="27">
        <v>1925.08</v>
      </c>
      <c r="C664" s="25">
        <v>11.25</v>
      </c>
      <c r="D664" s="28">
        <v>0.58330000000000004</v>
      </c>
      <c r="E664" s="25">
        <v>1.143</v>
      </c>
      <c r="F664" s="25">
        <v>17.7</v>
      </c>
      <c r="G664" s="26">
        <f>G657*5/12+G669*7/12</f>
        <v>3.7550000000000003</v>
      </c>
      <c r="H664">
        <f t="shared" si="20"/>
        <v>1925</v>
      </c>
      <c r="I664">
        <f t="shared" si="21"/>
        <v>8</v>
      </c>
      <c r="J664">
        <f>Table_Data[[#This Row],[E]]*$J$6/Table_Data[[#This Row],[CPI]]</f>
        <v>17.10476898305085</v>
      </c>
      <c r="K664">
        <f>Table_Data[[#This Row],[P]]*$J$6/Table_Data[[#This Row],[CPI]]</f>
        <v>168.35402542372881</v>
      </c>
      <c r="L664">
        <f>Table_Data[[#This Row],[E]]/(Table_Data[[#This Row],[CPI]]/$L$6)</f>
        <v>1.1817457627118644</v>
      </c>
      <c r="M664">
        <f>Table_Data[[#This Row],[P]]/(Table_Data[[#This Row],[CPI]]/$L$6)</f>
        <v>11.631355932203391</v>
      </c>
      <c r="N664" s="43">
        <f>1-(Table_Data[[#This Row],[D]]/Table_Data[[#This Row],[E]])</f>
        <v>0.48967629046369199</v>
      </c>
    </row>
    <row r="665" spans="2:14" x14ac:dyDescent="0.25">
      <c r="B665" s="27">
        <v>1925.09</v>
      </c>
      <c r="C665" s="25">
        <v>11.51</v>
      </c>
      <c r="D665" s="28">
        <v>0.58750000000000002</v>
      </c>
      <c r="E665" s="25">
        <v>1.17</v>
      </c>
      <c r="F665" s="25">
        <v>17.7</v>
      </c>
      <c r="G665" s="26">
        <f>G657*4/12+G669*8/12</f>
        <v>3.74</v>
      </c>
      <c r="H665">
        <f t="shared" si="20"/>
        <v>1925</v>
      </c>
      <c r="I665">
        <f t="shared" si="21"/>
        <v>9</v>
      </c>
      <c r="J665">
        <f>Table_Data[[#This Row],[E]]*$J$6/Table_Data[[#This Row],[CPI]]</f>
        <v>17.508818644067798</v>
      </c>
      <c r="K665">
        <f>Table_Data[[#This Row],[P]]*$J$6/Table_Data[[#This Row],[CPI]]</f>
        <v>172.24487401129943</v>
      </c>
      <c r="L665">
        <f>Table_Data[[#This Row],[E]]/(Table_Data[[#This Row],[CPI]]/$L$6)</f>
        <v>1.2096610169491526</v>
      </c>
      <c r="M665">
        <f>Table_Data[[#This Row],[P]]/(Table_Data[[#This Row],[CPI]]/$L$6)</f>
        <v>11.900169491525425</v>
      </c>
      <c r="N665" s="43">
        <f>1-(Table_Data[[#This Row],[D]]/Table_Data[[#This Row],[E]])</f>
        <v>0.49786324786324776</v>
      </c>
    </row>
    <row r="666" spans="2:14" x14ac:dyDescent="0.25">
      <c r="B666" s="27">
        <v>1925.1</v>
      </c>
      <c r="C666" s="25">
        <v>11.89</v>
      </c>
      <c r="D666" s="28">
        <v>0.5917</v>
      </c>
      <c r="E666" s="25">
        <v>1.1970000000000001</v>
      </c>
      <c r="F666" s="25">
        <v>17.7</v>
      </c>
      <c r="G666" s="26">
        <f>G657*3/12+G669*9/12</f>
        <v>3.7250000000000001</v>
      </c>
      <c r="H666">
        <f t="shared" si="20"/>
        <v>1925</v>
      </c>
      <c r="I666">
        <f t="shared" si="21"/>
        <v>10</v>
      </c>
      <c r="J666">
        <f>Table_Data[[#This Row],[E]]*$J$6/Table_Data[[#This Row],[CPI]]</f>
        <v>17.912868305084746</v>
      </c>
      <c r="K666">
        <f>Table_Data[[#This Row],[P]]*$J$6/Table_Data[[#This Row],[CPI]]</f>
        <v>177.93149887005652</v>
      </c>
      <c r="L666">
        <f>Table_Data[[#This Row],[E]]/(Table_Data[[#This Row],[CPI]]/$L$6)</f>
        <v>1.2375762711864409</v>
      </c>
      <c r="M666">
        <f>Table_Data[[#This Row],[P]]/(Table_Data[[#This Row],[CPI]]/$L$6)</f>
        <v>12.293050847457629</v>
      </c>
      <c r="N666" s="43">
        <f>1-(Table_Data[[#This Row],[D]]/Table_Data[[#This Row],[E]])</f>
        <v>0.50568086883876362</v>
      </c>
    </row>
    <row r="667" spans="2:14" x14ac:dyDescent="0.25">
      <c r="B667" s="27">
        <v>1925.11</v>
      </c>
      <c r="C667" s="25">
        <v>12.26</v>
      </c>
      <c r="D667" s="28">
        <v>0.5958</v>
      </c>
      <c r="E667" s="25">
        <v>1.2230000000000001</v>
      </c>
      <c r="F667" s="25">
        <v>18</v>
      </c>
      <c r="G667" s="26">
        <f>G657*2/12+G669*10/12</f>
        <v>3.71</v>
      </c>
      <c r="H667">
        <f t="shared" si="20"/>
        <v>1925</v>
      </c>
      <c r="I667">
        <f t="shared" si="21"/>
        <v>11</v>
      </c>
      <c r="J667">
        <f>Table_Data[[#This Row],[E]]*$J$6/Table_Data[[#This Row],[CPI]]</f>
        <v>17.996920611111115</v>
      </c>
      <c r="K667">
        <f>Table_Data[[#This Row],[P]]*$J$6/Table_Data[[#This Row],[CPI]]</f>
        <v>180.4106677777778</v>
      </c>
      <c r="L667">
        <f>Table_Data[[#This Row],[E]]/(Table_Data[[#This Row],[CPI]]/$L$6)</f>
        <v>1.2433833333333335</v>
      </c>
      <c r="M667">
        <f>Table_Data[[#This Row],[P]]/(Table_Data[[#This Row],[CPI]]/$L$6)</f>
        <v>12.464333333333334</v>
      </c>
      <c r="N667" s="43">
        <f>1-(Table_Data[[#This Row],[D]]/Table_Data[[#This Row],[E]])</f>
        <v>0.51283728536385942</v>
      </c>
    </row>
    <row r="668" spans="2:14" x14ac:dyDescent="0.25">
      <c r="B668" s="27">
        <v>1925.12</v>
      </c>
      <c r="C668" s="25">
        <v>12.46</v>
      </c>
      <c r="D668" s="28">
        <v>0.6</v>
      </c>
      <c r="E668" s="25">
        <v>1.25</v>
      </c>
      <c r="F668" s="25">
        <v>17.899999999999999</v>
      </c>
      <c r="G668" s="26">
        <f>G657*1/12+G669*11/12</f>
        <v>3.6950000000000003</v>
      </c>
      <c r="H668">
        <f t="shared" si="20"/>
        <v>1925</v>
      </c>
      <c r="I668">
        <f t="shared" si="21"/>
        <v>12</v>
      </c>
      <c r="J668">
        <f>Table_Data[[#This Row],[E]]*$J$6/Table_Data[[#This Row],[CPI]]</f>
        <v>18.496997206703913</v>
      </c>
      <c r="K668">
        <f>Table_Data[[#This Row],[P]]*$J$6/Table_Data[[#This Row],[CPI]]</f>
        <v>184.37806815642463</v>
      </c>
      <c r="L668">
        <f>Table_Data[[#This Row],[E]]/(Table_Data[[#This Row],[CPI]]/$L$6)</f>
        <v>1.277932960893855</v>
      </c>
      <c r="M668">
        <f>Table_Data[[#This Row],[P]]/(Table_Data[[#This Row],[CPI]]/$L$6)</f>
        <v>12.738435754189947</v>
      </c>
      <c r="N668" s="43">
        <f>1-(Table_Data[[#This Row],[D]]/Table_Data[[#This Row],[E]])</f>
        <v>0.52</v>
      </c>
    </row>
    <row r="669" spans="2:14" x14ac:dyDescent="0.25">
      <c r="B669" s="27">
        <v>1926.01</v>
      </c>
      <c r="C669" s="25">
        <v>12.65</v>
      </c>
      <c r="D669" s="28">
        <v>0.60750000000000004</v>
      </c>
      <c r="E669" s="25">
        <v>1.2490000000000001</v>
      </c>
      <c r="F669" s="25">
        <v>17.899999999999999</v>
      </c>
      <c r="G669" s="26">
        <v>3.68</v>
      </c>
      <c r="H669">
        <f t="shared" si="20"/>
        <v>1926</v>
      </c>
      <c r="I669">
        <f t="shared" si="21"/>
        <v>1</v>
      </c>
      <c r="J669">
        <f>Table_Data[[#This Row],[E]]*$J$6/Table_Data[[#This Row],[CPI]]</f>
        <v>18.482199608938551</v>
      </c>
      <c r="K669">
        <f>Table_Data[[#This Row],[P]]*$J$6/Table_Data[[#This Row],[CPI]]</f>
        <v>187.1896117318436</v>
      </c>
      <c r="L669">
        <f>Table_Data[[#This Row],[E]]/(Table_Data[[#This Row],[CPI]]/$L$6)</f>
        <v>1.2769106145251399</v>
      </c>
      <c r="M669">
        <f>Table_Data[[#This Row],[P]]/(Table_Data[[#This Row],[CPI]]/$L$6)</f>
        <v>12.932681564245812</v>
      </c>
      <c r="N669" s="43">
        <f>1-(Table_Data[[#This Row],[D]]/Table_Data[[#This Row],[E]])</f>
        <v>0.51361088871096872</v>
      </c>
    </row>
    <row r="670" spans="2:14" x14ac:dyDescent="0.25">
      <c r="B670" s="27">
        <v>1926.02</v>
      </c>
      <c r="C670" s="25">
        <v>12.67</v>
      </c>
      <c r="D670" s="28">
        <v>0.61499999999999999</v>
      </c>
      <c r="E670" s="25">
        <v>1.248</v>
      </c>
      <c r="F670" s="25">
        <v>17.899999999999999</v>
      </c>
      <c r="G670" s="26">
        <f>G669*11/12+G681*1/12</f>
        <v>3.6516666666666668</v>
      </c>
      <c r="H670">
        <f t="shared" si="20"/>
        <v>1926</v>
      </c>
      <c r="I670">
        <f t="shared" si="21"/>
        <v>2</v>
      </c>
      <c r="J670">
        <f>Table_Data[[#This Row],[E]]*$J$6/Table_Data[[#This Row],[CPI]]</f>
        <v>18.467402011173188</v>
      </c>
      <c r="K670">
        <f>Table_Data[[#This Row],[P]]*$J$6/Table_Data[[#This Row],[CPI]]</f>
        <v>187.48556368715086</v>
      </c>
      <c r="L670">
        <f>Table_Data[[#This Row],[E]]/(Table_Data[[#This Row],[CPI]]/$L$6)</f>
        <v>1.2758882681564248</v>
      </c>
      <c r="M670">
        <f>Table_Data[[#This Row],[P]]/(Table_Data[[#This Row],[CPI]]/$L$6)</f>
        <v>12.953128491620113</v>
      </c>
      <c r="N670" s="43">
        <f>1-(Table_Data[[#This Row],[D]]/Table_Data[[#This Row],[E]])</f>
        <v>0.50721153846153855</v>
      </c>
    </row>
    <row r="671" spans="2:14" x14ac:dyDescent="0.25">
      <c r="B671" s="27">
        <v>1926.03</v>
      </c>
      <c r="C671" s="25">
        <v>11.81</v>
      </c>
      <c r="D671" s="28">
        <v>0.62250000000000005</v>
      </c>
      <c r="E671" s="25">
        <v>1.248</v>
      </c>
      <c r="F671" s="25">
        <v>17.8</v>
      </c>
      <c r="G671" s="26">
        <f>G669*10/12+G681*2/12</f>
        <v>3.6233333333333335</v>
      </c>
      <c r="H671">
        <f t="shared" si="20"/>
        <v>1926</v>
      </c>
      <c r="I671">
        <f t="shared" si="21"/>
        <v>3</v>
      </c>
      <c r="J671">
        <f>Table_Data[[#This Row],[E]]*$J$6/Table_Data[[#This Row],[CPI]]</f>
        <v>18.571151460674159</v>
      </c>
      <c r="K671">
        <f>Table_Data[[#This Row],[P]]*$J$6/Table_Data[[#This Row],[CPI]]</f>
        <v>175.74142528089888</v>
      </c>
      <c r="L671">
        <f>Table_Data[[#This Row],[E]]/(Table_Data[[#This Row],[CPI]]/$L$6)</f>
        <v>1.2830561797752809</v>
      </c>
      <c r="M671">
        <f>Table_Data[[#This Row],[P]]/(Table_Data[[#This Row],[CPI]]/$L$6)</f>
        <v>12.141741573033709</v>
      </c>
      <c r="N671" s="43">
        <f>1-(Table_Data[[#This Row],[D]]/Table_Data[[#This Row],[E]])</f>
        <v>0.50120192307692302</v>
      </c>
    </row>
    <row r="672" spans="2:14" x14ac:dyDescent="0.25">
      <c r="B672" s="27">
        <v>1926.04</v>
      </c>
      <c r="C672" s="25">
        <v>11.48</v>
      </c>
      <c r="D672" s="28">
        <v>0.63</v>
      </c>
      <c r="E672" s="25">
        <v>1.2470000000000001</v>
      </c>
      <c r="F672" s="25">
        <v>17.899999999999999</v>
      </c>
      <c r="G672" s="26">
        <f>G669*9/12+G681*3/12</f>
        <v>3.5950000000000002</v>
      </c>
      <c r="H672">
        <f t="shared" si="20"/>
        <v>1926</v>
      </c>
      <c r="I672">
        <f t="shared" si="21"/>
        <v>4</v>
      </c>
      <c r="J672">
        <f>Table_Data[[#This Row],[E]]*$J$6/Table_Data[[#This Row],[CPI]]</f>
        <v>18.452604413407823</v>
      </c>
      <c r="K672">
        <f>Table_Data[[#This Row],[P]]*$J$6/Table_Data[[#This Row],[CPI]]</f>
        <v>169.87642234636874</v>
      </c>
      <c r="L672">
        <f>Table_Data[[#This Row],[E]]/(Table_Data[[#This Row],[CPI]]/$L$6)</f>
        <v>1.2748659217877099</v>
      </c>
      <c r="M672">
        <f>Table_Data[[#This Row],[P]]/(Table_Data[[#This Row],[CPI]]/$L$6)</f>
        <v>11.736536312849164</v>
      </c>
      <c r="N672" s="43">
        <f>1-(Table_Data[[#This Row],[D]]/Table_Data[[#This Row],[E]])</f>
        <v>0.49478748997594235</v>
      </c>
    </row>
    <row r="673" spans="2:14" x14ac:dyDescent="0.25">
      <c r="B673" s="27">
        <v>1926.05</v>
      </c>
      <c r="C673" s="25">
        <v>11.56</v>
      </c>
      <c r="D673" s="28">
        <v>0.63749999999999996</v>
      </c>
      <c r="E673" s="25">
        <v>1.246</v>
      </c>
      <c r="F673" s="25">
        <v>17.8</v>
      </c>
      <c r="G673" s="26">
        <f>G669*8/12+G681*4/12</f>
        <v>3.5666666666666669</v>
      </c>
      <c r="H673">
        <f t="shared" si="20"/>
        <v>1926</v>
      </c>
      <c r="I673">
        <f t="shared" si="21"/>
        <v>5</v>
      </c>
      <c r="J673">
        <f>Table_Data[[#This Row],[E]]*$J$6/Table_Data[[#This Row],[CPI]]</f>
        <v>18.54139</v>
      </c>
      <c r="K673">
        <f>Table_Data[[#This Row],[P]]*$J$6/Table_Data[[#This Row],[CPI]]</f>
        <v>172.02124269662923</v>
      </c>
      <c r="L673">
        <f>Table_Data[[#This Row],[E]]/(Table_Data[[#This Row],[CPI]]/$L$6)</f>
        <v>1.2810000000000001</v>
      </c>
      <c r="M673">
        <f>Table_Data[[#This Row],[P]]/(Table_Data[[#This Row],[CPI]]/$L$6)</f>
        <v>11.884719101123597</v>
      </c>
      <c r="N673" s="43">
        <f>1-(Table_Data[[#This Row],[D]]/Table_Data[[#This Row],[E]])</f>
        <v>0.48836276083467101</v>
      </c>
    </row>
    <row r="674" spans="2:14" x14ac:dyDescent="0.25">
      <c r="B674" s="27">
        <v>1926.06</v>
      </c>
      <c r="C674" s="25">
        <v>12.11</v>
      </c>
      <c r="D674" s="28">
        <v>0.64500000000000002</v>
      </c>
      <c r="E674" s="25">
        <v>1.2450000000000001</v>
      </c>
      <c r="F674" s="25">
        <v>17.7</v>
      </c>
      <c r="G674" s="26">
        <f>G669*7/12+G681*5/12</f>
        <v>3.5383333333333336</v>
      </c>
      <c r="H674">
        <f t="shared" si="20"/>
        <v>1926</v>
      </c>
      <c r="I674">
        <f t="shared" si="21"/>
        <v>6</v>
      </c>
      <c r="J674">
        <f>Table_Data[[#This Row],[E]]*$J$6/Table_Data[[#This Row],[CPI]]</f>
        <v>18.631178813559327</v>
      </c>
      <c r="K674">
        <f>Table_Data[[#This Row],[P]]*$J$6/Table_Data[[#This Row],[CPI]]</f>
        <v>181.22375536723163</v>
      </c>
      <c r="L674">
        <f>Table_Data[[#This Row],[E]]/(Table_Data[[#This Row],[CPI]]/$L$6)</f>
        <v>1.2872033898305086</v>
      </c>
      <c r="M674">
        <f>Table_Data[[#This Row],[P]]/(Table_Data[[#This Row],[CPI]]/$L$6)</f>
        <v>12.520508474576271</v>
      </c>
      <c r="N674" s="43">
        <f>1-(Table_Data[[#This Row],[D]]/Table_Data[[#This Row],[E]])</f>
        <v>0.48192771084337349</v>
      </c>
    </row>
    <row r="675" spans="2:14" x14ac:dyDescent="0.25">
      <c r="B675" s="27">
        <v>1926.07</v>
      </c>
      <c r="C675" s="25">
        <v>12.62</v>
      </c>
      <c r="D675" s="28">
        <v>0.65249999999999997</v>
      </c>
      <c r="E675" s="25">
        <v>1.244</v>
      </c>
      <c r="F675" s="25">
        <v>17.5</v>
      </c>
      <c r="G675" s="26">
        <f>G669*6/12+G681*6/12</f>
        <v>3.51</v>
      </c>
      <c r="H675">
        <f t="shared" si="20"/>
        <v>1926</v>
      </c>
      <c r="I675">
        <f t="shared" si="21"/>
        <v>7.0000000000000009</v>
      </c>
      <c r="J675">
        <f>Table_Data[[#This Row],[E]]*$J$6/Table_Data[[#This Row],[CPI]]</f>
        <v>18.828970742857145</v>
      </c>
      <c r="K675">
        <f>Table_Data[[#This Row],[P]]*$J$6/Table_Data[[#This Row],[CPI]]</f>
        <v>191.01415657142857</v>
      </c>
      <c r="L675">
        <f>Table_Data[[#This Row],[E]]/(Table_Data[[#This Row],[CPI]]/$L$6)</f>
        <v>1.3008685714285715</v>
      </c>
      <c r="M675">
        <f>Table_Data[[#This Row],[P]]/(Table_Data[[#This Row],[CPI]]/$L$6)</f>
        <v>13.196914285714286</v>
      </c>
      <c r="N675" s="43">
        <f>1-(Table_Data[[#This Row],[D]]/Table_Data[[#This Row],[E]])</f>
        <v>0.47548231511254024</v>
      </c>
    </row>
    <row r="676" spans="2:14" x14ac:dyDescent="0.25">
      <c r="B676" s="27">
        <v>1926.08</v>
      </c>
      <c r="C676" s="25">
        <v>13.12</v>
      </c>
      <c r="D676" s="28">
        <v>0.66</v>
      </c>
      <c r="E676" s="25">
        <v>1.2430000000000001</v>
      </c>
      <c r="F676" s="25">
        <v>17.399999999999999</v>
      </c>
      <c r="G676" s="26">
        <f>G669*5/12+G681*7/12</f>
        <v>3.4816666666666665</v>
      </c>
      <c r="H676">
        <f t="shared" si="20"/>
        <v>1926</v>
      </c>
      <c r="I676">
        <f t="shared" si="21"/>
        <v>8</v>
      </c>
      <c r="J676">
        <f>Table_Data[[#This Row],[E]]*$J$6/Table_Data[[#This Row],[CPI]]</f>
        <v>18.921960402298854</v>
      </c>
      <c r="K676">
        <f>Table_Data[[#This Row],[P]]*$J$6/Table_Data[[#This Row],[CPI]]</f>
        <v>199.72334712643681</v>
      </c>
      <c r="L676">
        <f>Table_Data[[#This Row],[E]]/(Table_Data[[#This Row],[CPI]]/$L$6)</f>
        <v>1.3072931034482762</v>
      </c>
      <c r="M676">
        <f>Table_Data[[#This Row],[P]]/(Table_Data[[#This Row],[CPI]]/$L$6)</f>
        <v>13.798620689655174</v>
      </c>
      <c r="N676" s="43">
        <f>1-(Table_Data[[#This Row],[D]]/Table_Data[[#This Row],[E]])</f>
        <v>0.46902654867256643</v>
      </c>
    </row>
    <row r="677" spans="2:14" x14ac:dyDescent="0.25">
      <c r="B677" s="27">
        <v>1926.09</v>
      </c>
      <c r="C677" s="25">
        <v>13.32</v>
      </c>
      <c r="D677" s="28">
        <v>0.66749999999999998</v>
      </c>
      <c r="E677" s="25">
        <v>1.242</v>
      </c>
      <c r="F677" s="25">
        <v>17.5</v>
      </c>
      <c r="G677" s="26">
        <f>G669*4/12+G681*8/12</f>
        <v>3.4533333333333331</v>
      </c>
      <c r="H677">
        <f t="shared" si="20"/>
        <v>1926</v>
      </c>
      <c r="I677">
        <f t="shared" si="21"/>
        <v>9</v>
      </c>
      <c r="J677">
        <f>Table_Data[[#This Row],[E]]*$J$6/Table_Data[[#This Row],[CPI]]</f>
        <v>18.798699085714286</v>
      </c>
      <c r="K677">
        <f>Table_Data[[#This Row],[P]]*$J$6/Table_Data[[#This Row],[CPI]]</f>
        <v>201.6092365714286</v>
      </c>
      <c r="L677">
        <f>Table_Data[[#This Row],[E]]/(Table_Data[[#This Row],[CPI]]/$L$6)</f>
        <v>1.2987771428571429</v>
      </c>
      <c r="M677">
        <f>Table_Data[[#This Row],[P]]/(Table_Data[[#This Row],[CPI]]/$L$6)</f>
        <v>13.928914285714287</v>
      </c>
      <c r="N677" s="43">
        <f>1-(Table_Data[[#This Row],[D]]/Table_Data[[#This Row],[E]])</f>
        <v>0.46256038647343001</v>
      </c>
    </row>
    <row r="678" spans="2:14" x14ac:dyDescent="0.25">
      <c r="B678" s="27">
        <v>1926.1</v>
      </c>
      <c r="C678" s="25">
        <v>13.02</v>
      </c>
      <c r="D678" s="28">
        <v>0.67500000000000004</v>
      </c>
      <c r="E678" s="25">
        <v>1.242</v>
      </c>
      <c r="F678" s="25">
        <v>17.600000000000001</v>
      </c>
      <c r="G678" s="26">
        <f>G669*3/12+G681*9/12</f>
        <v>3.4249999999999998</v>
      </c>
      <c r="H678">
        <f t="shared" si="20"/>
        <v>1926</v>
      </c>
      <c r="I678">
        <f t="shared" si="21"/>
        <v>10</v>
      </c>
      <c r="J678">
        <f>Table_Data[[#This Row],[E]]*$J$6/Table_Data[[#This Row],[CPI]]</f>
        <v>18.691888295454543</v>
      </c>
      <c r="K678">
        <f>Table_Data[[#This Row],[P]]*$J$6/Table_Data[[#This Row],[CPI]]</f>
        <v>195.94878068181816</v>
      </c>
      <c r="L678">
        <f>Table_Data[[#This Row],[E]]/(Table_Data[[#This Row],[CPI]]/$L$6)</f>
        <v>1.2913977272727273</v>
      </c>
      <c r="M678">
        <f>Table_Data[[#This Row],[P]]/(Table_Data[[#This Row],[CPI]]/$L$6)</f>
        <v>13.537840909090908</v>
      </c>
      <c r="N678" s="43">
        <f>1-(Table_Data[[#This Row],[D]]/Table_Data[[#This Row],[E]])</f>
        <v>0.4565217391304347</v>
      </c>
    </row>
    <row r="679" spans="2:14" x14ac:dyDescent="0.25">
      <c r="B679" s="27">
        <v>1926.11</v>
      </c>
      <c r="C679" s="25">
        <v>13.19</v>
      </c>
      <c r="D679" s="28">
        <v>0.6825</v>
      </c>
      <c r="E679" s="25">
        <v>1.2410000000000001</v>
      </c>
      <c r="F679" s="25">
        <v>17.7</v>
      </c>
      <c r="G679" s="26">
        <f>G669*2/12+G681*10/12</f>
        <v>3.3966666666666665</v>
      </c>
      <c r="H679">
        <f t="shared" si="20"/>
        <v>1926</v>
      </c>
      <c r="I679">
        <f t="shared" si="21"/>
        <v>11</v>
      </c>
      <c r="J679">
        <f>Table_Data[[#This Row],[E]]*$J$6/Table_Data[[#This Row],[CPI]]</f>
        <v>18.571319604519779</v>
      </c>
      <c r="K679">
        <f>Table_Data[[#This Row],[P]]*$J$6/Table_Data[[#This Row],[CPI]]</f>
        <v>197.3857418079096</v>
      </c>
      <c r="L679">
        <f>Table_Data[[#This Row],[E]]/(Table_Data[[#This Row],[CPI]]/$L$6)</f>
        <v>1.2830677966101696</v>
      </c>
      <c r="M679">
        <f>Table_Data[[#This Row],[P]]/(Table_Data[[#This Row],[CPI]]/$L$6)</f>
        <v>13.637118644067797</v>
      </c>
      <c r="N679" s="43">
        <f>1-(Table_Data[[#This Row],[D]]/Table_Data[[#This Row],[E]])</f>
        <v>0.45004029008863822</v>
      </c>
    </row>
    <row r="680" spans="2:14" x14ac:dyDescent="0.25">
      <c r="B680" s="27">
        <v>1926.12</v>
      </c>
      <c r="C680" s="25">
        <v>13.49</v>
      </c>
      <c r="D680" s="28">
        <v>0.69</v>
      </c>
      <c r="E680" s="25">
        <v>1.24</v>
      </c>
      <c r="F680" s="25">
        <v>17.7</v>
      </c>
      <c r="G680" s="26">
        <f>G669*1/12+G681*11/12</f>
        <v>3.3683333333333327</v>
      </c>
      <c r="H680">
        <f t="shared" si="20"/>
        <v>1926</v>
      </c>
      <c r="I680">
        <f t="shared" si="21"/>
        <v>12</v>
      </c>
      <c r="J680">
        <f>Table_Data[[#This Row],[E]]*$J$6/Table_Data[[#This Row],[CPI]]</f>
        <v>18.556354802259886</v>
      </c>
      <c r="K680">
        <f>Table_Data[[#This Row],[P]]*$J$6/Table_Data[[#This Row],[CPI]]</f>
        <v>201.87518248587574</v>
      </c>
      <c r="L680">
        <f>Table_Data[[#This Row],[E]]/(Table_Data[[#This Row],[CPI]]/$L$6)</f>
        <v>1.2820338983050847</v>
      </c>
      <c r="M680">
        <f>Table_Data[[#This Row],[P]]/(Table_Data[[#This Row],[CPI]]/$L$6)</f>
        <v>13.947288135593221</v>
      </c>
      <c r="N680" s="43">
        <f>1-(Table_Data[[#This Row],[D]]/Table_Data[[#This Row],[E]])</f>
        <v>0.44354838709677424</v>
      </c>
    </row>
    <row r="681" spans="2:14" x14ac:dyDescent="0.25">
      <c r="B681" s="27">
        <v>1927.01</v>
      </c>
      <c r="C681" s="25">
        <v>13.4</v>
      </c>
      <c r="D681" s="28">
        <v>0.69669999999999999</v>
      </c>
      <c r="E681" s="25">
        <v>1.2290000000000001</v>
      </c>
      <c r="F681" s="25">
        <v>17.5</v>
      </c>
      <c r="G681" s="26">
        <v>3.34</v>
      </c>
      <c r="H681">
        <f t="shared" si="20"/>
        <v>1927</v>
      </c>
      <c r="I681">
        <f t="shared" si="21"/>
        <v>1</v>
      </c>
      <c r="J681">
        <f>Table_Data[[#This Row],[E]]*$J$6/Table_Data[[#This Row],[CPI]]</f>
        <v>18.601933314285716</v>
      </c>
      <c r="K681">
        <f>Table_Data[[#This Row],[P]]*$J$6/Table_Data[[#This Row],[CPI]]</f>
        <v>202.82010285714287</v>
      </c>
      <c r="L681">
        <f>Table_Data[[#This Row],[E]]/(Table_Data[[#This Row],[CPI]]/$L$6)</f>
        <v>1.2851828571428574</v>
      </c>
      <c r="M681">
        <f>Table_Data[[#This Row],[P]]/(Table_Data[[#This Row],[CPI]]/$L$6)</f>
        <v>14.01257142857143</v>
      </c>
      <c r="N681" s="43">
        <f>1-(Table_Data[[#This Row],[D]]/Table_Data[[#This Row],[E]])</f>
        <v>0.43311635475996746</v>
      </c>
    </row>
    <row r="682" spans="2:14" x14ac:dyDescent="0.25">
      <c r="B682" s="27">
        <v>1927.02</v>
      </c>
      <c r="C682" s="25">
        <v>13.66</v>
      </c>
      <c r="D682" s="28">
        <v>0.70330000000000004</v>
      </c>
      <c r="E682" s="25">
        <v>1.218</v>
      </c>
      <c r="F682" s="25">
        <v>17.399999999999999</v>
      </c>
      <c r="G682" s="26">
        <f>G681*11/12+G693*1/12</f>
        <v>3.339166666666666</v>
      </c>
      <c r="H682">
        <f t="shared" si="20"/>
        <v>1927</v>
      </c>
      <c r="I682">
        <f t="shared" si="21"/>
        <v>2</v>
      </c>
      <c r="J682">
        <f>Table_Data[[#This Row],[E]]*$J$6/Table_Data[[#This Row],[CPI]]</f>
        <v>18.54139</v>
      </c>
      <c r="K682">
        <f>Table_Data[[#This Row],[P]]*$J$6/Table_Data[[#This Row],[CPI]]</f>
        <v>207.94366781609199</v>
      </c>
      <c r="L682">
        <f>Table_Data[[#This Row],[E]]/(Table_Data[[#This Row],[CPI]]/$L$6)</f>
        <v>1.2810000000000001</v>
      </c>
      <c r="M682">
        <f>Table_Data[[#This Row],[P]]/(Table_Data[[#This Row],[CPI]]/$L$6)</f>
        <v>14.366551724137933</v>
      </c>
      <c r="N682" s="43">
        <f>1-(Table_Data[[#This Row],[D]]/Table_Data[[#This Row],[E]])</f>
        <v>0.42257799671592766</v>
      </c>
    </row>
    <row r="683" spans="2:14" x14ac:dyDescent="0.25">
      <c r="B683" s="27">
        <v>1927.03</v>
      </c>
      <c r="C683" s="25">
        <v>13.87</v>
      </c>
      <c r="D683" s="28">
        <v>0.71</v>
      </c>
      <c r="E683" s="25">
        <v>1.208</v>
      </c>
      <c r="F683" s="25">
        <v>17.3</v>
      </c>
      <c r="G683" s="26">
        <f>G681*10/12+G693*2/12</f>
        <v>3.3383333333333334</v>
      </c>
      <c r="H683">
        <f t="shared" si="20"/>
        <v>1927</v>
      </c>
      <c r="I683">
        <f t="shared" si="21"/>
        <v>3</v>
      </c>
      <c r="J683">
        <f>Table_Data[[#This Row],[E]]*$J$6/Table_Data[[#This Row],[CPI]]</f>
        <v>18.495457572254335</v>
      </c>
      <c r="K683">
        <f>Table_Data[[#This Row],[P]]*$J$6/Table_Data[[#This Row],[CPI]]</f>
        <v>212.36092427745663</v>
      </c>
      <c r="L683">
        <f>Table_Data[[#This Row],[E]]/(Table_Data[[#This Row],[CPI]]/$L$6)</f>
        <v>1.2778265895953755</v>
      </c>
      <c r="M683">
        <f>Table_Data[[#This Row],[P]]/(Table_Data[[#This Row],[CPI]]/$L$6)</f>
        <v>14.671734104046241</v>
      </c>
      <c r="N683" s="43">
        <f>1-(Table_Data[[#This Row],[D]]/Table_Data[[#This Row],[E]])</f>
        <v>0.41225165562913912</v>
      </c>
    </row>
    <row r="684" spans="2:14" x14ac:dyDescent="0.25">
      <c r="B684" s="27">
        <v>1927.04</v>
      </c>
      <c r="C684" s="25">
        <v>14.21</v>
      </c>
      <c r="D684" s="28">
        <v>0.7167</v>
      </c>
      <c r="E684" s="25">
        <v>1.1970000000000001</v>
      </c>
      <c r="F684" s="25">
        <v>17.3</v>
      </c>
      <c r="G684" s="26">
        <f>G681*9/12+G693*3/12</f>
        <v>3.3374999999999999</v>
      </c>
      <c r="H684">
        <f t="shared" si="20"/>
        <v>1927</v>
      </c>
      <c r="I684">
        <f t="shared" si="21"/>
        <v>4</v>
      </c>
      <c r="J684">
        <f>Table_Data[[#This Row],[E]]*$J$6/Table_Data[[#This Row],[CPI]]</f>
        <v>18.327038670520231</v>
      </c>
      <c r="K684">
        <f>Table_Data[[#This Row],[P]]*$J$6/Table_Data[[#This Row],[CPI]]</f>
        <v>217.56659942196532</v>
      </c>
      <c r="L684">
        <f>Table_Data[[#This Row],[E]]/(Table_Data[[#This Row],[CPI]]/$L$6)</f>
        <v>1.2661907514450867</v>
      </c>
      <c r="M684">
        <f>Table_Data[[#This Row],[P]]/(Table_Data[[#This Row],[CPI]]/$L$6)</f>
        <v>15.031387283236993</v>
      </c>
      <c r="N684" s="43">
        <f>1-(Table_Data[[#This Row],[D]]/Table_Data[[#This Row],[E]])</f>
        <v>0.40125313283208019</v>
      </c>
    </row>
    <row r="685" spans="2:14" x14ac:dyDescent="0.25">
      <c r="B685" s="27">
        <v>1927.05</v>
      </c>
      <c r="C685" s="25">
        <v>14.7</v>
      </c>
      <c r="D685" s="28">
        <v>0.72330000000000005</v>
      </c>
      <c r="E685" s="25">
        <v>1.1859999999999999</v>
      </c>
      <c r="F685" s="25">
        <v>17.399999999999999</v>
      </c>
      <c r="G685" s="26">
        <f>G681*8/12+G693*4/12</f>
        <v>3.3366666666666669</v>
      </c>
      <c r="H685">
        <f t="shared" si="20"/>
        <v>1927</v>
      </c>
      <c r="I685">
        <f t="shared" si="21"/>
        <v>5</v>
      </c>
      <c r="J685">
        <f>Table_Data[[#This Row],[E]]*$J$6/Table_Data[[#This Row],[CPI]]</f>
        <v>18.054259885057473</v>
      </c>
      <c r="K685">
        <f>Table_Data[[#This Row],[P]]*$J$6/Table_Data[[#This Row],[CPI]]</f>
        <v>223.77539655172416</v>
      </c>
      <c r="L685">
        <f>Table_Data[[#This Row],[E]]/(Table_Data[[#This Row],[CPI]]/$L$6)</f>
        <v>1.2473448275862071</v>
      </c>
      <c r="M685">
        <f>Table_Data[[#This Row],[P]]/(Table_Data[[#This Row],[CPI]]/$L$6)</f>
        <v>15.460344827586209</v>
      </c>
      <c r="N685" s="43">
        <f>1-(Table_Data[[#This Row],[D]]/Table_Data[[#This Row],[E]])</f>
        <v>0.39013490725126465</v>
      </c>
    </row>
    <row r="686" spans="2:14" x14ac:dyDescent="0.25">
      <c r="B686" s="27">
        <v>1927.06</v>
      </c>
      <c r="C686" s="25">
        <v>14.89</v>
      </c>
      <c r="D686" s="28">
        <v>0.73</v>
      </c>
      <c r="E686" s="25">
        <v>1.175</v>
      </c>
      <c r="F686" s="25">
        <v>17.600000000000001</v>
      </c>
      <c r="G686" s="26">
        <f>G681*7/12+G693*5/12</f>
        <v>3.3358333333333334</v>
      </c>
      <c r="H686">
        <f t="shared" si="20"/>
        <v>1927</v>
      </c>
      <c r="I686">
        <f t="shared" si="21"/>
        <v>6</v>
      </c>
      <c r="J686">
        <f>Table_Data[[#This Row],[E]]*$J$6/Table_Data[[#This Row],[CPI]]</f>
        <v>17.683549715909091</v>
      </c>
      <c r="K686">
        <f>Table_Data[[#This Row],[P]]*$J$6/Table_Data[[#This Row],[CPI]]</f>
        <v>224.09196193181819</v>
      </c>
      <c r="L686">
        <f>Table_Data[[#This Row],[E]]/(Table_Data[[#This Row],[CPI]]/$L$6)</f>
        <v>1.2217329545454545</v>
      </c>
      <c r="M686">
        <f>Table_Data[[#This Row],[P]]/(Table_Data[[#This Row],[CPI]]/$L$6)</f>
        <v>15.482215909090909</v>
      </c>
      <c r="N686" s="43">
        <f>1-(Table_Data[[#This Row],[D]]/Table_Data[[#This Row],[E]])</f>
        <v>0.37872340425531914</v>
      </c>
    </row>
    <row r="687" spans="2:14" x14ac:dyDescent="0.25">
      <c r="B687" s="27">
        <v>1927.07</v>
      </c>
      <c r="C687" s="25">
        <v>15.22</v>
      </c>
      <c r="D687" s="28">
        <v>0.73670000000000002</v>
      </c>
      <c r="E687" s="25">
        <v>1.1639999999999999</v>
      </c>
      <c r="F687" s="25">
        <v>17.3</v>
      </c>
      <c r="G687" s="26">
        <f>G681*6/12+G693*6/12</f>
        <v>3.335</v>
      </c>
      <c r="H687">
        <f t="shared" si="20"/>
        <v>1927</v>
      </c>
      <c r="I687">
        <f t="shared" si="21"/>
        <v>7.0000000000000009</v>
      </c>
      <c r="J687">
        <f>Table_Data[[#This Row],[E]]*$J$6/Table_Data[[#This Row],[CPI]]</f>
        <v>17.821781965317918</v>
      </c>
      <c r="K687">
        <f>Table_Data[[#This Row],[P]]*$J$6/Table_Data[[#This Row],[CPI]]</f>
        <v>233.03051676300581</v>
      </c>
      <c r="L687">
        <f>Table_Data[[#This Row],[E]]/(Table_Data[[#This Row],[CPI]]/$L$6)</f>
        <v>1.2312832369942195</v>
      </c>
      <c r="M687">
        <f>Table_Data[[#This Row],[P]]/(Table_Data[[#This Row],[CPI]]/$L$6)</f>
        <v>16.099768786127168</v>
      </c>
      <c r="N687" s="43">
        <f>1-(Table_Data[[#This Row],[D]]/Table_Data[[#This Row],[E]])</f>
        <v>0.36709621993127139</v>
      </c>
    </row>
    <row r="688" spans="2:14" x14ac:dyDescent="0.25">
      <c r="B688" s="27">
        <v>1927.08</v>
      </c>
      <c r="C688" s="25">
        <v>16.03</v>
      </c>
      <c r="D688" s="28">
        <v>0.74329999999999996</v>
      </c>
      <c r="E688" s="25">
        <v>1.153</v>
      </c>
      <c r="F688" s="25">
        <v>17.2</v>
      </c>
      <c r="G688" s="26">
        <f>G681*5/12+G693*7/12</f>
        <v>3.3341666666666665</v>
      </c>
      <c r="H688">
        <f t="shared" si="20"/>
        <v>1927</v>
      </c>
      <c r="I688">
        <f t="shared" si="21"/>
        <v>8</v>
      </c>
      <c r="J688">
        <f>Table_Data[[#This Row],[E]]*$J$6/Table_Data[[#This Row],[CPI]]</f>
        <v>17.755998895348839</v>
      </c>
      <c r="K688">
        <f>Table_Data[[#This Row],[P]]*$J$6/Table_Data[[#This Row],[CPI]]</f>
        <v>246.85920406976749</v>
      </c>
      <c r="L688">
        <f>Table_Data[[#This Row],[E]]/(Table_Data[[#This Row],[CPI]]/$L$6)</f>
        <v>1.2267383720930234</v>
      </c>
      <c r="M688">
        <f>Table_Data[[#This Row],[P]]/(Table_Data[[#This Row],[CPI]]/$L$6)</f>
        <v>17.055174418604654</v>
      </c>
      <c r="N688" s="43">
        <f>1-(Table_Data[[#This Row],[D]]/Table_Data[[#This Row],[E]])</f>
        <v>0.35533391153512583</v>
      </c>
    </row>
    <row r="689" spans="2:14" x14ac:dyDescent="0.25">
      <c r="B689" s="27">
        <v>1927.09</v>
      </c>
      <c r="C689" s="25">
        <v>16.940000000000001</v>
      </c>
      <c r="D689" s="28">
        <v>0.75</v>
      </c>
      <c r="E689" s="25">
        <v>1.143</v>
      </c>
      <c r="F689" s="25">
        <v>17.3</v>
      </c>
      <c r="G689" s="26">
        <f>G681*4/12+G693*8/12</f>
        <v>3.3333333333333335</v>
      </c>
      <c r="H689">
        <f t="shared" si="20"/>
        <v>1927</v>
      </c>
      <c r="I689">
        <f t="shared" si="21"/>
        <v>9</v>
      </c>
      <c r="J689">
        <f>Table_Data[[#This Row],[E]]*$J$6/Table_Data[[#This Row],[CPI]]</f>
        <v>17.500254971098265</v>
      </c>
      <c r="K689">
        <f>Table_Data[[#This Row],[P]]*$J$6/Table_Data[[#This Row],[CPI]]</f>
        <v>259.36510867052027</v>
      </c>
      <c r="L689">
        <f>Table_Data[[#This Row],[E]]/(Table_Data[[#This Row],[CPI]]/$L$6)</f>
        <v>1.2090693641618497</v>
      </c>
      <c r="M689">
        <f>Table_Data[[#This Row],[P]]/(Table_Data[[#This Row],[CPI]]/$L$6)</f>
        <v>17.919190751445086</v>
      </c>
      <c r="N689" s="43">
        <f>1-(Table_Data[[#This Row],[D]]/Table_Data[[#This Row],[E]])</f>
        <v>0.34383202099737531</v>
      </c>
    </row>
    <row r="690" spans="2:14" x14ac:dyDescent="0.25">
      <c r="B690" s="27">
        <v>1927.1</v>
      </c>
      <c r="C690" s="25">
        <v>16.68</v>
      </c>
      <c r="D690" s="28">
        <v>0.75670000000000004</v>
      </c>
      <c r="E690" s="25">
        <v>1.1319999999999999</v>
      </c>
      <c r="F690" s="25">
        <v>17.399999999999999</v>
      </c>
      <c r="G690" s="26">
        <f>G681*3/12+G693*9/12</f>
        <v>3.3325</v>
      </c>
      <c r="H690">
        <f t="shared" si="20"/>
        <v>1927</v>
      </c>
      <c r="I690">
        <f t="shared" si="21"/>
        <v>10</v>
      </c>
      <c r="J690">
        <f>Table_Data[[#This Row],[E]]*$J$6/Table_Data[[#This Row],[CPI]]</f>
        <v>17.232227816091953</v>
      </c>
      <c r="K690">
        <f>Table_Data[[#This Row],[P]]*$J$6/Table_Data[[#This Row],[CPI]]</f>
        <v>253.91657241379312</v>
      </c>
      <c r="L690">
        <f>Table_Data[[#This Row],[E]]/(Table_Data[[#This Row],[CPI]]/$L$6)</f>
        <v>1.1905517241379311</v>
      </c>
      <c r="M690">
        <f>Table_Data[[#This Row],[P]]/(Table_Data[[#This Row],[CPI]]/$L$6)</f>
        <v>17.542758620689657</v>
      </c>
      <c r="N690" s="43">
        <f>1-(Table_Data[[#This Row],[D]]/Table_Data[[#This Row],[E]])</f>
        <v>0.3315371024734981</v>
      </c>
    </row>
    <row r="691" spans="2:14" x14ac:dyDescent="0.25">
      <c r="B691" s="27">
        <v>1927.11</v>
      </c>
      <c r="C691" s="25">
        <v>17.059999999999999</v>
      </c>
      <c r="D691" s="28">
        <v>0.76329999999999998</v>
      </c>
      <c r="E691" s="25">
        <v>1.121</v>
      </c>
      <c r="F691" s="25">
        <v>17.3</v>
      </c>
      <c r="G691" s="26">
        <f>G681*2/12+G693*10/12</f>
        <v>3.3316666666666666</v>
      </c>
      <c r="H691">
        <f t="shared" si="20"/>
        <v>1927</v>
      </c>
      <c r="I691">
        <f t="shared" si="21"/>
        <v>11</v>
      </c>
      <c r="J691">
        <f>Table_Data[[#This Row],[E]]*$J$6/Table_Data[[#This Row],[CPI]]</f>
        <v>17.163417167630058</v>
      </c>
      <c r="K691">
        <f>Table_Data[[#This Row],[P]]*$J$6/Table_Data[[#This Row],[CPI]]</f>
        <v>261.20240578034679</v>
      </c>
      <c r="L691">
        <f>Table_Data[[#This Row],[E]]/(Table_Data[[#This Row],[CPI]]/$L$6)</f>
        <v>1.1857976878612717</v>
      </c>
      <c r="M691">
        <f>Table_Data[[#This Row],[P]]/(Table_Data[[#This Row],[CPI]]/$L$6)</f>
        <v>18.046127167630054</v>
      </c>
      <c r="N691" s="43">
        <f>1-(Table_Data[[#This Row],[D]]/Table_Data[[#This Row],[E]])</f>
        <v>0.31909009812667266</v>
      </c>
    </row>
    <row r="692" spans="2:14" x14ac:dyDescent="0.25">
      <c r="B692" s="27">
        <v>1927.12</v>
      </c>
      <c r="C692" s="25">
        <v>17.46</v>
      </c>
      <c r="D692" s="28">
        <v>0.77</v>
      </c>
      <c r="E692" s="25">
        <v>1.1100000000000001</v>
      </c>
      <c r="F692" s="25">
        <v>17.3</v>
      </c>
      <c r="G692" s="26">
        <f>G681*1/12+G693*11/12</f>
        <v>3.3308333333333335</v>
      </c>
      <c r="H692">
        <f t="shared" si="20"/>
        <v>1927</v>
      </c>
      <c r="I692">
        <f t="shared" si="21"/>
        <v>12</v>
      </c>
      <c r="J692">
        <f>Table_Data[[#This Row],[E]]*$J$6/Table_Data[[#This Row],[CPI]]</f>
        <v>16.994998265895955</v>
      </c>
      <c r="K692">
        <f>Table_Data[[#This Row],[P]]*$J$6/Table_Data[[#This Row],[CPI]]</f>
        <v>267.3267294797688</v>
      </c>
      <c r="L692">
        <f>Table_Data[[#This Row],[E]]/(Table_Data[[#This Row],[CPI]]/$L$6)</f>
        <v>1.1741618497109827</v>
      </c>
      <c r="M692">
        <f>Table_Data[[#This Row],[P]]/(Table_Data[[#This Row],[CPI]]/$L$6)</f>
        <v>18.469248554913296</v>
      </c>
      <c r="N692" s="43">
        <f>1-(Table_Data[[#This Row],[D]]/Table_Data[[#This Row],[E]])</f>
        <v>0.3063063063063064</v>
      </c>
    </row>
    <row r="693" spans="2:14" x14ac:dyDescent="0.25">
      <c r="B693" s="27">
        <v>1928.01</v>
      </c>
      <c r="C693" s="25">
        <v>17.53</v>
      </c>
      <c r="D693" s="28">
        <v>0.77669999999999995</v>
      </c>
      <c r="E693" s="25">
        <v>1.133</v>
      </c>
      <c r="F693" s="25">
        <v>17.3</v>
      </c>
      <c r="G693" s="26">
        <v>3.33</v>
      </c>
      <c r="H693">
        <f t="shared" si="20"/>
        <v>1928</v>
      </c>
      <c r="I693">
        <f t="shared" si="21"/>
        <v>1</v>
      </c>
      <c r="J693">
        <f>Table_Data[[#This Row],[E]]*$J$6/Table_Data[[#This Row],[CPI]]</f>
        <v>17.347146878612715</v>
      </c>
      <c r="K693">
        <f>Table_Data[[#This Row],[P]]*$J$6/Table_Data[[#This Row],[CPI]]</f>
        <v>268.39848612716764</v>
      </c>
      <c r="L693">
        <f>Table_Data[[#This Row],[E]]/(Table_Data[[#This Row],[CPI]]/$L$6)</f>
        <v>1.1984913294797688</v>
      </c>
      <c r="M693">
        <f>Table_Data[[#This Row],[P]]/(Table_Data[[#This Row],[CPI]]/$L$6)</f>
        <v>18.54329479768786</v>
      </c>
      <c r="N693" s="43">
        <f>1-(Table_Data[[#This Row],[D]]/Table_Data[[#This Row],[E]])</f>
        <v>0.3144748455428068</v>
      </c>
    </row>
    <row r="694" spans="2:14" x14ac:dyDescent="0.25">
      <c r="B694" s="27">
        <v>1928.02</v>
      </c>
      <c r="C694" s="25">
        <v>17.32</v>
      </c>
      <c r="D694" s="28">
        <v>0.7833</v>
      </c>
      <c r="E694" s="25">
        <v>1.155</v>
      </c>
      <c r="F694" s="25">
        <v>17.100000000000001</v>
      </c>
      <c r="G694" s="26">
        <f>G693*11/12+G705*1/12</f>
        <v>3.3525</v>
      </c>
      <c r="H694">
        <f t="shared" si="20"/>
        <v>1928</v>
      </c>
      <c r="I694">
        <f t="shared" si="21"/>
        <v>2</v>
      </c>
      <c r="J694">
        <f>Table_Data[[#This Row],[E]]*$J$6/Table_Data[[#This Row],[CPI]]</f>
        <v>17.890814912280703</v>
      </c>
      <c r="K694">
        <f>Table_Data[[#This Row],[P]]*$J$6/Table_Data[[#This Row],[CPI]]</f>
        <v>268.28477426900582</v>
      </c>
      <c r="L694">
        <f>Table_Data[[#This Row],[E]]/(Table_Data[[#This Row],[CPI]]/$L$6)</f>
        <v>1.2360526315789473</v>
      </c>
      <c r="M694">
        <f>Table_Data[[#This Row],[P]]/(Table_Data[[#This Row],[CPI]]/$L$6)</f>
        <v>18.535438596491229</v>
      </c>
      <c r="N694" s="43">
        <f>1-(Table_Data[[#This Row],[D]]/Table_Data[[#This Row],[E]])</f>
        <v>0.32181818181818189</v>
      </c>
    </row>
    <row r="695" spans="2:14" x14ac:dyDescent="0.25">
      <c r="B695" s="27">
        <v>1928.03</v>
      </c>
      <c r="C695" s="25">
        <v>18.25</v>
      </c>
      <c r="D695" s="28">
        <v>0.79</v>
      </c>
      <c r="E695" s="25">
        <v>1.177</v>
      </c>
      <c r="F695" s="25">
        <v>17.100000000000001</v>
      </c>
      <c r="G695" s="26">
        <f>G693*10/12+G705*2/12</f>
        <v>3.375</v>
      </c>
      <c r="H695">
        <f t="shared" si="20"/>
        <v>1928</v>
      </c>
      <c r="I695">
        <f t="shared" si="21"/>
        <v>3</v>
      </c>
      <c r="J695">
        <f>Table_Data[[#This Row],[E]]*$J$6/Table_Data[[#This Row],[CPI]]</f>
        <v>18.231592339181287</v>
      </c>
      <c r="K695">
        <f>Table_Data[[#This Row],[P]]*$J$6/Table_Data[[#This Row],[CPI]]</f>
        <v>282.69036549707602</v>
      </c>
      <c r="L695">
        <f>Table_Data[[#This Row],[E]]/(Table_Data[[#This Row],[CPI]]/$L$6)</f>
        <v>1.2595964912280702</v>
      </c>
      <c r="M695">
        <f>Table_Data[[#This Row],[P]]/(Table_Data[[#This Row],[CPI]]/$L$6)</f>
        <v>19.530701754385966</v>
      </c>
      <c r="N695" s="43">
        <f>1-(Table_Data[[#This Row],[D]]/Table_Data[[#This Row],[E]])</f>
        <v>0.3288020390824129</v>
      </c>
    </row>
    <row r="696" spans="2:14" x14ac:dyDescent="0.25">
      <c r="B696" s="27">
        <v>1928.04</v>
      </c>
      <c r="C696" s="25">
        <v>19.399999999999999</v>
      </c>
      <c r="D696" s="28">
        <v>0.79669999999999996</v>
      </c>
      <c r="E696" s="25">
        <v>1.2</v>
      </c>
      <c r="F696" s="25">
        <v>17.100000000000001</v>
      </c>
      <c r="G696" s="26">
        <f>G693*9/12+G705*3/12</f>
        <v>3.3975</v>
      </c>
      <c r="H696">
        <f t="shared" si="20"/>
        <v>1928</v>
      </c>
      <c r="I696">
        <f t="shared" si="21"/>
        <v>4</v>
      </c>
      <c r="J696">
        <f>Table_Data[[#This Row],[E]]*$J$6/Table_Data[[#This Row],[CPI]]</f>
        <v>18.587859649122805</v>
      </c>
      <c r="K696">
        <f>Table_Data[[#This Row],[P]]*$J$6/Table_Data[[#This Row],[CPI]]</f>
        <v>300.50373099415202</v>
      </c>
      <c r="L696">
        <f>Table_Data[[#This Row],[E]]/(Table_Data[[#This Row],[CPI]]/$L$6)</f>
        <v>1.2842105263157895</v>
      </c>
      <c r="M696">
        <f>Table_Data[[#This Row],[P]]/(Table_Data[[#This Row],[CPI]]/$L$6)</f>
        <v>20.761403508771927</v>
      </c>
      <c r="N696" s="43">
        <f>1-(Table_Data[[#This Row],[D]]/Table_Data[[#This Row],[E]])</f>
        <v>0.33608333333333329</v>
      </c>
    </row>
    <row r="697" spans="2:14" x14ac:dyDescent="0.25">
      <c r="B697" s="27">
        <v>1928.05</v>
      </c>
      <c r="C697" s="25">
        <v>20</v>
      </c>
      <c r="D697" s="28">
        <v>0.80330000000000001</v>
      </c>
      <c r="E697" s="25">
        <v>1.222</v>
      </c>
      <c r="F697" s="25">
        <v>17.2</v>
      </c>
      <c r="G697" s="26">
        <f>G693*8/12+G705*4/12</f>
        <v>3.42</v>
      </c>
      <c r="H697">
        <f t="shared" si="20"/>
        <v>1928</v>
      </c>
      <c r="I697">
        <f t="shared" si="21"/>
        <v>5</v>
      </c>
      <c r="J697">
        <f>Table_Data[[#This Row],[E]]*$J$6/Table_Data[[#This Row],[CPI]]</f>
        <v>18.818586860465118</v>
      </c>
      <c r="K697">
        <f>Table_Data[[#This Row],[P]]*$J$6/Table_Data[[#This Row],[CPI]]</f>
        <v>307.99651162790701</v>
      </c>
      <c r="L697">
        <f>Table_Data[[#This Row],[E]]/(Table_Data[[#This Row],[CPI]]/$L$6)</f>
        <v>1.3001511627906976</v>
      </c>
      <c r="M697">
        <f>Table_Data[[#This Row],[P]]/(Table_Data[[#This Row],[CPI]]/$L$6)</f>
        <v>21.279069767441861</v>
      </c>
      <c r="N697" s="43">
        <f>1-(Table_Data[[#This Row],[D]]/Table_Data[[#This Row],[E]])</f>
        <v>0.34263502454991812</v>
      </c>
    </row>
    <row r="698" spans="2:14" x14ac:dyDescent="0.25">
      <c r="B698" s="27">
        <v>1928.06</v>
      </c>
      <c r="C698" s="25">
        <v>19.02</v>
      </c>
      <c r="D698" s="28">
        <v>0.81</v>
      </c>
      <c r="E698" s="25">
        <v>1.2450000000000001</v>
      </c>
      <c r="F698" s="25">
        <v>17.100000000000001</v>
      </c>
      <c r="G698" s="26">
        <f>G693*7/12+G705*5/12</f>
        <v>3.4424999999999999</v>
      </c>
      <c r="H698">
        <f t="shared" si="20"/>
        <v>1928</v>
      </c>
      <c r="I698">
        <f t="shared" si="21"/>
        <v>6</v>
      </c>
      <c r="J698">
        <f>Table_Data[[#This Row],[E]]*$J$6/Table_Data[[#This Row],[CPI]]</f>
        <v>19.284904385964914</v>
      </c>
      <c r="K698">
        <f>Table_Data[[#This Row],[P]]*$J$6/Table_Data[[#This Row],[CPI]]</f>
        <v>294.61757543859648</v>
      </c>
      <c r="L698">
        <f>Table_Data[[#This Row],[E]]/(Table_Data[[#This Row],[CPI]]/$L$6)</f>
        <v>1.3323684210526316</v>
      </c>
      <c r="M698">
        <f>Table_Data[[#This Row],[P]]/(Table_Data[[#This Row],[CPI]]/$L$6)</f>
        <v>20.354736842105261</v>
      </c>
      <c r="N698" s="43">
        <f>1-(Table_Data[[#This Row],[D]]/Table_Data[[#This Row],[E]])</f>
        <v>0.3493975903614458</v>
      </c>
    </row>
    <row r="699" spans="2:14" x14ac:dyDescent="0.25">
      <c r="B699" s="27">
        <v>1928.07</v>
      </c>
      <c r="C699" s="25">
        <v>19.16</v>
      </c>
      <c r="D699" s="28">
        <v>0.81669999999999998</v>
      </c>
      <c r="E699" s="25">
        <v>1.268</v>
      </c>
      <c r="F699" s="25">
        <v>17.100000000000001</v>
      </c>
      <c r="G699" s="26">
        <f>G693*6/12+G705*6/12</f>
        <v>3.4649999999999999</v>
      </c>
      <c r="H699">
        <f t="shared" si="20"/>
        <v>1928</v>
      </c>
      <c r="I699">
        <f t="shared" si="21"/>
        <v>7.0000000000000009</v>
      </c>
      <c r="J699">
        <f>Table_Data[[#This Row],[E]]*$J$6/Table_Data[[#This Row],[CPI]]</f>
        <v>19.641171695906429</v>
      </c>
      <c r="K699">
        <f>Table_Data[[#This Row],[P]]*$J$6/Table_Data[[#This Row],[CPI]]</f>
        <v>296.78615906432742</v>
      </c>
      <c r="L699">
        <f>Table_Data[[#This Row],[E]]/(Table_Data[[#This Row],[CPI]]/$L$6)</f>
        <v>1.3569824561403507</v>
      </c>
      <c r="M699">
        <f>Table_Data[[#This Row],[P]]/(Table_Data[[#This Row],[CPI]]/$L$6)</f>
        <v>20.50456140350877</v>
      </c>
      <c r="N699" s="43">
        <f>1-(Table_Data[[#This Row],[D]]/Table_Data[[#This Row],[E]])</f>
        <v>0.35591482649842276</v>
      </c>
    </row>
    <row r="700" spans="2:14" x14ac:dyDescent="0.25">
      <c r="B700" s="27">
        <v>1928.08</v>
      </c>
      <c r="C700" s="25">
        <v>19.78</v>
      </c>
      <c r="D700" s="28">
        <v>0.82330000000000003</v>
      </c>
      <c r="E700" s="25">
        <v>1.29</v>
      </c>
      <c r="F700" s="25">
        <v>17.100000000000001</v>
      </c>
      <c r="G700" s="26">
        <f>G693*5/12+G705*7/12</f>
        <v>3.4874999999999998</v>
      </c>
      <c r="H700">
        <f t="shared" si="20"/>
        <v>1928</v>
      </c>
      <c r="I700">
        <f t="shared" si="21"/>
        <v>8</v>
      </c>
      <c r="J700">
        <f>Table_Data[[#This Row],[E]]*$J$6/Table_Data[[#This Row],[CPI]]</f>
        <v>19.981949122807016</v>
      </c>
      <c r="K700">
        <f>Table_Data[[#This Row],[P]]*$J$6/Table_Data[[#This Row],[CPI]]</f>
        <v>306.38988654970757</v>
      </c>
      <c r="L700">
        <f>Table_Data[[#This Row],[E]]/(Table_Data[[#This Row],[CPI]]/$L$6)</f>
        <v>1.3805263157894736</v>
      </c>
      <c r="M700">
        <f>Table_Data[[#This Row],[P]]/(Table_Data[[#This Row],[CPI]]/$L$6)</f>
        <v>21.168070175438597</v>
      </c>
      <c r="N700" s="43">
        <f>1-(Table_Data[[#This Row],[D]]/Table_Data[[#This Row],[E]])</f>
        <v>0.3617829457364341</v>
      </c>
    </row>
    <row r="701" spans="2:14" x14ac:dyDescent="0.25">
      <c r="B701" s="27">
        <v>1928.09</v>
      </c>
      <c r="C701" s="25">
        <v>21.17</v>
      </c>
      <c r="D701" s="28">
        <v>0.83</v>
      </c>
      <c r="E701" s="25">
        <v>1.3120000000000001</v>
      </c>
      <c r="F701" s="25">
        <v>17.3</v>
      </c>
      <c r="G701" s="26">
        <f>G693*4/12+G705*8/12</f>
        <v>3.51</v>
      </c>
      <c r="H701">
        <f t="shared" si="20"/>
        <v>1928</v>
      </c>
      <c r="I701">
        <f t="shared" si="21"/>
        <v>9</v>
      </c>
      <c r="J701">
        <f>Table_Data[[#This Row],[E]]*$J$6/Table_Data[[#This Row],[CPI]]</f>
        <v>20.087781734104048</v>
      </c>
      <c r="K701">
        <f>Table_Data[[#This Row],[P]]*$J$6/Table_Data[[#This Row],[CPI]]</f>
        <v>324.12983179190752</v>
      </c>
      <c r="L701">
        <f>Table_Data[[#This Row],[E]]/(Table_Data[[#This Row],[CPI]]/$L$6)</f>
        <v>1.3878381502890174</v>
      </c>
      <c r="M701">
        <f>Table_Data[[#This Row],[P]]/(Table_Data[[#This Row],[CPI]]/$L$6)</f>
        <v>22.393699421965319</v>
      </c>
      <c r="N701" s="43">
        <f>1-(Table_Data[[#This Row],[D]]/Table_Data[[#This Row],[E]])</f>
        <v>0.36737804878048785</v>
      </c>
    </row>
    <row r="702" spans="2:14" x14ac:dyDescent="0.25">
      <c r="B702" s="27">
        <v>1928.1</v>
      </c>
      <c r="C702" s="25">
        <v>21.6</v>
      </c>
      <c r="D702" s="28">
        <v>0.8367</v>
      </c>
      <c r="E702" s="25">
        <v>1.335</v>
      </c>
      <c r="F702" s="25">
        <v>17.2</v>
      </c>
      <c r="G702" s="26">
        <f>G693*3/12+G705*9/12</f>
        <v>3.5324999999999998</v>
      </c>
      <c r="H702">
        <f t="shared" si="20"/>
        <v>1928</v>
      </c>
      <c r="I702">
        <f t="shared" si="21"/>
        <v>10</v>
      </c>
      <c r="J702">
        <f>Table_Data[[#This Row],[E]]*$J$6/Table_Data[[#This Row],[CPI]]</f>
        <v>20.55876715116279</v>
      </c>
      <c r="K702">
        <f>Table_Data[[#This Row],[P]]*$J$6/Table_Data[[#This Row],[CPI]]</f>
        <v>332.63623255813957</v>
      </c>
      <c r="L702">
        <f>Table_Data[[#This Row],[E]]/(Table_Data[[#This Row],[CPI]]/$L$6)</f>
        <v>1.4203779069767442</v>
      </c>
      <c r="M702">
        <f>Table_Data[[#This Row],[P]]/(Table_Data[[#This Row],[CPI]]/$L$6)</f>
        <v>22.981395348837211</v>
      </c>
      <c r="N702" s="43">
        <f>1-(Table_Data[[#This Row],[D]]/Table_Data[[#This Row],[E]])</f>
        <v>0.37325842696629208</v>
      </c>
    </row>
    <row r="703" spans="2:14" x14ac:dyDescent="0.25">
      <c r="B703" s="27">
        <v>1928.11</v>
      </c>
      <c r="C703" s="25">
        <v>23.06</v>
      </c>
      <c r="D703" s="28">
        <v>0.84330000000000005</v>
      </c>
      <c r="E703" s="25">
        <v>1.357</v>
      </c>
      <c r="F703" s="25">
        <v>17.2</v>
      </c>
      <c r="G703" s="26">
        <f>G693*2/12+G705*10/12</f>
        <v>3.5550000000000002</v>
      </c>
      <c r="H703">
        <f t="shared" si="20"/>
        <v>1928</v>
      </c>
      <c r="I703">
        <f t="shared" si="21"/>
        <v>11</v>
      </c>
      <c r="J703">
        <f>Table_Data[[#This Row],[E]]*$J$6/Table_Data[[#This Row],[CPI]]</f>
        <v>20.897563313953487</v>
      </c>
      <c r="K703">
        <f>Table_Data[[#This Row],[P]]*$J$6/Table_Data[[#This Row],[CPI]]</f>
        <v>355.11997790697677</v>
      </c>
      <c r="L703">
        <f>Table_Data[[#This Row],[E]]/(Table_Data[[#This Row],[CPI]]/$L$6)</f>
        <v>1.4437848837209304</v>
      </c>
      <c r="M703">
        <f>Table_Data[[#This Row],[P]]/(Table_Data[[#This Row],[CPI]]/$L$6)</f>
        <v>24.534767441860467</v>
      </c>
      <c r="N703" s="43">
        <f>1-(Table_Data[[#This Row],[D]]/Table_Data[[#This Row],[E]])</f>
        <v>0.37855563743551945</v>
      </c>
    </row>
    <row r="704" spans="2:14" x14ac:dyDescent="0.25">
      <c r="B704" s="27">
        <v>1928.12</v>
      </c>
      <c r="C704" s="25">
        <v>23.15</v>
      </c>
      <c r="D704" s="28">
        <v>0.85</v>
      </c>
      <c r="E704" s="25">
        <v>1.38</v>
      </c>
      <c r="F704" s="25">
        <v>17.100000000000001</v>
      </c>
      <c r="G704" s="26">
        <f>G693*1/12+G705*11/12</f>
        <v>3.5775000000000001</v>
      </c>
      <c r="H704">
        <f t="shared" si="20"/>
        <v>1928</v>
      </c>
      <c r="I704">
        <f t="shared" si="21"/>
        <v>12</v>
      </c>
      <c r="J704">
        <f>Table_Data[[#This Row],[E]]*$J$6/Table_Data[[#This Row],[CPI]]</f>
        <v>21.376038596491227</v>
      </c>
      <c r="K704">
        <f>Table_Data[[#This Row],[P]]*$J$6/Table_Data[[#This Row],[CPI]]</f>
        <v>358.59079239766078</v>
      </c>
      <c r="L704">
        <f>Table_Data[[#This Row],[E]]/(Table_Data[[#This Row],[CPI]]/$L$6)</f>
        <v>1.4768421052631577</v>
      </c>
      <c r="M704">
        <f>Table_Data[[#This Row],[P]]/(Table_Data[[#This Row],[CPI]]/$L$6)</f>
        <v>24.77456140350877</v>
      </c>
      <c r="N704" s="43">
        <f>1-(Table_Data[[#This Row],[D]]/Table_Data[[#This Row],[E]])</f>
        <v>0.38405797101449268</v>
      </c>
    </row>
    <row r="705" spans="2:14" x14ac:dyDescent="0.25">
      <c r="B705" s="27">
        <v>1929.01</v>
      </c>
      <c r="C705" s="25">
        <v>24.86</v>
      </c>
      <c r="D705" s="28">
        <v>0.86</v>
      </c>
      <c r="E705" s="25">
        <v>1.399</v>
      </c>
      <c r="F705" s="25">
        <v>17.100000000000001</v>
      </c>
      <c r="G705" s="26">
        <v>3.6</v>
      </c>
      <c r="H705">
        <f t="shared" si="20"/>
        <v>1929</v>
      </c>
      <c r="I705">
        <f t="shared" si="21"/>
        <v>1</v>
      </c>
      <c r="J705">
        <f>Table_Data[[#This Row],[E]]*$J$6/Table_Data[[#This Row],[CPI]]</f>
        <v>21.670346374269005</v>
      </c>
      <c r="K705">
        <f>Table_Data[[#This Row],[P]]*$J$6/Table_Data[[#This Row],[CPI]]</f>
        <v>385.0784923976608</v>
      </c>
      <c r="L705">
        <f>Table_Data[[#This Row],[E]]/(Table_Data[[#This Row],[CPI]]/$L$6)</f>
        <v>1.4971754385964913</v>
      </c>
      <c r="M705">
        <f>Table_Data[[#This Row],[P]]/(Table_Data[[#This Row],[CPI]]/$L$6)</f>
        <v>26.604561403508772</v>
      </c>
      <c r="N705" s="43">
        <f>1-(Table_Data[[#This Row],[D]]/Table_Data[[#This Row],[E]])</f>
        <v>0.38527519656897791</v>
      </c>
    </row>
    <row r="706" spans="2:14" x14ac:dyDescent="0.25">
      <c r="B706" s="27">
        <v>1929.02</v>
      </c>
      <c r="C706" s="25">
        <v>24.99</v>
      </c>
      <c r="D706" s="28">
        <v>0.87</v>
      </c>
      <c r="E706" s="25">
        <v>1.4179999999999999</v>
      </c>
      <c r="F706" s="25">
        <v>17.100000000000001</v>
      </c>
      <c r="G706" s="26">
        <f>G705*11/12+G717*1/12</f>
        <v>3.5741666666666667</v>
      </c>
      <c r="H706">
        <f t="shared" si="20"/>
        <v>1929</v>
      </c>
      <c r="I706">
        <f t="shared" si="21"/>
        <v>2</v>
      </c>
      <c r="J706">
        <f>Table_Data[[#This Row],[E]]*$J$6/Table_Data[[#This Row],[CPI]]</f>
        <v>21.96465415204678</v>
      </c>
      <c r="K706">
        <f>Table_Data[[#This Row],[P]]*$J$6/Table_Data[[#This Row],[CPI]]</f>
        <v>387.09217719298238</v>
      </c>
      <c r="L706">
        <f>Table_Data[[#This Row],[E]]/(Table_Data[[#This Row],[CPI]]/$L$6)</f>
        <v>1.5175087719298244</v>
      </c>
      <c r="M706">
        <f>Table_Data[[#This Row],[P]]/(Table_Data[[#This Row],[CPI]]/$L$6)</f>
        <v>26.743684210526315</v>
      </c>
      <c r="N706" s="43">
        <f>1-(Table_Data[[#This Row],[D]]/Table_Data[[#This Row],[E]])</f>
        <v>0.38645980253878698</v>
      </c>
    </row>
    <row r="707" spans="2:14" x14ac:dyDescent="0.25">
      <c r="B707" s="27">
        <v>1929.03</v>
      </c>
      <c r="C707" s="25">
        <v>25.43</v>
      </c>
      <c r="D707" s="28">
        <v>0.88</v>
      </c>
      <c r="E707" s="25">
        <v>1.4379999999999999</v>
      </c>
      <c r="F707" s="25">
        <v>17</v>
      </c>
      <c r="G707" s="26">
        <f>G705*10/12+G717*2/12</f>
        <v>3.5483333333333333</v>
      </c>
      <c r="H707">
        <f t="shared" si="20"/>
        <v>1929</v>
      </c>
      <c r="I707">
        <f t="shared" si="21"/>
        <v>3</v>
      </c>
      <c r="J707">
        <f>Table_Data[[#This Row],[E]]*$J$6/Table_Data[[#This Row],[CPI]]</f>
        <v>22.405477999999999</v>
      </c>
      <c r="K707">
        <f>Table_Data[[#This Row],[P]]*$J$6/Table_Data[[#This Row],[CPI]]</f>
        <v>396.22483</v>
      </c>
      <c r="L707">
        <f>Table_Data[[#This Row],[E]]/(Table_Data[[#This Row],[CPI]]/$L$6)</f>
        <v>1.5479647058823529</v>
      </c>
      <c r="M707">
        <f>Table_Data[[#This Row],[P]]/(Table_Data[[#This Row],[CPI]]/$L$6)</f>
        <v>27.37464705882353</v>
      </c>
      <c r="N707" s="43">
        <f>1-(Table_Data[[#This Row],[D]]/Table_Data[[#This Row],[E]])</f>
        <v>0.38803894297635599</v>
      </c>
    </row>
    <row r="708" spans="2:14" x14ac:dyDescent="0.25">
      <c r="B708" s="27">
        <v>1929.04</v>
      </c>
      <c r="C708" s="25">
        <v>25.28</v>
      </c>
      <c r="D708" s="28">
        <v>0.89</v>
      </c>
      <c r="E708" s="25">
        <v>1.4570000000000001</v>
      </c>
      <c r="F708" s="25">
        <v>16.899999999999999</v>
      </c>
      <c r="G708" s="26">
        <f>G705*9/12+G717*3/12</f>
        <v>3.5225</v>
      </c>
      <c r="H708">
        <f t="shared" si="20"/>
        <v>1929</v>
      </c>
      <c r="I708">
        <f t="shared" si="21"/>
        <v>4</v>
      </c>
      <c r="J708">
        <f>Table_Data[[#This Row],[E]]*$J$6/Table_Data[[#This Row],[CPI]]</f>
        <v>22.835845502958584</v>
      </c>
      <c r="K708">
        <f>Table_Data[[#This Row],[P]]*$J$6/Table_Data[[#This Row],[CPI]]</f>
        <v>396.21837633136101</v>
      </c>
      <c r="L708">
        <f>Table_Data[[#This Row],[E]]/(Table_Data[[#This Row],[CPI]]/$L$6)</f>
        <v>1.5776982248520712</v>
      </c>
      <c r="M708">
        <f>Table_Data[[#This Row],[P]]/(Table_Data[[#This Row],[CPI]]/$L$6)</f>
        <v>27.374201183431957</v>
      </c>
      <c r="N708" s="43">
        <f>1-(Table_Data[[#This Row],[D]]/Table_Data[[#This Row],[E]])</f>
        <v>0.38915579958819491</v>
      </c>
    </row>
    <row r="709" spans="2:14" x14ac:dyDescent="0.25">
      <c r="B709" s="27">
        <v>1929.05</v>
      </c>
      <c r="C709" s="25">
        <v>25.66</v>
      </c>
      <c r="D709" s="28">
        <v>0.9</v>
      </c>
      <c r="E709" s="25">
        <v>1.476</v>
      </c>
      <c r="F709" s="25">
        <v>17</v>
      </c>
      <c r="G709" s="26">
        <f>G705*8/12+G717*4/12</f>
        <v>3.4966666666666666</v>
      </c>
      <c r="H709">
        <f t="shared" si="20"/>
        <v>1929</v>
      </c>
      <c r="I709">
        <f t="shared" si="21"/>
        <v>5</v>
      </c>
      <c r="J709">
        <f>Table_Data[[#This Row],[E]]*$J$6/Table_Data[[#This Row],[CPI]]</f>
        <v>22.997556000000003</v>
      </c>
      <c r="K709">
        <f>Table_Data[[#This Row],[P]]*$J$6/Table_Data[[#This Row],[CPI]]</f>
        <v>399.80846000000003</v>
      </c>
      <c r="L709">
        <f>Table_Data[[#This Row],[E]]/(Table_Data[[#This Row],[CPI]]/$L$6)</f>
        <v>1.5888705882352943</v>
      </c>
      <c r="M709">
        <f>Table_Data[[#This Row],[P]]/(Table_Data[[#This Row],[CPI]]/$L$6)</f>
        <v>27.622235294117651</v>
      </c>
      <c r="N709" s="43">
        <f>1-(Table_Data[[#This Row],[D]]/Table_Data[[#This Row],[E]])</f>
        <v>0.3902439024390244</v>
      </c>
    </row>
    <row r="710" spans="2:14" x14ac:dyDescent="0.25">
      <c r="B710" s="27">
        <v>1929.06</v>
      </c>
      <c r="C710" s="25">
        <v>26.15</v>
      </c>
      <c r="D710" s="28">
        <v>0.91</v>
      </c>
      <c r="E710" s="25">
        <v>1.4950000000000001</v>
      </c>
      <c r="F710" s="25">
        <v>17.100000000000001</v>
      </c>
      <c r="G710" s="26">
        <f>G705*7/12+G717*5/12</f>
        <v>3.4708333333333332</v>
      </c>
      <c r="H710">
        <f t="shared" si="20"/>
        <v>1929</v>
      </c>
      <c r="I710">
        <f t="shared" si="21"/>
        <v>6</v>
      </c>
      <c r="J710">
        <f>Table_Data[[#This Row],[E]]*$J$6/Table_Data[[#This Row],[CPI]]</f>
        <v>23.157375146198831</v>
      </c>
      <c r="K710">
        <f>Table_Data[[#This Row],[P]]*$J$6/Table_Data[[#This Row],[CPI]]</f>
        <v>405.0604415204678</v>
      </c>
      <c r="L710">
        <f>Table_Data[[#This Row],[E]]/(Table_Data[[#This Row],[CPI]]/$L$6)</f>
        <v>1.5999122807017545</v>
      </c>
      <c r="M710">
        <f>Table_Data[[#This Row],[P]]/(Table_Data[[#This Row],[CPI]]/$L$6)</f>
        <v>27.985087719298242</v>
      </c>
      <c r="N710" s="43">
        <f>1-(Table_Data[[#This Row],[D]]/Table_Data[[#This Row],[E]])</f>
        <v>0.39130434782608703</v>
      </c>
    </row>
    <row r="711" spans="2:14" x14ac:dyDescent="0.25">
      <c r="B711" s="27">
        <v>1929.07</v>
      </c>
      <c r="C711" s="25">
        <v>28.48</v>
      </c>
      <c r="D711" s="28">
        <v>0.92</v>
      </c>
      <c r="E711" s="25">
        <v>1.514</v>
      </c>
      <c r="F711" s="25">
        <v>17.3</v>
      </c>
      <c r="G711" s="26">
        <f>G705*6/12+G717*6/12</f>
        <v>3.4450000000000003</v>
      </c>
      <c r="H711">
        <f t="shared" si="20"/>
        <v>1929</v>
      </c>
      <c r="I711">
        <f t="shared" si="21"/>
        <v>7.0000000000000009</v>
      </c>
      <c r="J711">
        <f>Table_Data[[#This Row],[E]]*$J$6/Table_Data[[#This Row],[CPI]]</f>
        <v>23.180565202312138</v>
      </c>
      <c r="K711">
        <f>Table_Data[[#This Row],[P]]*$J$6/Table_Data[[#This Row],[CPI]]</f>
        <v>436.0518473988439</v>
      </c>
      <c r="L711">
        <f>Table_Data[[#This Row],[E]]/(Table_Data[[#This Row],[CPI]]/$L$6)</f>
        <v>1.601514450867052</v>
      </c>
      <c r="M711">
        <f>Table_Data[[#This Row],[P]]/(Table_Data[[#This Row],[CPI]]/$L$6)</f>
        <v>30.126242774566474</v>
      </c>
      <c r="N711" s="43">
        <f>1-(Table_Data[[#This Row],[D]]/Table_Data[[#This Row],[E]])</f>
        <v>0.392338177014531</v>
      </c>
    </row>
    <row r="712" spans="2:14" x14ac:dyDescent="0.25">
      <c r="B712" s="27">
        <v>1929.08</v>
      </c>
      <c r="C712" s="25">
        <v>30.1</v>
      </c>
      <c r="D712" s="28">
        <v>0.93</v>
      </c>
      <c r="E712" s="25">
        <v>1.5329999999999999</v>
      </c>
      <c r="F712" s="25">
        <v>17.3</v>
      </c>
      <c r="G712" s="26">
        <f>G705*5/12+G717*7/12</f>
        <v>3.4191666666666665</v>
      </c>
      <c r="H712">
        <f t="shared" si="20"/>
        <v>1929</v>
      </c>
      <c r="I712">
        <f t="shared" si="21"/>
        <v>8</v>
      </c>
      <c r="J712">
        <f>Table_Data[[#This Row],[E]]*$J$6/Table_Data[[#This Row],[CPI]]</f>
        <v>23.47147057803468</v>
      </c>
      <c r="K712">
        <f>Table_Data[[#This Row],[P]]*$J$6/Table_Data[[#This Row],[CPI]]</f>
        <v>460.85535838150292</v>
      </c>
      <c r="L712">
        <f>Table_Data[[#This Row],[E]]/(Table_Data[[#This Row],[CPI]]/$L$6)</f>
        <v>1.6216127167630057</v>
      </c>
      <c r="M712">
        <f>Table_Data[[#This Row],[P]]/(Table_Data[[#This Row],[CPI]]/$L$6)</f>
        <v>31.839884393063585</v>
      </c>
      <c r="N712" s="43">
        <f>1-(Table_Data[[#This Row],[D]]/Table_Data[[#This Row],[E]])</f>
        <v>0.39334637964774943</v>
      </c>
    </row>
    <row r="713" spans="2:14" x14ac:dyDescent="0.25">
      <c r="B713" s="27">
        <v>1929.09</v>
      </c>
      <c r="C713" s="25">
        <v>31.3</v>
      </c>
      <c r="D713" s="28">
        <v>0.94</v>
      </c>
      <c r="E713" s="25">
        <v>1.552</v>
      </c>
      <c r="F713" s="25">
        <v>17.3</v>
      </c>
      <c r="G713" s="26">
        <f>G705*4/12+G717*8/12</f>
        <v>3.3933333333333335</v>
      </c>
      <c r="H713">
        <f t="shared" si="20"/>
        <v>1929</v>
      </c>
      <c r="I713">
        <f t="shared" si="21"/>
        <v>9</v>
      </c>
      <c r="J713">
        <f>Table_Data[[#This Row],[E]]*$J$6/Table_Data[[#This Row],[CPI]]</f>
        <v>23.762375953757225</v>
      </c>
      <c r="K713">
        <f>Table_Data[[#This Row],[P]]*$J$6/Table_Data[[#This Row],[CPI]]</f>
        <v>479.22832947976883</v>
      </c>
      <c r="L713">
        <f>Table_Data[[#This Row],[E]]/(Table_Data[[#This Row],[CPI]]/$L$6)</f>
        <v>1.6417109826589595</v>
      </c>
      <c r="M713">
        <f>Table_Data[[#This Row],[P]]/(Table_Data[[#This Row],[CPI]]/$L$6)</f>
        <v>33.109248554913293</v>
      </c>
      <c r="N713" s="43">
        <f>1-(Table_Data[[#This Row],[D]]/Table_Data[[#This Row],[E]])</f>
        <v>0.39432989690721654</v>
      </c>
    </row>
    <row r="714" spans="2:14" x14ac:dyDescent="0.25">
      <c r="B714" s="27">
        <v>1929.1</v>
      </c>
      <c r="C714" s="25">
        <v>27.99</v>
      </c>
      <c r="D714" s="28">
        <v>0.95</v>
      </c>
      <c r="E714" s="25">
        <v>1.5720000000000001</v>
      </c>
      <c r="F714" s="25">
        <v>17.3</v>
      </c>
      <c r="G714" s="26">
        <f>G705*3/12+G717*9/12</f>
        <v>3.3674999999999997</v>
      </c>
      <c r="H714">
        <f t="shared" ref="H714:H777" si="22">VALUE(LEFT(B714,4))</f>
        <v>1929</v>
      </c>
      <c r="I714">
        <f t="shared" ref="I714:I777" si="23">VALUE(_xlfn.CONCAT("0.",RIGHT(B714,LEN(B714)-FIND(".",B714))))*100</f>
        <v>10</v>
      </c>
      <c r="J714">
        <f>Table_Data[[#This Row],[E]]*$J$6/Table_Data[[#This Row],[CPI]]</f>
        <v>24.068592138728324</v>
      </c>
      <c r="K714">
        <f>Table_Data[[#This Row],[P]]*$J$6/Table_Data[[#This Row],[CPI]]</f>
        <v>428.54955086705201</v>
      </c>
      <c r="L714">
        <f>Table_Data[[#This Row],[E]]/(Table_Data[[#This Row],[CPI]]/$L$6)</f>
        <v>1.6628670520231215</v>
      </c>
      <c r="M714">
        <f>Table_Data[[#This Row],[P]]/(Table_Data[[#This Row],[CPI]]/$L$6)</f>
        <v>29.607919075144505</v>
      </c>
      <c r="N714" s="43">
        <f>1-(Table_Data[[#This Row],[D]]/Table_Data[[#This Row],[E]])</f>
        <v>0.39567430025445294</v>
      </c>
    </row>
    <row r="715" spans="2:14" x14ac:dyDescent="0.25">
      <c r="B715" s="27">
        <v>1929.11</v>
      </c>
      <c r="C715" s="25">
        <v>20.58</v>
      </c>
      <c r="D715" s="28">
        <v>0.96</v>
      </c>
      <c r="E715" s="25">
        <v>1.591</v>
      </c>
      <c r="F715" s="25">
        <v>17.3</v>
      </c>
      <c r="G715" s="26">
        <f>G705*2/12+G717*10/12</f>
        <v>3.3416666666666668</v>
      </c>
      <c r="H715">
        <f t="shared" si="22"/>
        <v>1929</v>
      </c>
      <c r="I715">
        <f t="shared" si="23"/>
        <v>11</v>
      </c>
      <c r="J715">
        <f>Table_Data[[#This Row],[E]]*$J$6/Table_Data[[#This Row],[CPI]]</f>
        <v>24.359497514450865</v>
      </c>
      <c r="K715">
        <f>Table_Data[[#This Row],[P]]*$J$6/Table_Data[[#This Row],[CPI]]</f>
        <v>315.09645433526009</v>
      </c>
      <c r="L715">
        <f>Table_Data[[#This Row],[E]]/(Table_Data[[#This Row],[CPI]]/$L$6)</f>
        <v>1.6829653179190751</v>
      </c>
      <c r="M715">
        <f>Table_Data[[#This Row],[P]]/(Table_Data[[#This Row],[CPI]]/$L$6)</f>
        <v>21.769595375722542</v>
      </c>
      <c r="N715" s="43">
        <f>1-(Table_Data[[#This Row],[D]]/Table_Data[[#This Row],[E]])</f>
        <v>0.39660590823381525</v>
      </c>
    </row>
    <row r="716" spans="2:14" x14ac:dyDescent="0.25">
      <c r="B716" s="27">
        <v>1929.12</v>
      </c>
      <c r="C716" s="25">
        <v>21.4</v>
      </c>
      <c r="D716" s="28">
        <v>0.97</v>
      </c>
      <c r="E716" s="25">
        <v>1.61</v>
      </c>
      <c r="F716" s="25">
        <v>17.2</v>
      </c>
      <c r="G716" s="26">
        <f>G705*1/12+G717*11/12</f>
        <v>3.315833333333333</v>
      </c>
      <c r="H716">
        <f t="shared" si="22"/>
        <v>1929</v>
      </c>
      <c r="I716">
        <f t="shared" si="23"/>
        <v>12</v>
      </c>
      <c r="J716">
        <f>Table_Data[[#This Row],[E]]*$J$6/Table_Data[[#This Row],[CPI]]</f>
        <v>24.793719186046513</v>
      </c>
      <c r="K716">
        <f>Table_Data[[#This Row],[P]]*$J$6/Table_Data[[#This Row],[CPI]]</f>
        <v>329.55626744186048</v>
      </c>
      <c r="L716">
        <f>Table_Data[[#This Row],[E]]/(Table_Data[[#This Row],[CPI]]/$L$6)</f>
        <v>1.71296511627907</v>
      </c>
      <c r="M716">
        <f>Table_Data[[#This Row],[P]]/(Table_Data[[#This Row],[CPI]]/$L$6)</f>
        <v>22.768604651162789</v>
      </c>
      <c r="N716" s="43">
        <f>1-(Table_Data[[#This Row],[D]]/Table_Data[[#This Row],[E]])</f>
        <v>0.39751552795031064</v>
      </c>
    </row>
    <row r="717" spans="2:14" x14ac:dyDescent="0.25">
      <c r="B717" s="27">
        <v>1930.01</v>
      </c>
      <c r="C717" s="25">
        <v>21.71</v>
      </c>
      <c r="D717" s="28">
        <v>0.9708</v>
      </c>
      <c r="E717" s="25">
        <v>1.5569999999999999</v>
      </c>
      <c r="F717" s="25">
        <v>17.100000000000001</v>
      </c>
      <c r="G717" s="26">
        <v>3.29</v>
      </c>
      <c r="H717">
        <f t="shared" si="22"/>
        <v>1930</v>
      </c>
      <c r="I717">
        <f t="shared" si="23"/>
        <v>1</v>
      </c>
      <c r="J717">
        <f>Table_Data[[#This Row],[E]]*$J$6/Table_Data[[#This Row],[CPI]]</f>
        <v>24.117747894736841</v>
      </c>
      <c r="K717">
        <f>Table_Data[[#This Row],[P]]*$J$6/Table_Data[[#This Row],[CPI]]</f>
        <v>336.28536081871346</v>
      </c>
      <c r="L717">
        <f>Table_Data[[#This Row],[E]]/(Table_Data[[#This Row],[CPI]]/$L$6)</f>
        <v>1.6662631578947367</v>
      </c>
      <c r="M717">
        <f>Table_Data[[#This Row],[P]]/(Table_Data[[#This Row],[CPI]]/$L$6)</f>
        <v>23.233508771929824</v>
      </c>
      <c r="N717" s="43">
        <f>1-(Table_Data[[#This Row],[D]]/Table_Data[[#This Row],[E]])</f>
        <v>0.37649325626204233</v>
      </c>
    </row>
    <row r="718" spans="2:14" x14ac:dyDescent="0.25">
      <c r="B718" s="27">
        <v>1930.02</v>
      </c>
      <c r="C718" s="25">
        <v>23.07</v>
      </c>
      <c r="D718" s="28">
        <v>0.97170000000000001</v>
      </c>
      <c r="E718" s="25">
        <v>1.5029999999999999</v>
      </c>
      <c r="F718" s="25">
        <v>17</v>
      </c>
      <c r="G718" s="26">
        <f>G717*11/12+G729*1/12</f>
        <v>3.2941666666666665</v>
      </c>
      <c r="H718">
        <f t="shared" si="22"/>
        <v>1930</v>
      </c>
      <c r="I718">
        <f t="shared" si="23"/>
        <v>2</v>
      </c>
      <c r="J718">
        <f>Table_Data[[#This Row],[E]]*$J$6/Table_Data[[#This Row],[CPI]]</f>
        <v>23.418242999999997</v>
      </c>
      <c r="K718">
        <f>Table_Data[[#This Row],[P]]*$J$6/Table_Data[[#This Row],[CPI]]</f>
        <v>359.45367000000005</v>
      </c>
      <c r="L718">
        <f>Table_Data[[#This Row],[E]]/(Table_Data[[#This Row],[CPI]]/$L$6)</f>
        <v>1.617935294117647</v>
      </c>
      <c r="M718">
        <f>Table_Data[[#This Row],[P]]/(Table_Data[[#This Row],[CPI]]/$L$6)</f>
        <v>24.834176470588236</v>
      </c>
      <c r="N718" s="43">
        <f>1-(Table_Data[[#This Row],[D]]/Table_Data[[#This Row],[E]])</f>
        <v>0.35349301397205579</v>
      </c>
    </row>
    <row r="719" spans="2:14" x14ac:dyDescent="0.25">
      <c r="B719" s="27">
        <v>1930.03</v>
      </c>
      <c r="C719" s="25">
        <v>23.94</v>
      </c>
      <c r="D719" s="28">
        <v>0.97250000000000003</v>
      </c>
      <c r="E719" s="25">
        <v>1.45</v>
      </c>
      <c r="F719" s="25">
        <v>16.899999999999999</v>
      </c>
      <c r="G719" s="26">
        <f>G717*10/12+G729*2/12</f>
        <v>3.2983333333333333</v>
      </c>
      <c r="H719">
        <f t="shared" si="22"/>
        <v>1930</v>
      </c>
      <c r="I719">
        <f t="shared" si="23"/>
        <v>3</v>
      </c>
      <c r="J719">
        <f>Table_Data[[#This Row],[E]]*$J$6/Table_Data[[#This Row],[CPI]]</f>
        <v>22.726133136094674</v>
      </c>
      <c r="K719">
        <f>Table_Data[[#This Row],[P]]*$J$6/Table_Data[[#This Row],[CPI]]</f>
        <v>375.21629467455625</v>
      </c>
      <c r="L719">
        <f>Table_Data[[#This Row],[E]]/(Table_Data[[#This Row],[CPI]]/$L$6)</f>
        <v>1.5701183431952663</v>
      </c>
      <c r="M719">
        <f>Table_Data[[#This Row],[P]]/(Table_Data[[#This Row],[CPI]]/$L$6)</f>
        <v>25.923195266272192</v>
      </c>
      <c r="N719" s="43">
        <f>1-(Table_Data[[#This Row],[D]]/Table_Data[[#This Row],[E]])</f>
        <v>0.32931034482758614</v>
      </c>
    </row>
    <row r="720" spans="2:14" x14ac:dyDescent="0.25">
      <c r="B720" s="27">
        <v>1930.04</v>
      </c>
      <c r="C720" s="25">
        <v>25.46</v>
      </c>
      <c r="D720" s="28">
        <v>0.97330000000000005</v>
      </c>
      <c r="E720" s="25">
        <v>1.397</v>
      </c>
      <c r="F720" s="25">
        <v>17</v>
      </c>
      <c r="G720" s="26">
        <f>G717*9/12+G729*3/12</f>
        <v>3.3024999999999998</v>
      </c>
      <c r="H720">
        <f t="shared" si="22"/>
        <v>1930</v>
      </c>
      <c r="I720">
        <f t="shared" si="23"/>
        <v>4</v>
      </c>
      <c r="J720">
        <f>Table_Data[[#This Row],[E]]*$J$6/Table_Data[[#This Row],[CPI]]</f>
        <v>21.766657000000002</v>
      </c>
      <c r="K720">
        <f>Table_Data[[#This Row],[P]]*$J$6/Table_Data[[#This Row],[CPI]]</f>
        <v>396.69226000000003</v>
      </c>
      <c r="L720">
        <f>Table_Data[[#This Row],[E]]/(Table_Data[[#This Row],[CPI]]/$L$6)</f>
        <v>1.503829411764706</v>
      </c>
      <c r="M720">
        <f>Table_Data[[#This Row],[P]]/(Table_Data[[#This Row],[CPI]]/$L$6)</f>
        <v>27.406941176470593</v>
      </c>
      <c r="N720" s="43">
        <f>1-(Table_Data[[#This Row],[D]]/Table_Data[[#This Row],[E]])</f>
        <v>0.30329277022190404</v>
      </c>
    </row>
    <row r="721" spans="2:14" x14ac:dyDescent="0.25">
      <c r="B721" s="27">
        <v>1930.05</v>
      </c>
      <c r="C721" s="25">
        <v>23.94</v>
      </c>
      <c r="D721" s="28">
        <v>0.97419999999999995</v>
      </c>
      <c r="E721" s="25">
        <v>1.343</v>
      </c>
      <c r="F721" s="25">
        <v>16.899999999999999</v>
      </c>
      <c r="G721" s="26">
        <f>G717*8/12+G729*4/12</f>
        <v>3.3066666666666666</v>
      </c>
      <c r="H721">
        <f t="shared" si="22"/>
        <v>1930</v>
      </c>
      <c r="I721">
        <f t="shared" si="23"/>
        <v>5</v>
      </c>
      <c r="J721">
        <f>Table_Data[[#This Row],[E]]*$J$6/Table_Data[[#This Row],[CPI]]</f>
        <v>21.049101242603552</v>
      </c>
      <c r="K721">
        <f>Table_Data[[#This Row],[P]]*$J$6/Table_Data[[#This Row],[CPI]]</f>
        <v>375.21629467455625</v>
      </c>
      <c r="L721">
        <f>Table_Data[[#This Row],[E]]/(Table_Data[[#This Row],[CPI]]/$L$6)</f>
        <v>1.4542544378698226</v>
      </c>
      <c r="M721">
        <f>Table_Data[[#This Row],[P]]/(Table_Data[[#This Row],[CPI]]/$L$6)</f>
        <v>25.923195266272192</v>
      </c>
      <c r="N721" s="43">
        <f>1-(Table_Data[[#This Row],[D]]/Table_Data[[#This Row],[E]])</f>
        <v>0.27460908413998508</v>
      </c>
    </row>
    <row r="722" spans="2:14" x14ac:dyDescent="0.25">
      <c r="B722" s="27">
        <v>1930.06</v>
      </c>
      <c r="C722" s="25">
        <v>21.52</v>
      </c>
      <c r="D722" s="28">
        <v>0.97499999999999998</v>
      </c>
      <c r="E722" s="25">
        <v>1.29</v>
      </c>
      <c r="F722" s="25">
        <v>16.8</v>
      </c>
      <c r="G722" s="26">
        <f>G717*7/12+G729*5/12</f>
        <v>3.3108333333333331</v>
      </c>
      <c r="H722">
        <f t="shared" si="22"/>
        <v>1930</v>
      </c>
      <c r="I722">
        <f t="shared" si="23"/>
        <v>6</v>
      </c>
      <c r="J722">
        <f>Table_Data[[#This Row],[E]]*$J$6/Table_Data[[#This Row],[CPI]]</f>
        <v>20.338769642857141</v>
      </c>
      <c r="K722">
        <f>Table_Data[[#This Row],[P]]*$J$6/Table_Data[[#This Row],[CPI]]</f>
        <v>339.29482380952379</v>
      </c>
      <c r="L722">
        <f>Table_Data[[#This Row],[E]]/(Table_Data[[#This Row],[CPI]]/$L$6)</f>
        <v>1.4051785714285714</v>
      </c>
      <c r="M722">
        <f>Table_Data[[#This Row],[P]]/(Table_Data[[#This Row],[CPI]]/$L$6)</f>
        <v>23.44142857142857</v>
      </c>
      <c r="N722" s="43">
        <f>1-(Table_Data[[#This Row],[D]]/Table_Data[[#This Row],[E]])</f>
        <v>0.2441860465116279</v>
      </c>
    </row>
    <row r="723" spans="2:14" x14ac:dyDescent="0.25">
      <c r="B723" s="27">
        <v>1930.07</v>
      </c>
      <c r="C723" s="25">
        <v>21.06</v>
      </c>
      <c r="D723" s="28">
        <v>0.9758</v>
      </c>
      <c r="E723" s="25">
        <v>1.2370000000000001</v>
      </c>
      <c r="F723" s="25">
        <v>16.600000000000001</v>
      </c>
      <c r="G723" s="26">
        <f>G717*6/12+G729*6/12</f>
        <v>3.3150000000000004</v>
      </c>
      <c r="H723">
        <f t="shared" si="22"/>
        <v>1930</v>
      </c>
      <c r="I723">
        <f t="shared" si="23"/>
        <v>7.0000000000000009</v>
      </c>
      <c r="J723">
        <f>Table_Data[[#This Row],[E]]*$J$6/Table_Data[[#This Row],[CPI]]</f>
        <v>19.738123433734941</v>
      </c>
      <c r="K723">
        <f>Table_Data[[#This Row],[P]]*$J$6/Table_Data[[#This Row],[CPI]]</f>
        <v>336.04274819277106</v>
      </c>
      <c r="L723">
        <f>Table_Data[[#This Row],[E]]/(Table_Data[[#This Row],[CPI]]/$L$6)</f>
        <v>1.3636807228915664</v>
      </c>
      <c r="M723">
        <f>Table_Data[[#This Row],[P]]/(Table_Data[[#This Row],[CPI]]/$L$6)</f>
        <v>23.216746987951804</v>
      </c>
      <c r="N723" s="43">
        <f>1-(Table_Data[[#This Row],[D]]/Table_Data[[#This Row],[E]])</f>
        <v>0.21115602263540834</v>
      </c>
    </row>
    <row r="724" spans="2:14" x14ac:dyDescent="0.25">
      <c r="B724" s="27">
        <v>1930.08</v>
      </c>
      <c r="C724" s="25">
        <v>20.79</v>
      </c>
      <c r="D724" s="28">
        <v>0.97670000000000001</v>
      </c>
      <c r="E724" s="25">
        <v>1.1830000000000001</v>
      </c>
      <c r="F724" s="25">
        <v>16.5</v>
      </c>
      <c r="G724" s="26">
        <f>G717*5/12+G729*7/12</f>
        <v>3.3191666666666668</v>
      </c>
      <c r="H724">
        <f t="shared" si="22"/>
        <v>1930</v>
      </c>
      <c r="I724">
        <f t="shared" si="23"/>
        <v>8</v>
      </c>
      <c r="J724">
        <f>Table_Data[[#This Row],[E]]*$J$6/Table_Data[[#This Row],[CPI]]</f>
        <v>18.990878242424241</v>
      </c>
      <c r="K724">
        <f>Table_Data[[#This Row],[P]]*$J$6/Table_Data[[#This Row],[CPI]]</f>
        <v>333.74502000000001</v>
      </c>
      <c r="L724">
        <f>Table_Data[[#This Row],[E]]/(Table_Data[[#This Row],[CPI]]/$L$6)</f>
        <v>1.3120545454545456</v>
      </c>
      <c r="M724">
        <f>Table_Data[[#This Row],[P]]/(Table_Data[[#This Row],[CPI]]/$L$6)</f>
        <v>23.058</v>
      </c>
      <c r="N724" s="43">
        <f>1-(Table_Data[[#This Row],[D]]/Table_Data[[#This Row],[E]])</f>
        <v>0.17438715131022831</v>
      </c>
    </row>
    <row r="725" spans="2:14" x14ac:dyDescent="0.25">
      <c r="B725" s="27">
        <v>1930.09</v>
      </c>
      <c r="C725" s="25">
        <v>20.78</v>
      </c>
      <c r="D725" s="28">
        <v>0.97750000000000004</v>
      </c>
      <c r="E725" s="25">
        <v>1.1299999999999999</v>
      </c>
      <c r="F725" s="25">
        <v>16.600000000000001</v>
      </c>
      <c r="G725" s="26">
        <f>G717*4/12+G729*8/12</f>
        <v>3.3233333333333333</v>
      </c>
      <c r="H725">
        <f t="shared" si="22"/>
        <v>1930</v>
      </c>
      <c r="I725">
        <f t="shared" si="23"/>
        <v>9</v>
      </c>
      <c r="J725">
        <f>Table_Data[[#This Row],[E]]*$J$6/Table_Data[[#This Row],[CPI]]</f>
        <v>18.030783734939757</v>
      </c>
      <c r="K725">
        <f>Table_Data[[#This Row],[P]]*$J$6/Table_Data[[#This Row],[CPI]]</f>
        <v>331.57494337349397</v>
      </c>
      <c r="L725">
        <f>Table_Data[[#This Row],[E]]/(Table_Data[[#This Row],[CPI]]/$L$6)</f>
        <v>1.245722891566265</v>
      </c>
      <c r="M725">
        <f>Table_Data[[#This Row],[P]]/(Table_Data[[#This Row],[CPI]]/$L$6)</f>
        <v>22.908072289156628</v>
      </c>
      <c r="N725" s="43">
        <f>1-(Table_Data[[#This Row],[D]]/Table_Data[[#This Row],[E]])</f>
        <v>0.13495575221238931</v>
      </c>
    </row>
    <row r="726" spans="2:14" x14ac:dyDescent="0.25">
      <c r="B726" s="27">
        <v>1930.1</v>
      </c>
      <c r="C726" s="25">
        <v>17.920000000000002</v>
      </c>
      <c r="D726" s="28">
        <v>0.97829999999999995</v>
      </c>
      <c r="E726" s="25">
        <v>1.077</v>
      </c>
      <c r="F726" s="25">
        <v>16.5</v>
      </c>
      <c r="G726" s="26">
        <f>G717*3/12+G729*9/12</f>
        <v>3.3275000000000001</v>
      </c>
      <c r="H726">
        <f t="shared" si="22"/>
        <v>1930</v>
      </c>
      <c r="I726">
        <f t="shared" si="23"/>
        <v>10</v>
      </c>
      <c r="J726">
        <f>Table_Data[[#This Row],[E]]*$J$6/Table_Data[[#This Row],[CPI]]</f>
        <v>17.289244181818184</v>
      </c>
      <c r="K726">
        <f>Table_Data[[#This Row],[P]]*$J$6/Table_Data[[#This Row],[CPI]]</f>
        <v>287.67247515151519</v>
      </c>
      <c r="L726">
        <f>Table_Data[[#This Row],[E]]/(Table_Data[[#This Row],[CPI]]/$L$6)</f>
        <v>1.194490909090909</v>
      </c>
      <c r="M726">
        <f>Table_Data[[#This Row],[P]]/(Table_Data[[#This Row],[CPI]]/$L$6)</f>
        <v>19.874909090909092</v>
      </c>
      <c r="N726" s="43">
        <f>1-(Table_Data[[#This Row],[D]]/Table_Data[[#This Row],[E]])</f>
        <v>9.1643454038997207E-2</v>
      </c>
    </row>
    <row r="727" spans="2:14" x14ac:dyDescent="0.25">
      <c r="B727" s="27">
        <v>1930.11</v>
      </c>
      <c r="C727" s="25">
        <v>16.62</v>
      </c>
      <c r="D727" s="28">
        <v>0.97919999999999996</v>
      </c>
      <c r="E727" s="25">
        <v>1.0229999999999999</v>
      </c>
      <c r="F727" s="25">
        <v>16.399999999999999</v>
      </c>
      <c r="G727" s="26">
        <f>G717*2/12+G729*10/12</f>
        <v>3.3316666666666666</v>
      </c>
      <c r="H727">
        <f t="shared" si="22"/>
        <v>1930</v>
      </c>
      <c r="I727">
        <f t="shared" si="23"/>
        <v>11</v>
      </c>
      <c r="J727">
        <f>Table_Data[[#This Row],[E]]*$J$6/Table_Data[[#This Row],[CPI]]</f>
        <v>16.522510426829268</v>
      </c>
      <c r="K727">
        <f>Table_Data[[#This Row],[P]]*$J$6/Table_Data[[#This Row],[CPI]]</f>
        <v>268.43022804878052</v>
      </c>
      <c r="L727">
        <f>Table_Data[[#This Row],[E]]/(Table_Data[[#This Row],[CPI]]/$L$6)</f>
        <v>1.1415182926829268</v>
      </c>
      <c r="M727">
        <f>Table_Data[[#This Row],[P]]/(Table_Data[[#This Row],[CPI]]/$L$6)</f>
        <v>18.545487804878054</v>
      </c>
      <c r="N727" s="43">
        <f>1-(Table_Data[[#This Row],[D]]/Table_Data[[#This Row],[E]])</f>
        <v>4.2815249266862088E-2</v>
      </c>
    </row>
    <row r="728" spans="2:14" x14ac:dyDescent="0.25">
      <c r="B728" s="27">
        <v>1930.12</v>
      </c>
      <c r="C728" s="25">
        <v>15.51</v>
      </c>
      <c r="D728" s="28">
        <v>0.98</v>
      </c>
      <c r="E728" s="25">
        <v>0.97</v>
      </c>
      <c r="F728" s="25">
        <v>16.100000000000001</v>
      </c>
      <c r="G728" s="26">
        <f>G717*1/12+G729*11/12</f>
        <v>3.3358333333333325</v>
      </c>
      <c r="H728">
        <f t="shared" si="22"/>
        <v>1930</v>
      </c>
      <c r="I728">
        <f t="shared" si="23"/>
        <v>12</v>
      </c>
      <c r="J728">
        <f>Table_Data[[#This Row],[E]]*$J$6/Table_Data[[#This Row],[CPI]]</f>
        <v>15.958427950310559</v>
      </c>
      <c r="K728">
        <f>Table_Data[[#This Row],[P]]*$J$6/Table_Data[[#This Row],[CPI]]</f>
        <v>255.1703273291925</v>
      </c>
      <c r="L728">
        <f>Table_Data[[#This Row],[E]]/(Table_Data[[#This Row],[CPI]]/$L$6)</f>
        <v>1.1025465838509316</v>
      </c>
      <c r="M728">
        <f>Table_Data[[#This Row],[P]]/(Table_Data[[#This Row],[CPI]]/$L$6)</f>
        <v>17.629378881987577</v>
      </c>
      <c r="N728" s="43">
        <f>1-(Table_Data[[#This Row],[D]]/Table_Data[[#This Row],[E]])</f>
        <v>-1.0309278350515427E-2</v>
      </c>
    </row>
    <row r="729" spans="2:14" x14ac:dyDescent="0.25">
      <c r="B729" s="27">
        <v>1931.01</v>
      </c>
      <c r="C729" s="25">
        <v>15.98</v>
      </c>
      <c r="D729" s="28">
        <v>0.9667</v>
      </c>
      <c r="E729" s="25">
        <v>0.94</v>
      </c>
      <c r="F729" s="25">
        <v>15.9</v>
      </c>
      <c r="G729" s="26">
        <v>3.34</v>
      </c>
      <c r="H729">
        <f t="shared" si="22"/>
        <v>1931</v>
      </c>
      <c r="I729">
        <f t="shared" si="23"/>
        <v>1</v>
      </c>
      <c r="J729">
        <f>Table_Data[[#This Row],[E]]*$J$6/Table_Data[[#This Row],[CPI]]</f>
        <v>15.659394968553459</v>
      </c>
      <c r="K729">
        <f>Table_Data[[#This Row],[P]]*$J$6/Table_Data[[#This Row],[CPI]]</f>
        <v>266.20971446540881</v>
      </c>
      <c r="L729">
        <f>Table_Data[[#This Row],[E]]/(Table_Data[[#This Row],[CPI]]/$L$6)</f>
        <v>1.0818867924528301</v>
      </c>
      <c r="M729">
        <f>Table_Data[[#This Row],[P]]/(Table_Data[[#This Row],[CPI]]/$L$6)</f>
        <v>18.392075471698114</v>
      </c>
      <c r="N729" s="43">
        <f>1-(Table_Data[[#This Row],[D]]/Table_Data[[#This Row],[E]])</f>
        <v>-2.840425531914903E-2</v>
      </c>
    </row>
    <row r="730" spans="2:14" x14ac:dyDescent="0.25">
      <c r="B730" s="27">
        <v>1931.02</v>
      </c>
      <c r="C730" s="25">
        <v>17.2</v>
      </c>
      <c r="D730" s="28">
        <v>0.95330000000000004</v>
      </c>
      <c r="E730" s="25">
        <v>0.91</v>
      </c>
      <c r="F730" s="25">
        <v>15.7</v>
      </c>
      <c r="G730" s="26">
        <f>G729*11/12+G741*1/12</f>
        <v>3.3683333333333327</v>
      </c>
      <c r="H730">
        <f t="shared" si="22"/>
        <v>1931</v>
      </c>
      <c r="I730">
        <f t="shared" si="23"/>
        <v>2</v>
      </c>
      <c r="J730">
        <f>Table_Data[[#This Row],[E]]*$J$6/Table_Data[[#This Row],[CPI]]</f>
        <v>15.352743312101913</v>
      </c>
      <c r="K730">
        <f>Table_Data[[#This Row],[P]]*$J$6/Table_Data[[#This Row],[CPI]]</f>
        <v>290.18371974522296</v>
      </c>
      <c r="L730">
        <f>Table_Data[[#This Row],[E]]/(Table_Data[[#This Row],[CPI]]/$L$6)</f>
        <v>1.0607006369426752</v>
      </c>
      <c r="M730">
        <f>Table_Data[[#This Row],[P]]/(Table_Data[[#This Row],[CPI]]/$L$6)</f>
        <v>20.048407643312103</v>
      </c>
      <c r="N730" s="43">
        <f>1-(Table_Data[[#This Row],[D]]/Table_Data[[#This Row],[E]])</f>
        <v>-4.7582417582417547E-2</v>
      </c>
    </row>
    <row r="731" spans="2:14" x14ac:dyDescent="0.25">
      <c r="B731" s="27">
        <v>1931.03</v>
      </c>
      <c r="C731" s="25">
        <v>17.53</v>
      </c>
      <c r="D731" s="28">
        <v>0.94</v>
      </c>
      <c r="E731" s="25">
        <v>0.88</v>
      </c>
      <c r="F731" s="25">
        <v>15.6</v>
      </c>
      <c r="G731" s="26">
        <f>G729*10/12+G741*2/12</f>
        <v>3.3966666666666665</v>
      </c>
      <c r="H731">
        <f t="shared" si="22"/>
        <v>1931</v>
      </c>
      <c r="I731">
        <f t="shared" si="23"/>
        <v>3</v>
      </c>
      <c r="J731">
        <f>Table_Data[[#This Row],[E]]*$J$6/Table_Data[[#This Row],[CPI]]</f>
        <v>14.941779487179488</v>
      </c>
      <c r="K731">
        <f>Table_Data[[#This Row],[P]]*$J$6/Table_Data[[#This Row],[CPI]]</f>
        <v>297.64703910256412</v>
      </c>
      <c r="L731">
        <f>Table_Data[[#This Row],[E]]/(Table_Data[[#This Row],[CPI]]/$L$6)</f>
        <v>1.0323076923076924</v>
      </c>
      <c r="M731">
        <f>Table_Data[[#This Row],[P]]/(Table_Data[[#This Row],[CPI]]/$L$6)</f>
        <v>20.564038461538463</v>
      </c>
      <c r="N731" s="43">
        <f>1-(Table_Data[[#This Row],[D]]/Table_Data[[#This Row],[E]])</f>
        <v>-6.8181818181818121E-2</v>
      </c>
    </row>
    <row r="732" spans="2:14" x14ac:dyDescent="0.25">
      <c r="B732" s="27">
        <v>1931.04</v>
      </c>
      <c r="C732" s="25">
        <v>15.86</v>
      </c>
      <c r="D732" s="28">
        <v>0.92669999999999997</v>
      </c>
      <c r="E732" s="25">
        <v>0.85</v>
      </c>
      <c r="F732" s="25">
        <v>15.5</v>
      </c>
      <c r="G732" s="26">
        <f>G729*9/12+G741*3/12</f>
        <v>3.4249999999999998</v>
      </c>
      <c r="H732">
        <f t="shared" si="22"/>
        <v>1931</v>
      </c>
      <c r="I732">
        <f t="shared" si="23"/>
        <v>4</v>
      </c>
      <c r="J732">
        <f>Table_Data[[#This Row],[E]]*$J$6/Table_Data[[#This Row],[CPI]]</f>
        <v>14.525512903225808</v>
      </c>
      <c r="K732">
        <f>Table_Data[[#This Row],[P]]*$J$6/Table_Data[[#This Row],[CPI]]</f>
        <v>271.0289819354839</v>
      </c>
      <c r="L732">
        <f>Table_Data[[#This Row],[E]]/(Table_Data[[#This Row],[CPI]]/$L$6)</f>
        <v>1.0035483870967743</v>
      </c>
      <c r="M732">
        <f>Table_Data[[#This Row],[P]]/(Table_Data[[#This Row],[CPI]]/$L$6)</f>
        <v>18.725032258064516</v>
      </c>
      <c r="N732" s="43">
        <f>1-(Table_Data[[#This Row],[D]]/Table_Data[[#This Row],[E]])</f>
        <v>-9.0235294117646969E-2</v>
      </c>
    </row>
    <row r="733" spans="2:14" x14ac:dyDescent="0.25">
      <c r="B733" s="27">
        <v>1931.05</v>
      </c>
      <c r="C733" s="25">
        <v>14.33</v>
      </c>
      <c r="D733" s="28">
        <v>0.9133</v>
      </c>
      <c r="E733" s="25">
        <v>0.82</v>
      </c>
      <c r="F733" s="25">
        <v>15.3</v>
      </c>
      <c r="G733" s="26">
        <f>G729*8/12+G741*4/12</f>
        <v>3.4533333333333331</v>
      </c>
      <c r="H733">
        <f t="shared" si="22"/>
        <v>1931</v>
      </c>
      <c r="I733">
        <f t="shared" si="23"/>
        <v>5</v>
      </c>
      <c r="J733">
        <f>Table_Data[[#This Row],[E]]*$J$6/Table_Data[[#This Row],[CPI]]</f>
        <v>14.196022222222222</v>
      </c>
      <c r="K733">
        <f>Table_Data[[#This Row],[P]]*$J$6/Table_Data[[#This Row],[CPI]]</f>
        <v>248.08414444444443</v>
      </c>
      <c r="L733">
        <f>Table_Data[[#This Row],[E]]/(Table_Data[[#This Row],[CPI]]/$L$6)</f>
        <v>0.98078431372549013</v>
      </c>
      <c r="M733">
        <f>Table_Data[[#This Row],[P]]/(Table_Data[[#This Row],[CPI]]/$L$6)</f>
        <v>17.139803921568628</v>
      </c>
      <c r="N733" s="43">
        <f>1-(Table_Data[[#This Row],[D]]/Table_Data[[#This Row],[E]])</f>
        <v>-0.11378048780487804</v>
      </c>
    </row>
    <row r="734" spans="2:14" x14ac:dyDescent="0.25">
      <c r="B734" s="27">
        <v>1931.06</v>
      </c>
      <c r="C734" s="25">
        <v>13.87</v>
      </c>
      <c r="D734" s="28">
        <v>0.9</v>
      </c>
      <c r="E734" s="25">
        <v>0.79</v>
      </c>
      <c r="F734" s="25">
        <v>15.1</v>
      </c>
      <c r="G734" s="26">
        <f>G729*7/12+G741*5/12</f>
        <v>3.4816666666666665</v>
      </c>
      <c r="H734">
        <f t="shared" si="22"/>
        <v>1931</v>
      </c>
      <c r="I734">
        <f t="shared" si="23"/>
        <v>6</v>
      </c>
      <c r="J734">
        <f>Table_Data[[#This Row],[E]]*$J$6/Table_Data[[#This Row],[CPI]]</f>
        <v>13.85780331125828</v>
      </c>
      <c r="K734">
        <f>Table_Data[[#This Row],[P]]*$J$6/Table_Data[[#This Row],[CPI]]</f>
        <v>243.30092649006622</v>
      </c>
      <c r="L734">
        <f>Table_Data[[#This Row],[E]]/(Table_Data[[#This Row],[CPI]]/$L$6)</f>
        <v>0.95741721854304651</v>
      </c>
      <c r="M734">
        <f>Table_Data[[#This Row],[P]]/(Table_Data[[#This Row],[CPI]]/$L$6)</f>
        <v>16.809337748344372</v>
      </c>
      <c r="N734" s="43">
        <f>1-(Table_Data[[#This Row],[D]]/Table_Data[[#This Row],[E]])</f>
        <v>-0.139240506329114</v>
      </c>
    </row>
    <row r="735" spans="2:14" x14ac:dyDescent="0.25">
      <c r="B735" s="27">
        <v>1931.07</v>
      </c>
      <c r="C735" s="25">
        <v>14.33</v>
      </c>
      <c r="D735" s="28">
        <v>0.88670000000000004</v>
      </c>
      <c r="E735" s="25">
        <v>0.76</v>
      </c>
      <c r="F735" s="25">
        <v>15.1</v>
      </c>
      <c r="G735" s="26">
        <f>G729*6/12+G741*6/12</f>
        <v>3.51</v>
      </c>
      <c r="H735">
        <f t="shared" si="22"/>
        <v>1931</v>
      </c>
      <c r="I735">
        <f t="shared" si="23"/>
        <v>7.0000000000000009</v>
      </c>
      <c r="J735">
        <f>Table_Data[[#This Row],[E]]*$J$6/Table_Data[[#This Row],[CPI]]</f>
        <v>13.33155761589404</v>
      </c>
      <c r="K735">
        <f>Table_Data[[#This Row],[P]]*$J$6/Table_Data[[#This Row],[CPI]]</f>
        <v>251.37002715231787</v>
      </c>
      <c r="L735">
        <f>Table_Data[[#This Row],[E]]/(Table_Data[[#This Row],[CPI]]/$L$6)</f>
        <v>0.92105960264900677</v>
      </c>
      <c r="M735">
        <f>Table_Data[[#This Row],[P]]/(Table_Data[[#This Row],[CPI]]/$L$6)</f>
        <v>17.366821192052981</v>
      </c>
      <c r="N735" s="43">
        <f>1-(Table_Data[[#This Row],[D]]/Table_Data[[#This Row],[E]])</f>
        <v>-0.16671052631578953</v>
      </c>
    </row>
    <row r="736" spans="2:14" x14ac:dyDescent="0.25">
      <c r="B736" s="27">
        <v>1931.08</v>
      </c>
      <c r="C736" s="25">
        <v>13.9</v>
      </c>
      <c r="D736" s="28">
        <v>0.87329999999999997</v>
      </c>
      <c r="E736" s="25">
        <v>0.73</v>
      </c>
      <c r="F736" s="25">
        <v>15.1</v>
      </c>
      <c r="G736" s="26">
        <f>G729*5/12+G741*7/12</f>
        <v>3.5383333333333336</v>
      </c>
      <c r="H736">
        <f t="shared" si="22"/>
        <v>1931</v>
      </c>
      <c r="I736">
        <f t="shared" si="23"/>
        <v>8</v>
      </c>
      <c r="J736">
        <f>Table_Data[[#This Row],[E]]*$J$6/Table_Data[[#This Row],[CPI]]</f>
        <v>12.805311920529801</v>
      </c>
      <c r="K736">
        <f>Table_Data[[#This Row],[P]]*$J$6/Table_Data[[#This Row],[CPI]]</f>
        <v>243.82717218543047</v>
      </c>
      <c r="L736">
        <f>Table_Data[[#This Row],[E]]/(Table_Data[[#This Row],[CPI]]/$L$6)</f>
        <v>0.88470198675496692</v>
      </c>
      <c r="M736">
        <f>Table_Data[[#This Row],[P]]/(Table_Data[[#This Row],[CPI]]/$L$6)</f>
        <v>16.845695364238413</v>
      </c>
      <c r="N736" s="43">
        <f>1-(Table_Data[[#This Row],[D]]/Table_Data[[#This Row],[E]])</f>
        <v>-0.19630136986301361</v>
      </c>
    </row>
    <row r="737" spans="2:14" x14ac:dyDescent="0.25">
      <c r="B737" s="27">
        <v>1931.09</v>
      </c>
      <c r="C737" s="25">
        <v>11.83</v>
      </c>
      <c r="D737" s="28">
        <v>0.86</v>
      </c>
      <c r="E737" s="25">
        <v>0.7</v>
      </c>
      <c r="F737" s="25">
        <v>15</v>
      </c>
      <c r="G737" s="26">
        <f>G729*4/12+G741*8/12</f>
        <v>3.5666666666666669</v>
      </c>
      <c r="H737">
        <f t="shared" si="22"/>
        <v>1931</v>
      </c>
      <c r="I737">
        <f t="shared" si="23"/>
        <v>9</v>
      </c>
      <c r="J737">
        <f>Table_Data[[#This Row],[E]]*$J$6/Table_Data[[#This Row],[CPI]]</f>
        <v>12.360926666666666</v>
      </c>
      <c r="K737">
        <f>Table_Data[[#This Row],[P]]*$J$6/Table_Data[[#This Row],[CPI]]</f>
        <v>208.89966066666668</v>
      </c>
      <c r="L737">
        <f>Table_Data[[#This Row],[E]]/(Table_Data[[#This Row],[CPI]]/$L$6)</f>
        <v>0.85399999999999987</v>
      </c>
      <c r="M737">
        <f>Table_Data[[#This Row],[P]]/(Table_Data[[#This Row],[CPI]]/$L$6)</f>
        <v>14.432599999999999</v>
      </c>
      <c r="N737" s="43">
        <f>1-(Table_Data[[#This Row],[D]]/Table_Data[[#This Row],[E]])</f>
        <v>-0.22857142857142865</v>
      </c>
    </row>
    <row r="738" spans="2:14" x14ac:dyDescent="0.25">
      <c r="B738" s="27">
        <v>1931.1</v>
      </c>
      <c r="C738" s="25">
        <v>10.25</v>
      </c>
      <c r="D738" s="28">
        <v>0.84670000000000001</v>
      </c>
      <c r="E738" s="25">
        <v>0.67</v>
      </c>
      <c r="F738" s="25">
        <v>14.9</v>
      </c>
      <c r="G738" s="26">
        <f>G729*3/12+G741*9/12</f>
        <v>3.5950000000000002</v>
      </c>
      <c r="H738">
        <f t="shared" si="22"/>
        <v>1931</v>
      </c>
      <c r="I738">
        <f t="shared" si="23"/>
        <v>10</v>
      </c>
      <c r="J738">
        <f>Table_Data[[#This Row],[E]]*$J$6/Table_Data[[#This Row],[CPI]]</f>
        <v>11.910576510067116</v>
      </c>
      <c r="K738">
        <f>Table_Data[[#This Row],[P]]*$J$6/Table_Data[[#This Row],[CPI]]</f>
        <v>182.21404362416106</v>
      </c>
      <c r="L738">
        <f>Table_Data[[#This Row],[E]]/(Table_Data[[#This Row],[CPI]]/$L$6)</f>
        <v>0.82288590604026846</v>
      </c>
      <c r="M738">
        <f>Table_Data[[#This Row],[P]]/(Table_Data[[#This Row],[CPI]]/$L$6)</f>
        <v>12.588926174496644</v>
      </c>
      <c r="N738" s="43">
        <f>1-(Table_Data[[#This Row],[D]]/Table_Data[[#This Row],[E]])</f>
        <v>-0.26373134328358194</v>
      </c>
    </row>
    <row r="739" spans="2:14" x14ac:dyDescent="0.25">
      <c r="B739" s="27">
        <v>1931.11</v>
      </c>
      <c r="C739" s="25">
        <v>10.39</v>
      </c>
      <c r="D739" s="28">
        <v>0.83330000000000004</v>
      </c>
      <c r="E739" s="25">
        <v>0.64</v>
      </c>
      <c r="F739" s="25">
        <v>14.7</v>
      </c>
      <c r="G739" s="26">
        <f>G729*2/12+G741*10/12</f>
        <v>3.6233333333333335</v>
      </c>
      <c r="H739">
        <f t="shared" si="22"/>
        <v>1931</v>
      </c>
      <c r="I739">
        <f t="shared" si="23"/>
        <v>11</v>
      </c>
      <c r="J739">
        <f>Table_Data[[#This Row],[E]]*$J$6/Table_Data[[#This Row],[CPI]]</f>
        <v>11.53205986394558</v>
      </c>
      <c r="K739">
        <f>Table_Data[[#This Row],[P]]*$J$6/Table_Data[[#This Row],[CPI]]</f>
        <v>187.21578435374153</v>
      </c>
      <c r="L739">
        <f>Table_Data[[#This Row],[E]]/(Table_Data[[#This Row],[CPI]]/$L$6)</f>
        <v>0.79673469387755114</v>
      </c>
      <c r="M739">
        <f>Table_Data[[#This Row],[P]]/(Table_Data[[#This Row],[CPI]]/$L$6)</f>
        <v>12.93448979591837</v>
      </c>
      <c r="N739" s="43">
        <f>1-(Table_Data[[#This Row],[D]]/Table_Data[[#This Row],[E]])</f>
        <v>-0.30203124999999997</v>
      </c>
    </row>
    <row r="740" spans="2:14" x14ac:dyDescent="0.25">
      <c r="B740" s="27">
        <v>1931.12</v>
      </c>
      <c r="C740" s="25">
        <v>8.44</v>
      </c>
      <c r="D740" s="28">
        <v>0.82</v>
      </c>
      <c r="E740" s="25">
        <v>0.61</v>
      </c>
      <c r="F740" s="25">
        <v>14.6</v>
      </c>
      <c r="G740" s="26">
        <f>G729*1/12+G741*11/12</f>
        <v>3.6516666666666668</v>
      </c>
      <c r="H740">
        <f t="shared" si="22"/>
        <v>1931</v>
      </c>
      <c r="I740">
        <f t="shared" si="23"/>
        <v>12</v>
      </c>
      <c r="J740">
        <f>Table_Data[[#This Row],[E]]*$J$6/Table_Data[[#This Row],[CPI]]</f>
        <v>11.066778767123289</v>
      </c>
      <c r="K740">
        <f>Table_Data[[#This Row],[P]]*$J$6/Table_Data[[#This Row],[CPI]]</f>
        <v>153.12067671232876</v>
      </c>
      <c r="L740">
        <f>Table_Data[[#This Row],[E]]/(Table_Data[[#This Row],[CPI]]/$L$6)</f>
        <v>0.76458904109589043</v>
      </c>
      <c r="M740">
        <f>Table_Data[[#This Row],[P]]/(Table_Data[[#This Row],[CPI]]/$L$6)</f>
        <v>10.57890410958904</v>
      </c>
      <c r="N740" s="43">
        <f>1-(Table_Data[[#This Row],[D]]/Table_Data[[#This Row],[E]])</f>
        <v>-0.34426229508196715</v>
      </c>
    </row>
    <row r="741" spans="2:14" x14ac:dyDescent="0.25">
      <c r="B741" s="27">
        <v>1932.01</v>
      </c>
      <c r="C741" s="25">
        <v>8.3000000000000007</v>
      </c>
      <c r="D741" s="28">
        <v>0.79330000000000001</v>
      </c>
      <c r="E741" s="25">
        <v>0.59330000000000005</v>
      </c>
      <c r="F741" s="25">
        <v>14.3</v>
      </c>
      <c r="G741" s="26">
        <v>3.68</v>
      </c>
      <c r="H741">
        <f t="shared" si="22"/>
        <v>1932</v>
      </c>
      <c r="I741">
        <f t="shared" si="23"/>
        <v>1</v>
      </c>
      <c r="J741">
        <f>Table_Data[[#This Row],[E]]*$J$6/Table_Data[[#This Row],[CPI]]</f>
        <v>10.989617069930071</v>
      </c>
      <c r="K741">
        <f>Table_Data[[#This Row],[P]]*$J$6/Table_Data[[#This Row],[CPI]]</f>
        <v>153.73979720279723</v>
      </c>
      <c r="L741">
        <f>Table_Data[[#This Row],[E]]/(Table_Data[[#This Row],[CPI]]/$L$6)</f>
        <v>0.75925804195804203</v>
      </c>
      <c r="M741">
        <f>Table_Data[[#This Row],[P]]/(Table_Data[[#This Row],[CPI]]/$L$6)</f>
        <v>10.621678321678322</v>
      </c>
      <c r="N741" s="43">
        <f>1-(Table_Data[[#This Row],[D]]/Table_Data[[#This Row],[E]])</f>
        <v>-0.33709758975223325</v>
      </c>
    </row>
    <row r="742" spans="2:14" x14ac:dyDescent="0.25">
      <c r="B742" s="27">
        <v>1932.02</v>
      </c>
      <c r="C742" s="25">
        <v>8.23</v>
      </c>
      <c r="D742" s="28">
        <v>0.76670000000000005</v>
      </c>
      <c r="E742" s="25">
        <v>0.57669999999999999</v>
      </c>
      <c r="F742" s="25">
        <v>14.1</v>
      </c>
      <c r="G742" s="26">
        <f>G741*11/12+G753*1/12</f>
        <v>3.6491666666666669</v>
      </c>
      <c r="H742">
        <f t="shared" si="22"/>
        <v>1932</v>
      </c>
      <c r="I742">
        <f t="shared" si="23"/>
        <v>2</v>
      </c>
      <c r="J742">
        <f>Table_Data[[#This Row],[E]]*$J$6/Table_Data[[#This Row],[CPI]]</f>
        <v>10.833657156028369</v>
      </c>
      <c r="K742">
        <f>Table_Data[[#This Row],[P]]*$J$6/Table_Data[[#This Row],[CPI]]</f>
        <v>154.60551134751773</v>
      </c>
      <c r="L742">
        <f>Table_Data[[#This Row],[E]]/(Table_Data[[#This Row],[CPI]]/$L$6)</f>
        <v>0.7484829787234043</v>
      </c>
      <c r="M742">
        <f>Table_Data[[#This Row],[P]]/(Table_Data[[#This Row],[CPI]]/$L$6)</f>
        <v>10.681489361702129</v>
      </c>
      <c r="N742" s="43">
        <f>1-(Table_Data[[#This Row],[D]]/Table_Data[[#This Row],[E]])</f>
        <v>-0.32946072481359479</v>
      </c>
    </row>
    <row r="743" spans="2:14" x14ac:dyDescent="0.25">
      <c r="B743" s="27">
        <v>1932.03</v>
      </c>
      <c r="C743" s="25">
        <v>8.26</v>
      </c>
      <c r="D743" s="28">
        <v>0.74</v>
      </c>
      <c r="E743" s="25">
        <v>0.56000000000000005</v>
      </c>
      <c r="F743" s="25">
        <v>14</v>
      </c>
      <c r="G743" s="26">
        <f>G741*10/12+G753*2/12</f>
        <v>3.6183333333333336</v>
      </c>
      <c r="H743">
        <f t="shared" si="22"/>
        <v>1932</v>
      </c>
      <c r="I743">
        <f t="shared" si="23"/>
        <v>3</v>
      </c>
      <c r="J743">
        <f>Table_Data[[#This Row],[E]]*$J$6/Table_Data[[#This Row],[CPI]]</f>
        <v>10.595080000000001</v>
      </c>
      <c r="K743">
        <f>Table_Data[[#This Row],[P]]*$J$6/Table_Data[[#This Row],[CPI]]</f>
        <v>156.27743000000001</v>
      </c>
      <c r="L743">
        <f>Table_Data[[#This Row],[E]]/(Table_Data[[#This Row],[CPI]]/$L$6)</f>
        <v>0.7320000000000001</v>
      </c>
      <c r="M743">
        <f>Table_Data[[#This Row],[P]]/(Table_Data[[#This Row],[CPI]]/$L$6)</f>
        <v>10.797000000000001</v>
      </c>
      <c r="N743" s="43">
        <f>1-(Table_Data[[#This Row],[D]]/Table_Data[[#This Row],[E]])</f>
        <v>-0.3214285714285714</v>
      </c>
    </row>
    <row r="744" spans="2:14" x14ac:dyDescent="0.25">
      <c r="B744" s="27">
        <v>1932.04</v>
      </c>
      <c r="C744" s="25">
        <v>6.28</v>
      </c>
      <c r="D744" s="28">
        <v>0.71330000000000005</v>
      </c>
      <c r="E744" s="25">
        <v>0.54330000000000001</v>
      </c>
      <c r="F744" s="25">
        <v>13.9</v>
      </c>
      <c r="G744" s="26">
        <f>G741*9/12+G753*3/12</f>
        <v>3.5875000000000004</v>
      </c>
      <c r="H744">
        <f t="shared" si="22"/>
        <v>1932</v>
      </c>
      <c r="I744">
        <f t="shared" si="23"/>
        <v>4</v>
      </c>
      <c r="J744">
        <f>Table_Data[[#This Row],[E]]*$J$6/Table_Data[[#This Row],[CPI]]</f>
        <v>10.353070079136691</v>
      </c>
      <c r="K744">
        <f>Table_Data[[#This Row],[P]]*$J$6/Table_Data[[#This Row],[CPI]]</f>
        <v>119.67104748201439</v>
      </c>
      <c r="L744">
        <f>Table_Data[[#This Row],[E]]/(Table_Data[[#This Row],[CPI]]/$L$6)</f>
        <v>0.71527985611510791</v>
      </c>
      <c r="M744">
        <f>Table_Data[[#This Row],[P]]/(Table_Data[[#This Row],[CPI]]/$L$6)</f>
        <v>8.2679136690647486</v>
      </c>
      <c r="N744" s="43">
        <f>1-(Table_Data[[#This Row],[D]]/Table_Data[[#This Row],[E]])</f>
        <v>-0.31290263206331681</v>
      </c>
    </row>
    <row r="745" spans="2:14" x14ac:dyDescent="0.25">
      <c r="B745" s="27">
        <v>1932.05</v>
      </c>
      <c r="C745" s="25">
        <v>5.51</v>
      </c>
      <c r="D745" s="28">
        <v>0.68669999999999998</v>
      </c>
      <c r="E745" s="25">
        <v>0.52669999999999995</v>
      </c>
      <c r="F745" s="25">
        <v>13.7</v>
      </c>
      <c r="G745" s="26">
        <f>G741*8/12+G753*4/12</f>
        <v>3.5566666666666666</v>
      </c>
      <c r="H745">
        <f t="shared" si="22"/>
        <v>1932</v>
      </c>
      <c r="I745">
        <f t="shared" si="23"/>
        <v>5</v>
      </c>
      <c r="J745">
        <f>Table_Data[[#This Row],[E]]*$J$6/Table_Data[[#This Row],[CPI]]</f>
        <v>10.183263934306568</v>
      </c>
      <c r="K745">
        <f>Table_Data[[#This Row],[P]]*$J$6/Table_Data[[#This Row],[CPI]]</f>
        <v>106.53082262773724</v>
      </c>
      <c r="L745">
        <f>Table_Data[[#This Row],[E]]/(Table_Data[[#This Row],[CPI]]/$L$6)</f>
        <v>0.70354817518248169</v>
      </c>
      <c r="M745">
        <f>Table_Data[[#This Row],[P]]/(Table_Data[[#This Row],[CPI]]/$L$6)</f>
        <v>7.3600729927007302</v>
      </c>
      <c r="N745" s="43">
        <f>1-(Table_Data[[#This Row],[D]]/Table_Data[[#This Row],[E]])</f>
        <v>-0.30377824188342517</v>
      </c>
    </row>
    <row r="746" spans="2:14" x14ac:dyDescent="0.25">
      <c r="B746" s="27">
        <v>1932.06</v>
      </c>
      <c r="C746" s="25">
        <v>4.7699999999999996</v>
      </c>
      <c r="D746" s="28">
        <v>0.66</v>
      </c>
      <c r="E746" s="25">
        <v>0.51</v>
      </c>
      <c r="F746" s="25">
        <v>13.6</v>
      </c>
      <c r="G746" s="26">
        <f>G741*7/12+G753*5/12</f>
        <v>3.5258333333333338</v>
      </c>
      <c r="H746">
        <f t="shared" si="22"/>
        <v>1932</v>
      </c>
      <c r="I746">
        <f t="shared" si="23"/>
        <v>6</v>
      </c>
      <c r="J746">
        <f>Table_Data[[#This Row],[E]]*$J$6/Table_Data[[#This Row],[CPI]]</f>
        <v>9.9328875000000014</v>
      </c>
      <c r="K746">
        <f>Table_Data[[#This Row],[P]]*$J$6/Table_Data[[#This Row],[CPI]]</f>
        <v>92.901712500000002</v>
      </c>
      <c r="L746">
        <f>Table_Data[[#This Row],[E]]/(Table_Data[[#This Row],[CPI]]/$L$6)</f>
        <v>0.68625000000000003</v>
      </c>
      <c r="M746">
        <f>Table_Data[[#This Row],[P]]/(Table_Data[[#This Row],[CPI]]/$L$6)</f>
        <v>6.4184558823529407</v>
      </c>
      <c r="N746" s="43">
        <f>1-(Table_Data[[#This Row],[D]]/Table_Data[[#This Row],[E]])</f>
        <v>-0.29411764705882359</v>
      </c>
    </row>
    <row r="747" spans="2:14" x14ac:dyDescent="0.25">
      <c r="B747" s="27">
        <v>1932.07</v>
      </c>
      <c r="C747" s="25">
        <v>5.01</v>
      </c>
      <c r="D747" s="28">
        <v>0.63329999999999997</v>
      </c>
      <c r="E747" s="25">
        <v>0.49330000000000002</v>
      </c>
      <c r="F747" s="25">
        <v>13.6</v>
      </c>
      <c r="G747" s="26">
        <f>G741*6/12+G753*6/12</f>
        <v>3.4950000000000001</v>
      </c>
      <c r="H747">
        <f t="shared" si="22"/>
        <v>1932</v>
      </c>
      <c r="I747">
        <f t="shared" si="23"/>
        <v>7.0000000000000009</v>
      </c>
      <c r="J747">
        <f>Table_Data[[#This Row],[E]]*$J$6/Table_Data[[#This Row],[CPI]]</f>
        <v>9.6076341250000006</v>
      </c>
      <c r="K747">
        <f>Table_Data[[#This Row],[P]]*$J$6/Table_Data[[#This Row],[CPI]]</f>
        <v>97.576012500000004</v>
      </c>
      <c r="L747">
        <f>Table_Data[[#This Row],[E]]/(Table_Data[[#This Row],[CPI]]/$L$6)</f>
        <v>0.6637786764705883</v>
      </c>
      <c r="M747">
        <f>Table_Data[[#This Row],[P]]/(Table_Data[[#This Row],[CPI]]/$L$6)</f>
        <v>6.7413970588235301</v>
      </c>
      <c r="N747" s="43">
        <f>1-(Table_Data[[#This Row],[D]]/Table_Data[[#This Row],[E]])</f>
        <v>-0.28380295965943625</v>
      </c>
    </row>
    <row r="748" spans="2:14" x14ac:dyDescent="0.25">
      <c r="B748" s="27">
        <v>1932.08</v>
      </c>
      <c r="C748" s="25">
        <v>7.53</v>
      </c>
      <c r="D748" s="28">
        <v>0.60670000000000002</v>
      </c>
      <c r="E748" s="25">
        <v>0.47670000000000001</v>
      </c>
      <c r="F748" s="25">
        <v>13.5</v>
      </c>
      <c r="G748" s="26">
        <f>G741*5/12+G753*7/12</f>
        <v>3.4641666666666668</v>
      </c>
      <c r="H748">
        <f t="shared" si="22"/>
        <v>1932</v>
      </c>
      <c r="I748">
        <f t="shared" si="23"/>
        <v>8</v>
      </c>
      <c r="J748">
        <f>Table_Data[[#This Row],[E]]*$J$6/Table_Data[[#This Row],[CPI]]</f>
        <v>9.3531011777777788</v>
      </c>
      <c r="K748">
        <f>Table_Data[[#This Row],[P]]*$J$6/Table_Data[[#This Row],[CPI]]</f>
        <v>147.74250444444445</v>
      </c>
      <c r="L748">
        <f>Table_Data[[#This Row],[E]]/(Table_Data[[#This Row],[CPI]]/$L$6)</f>
        <v>0.6461933333333334</v>
      </c>
      <c r="M748">
        <f>Table_Data[[#This Row],[P]]/(Table_Data[[#This Row],[CPI]]/$L$6)</f>
        <v>10.207333333333334</v>
      </c>
      <c r="N748" s="43">
        <f>1-(Table_Data[[#This Row],[D]]/Table_Data[[#This Row],[E]])</f>
        <v>-0.27270820222362069</v>
      </c>
    </row>
    <row r="749" spans="2:14" x14ac:dyDescent="0.25">
      <c r="B749" s="27">
        <v>1932.09</v>
      </c>
      <c r="C749" s="25">
        <v>8.26</v>
      </c>
      <c r="D749" s="28">
        <v>0.57999999999999996</v>
      </c>
      <c r="E749" s="25">
        <v>0.46</v>
      </c>
      <c r="F749" s="25">
        <v>13.4</v>
      </c>
      <c r="G749" s="26">
        <f>G741*4/12+G753*8/12</f>
        <v>3.4333333333333336</v>
      </c>
      <c r="H749">
        <f t="shared" si="22"/>
        <v>1932</v>
      </c>
      <c r="I749">
        <f t="shared" si="23"/>
        <v>9</v>
      </c>
      <c r="J749">
        <f>Table_Data[[#This Row],[E]]*$J$6/Table_Data[[#This Row],[CPI]]</f>
        <v>9.092792537313434</v>
      </c>
      <c r="K749">
        <f>Table_Data[[#This Row],[P]]*$J$6/Table_Data[[#This Row],[CPI]]</f>
        <v>163.27492686567163</v>
      </c>
      <c r="L749">
        <f>Table_Data[[#This Row],[E]]/(Table_Data[[#This Row],[CPI]]/$L$6)</f>
        <v>0.62820895522388054</v>
      </c>
      <c r="M749">
        <f>Table_Data[[#This Row],[P]]/(Table_Data[[#This Row],[CPI]]/$L$6)</f>
        <v>11.280447761194029</v>
      </c>
      <c r="N749" s="43">
        <f>1-(Table_Data[[#This Row],[D]]/Table_Data[[#This Row],[E]])</f>
        <v>-0.26086956521739113</v>
      </c>
    </row>
    <row r="750" spans="2:14" x14ac:dyDescent="0.25">
      <c r="B750" s="27">
        <v>1932.1</v>
      </c>
      <c r="C750" s="25">
        <v>7.12</v>
      </c>
      <c r="D750" s="28">
        <v>0.55330000000000001</v>
      </c>
      <c r="E750" s="25">
        <v>0.44330000000000003</v>
      </c>
      <c r="F750" s="25">
        <v>13.3</v>
      </c>
      <c r="G750" s="26">
        <f>G741*3/12+G753*9/12</f>
        <v>3.4024999999999999</v>
      </c>
      <c r="H750">
        <f t="shared" si="22"/>
        <v>1932</v>
      </c>
      <c r="I750">
        <f t="shared" si="23"/>
        <v>10</v>
      </c>
      <c r="J750">
        <f>Table_Data[[#This Row],[E]]*$J$6/Table_Data[[#This Row],[CPI]]</f>
        <v>8.828569481203008</v>
      </c>
      <c r="K750">
        <f>Table_Data[[#This Row],[P]]*$J$6/Table_Data[[#This Row],[CPI]]</f>
        <v>141.79881503759398</v>
      </c>
      <c r="L750">
        <f>Table_Data[[#This Row],[E]]/(Table_Data[[#This Row],[CPI]]/$L$6)</f>
        <v>0.60995413533834586</v>
      </c>
      <c r="M750">
        <f>Table_Data[[#This Row],[P]]/(Table_Data[[#This Row],[CPI]]/$L$6)</f>
        <v>9.7966917293233085</v>
      </c>
      <c r="N750" s="43">
        <f>1-(Table_Data[[#This Row],[D]]/Table_Data[[#This Row],[E]])</f>
        <v>-0.24813895781637707</v>
      </c>
    </row>
    <row r="751" spans="2:14" x14ac:dyDescent="0.25">
      <c r="B751" s="27">
        <v>1932.11</v>
      </c>
      <c r="C751" s="25">
        <v>7.05</v>
      </c>
      <c r="D751" s="28">
        <v>0.52669999999999995</v>
      </c>
      <c r="E751" s="25">
        <v>0.42670000000000002</v>
      </c>
      <c r="F751" s="25">
        <v>13.2</v>
      </c>
      <c r="G751" s="26">
        <f>G741*2/12+G753*10/12</f>
        <v>3.3716666666666666</v>
      </c>
      <c r="H751">
        <f t="shared" si="22"/>
        <v>1932</v>
      </c>
      <c r="I751">
        <f t="shared" si="23"/>
        <v>11</v>
      </c>
      <c r="J751">
        <f>Table_Data[[#This Row],[E]]*$J$6/Table_Data[[#This Row],[CPI]]</f>
        <v>8.5623496893939404</v>
      </c>
      <c r="K751">
        <f>Table_Data[[#This Row],[P]]*$J$6/Table_Data[[#This Row],[CPI]]</f>
        <v>141.46839772727273</v>
      </c>
      <c r="L751">
        <f>Table_Data[[#This Row],[E]]/(Table_Data[[#This Row],[CPI]]/$L$6)</f>
        <v>0.59156136363636369</v>
      </c>
      <c r="M751">
        <f>Table_Data[[#This Row],[P]]/(Table_Data[[#This Row],[CPI]]/$L$6)</f>
        <v>9.7738636363636378</v>
      </c>
      <c r="N751" s="43">
        <f>1-(Table_Data[[#This Row],[D]]/Table_Data[[#This Row],[E]])</f>
        <v>-0.23435669088352462</v>
      </c>
    </row>
    <row r="752" spans="2:14" x14ac:dyDescent="0.25">
      <c r="B752" s="27">
        <v>1932.12</v>
      </c>
      <c r="C752" s="25">
        <v>6.82</v>
      </c>
      <c r="D752" s="28">
        <v>0.5</v>
      </c>
      <c r="E752" s="25">
        <v>0.41</v>
      </c>
      <c r="F752" s="25">
        <v>13.1</v>
      </c>
      <c r="G752" s="26">
        <f>G741*1/12+G753*11/12</f>
        <v>3.3408333333333338</v>
      </c>
      <c r="H752">
        <f t="shared" si="22"/>
        <v>1932</v>
      </c>
      <c r="I752">
        <f t="shared" si="23"/>
        <v>12</v>
      </c>
      <c r="J752">
        <f>Table_Data[[#This Row],[E]]*$J$6/Table_Data[[#This Row],[CPI]]</f>
        <v>8.2900435114503814</v>
      </c>
      <c r="K752">
        <f>Table_Data[[#This Row],[P]]*$J$6/Table_Data[[#This Row],[CPI]]</f>
        <v>137.89779694656491</v>
      </c>
      <c r="L752">
        <f>Table_Data[[#This Row],[E]]/(Table_Data[[#This Row],[CPI]]/$L$6)</f>
        <v>0.57274809160305351</v>
      </c>
      <c r="M752">
        <f>Table_Data[[#This Row],[P]]/(Table_Data[[#This Row],[CPI]]/$L$6)</f>
        <v>9.5271755725190861</v>
      </c>
      <c r="N752" s="43">
        <f>1-(Table_Data[[#This Row],[D]]/Table_Data[[#This Row],[E]])</f>
        <v>-0.21951219512195119</v>
      </c>
    </row>
    <row r="753" spans="2:14" x14ac:dyDescent="0.25">
      <c r="B753" s="27">
        <v>1933.01</v>
      </c>
      <c r="C753" s="25">
        <v>7.09</v>
      </c>
      <c r="D753" s="28">
        <v>0.495</v>
      </c>
      <c r="E753" s="25">
        <v>0.41249999999999998</v>
      </c>
      <c r="F753" s="25">
        <v>12.9</v>
      </c>
      <c r="G753" s="26">
        <v>3.31</v>
      </c>
      <c r="H753">
        <f t="shared" si="22"/>
        <v>1933</v>
      </c>
      <c r="I753">
        <f t="shared" si="23"/>
        <v>1</v>
      </c>
      <c r="J753">
        <f>Table_Data[[#This Row],[E]]*$J$6/Table_Data[[#This Row],[CPI]]</f>
        <v>8.4699040697674413</v>
      </c>
      <c r="K753">
        <f>Table_Data[[#This Row],[P]]*$J$6/Table_Data[[#This Row],[CPI]]</f>
        <v>145.57968449612403</v>
      </c>
      <c r="L753">
        <f>Table_Data[[#This Row],[E]]/(Table_Data[[#This Row],[CPI]]/$L$6)</f>
        <v>0.58517441860465114</v>
      </c>
      <c r="M753">
        <f>Table_Data[[#This Row],[P]]/(Table_Data[[#This Row],[CPI]]/$L$6)</f>
        <v>10.057906976744185</v>
      </c>
      <c r="N753" s="43">
        <f>1-(Table_Data[[#This Row],[D]]/Table_Data[[#This Row],[E]])</f>
        <v>-0.19999999999999996</v>
      </c>
    </row>
    <row r="754" spans="2:14" x14ac:dyDescent="0.25">
      <c r="B754" s="27">
        <v>1933.02</v>
      </c>
      <c r="C754" s="25">
        <v>6.25</v>
      </c>
      <c r="D754" s="28">
        <v>0.49</v>
      </c>
      <c r="E754" s="25">
        <v>0.41499999999999998</v>
      </c>
      <c r="F754" s="25">
        <v>12.7</v>
      </c>
      <c r="G754" s="26">
        <f>G753*11/12+G765*1/12</f>
        <v>3.2941666666666674</v>
      </c>
      <c r="H754">
        <f t="shared" si="22"/>
        <v>1933</v>
      </c>
      <c r="I754">
        <f t="shared" si="23"/>
        <v>2</v>
      </c>
      <c r="J754">
        <f>Table_Data[[#This Row],[E]]*$J$6/Table_Data[[#This Row],[CPI]]</f>
        <v>8.6554295275590558</v>
      </c>
      <c r="K754">
        <f>Table_Data[[#This Row],[P]]*$J$6/Table_Data[[#This Row],[CPI]]</f>
        <v>130.35285433070868</v>
      </c>
      <c r="L754">
        <f>Table_Data[[#This Row],[E]]/(Table_Data[[#This Row],[CPI]]/$L$6)</f>
        <v>0.597992125984252</v>
      </c>
      <c r="M754">
        <f>Table_Data[[#This Row],[P]]/(Table_Data[[#This Row],[CPI]]/$L$6)</f>
        <v>9.0059055118110258</v>
      </c>
      <c r="N754" s="43">
        <f>1-(Table_Data[[#This Row],[D]]/Table_Data[[#This Row],[E]])</f>
        <v>-0.18072289156626509</v>
      </c>
    </row>
    <row r="755" spans="2:14" x14ac:dyDescent="0.25">
      <c r="B755" s="27">
        <v>1933.03</v>
      </c>
      <c r="C755" s="25">
        <v>6.23</v>
      </c>
      <c r="D755" s="28">
        <v>0.48499999999999999</v>
      </c>
      <c r="E755" s="25">
        <v>0.41749999999999998</v>
      </c>
      <c r="F755" s="25">
        <v>12.6</v>
      </c>
      <c r="G755" s="26">
        <f>G753*10/12+G765*2/12</f>
        <v>3.2783333333333333</v>
      </c>
      <c r="H755">
        <f t="shared" si="22"/>
        <v>1933</v>
      </c>
      <c r="I755">
        <f t="shared" si="23"/>
        <v>3</v>
      </c>
      <c r="J755">
        <f>Table_Data[[#This Row],[E]]*$J$6/Table_Data[[#This Row],[CPI]]</f>
        <v>8.7766783730158728</v>
      </c>
      <c r="K755">
        <f>Table_Data[[#This Row],[P]]*$J$6/Table_Data[[#This Row],[CPI]]</f>
        <v>130.96696111111115</v>
      </c>
      <c r="L755">
        <f>Table_Data[[#This Row],[E]]/(Table_Data[[#This Row],[CPI]]/$L$6)</f>
        <v>0.60636904761904764</v>
      </c>
      <c r="M755">
        <f>Table_Data[[#This Row],[P]]/(Table_Data[[#This Row],[CPI]]/$L$6)</f>
        <v>9.0483333333333338</v>
      </c>
      <c r="N755" s="43">
        <f>1-(Table_Data[[#This Row],[D]]/Table_Data[[#This Row],[E]])</f>
        <v>-0.16167664670658688</v>
      </c>
    </row>
    <row r="756" spans="2:14" x14ac:dyDescent="0.25">
      <c r="B756" s="27">
        <v>1933.04</v>
      </c>
      <c r="C756" s="25">
        <v>6.89</v>
      </c>
      <c r="D756" s="28">
        <v>0.48</v>
      </c>
      <c r="E756" s="25">
        <v>0.42</v>
      </c>
      <c r="F756" s="25">
        <v>12.6</v>
      </c>
      <c r="G756" s="26">
        <f>G753*9/12+G765*3/12</f>
        <v>3.2624999999999997</v>
      </c>
      <c r="H756">
        <f t="shared" si="22"/>
        <v>1933</v>
      </c>
      <c r="I756">
        <f t="shared" si="23"/>
        <v>4</v>
      </c>
      <c r="J756">
        <f>Table_Data[[#This Row],[E]]*$J$6/Table_Data[[#This Row],[CPI]]</f>
        <v>8.8292333333333328</v>
      </c>
      <c r="K756">
        <f>Table_Data[[#This Row],[P]]*$J$6/Table_Data[[#This Row],[CPI]]</f>
        <v>144.84147063492063</v>
      </c>
      <c r="L756">
        <f>Table_Data[[#This Row],[E]]/(Table_Data[[#This Row],[CPI]]/$L$6)</f>
        <v>0.61</v>
      </c>
      <c r="M756">
        <f>Table_Data[[#This Row],[P]]/(Table_Data[[#This Row],[CPI]]/$L$6)</f>
        <v>10.006904761904762</v>
      </c>
      <c r="N756" s="43">
        <f>1-(Table_Data[[#This Row],[D]]/Table_Data[[#This Row],[E]])</f>
        <v>-0.14285714285714279</v>
      </c>
    </row>
    <row r="757" spans="2:14" x14ac:dyDescent="0.25">
      <c r="B757" s="27">
        <v>1933.05</v>
      </c>
      <c r="C757" s="25">
        <v>8.8699999999999992</v>
      </c>
      <c r="D757" s="28">
        <v>0.47499999999999998</v>
      </c>
      <c r="E757" s="25">
        <v>0.42249999999999999</v>
      </c>
      <c r="F757" s="25">
        <v>12.6</v>
      </c>
      <c r="G757" s="26">
        <f>G753*8/12+G765*4/12</f>
        <v>3.2466666666666666</v>
      </c>
      <c r="H757">
        <f t="shared" si="22"/>
        <v>1933</v>
      </c>
      <c r="I757">
        <f t="shared" si="23"/>
        <v>5</v>
      </c>
      <c r="J757">
        <f>Table_Data[[#This Row],[E]]*$J$6/Table_Data[[#This Row],[CPI]]</f>
        <v>8.8817882936507946</v>
      </c>
      <c r="K757">
        <f>Table_Data[[#This Row],[P]]*$J$6/Table_Data[[#This Row],[CPI]]</f>
        <v>186.4649992063492</v>
      </c>
      <c r="L757">
        <f>Table_Data[[#This Row],[E]]/(Table_Data[[#This Row],[CPI]]/$L$6)</f>
        <v>0.61363095238095233</v>
      </c>
      <c r="M757">
        <f>Table_Data[[#This Row],[P]]/(Table_Data[[#This Row],[CPI]]/$L$6)</f>
        <v>12.882619047619047</v>
      </c>
      <c r="N757" s="43">
        <f>1-(Table_Data[[#This Row],[D]]/Table_Data[[#This Row],[E]])</f>
        <v>-0.12426035502958577</v>
      </c>
    </row>
    <row r="758" spans="2:14" x14ac:dyDescent="0.25">
      <c r="B758" s="27">
        <v>1933.06</v>
      </c>
      <c r="C758" s="25">
        <v>10.39</v>
      </c>
      <c r="D758" s="28">
        <v>0.47</v>
      </c>
      <c r="E758" s="25">
        <v>0.42499999999999999</v>
      </c>
      <c r="F758" s="25">
        <v>12.7</v>
      </c>
      <c r="G758" s="26">
        <f>G753*7/12+G765*5/12</f>
        <v>3.2308333333333334</v>
      </c>
      <c r="H758">
        <f t="shared" si="22"/>
        <v>1933</v>
      </c>
      <c r="I758">
        <f t="shared" si="23"/>
        <v>6</v>
      </c>
      <c r="J758">
        <f>Table_Data[[#This Row],[E]]*$J$6/Table_Data[[#This Row],[CPI]]</f>
        <v>8.8639940944881896</v>
      </c>
      <c r="K758">
        <f>Table_Data[[#This Row],[P]]*$J$6/Table_Data[[#This Row],[CPI]]</f>
        <v>216.6985850393701</v>
      </c>
      <c r="L758">
        <f>Table_Data[[#This Row],[E]]/(Table_Data[[#This Row],[CPI]]/$L$6)</f>
        <v>0.61240157480314972</v>
      </c>
      <c r="M758">
        <f>Table_Data[[#This Row],[P]]/(Table_Data[[#This Row],[CPI]]/$L$6)</f>
        <v>14.971417322834649</v>
      </c>
      <c r="N758" s="43">
        <f>1-(Table_Data[[#This Row],[D]]/Table_Data[[#This Row],[E]])</f>
        <v>-0.10588235294117654</v>
      </c>
    </row>
    <row r="759" spans="2:14" x14ac:dyDescent="0.25">
      <c r="B759" s="27">
        <v>1933.07</v>
      </c>
      <c r="C759" s="25">
        <v>11.23</v>
      </c>
      <c r="D759" s="28">
        <v>0.46500000000000002</v>
      </c>
      <c r="E759" s="25">
        <v>0.42749999999999999</v>
      </c>
      <c r="F759" s="25">
        <v>13.1</v>
      </c>
      <c r="G759" s="26">
        <f>G753*6/12+G765*6/12</f>
        <v>3.2149999999999999</v>
      </c>
      <c r="H759">
        <f t="shared" si="22"/>
        <v>1933</v>
      </c>
      <c r="I759">
        <f t="shared" si="23"/>
        <v>7.0000000000000009</v>
      </c>
      <c r="J759">
        <f>Table_Data[[#This Row],[E]]*$J$6/Table_Data[[#This Row],[CPI]]</f>
        <v>8.6438868320610691</v>
      </c>
      <c r="K759">
        <f>Table_Data[[#This Row],[P]]*$J$6/Table_Data[[#This Row],[CPI]]</f>
        <v>227.06631374045801</v>
      </c>
      <c r="L759">
        <f>Table_Data[[#This Row],[E]]/(Table_Data[[#This Row],[CPI]]/$L$6)</f>
        <v>0.59719465648854964</v>
      </c>
      <c r="M759">
        <f>Table_Data[[#This Row],[P]]/(Table_Data[[#This Row],[CPI]]/$L$6)</f>
        <v>15.687709923664125</v>
      </c>
      <c r="N759" s="43">
        <f>1-(Table_Data[[#This Row],[D]]/Table_Data[[#This Row],[E]])</f>
        <v>-8.7719298245614086E-2</v>
      </c>
    </row>
    <row r="760" spans="2:14" x14ac:dyDescent="0.25">
      <c r="B760" s="27">
        <v>1933.08</v>
      </c>
      <c r="C760" s="25">
        <v>10.67</v>
      </c>
      <c r="D760" s="28">
        <v>0.46</v>
      </c>
      <c r="E760" s="25">
        <v>0.43</v>
      </c>
      <c r="F760" s="25">
        <v>13.2</v>
      </c>
      <c r="G760" s="26">
        <f>G753*5/12+G765*7/12</f>
        <v>3.1991666666666667</v>
      </c>
      <c r="H760">
        <f t="shared" si="22"/>
        <v>1933</v>
      </c>
      <c r="I760">
        <f t="shared" si="23"/>
        <v>8</v>
      </c>
      <c r="J760">
        <f>Table_Data[[#This Row],[E]]*$J$6/Table_Data[[#This Row],[CPI]]</f>
        <v>8.62856893939394</v>
      </c>
      <c r="K760">
        <f>Table_Data[[#This Row],[P]]*$J$6/Table_Data[[#This Row],[CPI]]</f>
        <v>214.10890833333335</v>
      </c>
      <c r="L760">
        <f>Table_Data[[#This Row],[E]]/(Table_Data[[#This Row],[CPI]]/$L$6)</f>
        <v>0.59613636363636369</v>
      </c>
      <c r="M760">
        <f>Table_Data[[#This Row],[P]]/(Table_Data[[#This Row],[CPI]]/$L$6)</f>
        <v>14.792500000000002</v>
      </c>
      <c r="N760" s="43">
        <f>1-(Table_Data[[#This Row],[D]]/Table_Data[[#This Row],[E]])</f>
        <v>-6.976744186046524E-2</v>
      </c>
    </row>
    <row r="761" spans="2:14" x14ac:dyDescent="0.25">
      <c r="B761" s="27">
        <v>1933.09</v>
      </c>
      <c r="C761" s="25">
        <v>10.58</v>
      </c>
      <c r="D761" s="28">
        <v>0.45500000000000002</v>
      </c>
      <c r="E761" s="25">
        <v>0.4325</v>
      </c>
      <c r="F761" s="25">
        <v>13.2</v>
      </c>
      <c r="G761" s="26">
        <f>G753*4/12+G765*8/12</f>
        <v>3.1833333333333336</v>
      </c>
      <c r="H761">
        <f t="shared" si="22"/>
        <v>1933</v>
      </c>
      <c r="I761">
        <f t="shared" si="23"/>
        <v>9</v>
      </c>
      <c r="J761">
        <f>Table_Data[[#This Row],[E]]*$J$6/Table_Data[[#This Row],[CPI]]</f>
        <v>8.6787350378787878</v>
      </c>
      <c r="K761">
        <f>Table_Data[[#This Row],[P]]*$J$6/Table_Data[[#This Row],[CPI]]</f>
        <v>212.30292878787881</v>
      </c>
      <c r="L761">
        <f>Table_Data[[#This Row],[E]]/(Table_Data[[#This Row],[CPI]]/$L$6)</f>
        <v>0.59960227272727284</v>
      </c>
      <c r="M761">
        <f>Table_Data[[#This Row],[P]]/(Table_Data[[#This Row],[CPI]]/$L$6)</f>
        <v>14.667727272727275</v>
      </c>
      <c r="N761" s="43">
        <f>1-(Table_Data[[#This Row],[D]]/Table_Data[[#This Row],[E]])</f>
        <v>-5.2023121387283267E-2</v>
      </c>
    </row>
    <row r="762" spans="2:14" x14ac:dyDescent="0.25">
      <c r="B762" s="27">
        <v>1933.1</v>
      </c>
      <c r="C762" s="25">
        <v>9.5500000000000007</v>
      </c>
      <c r="D762" s="28">
        <v>0.45</v>
      </c>
      <c r="E762" s="25">
        <v>0.435</v>
      </c>
      <c r="F762" s="25">
        <v>13.2</v>
      </c>
      <c r="G762" s="26">
        <f>G753*3/12+G765*9/12</f>
        <v>3.1675000000000004</v>
      </c>
      <c r="H762">
        <f t="shared" si="22"/>
        <v>1933</v>
      </c>
      <c r="I762">
        <f t="shared" si="23"/>
        <v>10</v>
      </c>
      <c r="J762">
        <f>Table_Data[[#This Row],[E]]*$J$6/Table_Data[[#This Row],[CPI]]</f>
        <v>8.7289011363636373</v>
      </c>
      <c r="K762">
        <f>Table_Data[[#This Row],[P]]*$J$6/Table_Data[[#This Row],[CPI]]</f>
        <v>191.63449621212123</v>
      </c>
      <c r="L762">
        <f>Table_Data[[#This Row],[E]]/(Table_Data[[#This Row],[CPI]]/$L$6)</f>
        <v>0.60306818181818189</v>
      </c>
      <c r="M762">
        <f>Table_Data[[#This Row],[P]]/(Table_Data[[#This Row],[CPI]]/$L$6)</f>
        <v>13.239772727272729</v>
      </c>
      <c r="N762" s="43">
        <f>1-(Table_Data[[#This Row],[D]]/Table_Data[[#This Row],[E]])</f>
        <v>-3.4482758620689724E-2</v>
      </c>
    </row>
    <row r="763" spans="2:14" x14ac:dyDescent="0.25">
      <c r="B763" s="27">
        <v>1933.11</v>
      </c>
      <c r="C763" s="25">
        <v>9.7799999999999994</v>
      </c>
      <c r="D763" s="28">
        <v>0.44500000000000001</v>
      </c>
      <c r="E763" s="25">
        <v>0.4375</v>
      </c>
      <c r="F763" s="25">
        <v>13.2</v>
      </c>
      <c r="G763" s="26">
        <f>G753*2/12+G765*10/12</f>
        <v>3.1516666666666668</v>
      </c>
      <c r="H763">
        <f t="shared" si="22"/>
        <v>1933</v>
      </c>
      <c r="I763">
        <f t="shared" si="23"/>
        <v>11</v>
      </c>
      <c r="J763">
        <f>Table_Data[[#This Row],[E]]*$J$6/Table_Data[[#This Row],[CPI]]</f>
        <v>8.7790672348484851</v>
      </c>
      <c r="K763">
        <f>Table_Data[[#This Row],[P]]*$J$6/Table_Data[[#This Row],[CPI]]</f>
        <v>196.2497772727273</v>
      </c>
      <c r="L763">
        <f>Table_Data[[#This Row],[E]]/(Table_Data[[#This Row],[CPI]]/$L$6)</f>
        <v>0.60653409090909094</v>
      </c>
      <c r="M763">
        <f>Table_Data[[#This Row],[P]]/(Table_Data[[#This Row],[CPI]]/$L$6)</f>
        <v>13.558636363636364</v>
      </c>
      <c r="N763" s="43">
        <f>1-(Table_Data[[#This Row],[D]]/Table_Data[[#This Row],[E]])</f>
        <v>-1.7142857142857126E-2</v>
      </c>
    </row>
    <row r="764" spans="2:14" x14ac:dyDescent="0.25">
      <c r="B764" s="27">
        <v>1933.12</v>
      </c>
      <c r="C764" s="25">
        <v>9.9700000000000006</v>
      </c>
      <c r="D764" s="28">
        <v>0.44</v>
      </c>
      <c r="E764" s="25">
        <v>0.44</v>
      </c>
      <c r="F764" s="25">
        <v>13.2</v>
      </c>
      <c r="G764" s="26">
        <f>G753*1/12+G765*11/12</f>
        <v>3.1358333333333333</v>
      </c>
      <c r="H764">
        <f t="shared" si="22"/>
        <v>1933</v>
      </c>
      <c r="I764">
        <f t="shared" si="23"/>
        <v>12</v>
      </c>
      <c r="J764">
        <f>Table_Data[[#This Row],[E]]*$J$6/Table_Data[[#This Row],[CPI]]</f>
        <v>8.8292333333333346</v>
      </c>
      <c r="K764">
        <f>Table_Data[[#This Row],[P]]*$J$6/Table_Data[[#This Row],[CPI]]</f>
        <v>200.06240075757577</v>
      </c>
      <c r="L764">
        <f>Table_Data[[#This Row],[E]]/(Table_Data[[#This Row],[CPI]]/$L$6)</f>
        <v>0.6100000000000001</v>
      </c>
      <c r="M764">
        <f>Table_Data[[#This Row],[P]]/(Table_Data[[#This Row],[CPI]]/$L$6)</f>
        <v>13.822045454545457</v>
      </c>
      <c r="N764" s="43">
        <f>1-(Table_Data[[#This Row],[D]]/Table_Data[[#This Row],[E]])</f>
        <v>0</v>
      </c>
    </row>
    <row r="765" spans="2:14" x14ac:dyDescent="0.25">
      <c r="B765" s="27">
        <v>1934.01</v>
      </c>
      <c r="C765" s="25">
        <v>10.54</v>
      </c>
      <c r="D765" s="28">
        <v>0.44080000000000003</v>
      </c>
      <c r="E765" s="25">
        <v>0.44419999999999998</v>
      </c>
      <c r="F765" s="25">
        <v>13.2</v>
      </c>
      <c r="G765" s="26">
        <v>3.12</v>
      </c>
      <c r="H765">
        <f t="shared" si="22"/>
        <v>1934</v>
      </c>
      <c r="I765">
        <f t="shared" si="23"/>
        <v>1</v>
      </c>
      <c r="J765">
        <f>Table_Data[[#This Row],[E]]*$J$6/Table_Data[[#This Row],[CPI]]</f>
        <v>8.9135123787878801</v>
      </c>
      <c r="K765">
        <f>Table_Data[[#This Row],[P]]*$J$6/Table_Data[[#This Row],[CPI]]</f>
        <v>211.50027121212122</v>
      </c>
      <c r="L765">
        <f>Table_Data[[#This Row],[E]]/(Table_Data[[#This Row],[CPI]]/$L$6)</f>
        <v>0.61582272727272735</v>
      </c>
      <c r="M765">
        <f>Table_Data[[#This Row],[P]]/(Table_Data[[#This Row],[CPI]]/$L$6)</f>
        <v>14.612272727272728</v>
      </c>
      <c r="N765" s="43">
        <f>1-(Table_Data[[#This Row],[D]]/Table_Data[[#This Row],[E]])</f>
        <v>7.6542098153983273E-3</v>
      </c>
    </row>
    <row r="766" spans="2:14" x14ac:dyDescent="0.25">
      <c r="B766" s="27">
        <v>1934.02</v>
      </c>
      <c r="C766" s="25">
        <v>11.32</v>
      </c>
      <c r="D766" s="28">
        <v>0.44169999999999998</v>
      </c>
      <c r="E766" s="25">
        <v>0.44829999999999998</v>
      </c>
      <c r="F766" s="25">
        <v>13.3</v>
      </c>
      <c r="G766" s="26">
        <f>G765*11/12+G777*1/12</f>
        <v>3.0924999999999998</v>
      </c>
      <c r="H766">
        <f t="shared" si="22"/>
        <v>1934</v>
      </c>
      <c r="I766">
        <f t="shared" si="23"/>
        <v>2</v>
      </c>
      <c r="J766">
        <f>Table_Data[[#This Row],[E]]*$J$6/Table_Data[[#This Row],[CPI]]</f>
        <v>8.9281473007518795</v>
      </c>
      <c r="K766">
        <f>Table_Data[[#This Row],[P]]*$J$6/Table_Data[[#This Row],[CPI]]</f>
        <v>225.44418345864662</v>
      </c>
      <c r="L766">
        <f>Table_Data[[#This Row],[E]]/(Table_Data[[#This Row],[CPI]]/$L$6)</f>
        <v>0.61683383458646612</v>
      </c>
      <c r="M766">
        <f>Table_Data[[#This Row],[P]]/(Table_Data[[#This Row],[CPI]]/$L$6)</f>
        <v>15.575639097744361</v>
      </c>
      <c r="N766" s="43">
        <f>1-(Table_Data[[#This Row],[D]]/Table_Data[[#This Row],[E]])</f>
        <v>1.4722284184697787E-2</v>
      </c>
    </row>
    <row r="767" spans="2:14" x14ac:dyDescent="0.25">
      <c r="B767" s="27">
        <v>1934.03</v>
      </c>
      <c r="C767" s="25">
        <v>10.74</v>
      </c>
      <c r="D767" s="28">
        <v>0.4425</v>
      </c>
      <c r="E767" s="25">
        <v>0.45250000000000001</v>
      </c>
      <c r="F767" s="25">
        <v>13.3</v>
      </c>
      <c r="G767" s="26">
        <f>G765*10/12+G777*2/12</f>
        <v>3.0649999999999999</v>
      </c>
      <c r="H767">
        <f t="shared" si="22"/>
        <v>1934</v>
      </c>
      <c r="I767">
        <f t="shared" si="23"/>
        <v>3</v>
      </c>
      <c r="J767">
        <f>Table_Data[[#This Row],[E]]*$J$6/Table_Data[[#This Row],[CPI]]</f>
        <v>9.011792669172932</v>
      </c>
      <c r="K767">
        <f>Table_Data[[#This Row],[P]]*$J$6/Table_Data[[#This Row],[CPI]]</f>
        <v>213.89315639097742</v>
      </c>
      <c r="L767">
        <f>Table_Data[[#This Row],[E]]/(Table_Data[[#This Row],[CPI]]/$L$6)</f>
        <v>0.62261278195488723</v>
      </c>
      <c r="M767">
        <f>Table_Data[[#This Row],[P]]/(Table_Data[[#This Row],[CPI]]/$L$6)</f>
        <v>14.777593984962406</v>
      </c>
      <c r="N767" s="43">
        <f>1-(Table_Data[[#This Row],[D]]/Table_Data[[#This Row],[E]])</f>
        <v>2.2099447513812209E-2</v>
      </c>
    </row>
    <row r="768" spans="2:14" x14ac:dyDescent="0.25">
      <c r="B768" s="27">
        <v>1934.04</v>
      </c>
      <c r="C768" s="25">
        <v>10.92</v>
      </c>
      <c r="D768" s="28">
        <v>0.44330000000000003</v>
      </c>
      <c r="E768" s="25">
        <v>0.45669999999999999</v>
      </c>
      <c r="F768" s="25">
        <v>13.3</v>
      </c>
      <c r="G768" s="26">
        <f>G765*9/12+G777*3/12</f>
        <v>3.0375000000000005</v>
      </c>
      <c r="H768">
        <f t="shared" si="22"/>
        <v>1934</v>
      </c>
      <c r="I768">
        <f t="shared" si="23"/>
        <v>4</v>
      </c>
      <c r="J768">
        <f>Table_Data[[#This Row],[E]]*$J$6/Table_Data[[#This Row],[CPI]]</f>
        <v>9.0954380375939845</v>
      </c>
      <c r="K768">
        <f>Table_Data[[#This Row],[P]]*$J$6/Table_Data[[#This Row],[CPI]]</f>
        <v>217.47795789473685</v>
      </c>
      <c r="L768">
        <f>Table_Data[[#This Row],[E]]/(Table_Data[[#This Row],[CPI]]/$L$6)</f>
        <v>0.62839172932330822</v>
      </c>
      <c r="M768">
        <f>Table_Data[[#This Row],[P]]/(Table_Data[[#This Row],[CPI]]/$L$6)</f>
        <v>15.025263157894736</v>
      </c>
      <c r="N768" s="43">
        <f>1-(Table_Data[[#This Row],[D]]/Table_Data[[#This Row],[E]])</f>
        <v>2.9340924020144432E-2</v>
      </c>
    </row>
    <row r="769" spans="2:14" x14ac:dyDescent="0.25">
      <c r="B769" s="27">
        <v>1934.05</v>
      </c>
      <c r="C769" s="25">
        <v>9.81</v>
      </c>
      <c r="D769" s="28">
        <v>0.44419999999999998</v>
      </c>
      <c r="E769" s="25">
        <v>0.46079999999999999</v>
      </c>
      <c r="F769" s="25">
        <v>13.3</v>
      </c>
      <c r="G769" s="26">
        <f>G765*8/12+G777*4/12</f>
        <v>3.0100000000000002</v>
      </c>
      <c r="H769">
        <f t="shared" si="22"/>
        <v>1934</v>
      </c>
      <c r="I769">
        <f t="shared" si="23"/>
        <v>5</v>
      </c>
      <c r="J769">
        <f>Table_Data[[#This Row],[E]]*$J$6/Table_Data[[#This Row],[CPI]]</f>
        <v>9.177091849624059</v>
      </c>
      <c r="K769">
        <f>Table_Data[[#This Row],[P]]*$J$6/Table_Data[[#This Row],[CPI]]</f>
        <v>195.37168195488724</v>
      </c>
      <c r="L769">
        <f>Table_Data[[#This Row],[E]]/(Table_Data[[#This Row],[CPI]]/$L$6)</f>
        <v>0.63403308270676684</v>
      </c>
      <c r="M769">
        <f>Table_Data[[#This Row],[P]]/(Table_Data[[#This Row],[CPI]]/$L$6)</f>
        <v>13.497969924812031</v>
      </c>
      <c r="N769" s="43">
        <f>1-(Table_Data[[#This Row],[D]]/Table_Data[[#This Row],[E]])</f>
        <v>3.602430555555558E-2</v>
      </c>
    </row>
    <row r="770" spans="2:14" x14ac:dyDescent="0.25">
      <c r="B770" s="27">
        <v>1934.06</v>
      </c>
      <c r="C770" s="25">
        <v>9.94</v>
      </c>
      <c r="D770" s="28">
        <v>0.44500000000000001</v>
      </c>
      <c r="E770" s="25">
        <v>0.46500000000000002</v>
      </c>
      <c r="F770" s="25">
        <v>13.4</v>
      </c>
      <c r="G770" s="26">
        <f>G765*7/12+G777*5/12</f>
        <v>2.9824999999999999</v>
      </c>
      <c r="H770">
        <f t="shared" si="22"/>
        <v>1934</v>
      </c>
      <c r="I770">
        <f t="shared" si="23"/>
        <v>6</v>
      </c>
      <c r="J770">
        <f>Table_Data[[#This Row],[E]]*$J$6/Table_Data[[#This Row],[CPI]]</f>
        <v>9.191627238805971</v>
      </c>
      <c r="K770">
        <f>Table_Data[[#This Row],[P]]*$J$6/Table_Data[[#This Row],[CPI]]</f>
        <v>196.48338656716416</v>
      </c>
      <c r="L770">
        <f>Table_Data[[#This Row],[E]]/(Table_Data[[#This Row],[CPI]]/$L$6)</f>
        <v>0.63503731343283587</v>
      </c>
      <c r="M770">
        <f>Table_Data[[#This Row],[P]]/(Table_Data[[#This Row],[CPI]]/$L$6)</f>
        <v>13.574776119402983</v>
      </c>
      <c r="N770" s="43">
        <f>1-(Table_Data[[#This Row],[D]]/Table_Data[[#This Row],[E]])</f>
        <v>4.3010752688172116E-2</v>
      </c>
    </row>
    <row r="771" spans="2:14" x14ac:dyDescent="0.25">
      <c r="B771" s="27">
        <v>1934.07</v>
      </c>
      <c r="C771" s="25">
        <v>9.4700000000000006</v>
      </c>
      <c r="D771" s="28">
        <v>0.44579999999999997</v>
      </c>
      <c r="E771" s="25">
        <v>0.46920000000000001</v>
      </c>
      <c r="F771" s="25">
        <v>13.4</v>
      </c>
      <c r="G771" s="26">
        <f>G765*6/12+G777*6/12</f>
        <v>2.9550000000000001</v>
      </c>
      <c r="H771">
        <f t="shared" si="22"/>
        <v>1934</v>
      </c>
      <c r="I771">
        <f t="shared" si="23"/>
        <v>7.0000000000000009</v>
      </c>
      <c r="J771">
        <f>Table_Data[[#This Row],[E]]*$J$6/Table_Data[[#This Row],[CPI]]</f>
        <v>9.2746483880597008</v>
      </c>
      <c r="K771">
        <f>Table_Data[[#This Row],[P]]*$J$6/Table_Data[[#This Row],[CPI]]</f>
        <v>187.1929246268657</v>
      </c>
      <c r="L771">
        <f>Table_Data[[#This Row],[E]]/(Table_Data[[#This Row],[CPI]]/$L$6)</f>
        <v>0.64077313432835814</v>
      </c>
      <c r="M771">
        <f>Table_Data[[#This Row],[P]]/(Table_Data[[#This Row],[CPI]]/$L$6)</f>
        <v>12.932910447761195</v>
      </c>
      <c r="N771" s="43">
        <f>1-(Table_Data[[#This Row],[D]]/Table_Data[[#This Row],[E]])</f>
        <v>4.9872122762148363E-2</v>
      </c>
    </row>
    <row r="772" spans="2:14" x14ac:dyDescent="0.25">
      <c r="B772" s="27">
        <v>1934.08</v>
      </c>
      <c r="C772" s="25">
        <v>9.1</v>
      </c>
      <c r="D772" s="28">
        <v>0.44669999999999999</v>
      </c>
      <c r="E772" s="25">
        <v>0.4733</v>
      </c>
      <c r="F772" s="25">
        <v>13.4</v>
      </c>
      <c r="G772" s="26">
        <f>G765*5/12+G777*7/12</f>
        <v>2.9275000000000002</v>
      </c>
      <c r="H772">
        <f t="shared" si="22"/>
        <v>1934</v>
      </c>
      <c r="I772">
        <f t="shared" si="23"/>
        <v>8</v>
      </c>
      <c r="J772">
        <f>Table_Data[[#This Row],[E]]*$J$6/Table_Data[[#This Row],[CPI]]</f>
        <v>9.3556928432835811</v>
      </c>
      <c r="K772">
        <f>Table_Data[[#This Row],[P]]*$J$6/Table_Data[[#This Row],[CPI]]</f>
        <v>179.87915671641792</v>
      </c>
      <c r="L772">
        <f>Table_Data[[#This Row],[E]]/(Table_Data[[#This Row],[CPI]]/$L$6)</f>
        <v>0.64637238805970143</v>
      </c>
      <c r="M772">
        <f>Table_Data[[#This Row],[P]]/(Table_Data[[#This Row],[CPI]]/$L$6)</f>
        <v>12.427611940298506</v>
      </c>
      <c r="N772" s="43">
        <f>1-(Table_Data[[#This Row],[D]]/Table_Data[[#This Row],[E]])</f>
        <v>5.6201140925417281E-2</v>
      </c>
    </row>
    <row r="773" spans="2:14" x14ac:dyDescent="0.25">
      <c r="B773" s="27">
        <v>1934.09</v>
      </c>
      <c r="C773" s="25">
        <v>8.8800000000000008</v>
      </c>
      <c r="D773" s="28">
        <v>0.44750000000000001</v>
      </c>
      <c r="E773" s="25">
        <v>0.47749999999999998</v>
      </c>
      <c r="F773" s="25">
        <v>13.6</v>
      </c>
      <c r="G773" s="26">
        <f>G765*4/12+G777*8/12</f>
        <v>2.9000000000000004</v>
      </c>
      <c r="H773">
        <f t="shared" si="22"/>
        <v>1934</v>
      </c>
      <c r="I773">
        <f t="shared" si="23"/>
        <v>9</v>
      </c>
      <c r="J773">
        <f>Table_Data[[#This Row],[E]]*$J$6/Table_Data[[#This Row],[CPI]]</f>
        <v>9.2999093750000004</v>
      </c>
      <c r="K773">
        <f>Table_Data[[#This Row],[P]]*$J$6/Table_Data[[#This Row],[CPI]]</f>
        <v>172.94910000000002</v>
      </c>
      <c r="L773">
        <f>Table_Data[[#This Row],[E]]/(Table_Data[[#This Row],[CPI]]/$L$6)</f>
        <v>0.64251838235294123</v>
      </c>
      <c r="M773">
        <f>Table_Data[[#This Row],[P]]/(Table_Data[[#This Row],[CPI]]/$L$6)</f>
        <v>11.948823529411767</v>
      </c>
      <c r="N773" s="43">
        <f>1-(Table_Data[[#This Row],[D]]/Table_Data[[#This Row],[E]])</f>
        <v>6.2827225130890008E-2</v>
      </c>
    </row>
    <row r="774" spans="2:14" x14ac:dyDescent="0.25">
      <c r="B774" s="27">
        <v>1934.1</v>
      </c>
      <c r="C774" s="25">
        <v>8.9499999999999993</v>
      </c>
      <c r="D774" s="28">
        <v>0.44829999999999998</v>
      </c>
      <c r="E774" s="25">
        <v>0.48170000000000002</v>
      </c>
      <c r="F774" s="25">
        <v>13.5</v>
      </c>
      <c r="G774" s="26">
        <f>G765*3/12+G777*9/12</f>
        <v>2.8724999999999996</v>
      </c>
      <c r="H774">
        <f t="shared" si="22"/>
        <v>1934</v>
      </c>
      <c r="I774">
        <f t="shared" si="23"/>
        <v>10</v>
      </c>
      <c r="J774">
        <f>Table_Data[[#This Row],[E]]*$J$6/Table_Data[[#This Row],[CPI]]</f>
        <v>9.4512037703703715</v>
      </c>
      <c r="K774">
        <f>Table_Data[[#This Row],[P]]*$J$6/Table_Data[[#This Row],[CPI]]</f>
        <v>175.60364074074073</v>
      </c>
      <c r="L774">
        <f>Table_Data[[#This Row],[E]]/(Table_Data[[#This Row],[CPI]]/$L$6)</f>
        <v>0.65297111111111117</v>
      </c>
      <c r="M774">
        <f>Table_Data[[#This Row],[P]]/(Table_Data[[#This Row],[CPI]]/$L$6)</f>
        <v>12.132222222222222</v>
      </c>
      <c r="N774" s="43">
        <f>1-(Table_Data[[#This Row],[D]]/Table_Data[[#This Row],[E]])</f>
        <v>6.9337762092588795E-2</v>
      </c>
    </row>
    <row r="775" spans="2:14" x14ac:dyDescent="0.25">
      <c r="B775" s="27">
        <v>1934.11</v>
      </c>
      <c r="C775" s="25">
        <v>9.1999999999999993</v>
      </c>
      <c r="D775" s="28">
        <v>0.44919999999999999</v>
      </c>
      <c r="E775" s="25">
        <v>0.48580000000000001</v>
      </c>
      <c r="F775" s="25">
        <v>13.5</v>
      </c>
      <c r="G775" s="26">
        <f>G765*2/12+G777*10/12</f>
        <v>2.8449999999999998</v>
      </c>
      <c r="H775">
        <f t="shared" si="22"/>
        <v>1934</v>
      </c>
      <c r="I775">
        <f t="shared" si="23"/>
        <v>11</v>
      </c>
      <c r="J775">
        <f>Table_Data[[#This Row],[E]]*$J$6/Table_Data[[#This Row],[CPI]]</f>
        <v>9.5316478962962972</v>
      </c>
      <c r="K775">
        <f>Table_Data[[#This Row],[P]]*$J$6/Table_Data[[#This Row],[CPI]]</f>
        <v>180.50877037037037</v>
      </c>
      <c r="L775">
        <f>Table_Data[[#This Row],[E]]/(Table_Data[[#This Row],[CPI]]/$L$6)</f>
        <v>0.65852888888888894</v>
      </c>
      <c r="M775">
        <f>Table_Data[[#This Row],[P]]/(Table_Data[[#This Row],[CPI]]/$L$6)</f>
        <v>12.471111111111112</v>
      </c>
      <c r="N775" s="43">
        <f>1-(Table_Data[[#This Row],[D]]/Table_Data[[#This Row],[E]])</f>
        <v>7.5339645944833333E-2</v>
      </c>
    </row>
    <row r="776" spans="2:14" x14ac:dyDescent="0.25">
      <c r="B776" s="27">
        <v>1934.12</v>
      </c>
      <c r="C776" s="25">
        <v>9.26</v>
      </c>
      <c r="D776" s="28">
        <v>0.45</v>
      </c>
      <c r="E776" s="25">
        <v>0.49</v>
      </c>
      <c r="F776" s="25">
        <v>13.4</v>
      </c>
      <c r="G776" s="26">
        <f>G765*1/12+G777*11/12</f>
        <v>2.8174999999999999</v>
      </c>
      <c r="H776">
        <f t="shared" si="22"/>
        <v>1934</v>
      </c>
      <c r="I776">
        <f t="shared" si="23"/>
        <v>12</v>
      </c>
      <c r="J776">
        <f>Table_Data[[#This Row],[E]]*$J$6/Table_Data[[#This Row],[CPI]]</f>
        <v>9.6858007462686562</v>
      </c>
      <c r="K776">
        <f>Table_Data[[#This Row],[P]]*$J$6/Table_Data[[#This Row],[CPI]]</f>
        <v>183.04186716417908</v>
      </c>
      <c r="L776">
        <f>Table_Data[[#This Row],[E]]/(Table_Data[[#This Row],[CPI]]/$L$6)</f>
        <v>0.66917910447761186</v>
      </c>
      <c r="M776">
        <f>Table_Data[[#This Row],[P]]/(Table_Data[[#This Row],[CPI]]/$L$6)</f>
        <v>12.646119402985073</v>
      </c>
      <c r="N776" s="43">
        <f>1-(Table_Data[[#This Row],[D]]/Table_Data[[#This Row],[E]])</f>
        <v>8.1632653061224469E-2</v>
      </c>
    </row>
    <row r="777" spans="2:14" x14ac:dyDescent="0.25">
      <c r="B777" s="27">
        <v>1935.01</v>
      </c>
      <c r="C777" s="25">
        <v>9.26</v>
      </c>
      <c r="D777" s="28">
        <v>0.45</v>
      </c>
      <c r="E777" s="25">
        <v>0.56999999999999995</v>
      </c>
      <c r="F777" s="25">
        <v>13.6</v>
      </c>
      <c r="G777" s="26">
        <v>2.79</v>
      </c>
      <c r="H777">
        <f t="shared" si="22"/>
        <v>1935</v>
      </c>
      <c r="I777">
        <f t="shared" si="23"/>
        <v>1</v>
      </c>
      <c r="J777">
        <f>Table_Data[[#This Row],[E]]*$J$6/Table_Data[[#This Row],[CPI]]</f>
        <v>11.101462499999998</v>
      </c>
      <c r="K777">
        <f>Table_Data[[#This Row],[P]]*$J$6/Table_Data[[#This Row],[CPI]]</f>
        <v>180.350075</v>
      </c>
      <c r="L777">
        <f>Table_Data[[#This Row],[E]]/(Table_Data[[#This Row],[CPI]]/$L$6)</f>
        <v>0.76698529411764704</v>
      </c>
      <c r="M777">
        <f>Table_Data[[#This Row],[P]]/(Table_Data[[#This Row],[CPI]]/$L$6)</f>
        <v>12.46014705882353</v>
      </c>
      <c r="N777" s="43">
        <f>1-(Table_Data[[#This Row],[D]]/Table_Data[[#This Row],[E]])</f>
        <v>0.21052631578947356</v>
      </c>
    </row>
    <row r="778" spans="2:14" x14ac:dyDescent="0.25">
      <c r="B778" s="27">
        <v>1935.02</v>
      </c>
      <c r="C778" s="25">
        <v>8.98</v>
      </c>
      <c r="D778" s="28">
        <v>0.45</v>
      </c>
      <c r="E778" s="25">
        <v>0.65</v>
      </c>
      <c r="F778" s="25">
        <v>13.7</v>
      </c>
      <c r="G778" s="26">
        <f>G777*11/12+G789*1/12</f>
        <v>2.7783333333333333</v>
      </c>
      <c r="H778">
        <f t="shared" ref="H778:H841" si="24">VALUE(LEFT(B778,4))</f>
        <v>1935</v>
      </c>
      <c r="I778">
        <f t="shared" ref="I778:I841" si="25">VALUE(_xlfn.CONCAT("0.",RIGHT(B778,LEN(B778)-FIND(".",B778))))*100</f>
        <v>2</v>
      </c>
      <c r="J778">
        <f>Table_Data[[#This Row],[E]]*$J$6/Table_Data[[#This Row],[CPI]]</f>
        <v>12.567156934306571</v>
      </c>
      <c r="K778">
        <f>Table_Data[[#This Row],[P]]*$J$6/Table_Data[[#This Row],[CPI]]</f>
        <v>173.62010656934308</v>
      </c>
      <c r="L778">
        <f>Table_Data[[#This Row],[E]]/(Table_Data[[#This Row],[CPI]]/$L$6)</f>
        <v>0.86824817518248187</v>
      </c>
      <c r="M778">
        <f>Table_Data[[#This Row],[P]]/(Table_Data[[#This Row],[CPI]]/$L$6)</f>
        <v>11.995182481751826</v>
      </c>
      <c r="N778" s="43">
        <f>1-(Table_Data[[#This Row],[D]]/Table_Data[[#This Row],[E]])</f>
        <v>0.30769230769230771</v>
      </c>
    </row>
    <row r="779" spans="2:14" x14ac:dyDescent="0.25">
      <c r="B779" s="27">
        <v>1935.03</v>
      </c>
      <c r="C779" s="25">
        <v>8.41</v>
      </c>
      <c r="D779" s="28">
        <v>0.45</v>
      </c>
      <c r="E779" s="25">
        <v>0.73</v>
      </c>
      <c r="F779" s="25">
        <v>13.7</v>
      </c>
      <c r="G779" s="26">
        <f>G777*10/12+G789*2/12</f>
        <v>2.7666666666666666</v>
      </c>
      <c r="H779">
        <f t="shared" si="24"/>
        <v>1935</v>
      </c>
      <c r="I779">
        <f t="shared" si="25"/>
        <v>3</v>
      </c>
      <c r="J779">
        <f>Table_Data[[#This Row],[E]]*$J$6/Table_Data[[#This Row],[CPI]]</f>
        <v>14.11388394160584</v>
      </c>
      <c r="K779">
        <f>Table_Data[[#This Row],[P]]*$J$6/Table_Data[[#This Row],[CPI]]</f>
        <v>162.59967664233577</v>
      </c>
      <c r="L779">
        <f>Table_Data[[#This Row],[E]]/(Table_Data[[#This Row],[CPI]]/$L$6)</f>
        <v>0.97510948905109496</v>
      </c>
      <c r="M779">
        <f>Table_Data[[#This Row],[P]]/(Table_Data[[#This Row],[CPI]]/$L$6)</f>
        <v>11.233795620437958</v>
      </c>
      <c r="N779" s="43">
        <f>1-(Table_Data[[#This Row],[D]]/Table_Data[[#This Row],[E]])</f>
        <v>0.38356164383561642</v>
      </c>
    </row>
    <row r="780" spans="2:14" x14ac:dyDescent="0.25">
      <c r="B780" s="27">
        <v>1935.04</v>
      </c>
      <c r="C780" s="25">
        <v>9.0399999999999991</v>
      </c>
      <c r="D780" s="28">
        <v>0.44666699999999998</v>
      </c>
      <c r="E780" s="25">
        <v>0.75666699999999998</v>
      </c>
      <c r="F780" s="25">
        <v>13.8</v>
      </c>
      <c r="G780" s="26">
        <f>G777*9/12+G789*3/12</f>
        <v>2.7549999999999999</v>
      </c>
      <c r="H780">
        <f t="shared" si="24"/>
        <v>1935</v>
      </c>
      <c r="I780">
        <f t="shared" si="25"/>
        <v>4</v>
      </c>
      <c r="J780">
        <f>Table_Data[[#This Row],[E]]*$J$6/Table_Data[[#This Row],[CPI]]</f>
        <v>14.523455431811595</v>
      </c>
      <c r="K780">
        <f>Table_Data[[#This Row],[P]]*$J$6/Table_Data[[#This Row],[CPI]]</f>
        <v>173.51362898550724</v>
      </c>
      <c r="L780">
        <f>Table_Data[[#This Row],[E]]/(Table_Data[[#This Row],[CPI]]/$L$6)</f>
        <v>1.0034062391304346</v>
      </c>
      <c r="M780">
        <f>Table_Data[[#This Row],[P]]/(Table_Data[[#This Row],[CPI]]/$L$6)</f>
        <v>11.98782608695652</v>
      </c>
      <c r="N780" s="43">
        <f>1-(Table_Data[[#This Row],[D]]/Table_Data[[#This Row],[E]])</f>
        <v>0.40969144947513236</v>
      </c>
    </row>
    <row r="781" spans="2:14" x14ac:dyDescent="0.25">
      <c r="B781" s="27">
        <v>1935.05</v>
      </c>
      <c r="C781" s="25">
        <v>9.75</v>
      </c>
      <c r="D781" s="28">
        <v>0.44333299999999998</v>
      </c>
      <c r="E781" s="25">
        <v>0.78333299999999995</v>
      </c>
      <c r="F781" s="25">
        <v>13.8</v>
      </c>
      <c r="G781" s="26">
        <f>G777*8/12+G789*4/12</f>
        <v>2.7433333333333332</v>
      </c>
      <c r="H781">
        <f t="shared" si="24"/>
        <v>1935</v>
      </c>
      <c r="I781">
        <f t="shared" si="25"/>
        <v>5</v>
      </c>
      <c r="J781">
        <f>Table_Data[[#This Row],[E]]*$J$6/Table_Data[[#This Row],[CPI]]</f>
        <v>15.035282249347825</v>
      </c>
      <c r="K781">
        <f>Table_Data[[#This Row],[P]]*$J$6/Table_Data[[#This Row],[CPI]]</f>
        <v>187.14135869565214</v>
      </c>
      <c r="L781">
        <f>Table_Data[[#This Row],[E]]/(Table_Data[[#This Row],[CPI]]/$L$6)</f>
        <v>1.0387676739130434</v>
      </c>
      <c r="M781">
        <f>Table_Data[[#This Row],[P]]/(Table_Data[[#This Row],[CPI]]/$L$6)</f>
        <v>12.929347826086955</v>
      </c>
      <c r="N781" s="43">
        <f>1-(Table_Data[[#This Row],[D]]/Table_Data[[#This Row],[E]])</f>
        <v>0.43404273789052672</v>
      </c>
    </row>
    <row r="782" spans="2:14" x14ac:dyDescent="0.25">
      <c r="B782" s="27">
        <v>1935.06</v>
      </c>
      <c r="C782" s="25">
        <v>10.119999999999999</v>
      </c>
      <c r="D782" s="28">
        <v>0.44</v>
      </c>
      <c r="E782" s="25">
        <v>0.81</v>
      </c>
      <c r="F782" s="25">
        <v>13.7</v>
      </c>
      <c r="G782" s="26">
        <f>G777*7/12+G789*5/12</f>
        <v>2.7316666666666669</v>
      </c>
      <c r="H782">
        <f t="shared" si="24"/>
        <v>1935</v>
      </c>
      <c r="I782">
        <f t="shared" si="25"/>
        <v>6</v>
      </c>
      <c r="J782">
        <f>Table_Data[[#This Row],[E]]*$J$6/Table_Data[[#This Row],[CPI]]</f>
        <v>15.660610948905111</v>
      </c>
      <c r="K782">
        <f>Table_Data[[#This Row],[P]]*$J$6/Table_Data[[#This Row],[CPI]]</f>
        <v>195.66096642335765</v>
      </c>
      <c r="L782">
        <f>Table_Data[[#This Row],[E]]/(Table_Data[[#This Row],[CPI]]/$L$6)</f>
        <v>1.0819708029197082</v>
      </c>
      <c r="M782">
        <f>Table_Data[[#This Row],[P]]/(Table_Data[[#This Row],[CPI]]/$L$6)</f>
        <v>13.517956204379562</v>
      </c>
      <c r="N782" s="43">
        <f>1-(Table_Data[[#This Row],[D]]/Table_Data[[#This Row],[E]])</f>
        <v>0.45679012345679015</v>
      </c>
    </row>
    <row r="783" spans="2:14" x14ac:dyDescent="0.25">
      <c r="B783" s="27">
        <v>1935.07</v>
      </c>
      <c r="C783" s="25">
        <v>10.65</v>
      </c>
      <c r="D783" s="28">
        <v>0.44</v>
      </c>
      <c r="E783" s="25">
        <v>0.79333299999999995</v>
      </c>
      <c r="F783" s="25">
        <v>13.7</v>
      </c>
      <c r="G783" s="26">
        <f>G777*6/12+G789*6/12</f>
        <v>2.72</v>
      </c>
      <c r="H783">
        <f t="shared" si="24"/>
        <v>1935</v>
      </c>
      <c r="I783">
        <f t="shared" si="25"/>
        <v>7.0000000000000009</v>
      </c>
      <c r="J783">
        <f>Table_Data[[#This Row],[E]]*$J$6/Table_Data[[#This Row],[CPI]]</f>
        <v>15.338369711021898</v>
      </c>
      <c r="K783">
        <f>Table_Data[[#This Row],[P]]*$J$6/Table_Data[[#This Row],[CPI]]</f>
        <v>205.90803284671534</v>
      </c>
      <c r="L783">
        <f>Table_Data[[#This Row],[E]]/(Table_Data[[#This Row],[CPI]]/$L$6)</f>
        <v>1.0597075839416059</v>
      </c>
      <c r="M783">
        <f>Table_Data[[#This Row],[P]]/(Table_Data[[#This Row],[CPI]]/$L$6)</f>
        <v>14.225912408759125</v>
      </c>
      <c r="N783" s="43">
        <f>1-(Table_Data[[#This Row],[D]]/Table_Data[[#This Row],[E]])</f>
        <v>0.44537791822601602</v>
      </c>
    </row>
    <row r="784" spans="2:14" x14ac:dyDescent="0.25">
      <c r="B784" s="27">
        <v>1935.08</v>
      </c>
      <c r="C784" s="25">
        <v>11.37</v>
      </c>
      <c r="D784" s="28">
        <v>0.44</v>
      </c>
      <c r="E784" s="25">
        <v>0.776667</v>
      </c>
      <c r="F784" s="25">
        <v>13.7</v>
      </c>
      <c r="G784" s="26">
        <f>G777*5/12+G789*7/12</f>
        <v>2.708333333333333</v>
      </c>
      <c r="H784">
        <f t="shared" si="24"/>
        <v>1935</v>
      </c>
      <c r="I784">
        <f t="shared" si="25"/>
        <v>8</v>
      </c>
      <c r="J784">
        <f>Table_Data[[#This Row],[E]]*$J$6/Table_Data[[#This Row],[CPI]]</f>
        <v>15.016147807226279</v>
      </c>
      <c r="K784">
        <f>Table_Data[[#This Row],[P]]*$J$6/Table_Data[[#This Row],[CPI]]</f>
        <v>219.82857591240875</v>
      </c>
      <c r="L784">
        <f>Table_Data[[#This Row],[E]]/(Table_Data[[#This Row],[CPI]]/$L$6)</f>
        <v>1.0374457007299271</v>
      </c>
      <c r="M784">
        <f>Table_Data[[#This Row],[P]]/(Table_Data[[#This Row],[CPI]]/$L$6)</f>
        <v>15.187664233576642</v>
      </c>
      <c r="N784" s="43">
        <f>1-(Table_Data[[#This Row],[D]]/Table_Data[[#This Row],[E]])</f>
        <v>0.43347663799285918</v>
      </c>
    </row>
    <row r="785" spans="2:14" x14ac:dyDescent="0.25">
      <c r="B785" s="27">
        <v>1935.09</v>
      </c>
      <c r="C785" s="25">
        <v>11.61</v>
      </c>
      <c r="D785" s="28">
        <v>0.44</v>
      </c>
      <c r="E785" s="25">
        <v>0.76</v>
      </c>
      <c r="F785" s="25">
        <v>13.7</v>
      </c>
      <c r="G785" s="26">
        <f>G777*4/12+G789*8/12</f>
        <v>2.6966666666666668</v>
      </c>
      <c r="H785">
        <f t="shared" si="24"/>
        <v>1935</v>
      </c>
      <c r="I785">
        <f t="shared" si="25"/>
        <v>9</v>
      </c>
      <c r="J785">
        <f>Table_Data[[#This Row],[E]]*$J$6/Table_Data[[#This Row],[CPI]]</f>
        <v>14.693906569343067</v>
      </c>
      <c r="K785">
        <f>Table_Data[[#This Row],[P]]*$J$6/Table_Data[[#This Row],[CPI]]</f>
        <v>224.46875693430658</v>
      </c>
      <c r="L785">
        <f>Table_Data[[#This Row],[E]]/(Table_Data[[#This Row],[CPI]]/$L$6)</f>
        <v>1.0151824817518249</v>
      </c>
      <c r="M785">
        <f>Table_Data[[#This Row],[P]]/(Table_Data[[#This Row],[CPI]]/$L$6)</f>
        <v>15.508248175182482</v>
      </c>
      <c r="N785" s="43">
        <f>1-(Table_Data[[#This Row],[D]]/Table_Data[[#This Row],[E]])</f>
        <v>0.42105263157894735</v>
      </c>
    </row>
    <row r="786" spans="2:14" x14ac:dyDescent="0.25">
      <c r="B786" s="27">
        <v>1935.1</v>
      </c>
      <c r="C786" s="25">
        <v>11.92</v>
      </c>
      <c r="D786" s="28">
        <v>0.45</v>
      </c>
      <c r="E786" s="25">
        <v>0.76</v>
      </c>
      <c r="F786" s="25">
        <v>13.7</v>
      </c>
      <c r="G786" s="26">
        <f>G777*3/12+G789*9/12</f>
        <v>2.6850000000000001</v>
      </c>
      <c r="H786">
        <f t="shared" si="24"/>
        <v>1935</v>
      </c>
      <c r="I786">
        <f t="shared" si="25"/>
        <v>10</v>
      </c>
      <c r="J786">
        <f>Table_Data[[#This Row],[E]]*$J$6/Table_Data[[#This Row],[CPI]]</f>
        <v>14.693906569343067</v>
      </c>
      <c r="K786">
        <f>Table_Data[[#This Row],[P]]*$J$6/Table_Data[[#This Row],[CPI]]</f>
        <v>230.46232408759127</v>
      </c>
      <c r="L786">
        <f>Table_Data[[#This Row],[E]]/(Table_Data[[#This Row],[CPI]]/$L$6)</f>
        <v>1.0151824817518249</v>
      </c>
      <c r="M786">
        <f>Table_Data[[#This Row],[P]]/(Table_Data[[#This Row],[CPI]]/$L$6)</f>
        <v>15.922335766423359</v>
      </c>
      <c r="N786" s="43">
        <f>1-(Table_Data[[#This Row],[D]]/Table_Data[[#This Row],[E]])</f>
        <v>0.40789473684210531</v>
      </c>
    </row>
    <row r="787" spans="2:14" x14ac:dyDescent="0.25">
      <c r="B787" s="27">
        <v>1935.11</v>
      </c>
      <c r="C787" s="25">
        <v>13.04</v>
      </c>
      <c r="D787" s="28">
        <v>0.46</v>
      </c>
      <c r="E787" s="25">
        <v>0.76</v>
      </c>
      <c r="F787" s="25">
        <v>13.8</v>
      </c>
      <c r="G787" s="26">
        <f>G777*2/12+G789*10/12</f>
        <v>2.6733333333333333</v>
      </c>
      <c r="H787">
        <f t="shared" si="24"/>
        <v>1935</v>
      </c>
      <c r="I787">
        <f t="shared" si="25"/>
        <v>11</v>
      </c>
      <c r="J787">
        <f>Table_Data[[#This Row],[E]]*$J$6/Table_Data[[#This Row],[CPI]]</f>
        <v>14.587428985507247</v>
      </c>
      <c r="K787">
        <f>Table_Data[[#This Row],[P]]*$J$6/Table_Data[[#This Row],[CPI]]</f>
        <v>250.28957101449274</v>
      </c>
      <c r="L787">
        <f>Table_Data[[#This Row],[E]]/(Table_Data[[#This Row],[CPI]]/$L$6)</f>
        <v>1.0078260869565216</v>
      </c>
      <c r="M787">
        <f>Table_Data[[#This Row],[P]]/(Table_Data[[#This Row],[CPI]]/$L$6)</f>
        <v>17.292173913043477</v>
      </c>
      <c r="N787" s="43">
        <f>1-(Table_Data[[#This Row],[D]]/Table_Data[[#This Row],[E]])</f>
        <v>0.39473684210526316</v>
      </c>
    </row>
    <row r="788" spans="2:14" x14ac:dyDescent="0.25">
      <c r="B788" s="27">
        <v>1935.12</v>
      </c>
      <c r="C788" s="25">
        <v>13.04</v>
      </c>
      <c r="D788" s="28">
        <v>0.47</v>
      </c>
      <c r="E788" s="25">
        <v>0.76</v>
      </c>
      <c r="F788" s="25">
        <v>13.8</v>
      </c>
      <c r="G788" s="26">
        <f>G777*1/12+G789*11/12</f>
        <v>2.6616666666666666</v>
      </c>
      <c r="H788">
        <f t="shared" si="24"/>
        <v>1935</v>
      </c>
      <c r="I788">
        <f t="shared" si="25"/>
        <v>12</v>
      </c>
      <c r="J788">
        <f>Table_Data[[#This Row],[E]]*$J$6/Table_Data[[#This Row],[CPI]]</f>
        <v>14.587428985507247</v>
      </c>
      <c r="K788">
        <f>Table_Data[[#This Row],[P]]*$J$6/Table_Data[[#This Row],[CPI]]</f>
        <v>250.28957101449274</v>
      </c>
      <c r="L788">
        <f>Table_Data[[#This Row],[E]]/(Table_Data[[#This Row],[CPI]]/$L$6)</f>
        <v>1.0078260869565216</v>
      </c>
      <c r="M788">
        <f>Table_Data[[#This Row],[P]]/(Table_Data[[#This Row],[CPI]]/$L$6)</f>
        <v>17.292173913043477</v>
      </c>
      <c r="N788" s="43">
        <f>1-(Table_Data[[#This Row],[D]]/Table_Data[[#This Row],[E]])</f>
        <v>0.38157894736842113</v>
      </c>
    </row>
    <row r="789" spans="2:14" x14ac:dyDescent="0.25">
      <c r="B789" s="27">
        <v>1936.01</v>
      </c>
      <c r="C789" s="25">
        <v>13.76</v>
      </c>
      <c r="D789" s="28">
        <v>0.48</v>
      </c>
      <c r="E789" s="25">
        <v>0.77</v>
      </c>
      <c r="F789" s="25">
        <v>13.8</v>
      </c>
      <c r="G789" s="26">
        <v>2.65</v>
      </c>
      <c r="H789">
        <f t="shared" si="24"/>
        <v>1936</v>
      </c>
      <c r="I789">
        <f t="shared" si="25"/>
        <v>1</v>
      </c>
      <c r="J789">
        <f>Table_Data[[#This Row],[E]]*$J$6/Table_Data[[#This Row],[CPI]]</f>
        <v>14.779368840579711</v>
      </c>
      <c r="K789">
        <f>Table_Data[[#This Row],[P]]*$J$6/Table_Data[[#This Row],[CPI]]</f>
        <v>264.1092405797101</v>
      </c>
      <c r="L789">
        <f>Table_Data[[#This Row],[E]]/(Table_Data[[#This Row],[CPI]]/$L$6)</f>
        <v>1.0210869565217391</v>
      </c>
      <c r="M789">
        <f>Table_Data[[#This Row],[P]]/(Table_Data[[#This Row],[CPI]]/$L$6)</f>
        <v>18.246956521739129</v>
      </c>
      <c r="N789" s="43">
        <f>1-(Table_Data[[#This Row],[D]]/Table_Data[[#This Row],[E]])</f>
        <v>0.37662337662337664</v>
      </c>
    </row>
    <row r="790" spans="2:14" x14ac:dyDescent="0.25">
      <c r="B790" s="27">
        <v>1936.02</v>
      </c>
      <c r="C790" s="25">
        <v>14.55</v>
      </c>
      <c r="D790" s="28">
        <v>0.49</v>
      </c>
      <c r="E790" s="25">
        <v>0.78</v>
      </c>
      <c r="F790" s="25">
        <v>13.8</v>
      </c>
      <c r="G790" s="26">
        <f>G789*11/12+G801*1/12</f>
        <v>2.6524999999999999</v>
      </c>
      <c r="H790">
        <f t="shared" si="24"/>
        <v>1936</v>
      </c>
      <c r="I790">
        <f t="shared" si="25"/>
        <v>2</v>
      </c>
      <c r="J790">
        <f>Table_Data[[#This Row],[E]]*$J$6/Table_Data[[#This Row],[CPI]]</f>
        <v>14.971308695652173</v>
      </c>
      <c r="K790">
        <f>Table_Data[[#This Row],[P]]*$J$6/Table_Data[[#This Row],[CPI]]</f>
        <v>279.27248913043479</v>
      </c>
      <c r="L790">
        <f>Table_Data[[#This Row],[E]]/(Table_Data[[#This Row],[CPI]]/$L$6)</f>
        <v>1.0343478260869565</v>
      </c>
      <c r="M790">
        <f>Table_Data[[#This Row],[P]]/(Table_Data[[#This Row],[CPI]]/$L$6)</f>
        <v>19.294565217391305</v>
      </c>
      <c r="N790" s="43">
        <f>1-(Table_Data[[#This Row],[D]]/Table_Data[[#This Row],[E]])</f>
        <v>0.37179487179487181</v>
      </c>
    </row>
    <row r="791" spans="2:14" x14ac:dyDescent="0.25">
      <c r="B791" s="27">
        <v>1936.03</v>
      </c>
      <c r="C791" s="25">
        <v>14.86</v>
      </c>
      <c r="D791" s="28">
        <v>0.5</v>
      </c>
      <c r="E791" s="25">
        <v>0.79</v>
      </c>
      <c r="F791" s="25">
        <v>13.7</v>
      </c>
      <c r="G791" s="26">
        <f>G789*10/12+G801*2/12</f>
        <v>2.6550000000000002</v>
      </c>
      <c r="H791">
        <f t="shared" si="24"/>
        <v>1936</v>
      </c>
      <c r="I791">
        <f t="shared" si="25"/>
        <v>3</v>
      </c>
      <c r="J791">
        <f>Table_Data[[#This Row],[E]]*$J$6/Table_Data[[#This Row],[CPI]]</f>
        <v>15.273929197080294</v>
      </c>
      <c r="K791">
        <f>Table_Data[[#This Row],[P]]*$J$6/Table_Data[[#This Row],[CPI]]</f>
        <v>287.3045416058394</v>
      </c>
      <c r="L791">
        <f>Table_Data[[#This Row],[E]]/(Table_Data[[#This Row],[CPI]]/$L$6)</f>
        <v>1.0552554744525549</v>
      </c>
      <c r="M791">
        <f>Table_Data[[#This Row],[P]]/(Table_Data[[#This Row],[CPI]]/$L$6)</f>
        <v>19.849489051094892</v>
      </c>
      <c r="N791" s="43">
        <f>1-(Table_Data[[#This Row],[D]]/Table_Data[[#This Row],[E]])</f>
        <v>0.36708860759493678</v>
      </c>
    </row>
    <row r="792" spans="2:14" x14ac:dyDescent="0.25">
      <c r="B792" s="27">
        <v>1936.04</v>
      </c>
      <c r="C792" s="25">
        <v>14.88</v>
      </c>
      <c r="D792" s="28">
        <v>0.51666699999999999</v>
      </c>
      <c r="E792" s="25">
        <v>0.82</v>
      </c>
      <c r="F792" s="25">
        <v>13.7</v>
      </c>
      <c r="G792" s="26">
        <f>G789*9/12+G801*3/12</f>
        <v>2.6574999999999998</v>
      </c>
      <c r="H792">
        <f t="shared" si="24"/>
        <v>1936</v>
      </c>
      <c r="I792">
        <f t="shared" si="25"/>
        <v>4</v>
      </c>
      <c r="J792">
        <f>Table_Data[[#This Row],[E]]*$J$6/Table_Data[[#This Row],[CPI]]</f>
        <v>15.85395182481752</v>
      </c>
      <c r="K792">
        <f>Table_Data[[#This Row],[P]]*$J$6/Table_Data[[#This Row],[CPI]]</f>
        <v>287.69122335766428</v>
      </c>
      <c r="L792">
        <f>Table_Data[[#This Row],[E]]/(Table_Data[[#This Row],[CPI]]/$L$6)</f>
        <v>1.0953284671532846</v>
      </c>
      <c r="M792">
        <f>Table_Data[[#This Row],[P]]/(Table_Data[[#This Row],[CPI]]/$L$6)</f>
        <v>19.876204379562047</v>
      </c>
      <c r="N792" s="43">
        <f>1-(Table_Data[[#This Row],[D]]/Table_Data[[#This Row],[E]])</f>
        <v>0.36991829268292675</v>
      </c>
    </row>
    <row r="793" spans="2:14" x14ac:dyDescent="0.25">
      <c r="B793" s="27">
        <v>1936.05</v>
      </c>
      <c r="C793" s="25">
        <v>14.09</v>
      </c>
      <c r="D793" s="28">
        <v>0.53333299999999995</v>
      </c>
      <c r="E793" s="25">
        <v>0.85</v>
      </c>
      <c r="F793" s="25">
        <v>13.7</v>
      </c>
      <c r="G793" s="26">
        <f>G789*8/12+G801*4/12</f>
        <v>2.66</v>
      </c>
      <c r="H793">
        <f t="shared" si="24"/>
        <v>1936</v>
      </c>
      <c r="I793">
        <f t="shared" si="25"/>
        <v>5</v>
      </c>
      <c r="J793">
        <f>Table_Data[[#This Row],[E]]*$J$6/Table_Data[[#This Row],[CPI]]</f>
        <v>16.433974452554747</v>
      </c>
      <c r="K793">
        <f>Table_Data[[#This Row],[P]]*$J$6/Table_Data[[#This Row],[CPI]]</f>
        <v>272.41729416058399</v>
      </c>
      <c r="L793">
        <f>Table_Data[[#This Row],[E]]/(Table_Data[[#This Row],[CPI]]/$L$6)</f>
        <v>1.1354014598540147</v>
      </c>
      <c r="M793">
        <f>Table_Data[[#This Row],[P]]/(Table_Data[[#This Row],[CPI]]/$L$6)</f>
        <v>18.820948905109489</v>
      </c>
      <c r="N793" s="43">
        <f>1-(Table_Data[[#This Row],[D]]/Table_Data[[#This Row],[E]])</f>
        <v>0.37254941176470591</v>
      </c>
    </row>
    <row r="794" spans="2:14" x14ac:dyDescent="0.25">
      <c r="B794" s="27">
        <v>1936.06</v>
      </c>
      <c r="C794" s="25">
        <v>14.69</v>
      </c>
      <c r="D794" s="28">
        <v>0.55000000000000004</v>
      </c>
      <c r="E794" s="25">
        <v>0.88</v>
      </c>
      <c r="F794" s="25">
        <v>13.8</v>
      </c>
      <c r="G794" s="26">
        <f>G789*7/12+G801*5/12</f>
        <v>2.6625000000000001</v>
      </c>
      <c r="H794">
        <f t="shared" si="24"/>
        <v>1936</v>
      </c>
      <c r="I794">
        <f t="shared" si="25"/>
        <v>6</v>
      </c>
      <c r="J794">
        <f>Table_Data[[#This Row],[E]]*$J$6/Table_Data[[#This Row],[CPI]]</f>
        <v>16.890707246376813</v>
      </c>
      <c r="K794">
        <f>Table_Data[[#This Row],[P]]*$J$6/Table_Data[[#This Row],[CPI]]</f>
        <v>281.95964710144926</v>
      </c>
      <c r="L794">
        <f>Table_Data[[#This Row],[E]]/(Table_Data[[#This Row],[CPI]]/$L$6)</f>
        <v>1.1669565217391304</v>
      </c>
      <c r="M794">
        <f>Table_Data[[#This Row],[P]]/(Table_Data[[#This Row],[CPI]]/$L$6)</f>
        <v>19.480217391304347</v>
      </c>
      <c r="N794" s="43">
        <f>1-(Table_Data[[#This Row],[D]]/Table_Data[[#This Row],[E]])</f>
        <v>0.375</v>
      </c>
    </row>
    <row r="795" spans="2:14" x14ac:dyDescent="0.25">
      <c r="B795" s="27">
        <v>1936.07</v>
      </c>
      <c r="C795" s="25">
        <v>15.56</v>
      </c>
      <c r="D795" s="28">
        <v>0.56999999999999995</v>
      </c>
      <c r="E795" s="25">
        <v>0.9</v>
      </c>
      <c r="F795" s="25">
        <v>13.9</v>
      </c>
      <c r="G795" s="26">
        <f>G789*6/12+G801*6/12</f>
        <v>2.665</v>
      </c>
      <c r="H795">
        <f t="shared" si="24"/>
        <v>1936</v>
      </c>
      <c r="I795">
        <f t="shared" si="25"/>
        <v>7.0000000000000009</v>
      </c>
      <c r="J795">
        <f>Table_Data[[#This Row],[E]]*$J$6/Table_Data[[#This Row],[CPI]]</f>
        <v>17.150309352517986</v>
      </c>
      <c r="K795">
        <f>Table_Data[[#This Row],[P]]*$J$6/Table_Data[[#This Row],[CPI]]</f>
        <v>296.50979280575541</v>
      </c>
      <c r="L795">
        <f>Table_Data[[#This Row],[E]]/(Table_Data[[#This Row],[CPI]]/$L$6)</f>
        <v>1.1848920863309353</v>
      </c>
      <c r="M795">
        <f>Table_Data[[#This Row],[P]]/(Table_Data[[#This Row],[CPI]]/$L$6)</f>
        <v>20.485467625899282</v>
      </c>
      <c r="N795" s="43">
        <f>1-(Table_Data[[#This Row],[D]]/Table_Data[[#This Row],[E]])</f>
        <v>0.3666666666666667</v>
      </c>
    </row>
    <row r="796" spans="2:14" x14ac:dyDescent="0.25">
      <c r="B796" s="27">
        <v>1936.08</v>
      </c>
      <c r="C796" s="25">
        <v>15.87</v>
      </c>
      <c r="D796" s="28">
        <v>0.59</v>
      </c>
      <c r="E796" s="25">
        <v>0.92</v>
      </c>
      <c r="F796" s="25">
        <v>14</v>
      </c>
      <c r="G796" s="26">
        <f>G789*5/12+G801*7/12</f>
        <v>2.6675000000000004</v>
      </c>
      <c r="H796">
        <f t="shared" si="24"/>
        <v>1936</v>
      </c>
      <c r="I796">
        <f t="shared" si="25"/>
        <v>8</v>
      </c>
      <c r="J796">
        <f>Table_Data[[#This Row],[E]]*$J$6/Table_Data[[#This Row],[CPI]]</f>
        <v>17.406202857142858</v>
      </c>
      <c r="K796">
        <f>Table_Data[[#This Row],[P]]*$J$6/Table_Data[[#This Row],[CPI]]</f>
        <v>300.2569992857143</v>
      </c>
      <c r="L796">
        <f>Table_Data[[#This Row],[E]]/(Table_Data[[#This Row],[CPI]]/$L$6)</f>
        <v>1.2025714285714286</v>
      </c>
      <c r="M796">
        <f>Table_Data[[#This Row],[P]]/(Table_Data[[#This Row],[CPI]]/$L$6)</f>
        <v>20.744357142857144</v>
      </c>
      <c r="N796" s="43">
        <f>1-(Table_Data[[#This Row],[D]]/Table_Data[[#This Row],[E]])</f>
        <v>0.35869565217391308</v>
      </c>
    </row>
    <row r="797" spans="2:14" x14ac:dyDescent="0.25">
      <c r="B797" s="27">
        <v>1936.09</v>
      </c>
      <c r="C797" s="25">
        <v>16.05</v>
      </c>
      <c r="D797" s="28">
        <v>0.61</v>
      </c>
      <c r="E797" s="25">
        <v>0.94</v>
      </c>
      <c r="F797" s="25">
        <v>14</v>
      </c>
      <c r="G797" s="26">
        <f>G789*4/12+G801*8/12</f>
        <v>2.67</v>
      </c>
      <c r="H797">
        <f t="shared" si="24"/>
        <v>1936</v>
      </c>
      <c r="I797">
        <f t="shared" si="25"/>
        <v>9</v>
      </c>
      <c r="J797">
        <f>Table_Data[[#This Row],[E]]*$J$6/Table_Data[[#This Row],[CPI]]</f>
        <v>17.784598571428571</v>
      </c>
      <c r="K797">
        <f>Table_Data[[#This Row],[P]]*$J$6/Table_Data[[#This Row],[CPI]]</f>
        <v>303.66256071428569</v>
      </c>
      <c r="L797">
        <f>Table_Data[[#This Row],[E]]/(Table_Data[[#This Row],[CPI]]/$L$6)</f>
        <v>1.2287142857142856</v>
      </c>
      <c r="M797">
        <f>Table_Data[[#This Row],[P]]/(Table_Data[[#This Row],[CPI]]/$L$6)</f>
        <v>20.97964285714286</v>
      </c>
      <c r="N797" s="43">
        <f>1-(Table_Data[[#This Row],[D]]/Table_Data[[#This Row],[E]])</f>
        <v>0.35106382978723405</v>
      </c>
    </row>
    <row r="798" spans="2:14" x14ac:dyDescent="0.25">
      <c r="B798" s="27">
        <v>1936.1</v>
      </c>
      <c r="C798" s="25">
        <v>16.89</v>
      </c>
      <c r="D798" s="28">
        <v>0.64666699999999999</v>
      </c>
      <c r="E798" s="25">
        <v>0.96666700000000005</v>
      </c>
      <c r="F798" s="25">
        <v>14</v>
      </c>
      <c r="G798" s="26">
        <f>G789*3/12+G801*9/12</f>
        <v>2.6725000000000003</v>
      </c>
      <c r="H798">
        <f t="shared" si="24"/>
        <v>1936</v>
      </c>
      <c r="I798">
        <f t="shared" si="25"/>
        <v>10</v>
      </c>
      <c r="J798">
        <f>Table_Data[[#This Row],[E]]*$J$6/Table_Data[[#This Row],[CPI]]</f>
        <v>18.289132497071428</v>
      </c>
      <c r="K798">
        <f>Table_Data[[#This Row],[P]]*$J$6/Table_Data[[#This Row],[CPI]]</f>
        <v>319.55518071428571</v>
      </c>
      <c r="L798">
        <f>Table_Data[[#This Row],[E]]/(Table_Data[[#This Row],[CPI]]/$L$6)</f>
        <v>1.2635718642857143</v>
      </c>
      <c r="M798">
        <f>Table_Data[[#This Row],[P]]/(Table_Data[[#This Row],[CPI]]/$L$6)</f>
        <v>22.077642857142859</v>
      </c>
      <c r="N798" s="43">
        <f>1-(Table_Data[[#This Row],[D]]/Table_Data[[#This Row],[E]])</f>
        <v>0.3310343686088385</v>
      </c>
    </row>
    <row r="799" spans="2:14" x14ac:dyDescent="0.25">
      <c r="B799" s="27">
        <v>1936.11</v>
      </c>
      <c r="C799" s="25">
        <v>17.36</v>
      </c>
      <c r="D799" s="28">
        <v>0.68333299999999997</v>
      </c>
      <c r="E799" s="25">
        <v>0.99333300000000002</v>
      </c>
      <c r="F799" s="25">
        <v>14</v>
      </c>
      <c r="G799" s="26">
        <f>G789*2/12+G801*10/12</f>
        <v>2.6749999999999998</v>
      </c>
      <c r="H799">
        <f t="shared" si="24"/>
        <v>1936</v>
      </c>
      <c r="I799">
        <f t="shared" si="25"/>
        <v>11</v>
      </c>
      <c r="J799">
        <f>Table_Data[[#This Row],[E]]*$J$6/Table_Data[[#This Row],[CPI]]</f>
        <v>18.793647502928572</v>
      </c>
      <c r="K799">
        <f>Table_Data[[#This Row],[P]]*$J$6/Table_Data[[#This Row],[CPI]]</f>
        <v>328.44747999999998</v>
      </c>
      <c r="L799">
        <f>Table_Data[[#This Row],[E]]/(Table_Data[[#This Row],[CPI]]/$L$6)</f>
        <v>1.2984281357142857</v>
      </c>
      <c r="M799">
        <f>Table_Data[[#This Row],[P]]/(Table_Data[[#This Row],[CPI]]/$L$6)</f>
        <v>22.692</v>
      </c>
      <c r="N799" s="43">
        <f>1-(Table_Data[[#This Row],[D]]/Table_Data[[#This Row],[E]])</f>
        <v>0.31208064163779925</v>
      </c>
    </row>
    <row r="800" spans="2:14" x14ac:dyDescent="0.25">
      <c r="B800" s="27">
        <v>1936.12</v>
      </c>
      <c r="C800" s="25">
        <v>17.059999999999999</v>
      </c>
      <c r="D800" s="28">
        <v>0.72</v>
      </c>
      <c r="E800" s="25">
        <v>1.02</v>
      </c>
      <c r="F800" s="25">
        <v>14</v>
      </c>
      <c r="G800" s="26">
        <f>G789*1/12+G801*11/12</f>
        <v>2.6774999999999998</v>
      </c>
      <c r="H800">
        <f t="shared" si="24"/>
        <v>1936</v>
      </c>
      <c r="I800">
        <f t="shared" si="25"/>
        <v>12</v>
      </c>
      <c r="J800">
        <f>Table_Data[[#This Row],[E]]*$J$6/Table_Data[[#This Row],[CPI]]</f>
        <v>19.298181428571432</v>
      </c>
      <c r="K800">
        <f>Table_Data[[#This Row],[P]]*$J$6/Table_Data[[#This Row],[CPI]]</f>
        <v>322.7715442857143</v>
      </c>
      <c r="L800">
        <f>Table_Data[[#This Row],[E]]/(Table_Data[[#This Row],[CPI]]/$L$6)</f>
        <v>1.3332857142857144</v>
      </c>
      <c r="M800">
        <f>Table_Data[[#This Row],[P]]/(Table_Data[[#This Row],[CPI]]/$L$6)</f>
        <v>22.299857142857142</v>
      </c>
      <c r="N800" s="43">
        <f>1-(Table_Data[[#This Row],[D]]/Table_Data[[#This Row],[E]])</f>
        <v>0.29411764705882359</v>
      </c>
    </row>
    <row r="801" spans="2:14" x14ac:dyDescent="0.25">
      <c r="B801" s="27">
        <v>1937.01</v>
      </c>
      <c r="C801" s="25">
        <v>17.59</v>
      </c>
      <c r="D801" s="28">
        <v>0.73</v>
      </c>
      <c r="E801" s="25">
        <v>1.05</v>
      </c>
      <c r="F801" s="25">
        <v>14.1</v>
      </c>
      <c r="G801" s="26">
        <v>2.68</v>
      </c>
      <c r="H801">
        <f t="shared" si="24"/>
        <v>1937</v>
      </c>
      <c r="I801">
        <f t="shared" si="25"/>
        <v>1</v>
      </c>
      <c r="J801">
        <f>Table_Data[[#This Row],[E]]*$J$6/Table_Data[[#This Row],[CPI]]</f>
        <v>19.724882978723407</v>
      </c>
      <c r="K801">
        <f>Table_Data[[#This Row],[P]]*$J$6/Table_Data[[#This Row],[CPI]]</f>
        <v>330.43875390070923</v>
      </c>
      <c r="L801">
        <f>Table_Data[[#This Row],[E]]/(Table_Data[[#This Row],[CPI]]/$L$6)</f>
        <v>1.3627659574468087</v>
      </c>
      <c r="M801">
        <f>Table_Data[[#This Row],[P]]/(Table_Data[[#This Row],[CPI]]/$L$6)</f>
        <v>22.829574468085106</v>
      </c>
      <c r="N801" s="43">
        <f>1-(Table_Data[[#This Row],[D]]/Table_Data[[#This Row],[E]])</f>
        <v>0.30476190476190479</v>
      </c>
    </row>
    <row r="802" spans="2:14" x14ac:dyDescent="0.25">
      <c r="B802" s="27">
        <v>1937.02</v>
      </c>
      <c r="C802" s="25">
        <v>18.11</v>
      </c>
      <c r="D802" s="28">
        <v>0.74</v>
      </c>
      <c r="E802" s="25">
        <v>1.08</v>
      </c>
      <c r="F802" s="25">
        <v>14.1</v>
      </c>
      <c r="G802" s="26">
        <f>G801*11/12+G813*1/12</f>
        <v>2.67</v>
      </c>
      <c r="H802">
        <f t="shared" si="24"/>
        <v>1937</v>
      </c>
      <c r="I802">
        <f t="shared" si="25"/>
        <v>2</v>
      </c>
      <c r="J802">
        <f>Table_Data[[#This Row],[E]]*$J$6/Table_Data[[#This Row],[CPI]]</f>
        <v>20.288451063829786</v>
      </c>
      <c r="K802">
        <f>Table_Data[[#This Row],[P]]*$J$6/Table_Data[[#This Row],[CPI]]</f>
        <v>340.20726737588654</v>
      </c>
      <c r="L802">
        <f>Table_Data[[#This Row],[E]]/(Table_Data[[#This Row],[CPI]]/$L$6)</f>
        <v>1.4017021276595747</v>
      </c>
      <c r="M802">
        <f>Table_Data[[#This Row],[P]]/(Table_Data[[#This Row],[CPI]]/$L$6)</f>
        <v>23.504468085106382</v>
      </c>
      <c r="N802" s="43">
        <f>1-(Table_Data[[#This Row],[D]]/Table_Data[[#This Row],[E]])</f>
        <v>0.31481481481481488</v>
      </c>
    </row>
    <row r="803" spans="2:14" x14ac:dyDescent="0.25">
      <c r="B803" s="27">
        <v>1937.03</v>
      </c>
      <c r="C803" s="25">
        <v>18.09</v>
      </c>
      <c r="D803" s="28">
        <v>0.75</v>
      </c>
      <c r="E803" s="25">
        <v>1.1100000000000001</v>
      </c>
      <c r="F803" s="25">
        <v>14.2</v>
      </c>
      <c r="G803" s="26">
        <f>G801*10/12+G813*2/12</f>
        <v>2.66</v>
      </c>
      <c r="H803">
        <f t="shared" si="24"/>
        <v>1937</v>
      </c>
      <c r="I803">
        <f t="shared" si="25"/>
        <v>3</v>
      </c>
      <c r="J803">
        <f>Table_Data[[#This Row],[E]]*$J$6/Table_Data[[#This Row],[CPI]]</f>
        <v>20.705173943661975</v>
      </c>
      <c r="K803">
        <f>Table_Data[[#This Row],[P]]*$J$6/Table_Data[[#This Row],[CPI]]</f>
        <v>337.4383753521127</v>
      </c>
      <c r="L803">
        <f>Table_Data[[#This Row],[E]]/(Table_Data[[#This Row],[CPI]]/$L$6)</f>
        <v>1.4304929577464791</v>
      </c>
      <c r="M803">
        <f>Table_Data[[#This Row],[P]]/(Table_Data[[#This Row],[CPI]]/$L$6)</f>
        <v>23.313169014084508</v>
      </c>
      <c r="N803" s="43">
        <f>1-(Table_Data[[#This Row],[D]]/Table_Data[[#This Row],[E]])</f>
        <v>0.32432432432432434</v>
      </c>
    </row>
    <row r="804" spans="2:14" x14ac:dyDescent="0.25">
      <c r="B804" s="27">
        <v>1937.04</v>
      </c>
      <c r="C804" s="25">
        <v>17.010000000000002</v>
      </c>
      <c r="D804" s="28">
        <v>0.78</v>
      </c>
      <c r="E804" s="25">
        <v>1.1299999999999999</v>
      </c>
      <c r="F804" s="25">
        <v>14.3</v>
      </c>
      <c r="G804" s="26">
        <f>G801*9/12+G813*3/12</f>
        <v>2.6500000000000004</v>
      </c>
      <c r="H804">
        <f t="shared" si="24"/>
        <v>1937</v>
      </c>
      <c r="I804">
        <f t="shared" si="25"/>
        <v>4</v>
      </c>
      <c r="J804">
        <f>Table_Data[[#This Row],[E]]*$J$6/Table_Data[[#This Row],[CPI]]</f>
        <v>20.930839860139859</v>
      </c>
      <c r="K804">
        <f>Table_Data[[#This Row],[P]]*$J$6/Table_Data[[#This Row],[CPI]]</f>
        <v>315.07396993006995</v>
      </c>
      <c r="L804">
        <f>Table_Data[[#This Row],[E]]/(Table_Data[[#This Row],[CPI]]/$L$6)</f>
        <v>1.4460839160839161</v>
      </c>
      <c r="M804">
        <f>Table_Data[[#This Row],[P]]/(Table_Data[[#This Row],[CPI]]/$L$6)</f>
        <v>21.768041958041959</v>
      </c>
      <c r="N804" s="43">
        <f>1-(Table_Data[[#This Row],[D]]/Table_Data[[#This Row],[E]])</f>
        <v>0.30973451327433621</v>
      </c>
    </row>
    <row r="805" spans="2:14" x14ac:dyDescent="0.25">
      <c r="B805" s="27">
        <v>1937.05</v>
      </c>
      <c r="C805" s="25">
        <v>16.25</v>
      </c>
      <c r="D805" s="28">
        <v>0.81</v>
      </c>
      <c r="E805" s="25">
        <v>1.1499999999999999</v>
      </c>
      <c r="F805" s="25">
        <v>14.4</v>
      </c>
      <c r="G805" s="26">
        <f>G801*8/12+G813*4/12</f>
        <v>2.64</v>
      </c>
      <c r="H805">
        <f t="shared" si="24"/>
        <v>1937</v>
      </c>
      <c r="I805">
        <f t="shared" si="25"/>
        <v>5</v>
      </c>
      <c r="J805">
        <f>Table_Data[[#This Row],[E]]*$J$6/Table_Data[[#This Row],[CPI]]</f>
        <v>21.153371527777775</v>
      </c>
      <c r="K805">
        <f>Table_Data[[#This Row],[P]]*$J$6/Table_Data[[#This Row],[CPI]]</f>
        <v>298.90633680555555</v>
      </c>
      <c r="L805">
        <f>Table_Data[[#This Row],[E]]/(Table_Data[[#This Row],[CPI]]/$L$6)</f>
        <v>1.4614583333333333</v>
      </c>
      <c r="M805">
        <f>Table_Data[[#This Row],[P]]/(Table_Data[[#This Row],[CPI]]/$L$6)</f>
        <v>20.651041666666668</v>
      </c>
      <c r="N805" s="43">
        <f>1-(Table_Data[[#This Row],[D]]/Table_Data[[#This Row],[E]])</f>
        <v>0.29565217391304333</v>
      </c>
    </row>
    <row r="806" spans="2:14" x14ac:dyDescent="0.25">
      <c r="B806" s="27">
        <v>1937.06</v>
      </c>
      <c r="C806" s="25">
        <v>15.64</v>
      </c>
      <c r="D806" s="28">
        <v>0.84</v>
      </c>
      <c r="E806" s="25">
        <v>1.17</v>
      </c>
      <c r="F806" s="25">
        <v>14.4</v>
      </c>
      <c r="G806" s="26">
        <f>G801*7/12+G813*5/12</f>
        <v>2.63</v>
      </c>
      <c r="H806">
        <f t="shared" si="24"/>
        <v>1937</v>
      </c>
      <c r="I806">
        <f t="shared" si="25"/>
        <v>6</v>
      </c>
      <c r="J806">
        <f>Table_Data[[#This Row],[E]]*$J$6/Table_Data[[#This Row],[CPI]]</f>
        <v>21.52125625</v>
      </c>
      <c r="K806">
        <f>Table_Data[[#This Row],[P]]*$J$6/Table_Data[[#This Row],[CPI]]</f>
        <v>287.68585277777782</v>
      </c>
      <c r="L806">
        <f>Table_Data[[#This Row],[E]]/(Table_Data[[#This Row],[CPI]]/$L$6)</f>
        <v>1.4868749999999999</v>
      </c>
      <c r="M806">
        <f>Table_Data[[#This Row],[P]]/(Table_Data[[#This Row],[CPI]]/$L$6)</f>
        <v>19.875833333333336</v>
      </c>
      <c r="N806" s="43">
        <f>1-(Table_Data[[#This Row],[D]]/Table_Data[[#This Row],[E]])</f>
        <v>0.28205128205128205</v>
      </c>
    </row>
    <row r="807" spans="2:14" x14ac:dyDescent="0.25">
      <c r="B807" s="27">
        <v>1937.07</v>
      </c>
      <c r="C807" s="25">
        <v>16.57</v>
      </c>
      <c r="D807" s="28">
        <v>0.81666700000000003</v>
      </c>
      <c r="E807" s="25">
        <v>1.1866699999999999</v>
      </c>
      <c r="F807" s="25">
        <v>14.5</v>
      </c>
      <c r="G807" s="26">
        <f>G801*6/12+G813*6/12</f>
        <v>2.62</v>
      </c>
      <c r="H807">
        <f t="shared" si="24"/>
        <v>1937</v>
      </c>
      <c r="I807">
        <f t="shared" si="25"/>
        <v>7.0000000000000009</v>
      </c>
      <c r="J807">
        <f>Table_Data[[#This Row],[E]]*$J$6/Table_Data[[#This Row],[CPI]]</f>
        <v>21.677351006206894</v>
      </c>
      <c r="K807">
        <f>Table_Data[[#This Row],[P]]*$J$6/Table_Data[[#This Row],[CPI]]</f>
        <v>302.69047517241381</v>
      </c>
      <c r="L807">
        <f>Table_Data[[#This Row],[E]]/(Table_Data[[#This Row],[CPI]]/$L$6)</f>
        <v>1.4976593793103448</v>
      </c>
      <c r="M807">
        <f>Table_Data[[#This Row],[P]]/(Table_Data[[#This Row],[CPI]]/$L$6)</f>
        <v>20.912482758620691</v>
      </c>
      <c r="N807" s="43">
        <f>1-(Table_Data[[#This Row],[D]]/Table_Data[[#This Row],[E]])</f>
        <v>0.31179940505785086</v>
      </c>
    </row>
    <row r="808" spans="2:14" x14ac:dyDescent="0.25">
      <c r="B808" s="27">
        <v>1937.08</v>
      </c>
      <c r="C808" s="25">
        <v>16.739999999999998</v>
      </c>
      <c r="D808" s="28">
        <v>0.79333299999999995</v>
      </c>
      <c r="E808" s="25">
        <v>1.20333</v>
      </c>
      <c r="F808" s="25">
        <v>14.5</v>
      </c>
      <c r="G808" s="26">
        <f>G801*5/12+G813*7/12</f>
        <v>2.6100000000000003</v>
      </c>
      <c r="H808">
        <f t="shared" si="24"/>
        <v>1937</v>
      </c>
      <c r="I808">
        <f t="shared" si="25"/>
        <v>8</v>
      </c>
      <c r="J808">
        <f>Table_Data[[#This Row],[E]]*$J$6/Table_Data[[#This Row],[CPI]]</f>
        <v>21.981685545517241</v>
      </c>
      <c r="K808">
        <f>Table_Data[[#This Row],[P]]*$J$6/Table_Data[[#This Row],[CPI]]</f>
        <v>305.79592965517242</v>
      </c>
      <c r="L808">
        <f>Table_Data[[#This Row],[E]]/(Table_Data[[#This Row],[CPI]]/$L$6)</f>
        <v>1.518685448275862</v>
      </c>
      <c r="M808">
        <f>Table_Data[[#This Row],[P]]/(Table_Data[[#This Row],[CPI]]/$L$6)</f>
        <v>21.127034482758617</v>
      </c>
      <c r="N808" s="43">
        <f>1-(Table_Data[[#This Row],[D]]/Table_Data[[#This Row],[E]])</f>
        <v>0.34071867235089304</v>
      </c>
    </row>
    <row r="809" spans="2:14" x14ac:dyDescent="0.25">
      <c r="B809" s="27">
        <v>1937.09</v>
      </c>
      <c r="C809" s="25">
        <v>14.37</v>
      </c>
      <c r="D809" s="28">
        <v>0.77</v>
      </c>
      <c r="E809" s="25">
        <v>1.22</v>
      </c>
      <c r="F809" s="25">
        <v>14.6</v>
      </c>
      <c r="G809" s="26">
        <f>G801*4/12+G813*8/12</f>
        <v>2.6</v>
      </c>
      <c r="H809">
        <f t="shared" si="24"/>
        <v>1937</v>
      </c>
      <c r="I809">
        <f t="shared" si="25"/>
        <v>9</v>
      </c>
      <c r="J809">
        <f>Table_Data[[#This Row],[E]]*$J$6/Table_Data[[#This Row],[CPI]]</f>
        <v>22.133557534246577</v>
      </c>
      <c r="K809">
        <f>Table_Data[[#This Row],[P]]*$J$6/Table_Data[[#This Row],[CPI]]</f>
        <v>260.70428013698631</v>
      </c>
      <c r="L809">
        <f>Table_Data[[#This Row],[E]]/(Table_Data[[#This Row],[CPI]]/$L$6)</f>
        <v>1.5291780821917809</v>
      </c>
      <c r="M809">
        <f>Table_Data[[#This Row],[P]]/(Table_Data[[#This Row],[CPI]]/$L$6)</f>
        <v>18.011712328767121</v>
      </c>
      <c r="N809" s="43">
        <f>1-(Table_Data[[#This Row],[D]]/Table_Data[[#This Row],[E]])</f>
        <v>0.36885245901639341</v>
      </c>
    </row>
    <row r="810" spans="2:14" x14ac:dyDescent="0.25">
      <c r="B810" s="27">
        <v>1937.1</v>
      </c>
      <c r="C810" s="25">
        <v>12.28</v>
      </c>
      <c r="D810" s="28">
        <v>0.78</v>
      </c>
      <c r="E810" s="25">
        <v>1.19</v>
      </c>
      <c r="F810" s="25">
        <v>14.6</v>
      </c>
      <c r="G810" s="26">
        <f>G801*3/12+G813*9/12</f>
        <v>2.59</v>
      </c>
      <c r="H810">
        <f t="shared" si="24"/>
        <v>1937</v>
      </c>
      <c r="I810">
        <f t="shared" si="25"/>
        <v>10</v>
      </c>
      <c r="J810">
        <f>Table_Data[[#This Row],[E]]*$J$6/Table_Data[[#This Row],[CPI]]</f>
        <v>21.589289726027395</v>
      </c>
      <c r="K810">
        <f>Table_Data[[#This Row],[P]]*$J$6/Table_Data[[#This Row],[CPI]]</f>
        <v>222.78695616438355</v>
      </c>
      <c r="L810">
        <f>Table_Data[[#This Row],[E]]/(Table_Data[[#This Row],[CPI]]/$L$6)</f>
        <v>1.4915753424657534</v>
      </c>
      <c r="M810">
        <f>Table_Data[[#This Row],[P]]/(Table_Data[[#This Row],[CPI]]/$L$6)</f>
        <v>15.392054794520547</v>
      </c>
      <c r="N810" s="43">
        <f>1-(Table_Data[[#This Row],[D]]/Table_Data[[#This Row],[E]])</f>
        <v>0.34453781512605042</v>
      </c>
    </row>
    <row r="811" spans="2:14" x14ac:dyDescent="0.25">
      <c r="B811" s="27">
        <v>1937.11</v>
      </c>
      <c r="C811" s="25">
        <v>11.2</v>
      </c>
      <c r="D811" s="28">
        <v>0.79</v>
      </c>
      <c r="E811" s="25">
        <v>1.1599999999999999</v>
      </c>
      <c r="F811" s="25">
        <v>14.5</v>
      </c>
      <c r="G811" s="26">
        <f>G801*2/12+G813*10/12</f>
        <v>2.58</v>
      </c>
      <c r="H811">
        <f t="shared" si="24"/>
        <v>1937</v>
      </c>
      <c r="I811">
        <f t="shared" si="25"/>
        <v>11</v>
      </c>
      <c r="J811">
        <f>Table_Data[[#This Row],[E]]*$J$6/Table_Data[[#This Row],[CPI]]</f>
        <v>21.190159999999999</v>
      </c>
      <c r="K811">
        <f>Table_Data[[#This Row],[P]]*$J$6/Table_Data[[#This Row],[CPI]]</f>
        <v>204.59464827586206</v>
      </c>
      <c r="L811">
        <f>Table_Data[[#This Row],[E]]/(Table_Data[[#This Row],[CPI]]/$L$6)</f>
        <v>1.464</v>
      </c>
      <c r="M811">
        <f>Table_Data[[#This Row],[P]]/(Table_Data[[#This Row],[CPI]]/$L$6)</f>
        <v>14.135172413793102</v>
      </c>
      <c r="N811" s="43">
        <f>1-(Table_Data[[#This Row],[D]]/Table_Data[[#This Row],[E]])</f>
        <v>0.31896551724137923</v>
      </c>
    </row>
    <row r="812" spans="2:14" x14ac:dyDescent="0.25">
      <c r="B812" s="27">
        <v>1937.12</v>
      </c>
      <c r="C812" s="25">
        <v>11.02</v>
      </c>
      <c r="D812" s="28">
        <v>0.8</v>
      </c>
      <c r="E812" s="25">
        <v>1.1299999999999999</v>
      </c>
      <c r="F812" s="25">
        <v>14.4</v>
      </c>
      <c r="G812" s="26">
        <f>G801*1/12+G813*11/12</f>
        <v>2.57</v>
      </c>
      <c r="H812">
        <f t="shared" si="24"/>
        <v>1937</v>
      </c>
      <c r="I812">
        <f t="shared" si="25"/>
        <v>12</v>
      </c>
      <c r="J812">
        <f>Table_Data[[#This Row],[E]]*$J$6/Table_Data[[#This Row],[CPI]]</f>
        <v>20.785486805555557</v>
      </c>
      <c r="K812">
        <f>Table_Data[[#This Row],[P]]*$J$6/Table_Data[[#This Row],[CPI]]</f>
        <v>202.70448194444444</v>
      </c>
      <c r="L812">
        <f>Table_Data[[#This Row],[E]]/(Table_Data[[#This Row],[CPI]]/$L$6)</f>
        <v>1.4360416666666667</v>
      </c>
      <c r="M812">
        <f>Table_Data[[#This Row],[P]]/(Table_Data[[#This Row],[CPI]]/$L$6)</f>
        <v>14.004583333333333</v>
      </c>
      <c r="N812" s="43">
        <f>1-(Table_Data[[#This Row],[D]]/Table_Data[[#This Row],[E]])</f>
        <v>0.29203539823008839</v>
      </c>
    </row>
    <row r="813" spans="2:14" x14ac:dyDescent="0.25">
      <c r="B813" s="27">
        <v>1938.01</v>
      </c>
      <c r="C813" s="25">
        <v>11.31</v>
      </c>
      <c r="D813" s="28">
        <v>0.79333299999999995</v>
      </c>
      <c r="E813" s="25">
        <v>1.07667</v>
      </c>
      <c r="F813" s="25">
        <v>14.2</v>
      </c>
      <c r="G813" s="26">
        <v>2.56</v>
      </c>
      <c r="H813">
        <f t="shared" si="24"/>
        <v>1938</v>
      </c>
      <c r="I813">
        <f t="shared" si="25"/>
        <v>1</v>
      </c>
      <c r="J813">
        <f>Table_Data[[#This Row],[E]]*$J$6/Table_Data[[#This Row],[CPI]]</f>
        <v>20.08345912605634</v>
      </c>
      <c r="K813">
        <f>Table_Data[[#This Row],[P]]*$J$6/Table_Data[[#This Row],[CPI]]</f>
        <v>210.96893450704226</v>
      </c>
      <c r="L813">
        <f>Table_Data[[#This Row],[E]]/(Table_Data[[#This Row],[CPI]]/$L$6)</f>
        <v>1.3875395070422536</v>
      </c>
      <c r="M813">
        <f>Table_Data[[#This Row],[P]]/(Table_Data[[#This Row],[CPI]]/$L$6)</f>
        <v>14.575563380281691</v>
      </c>
      <c r="N813" s="43">
        <f>1-(Table_Data[[#This Row],[D]]/Table_Data[[#This Row],[E]])</f>
        <v>0.26316048557125216</v>
      </c>
    </row>
    <row r="814" spans="2:14" x14ac:dyDescent="0.25">
      <c r="B814" s="27">
        <v>1938.02</v>
      </c>
      <c r="C814" s="25">
        <v>11.04</v>
      </c>
      <c r="D814" s="28">
        <v>0.78666700000000001</v>
      </c>
      <c r="E814" s="25">
        <v>1.0233300000000001</v>
      </c>
      <c r="F814" s="25">
        <v>14.1</v>
      </c>
      <c r="G814" s="26">
        <f>G813*11/12+G825*1/12</f>
        <v>2.5433333333333334</v>
      </c>
      <c r="H814">
        <f t="shared" si="24"/>
        <v>1938</v>
      </c>
      <c r="I814">
        <f t="shared" si="25"/>
        <v>2</v>
      </c>
      <c r="J814">
        <f>Table_Data[[#This Row],[E]]*$J$6/Table_Data[[#This Row],[CPI]]</f>
        <v>19.223870951063834</v>
      </c>
      <c r="K814">
        <f>Table_Data[[#This Row],[P]]*$J$6/Table_Data[[#This Row],[CPI]]</f>
        <v>207.39305531914894</v>
      </c>
      <c r="L814">
        <f>Table_Data[[#This Row],[E]]/(Table_Data[[#This Row],[CPI]]/$L$6)</f>
        <v>1.3281517021276597</v>
      </c>
      <c r="M814">
        <f>Table_Data[[#This Row],[P]]/(Table_Data[[#This Row],[CPI]]/$L$6)</f>
        <v>14.328510638297871</v>
      </c>
      <c r="N814" s="43">
        <f>1-(Table_Data[[#This Row],[D]]/Table_Data[[#This Row],[E]])</f>
        <v>0.23126752855872501</v>
      </c>
    </row>
    <row r="815" spans="2:14" x14ac:dyDescent="0.25">
      <c r="B815" s="27">
        <v>1938.03</v>
      </c>
      <c r="C815" s="25">
        <v>10.31</v>
      </c>
      <c r="D815" s="28">
        <v>0.78</v>
      </c>
      <c r="E815" s="25">
        <v>0.97</v>
      </c>
      <c r="F815" s="25">
        <v>14.1</v>
      </c>
      <c r="G815" s="26">
        <f>G813*10/12+G825*2/12</f>
        <v>2.5266666666666664</v>
      </c>
      <c r="H815">
        <f t="shared" si="24"/>
        <v>1938</v>
      </c>
      <c r="I815">
        <f t="shared" si="25"/>
        <v>3</v>
      </c>
      <c r="J815">
        <f>Table_Data[[#This Row],[E]]*$J$6/Table_Data[[#This Row],[CPI]]</f>
        <v>18.222034751773052</v>
      </c>
      <c r="K815">
        <f>Table_Data[[#This Row],[P]]*$J$6/Table_Data[[#This Row],[CPI]]</f>
        <v>193.67956524822696</v>
      </c>
      <c r="L815">
        <f>Table_Data[[#This Row],[E]]/(Table_Data[[#This Row],[CPI]]/$L$6)</f>
        <v>1.2589361702127659</v>
      </c>
      <c r="M815">
        <f>Table_Data[[#This Row],[P]]/(Table_Data[[#This Row],[CPI]]/$L$6)</f>
        <v>13.381063829787236</v>
      </c>
      <c r="N815" s="43">
        <f>1-(Table_Data[[#This Row],[D]]/Table_Data[[#This Row],[E]])</f>
        <v>0.19587628865979378</v>
      </c>
    </row>
    <row r="816" spans="2:14" x14ac:dyDescent="0.25">
      <c r="B816" s="27">
        <v>1938.04</v>
      </c>
      <c r="C816" s="25">
        <v>9.89</v>
      </c>
      <c r="D816" s="28">
        <v>0.76666699999999999</v>
      </c>
      <c r="E816" s="25">
        <v>0.90333300000000005</v>
      </c>
      <c r="F816" s="25">
        <v>14.2</v>
      </c>
      <c r="G816" s="26">
        <f>G813*9/12+G825*3/12</f>
        <v>2.5099999999999998</v>
      </c>
      <c r="H816">
        <f t="shared" si="24"/>
        <v>1938</v>
      </c>
      <c r="I816">
        <f t="shared" si="25"/>
        <v>4</v>
      </c>
      <c r="J816">
        <f>Table_Data[[#This Row],[E]]*$J$6/Table_Data[[#This Row],[CPI]]</f>
        <v>16.850150355</v>
      </c>
      <c r="K816">
        <f>Table_Data[[#This Row],[P]]*$J$6/Table_Data[[#This Row],[CPI]]</f>
        <v>184.48123450704227</v>
      </c>
      <c r="L816">
        <f>Table_Data[[#This Row],[E]]/(Table_Data[[#This Row],[CPI]]/$L$6)</f>
        <v>1.1641545000000002</v>
      </c>
      <c r="M816">
        <f>Table_Data[[#This Row],[P]]/(Table_Data[[#This Row],[CPI]]/$L$6)</f>
        <v>12.745563380281691</v>
      </c>
      <c r="N816" s="43">
        <f>1-(Table_Data[[#This Row],[D]]/Table_Data[[#This Row],[E]])</f>
        <v>0.1512908307346239</v>
      </c>
    </row>
    <row r="817" spans="2:14" x14ac:dyDescent="0.25">
      <c r="B817" s="27">
        <v>1938.05</v>
      </c>
      <c r="C817" s="25">
        <v>9.98</v>
      </c>
      <c r="D817" s="28">
        <v>0.75333300000000003</v>
      </c>
      <c r="E817" s="25">
        <v>0.83666700000000005</v>
      </c>
      <c r="F817" s="25">
        <v>14.1</v>
      </c>
      <c r="G817" s="26">
        <f>G813*8/12+G825*4/12</f>
        <v>2.4933333333333332</v>
      </c>
      <c r="H817">
        <f t="shared" si="24"/>
        <v>1938</v>
      </c>
      <c r="I817">
        <f t="shared" si="25"/>
        <v>5</v>
      </c>
      <c r="J817">
        <f>Table_Data[[#This Row],[E]]*$J$6/Table_Data[[#This Row],[CPI]]</f>
        <v>15.717293968723407</v>
      </c>
      <c r="K817">
        <f>Table_Data[[#This Row],[P]]*$J$6/Table_Data[[#This Row],[CPI]]</f>
        <v>187.48031631205677</v>
      </c>
      <c r="L817">
        <f>Table_Data[[#This Row],[E]]/(Table_Data[[#This Row],[CPI]]/$L$6)</f>
        <v>1.0858869574468086</v>
      </c>
      <c r="M817">
        <f>Table_Data[[#This Row],[P]]/(Table_Data[[#This Row],[CPI]]/$L$6)</f>
        <v>12.952765957446809</v>
      </c>
      <c r="N817" s="43">
        <f>1-(Table_Data[[#This Row],[D]]/Table_Data[[#This Row],[E]])</f>
        <v>9.9602350756035518E-2</v>
      </c>
    </row>
    <row r="818" spans="2:14" x14ac:dyDescent="0.25">
      <c r="B818" s="27">
        <v>1938.06</v>
      </c>
      <c r="C818" s="25">
        <v>10.210000000000001</v>
      </c>
      <c r="D818" s="28">
        <v>0.74</v>
      </c>
      <c r="E818" s="25">
        <v>0.77</v>
      </c>
      <c r="F818" s="25">
        <v>14.1</v>
      </c>
      <c r="G818" s="26">
        <f>G813*7/12+G825*5/12</f>
        <v>2.4766666666666666</v>
      </c>
      <c r="H818">
        <f t="shared" si="24"/>
        <v>1938</v>
      </c>
      <c r="I818">
        <f t="shared" si="25"/>
        <v>6</v>
      </c>
      <c r="J818">
        <f>Table_Data[[#This Row],[E]]*$J$6/Table_Data[[#This Row],[CPI]]</f>
        <v>14.464914184397164</v>
      </c>
      <c r="K818">
        <f>Table_Data[[#This Row],[P]]*$J$6/Table_Data[[#This Row],[CPI]]</f>
        <v>191.80100496453903</v>
      </c>
      <c r="L818">
        <f>Table_Data[[#This Row],[E]]/(Table_Data[[#This Row],[CPI]]/$L$6)</f>
        <v>0.99936170212765962</v>
      </c>
      <c r="M818">
        <f>Table_Data[[#This Row],[P]]/(Table_Data[[#This Row],[CPI]]/$L$6)</f>
        <v>13.251276595744683</v>
      </c>
      <c r="N818" s="43">
        <f>1-(Table_Data[[#This Row],[D]]/Table_Data[[#This Row],[E]])</f>
        <v>3.8961038961038974E-2</v>
      </c>
    </row>
    <row r="819" spans="2:14" x14ac:dyDescent="0.25">
      <c r="B819" s="27">
        <v>1938.07</v>
      </c>
      <c r="C819" s="25">
        <v>12.24</v>
      </c>
      <c r="D819" s="28">
        <v>0.71333299999999999</v>
      </c>
      <c r="E819" s="25">
        <v>0.72</v>
      </c>
      <c r="F819" s="25">
        <v>14.1</v>
      </c>
      <c r="G819" s="26">
        <f>G813*6/12+G825*6/12</f>
        <v>2.46</v>
      </c>
      <c r="H819">
        <f t="shared" si="24"/>
        <v>1938</v>
      </c>
      <c r="I819">
        <f t="shared" si="25"/>
        <v>7.0000000000000009</v>
      </c>
      <c r="J819">
        <f>Table_Data[[#This Row],[E]]*$J$6/Table_Data[[#This Row],[CPI]]</f>
        <v>13.525634042553193</v>
      </c>
      <c r="K819">
        <f>Table_Data[[#This Row],[P]]*$J$6/Table_Data[[#This Row],[CPI]]</f>
        <v>229.93577872340427</v>
      </c>
      <c r="L819">
        <f>Table_Data[[#This Row],[E]]/(Table_Data[[#This Row],[CPI]]/$L$6)</f>
        <v>0.93446808510638302</v>
      </c>
      <c r="M819">
        <f>Table_Data[[#This Row],[P]]/(Table_Data[[#This Row],[CPI]]/$L$6)</f>
        <v>15.885957446808511</v>
      </c>
      <c r="N819" s="43">
        <f>1-(Table_Data[[#This Row],[D]]/Table_Data[[#This Row],[E]])</f>
        <v>9.2597222222221554E-3</v>
      </c>
    </row>
    <row r="820" spans="2:14" x14ac:dyDescent="0.25">
      <c r="B820" s="27">
        <v>1938.08</v>
      </c>
      <c r="C820" s="25">
        <v>12.31</v>
      </c>
      <c r="D820" s="28">
        <v>0.68666700000000003</v>
      </c>
      <c r="E820" s="25">
        <v>0.67</v>
      </c>
      <c r="F820" s="25">
        <v>14.1</v>
      </c>
      <c r="G820" s="26">
        <f>G813*5/12+G825*7/12</f>
        <v>2.4433333333333334</v>
      </c>
      <c r="H820">
        <f t="shared" si="24"/>
        <v>1938</v>
      </c>
      <c r="I820">
        <f t="shared" si="25"/>
        <v>8</v>
      </c>
      <c r="J820">
        <f>Table_Data[[#This Row],[E]]*$J$6/Table_Data[[#This Row],[CPI]]</f>
        <v>12.586353900709222</v>
      </c>
      <c r="K820">
        <f>Table_Data[[#This Row],[P]]*$J$6/Table_Data[[#This Row],[CPI]]</f>
        <v>231.25077092198583</v>
      </c>
      <c r="L820">
        <f>Table_Data[[#This Row],[E]]/(Table_Data[[#This Row],[CPI]]/$L$6)</f>
        <v>0.86957446808510652</v>
      </c>
      <c r="M820">
        <f>Table_Data[[#This Row],[P]]/(Table_Data[[#This Row],[CPI]]/$L$6)</f>
        <v>15.9768085106383</v>
      </c>
      <c r="N820" s="43">
        <f>1-(Table_Data[[#This Row],[D]]/Table_Data[[#This Row],[E]])</f>
        <v>-2.4876119402984953E-2</v>
      </c>
    </row>
    <row r="821" spans="2:14" x14ac:dyDescent="0.25">
      <c r="B821" s="27">
        <v>1938.09</v>
      </c>
      <c r="C821" s="25">
        <v>11.75</v>
      </c>
      <c r="D821" s="28">
        <v>0.66</v>
      </c>
      <c r="E821" s="25">
        <v>0.62</v>
      </c>
      <c r="F821" s="25">
        <v>14.1</v>
      </c>
      <c r="G821" s="26">
        <f>G813*4/12+G825*8/12</f>
        <v>2.4266666666666667</v>
      </c>
      <c r="H821">
        <f t="shared" si="24"/>
        <v>1938</v>
      </c>
      <c r="I821">
        <f t="shared" si="25"/>
        <v>9</v>
      </c>
      <c r="J821">
        <f>Table_Data[[#This Row],[E]]*$J$6/Table_Data[[#This Row],[CPI]]</f>
        <v>11.647073758865249</v>
      </c>
      <c r="K821">
        <f>Table_Data[[#This Row],[P]]*$J$6/Table_Data[[#This Row],[CPI]]</f>
        <v>220.73083333333335</v>
      </c>
      <c r="L821">
        <f>Table_Data[[#This Row],[E]]/(Table_Data[[#This Row],[CPI]]/$L$6)</f>
        <v>0.80468085106382981</v>
      </c>
      <c r="M821">
        <f>Table_Data[[#This Row],[P]]/(Table_Data[[#This Row],[CPI]]/$L$6)</f>
        <v>15.25</v>
      </c>
      <c r="N821" s="43">
        <f>1-(Table_Data[[#This Row],[D]]/Table_Data[[#This Row],[E]])</f>
        <v>-6.4516129032258229E-2</v>
      </c>
    </row>
    <row r="822" spans="2:14" x14ac:dyDescent="0.25">
      <c r="B822" s="27">
        <v>1938.1</v>
      </c>
      <c r="C822" s="25">
        <v>13.06</v>
      </c>
      <c r="D822" s="28">
        <v>0.61</v>
      </c>
      <c r="E822" s="25">
        <v>0.62666699999999997</v>
      </c>
      <c r="F822" s="25">
        <v>14</v>
      </c>
      <c r="G822" s="26">
        <f>G813*3/12+G825*9/12</f>
        <v>2.4099999999999997</v>
      </c>
      <c r="H822">
        <f t="shared" si="24"/>
        <v>1938</v>
      </c>
      <c r="I822">
        <f t="shared" si="25"/>
        <v>10</v>
      </c>
      <c r="J822">
        <f>Table_Data[[#This Row],[E]]*$J$6/Table_Data[[#This Row],[CPI]]</f>
        <v>11.856405354214287</v>
      </c>
      <c r="K822">
        <f>Table_Data[[#This Row],[P]]*$J$6/Table_Data[[#This Row],[CPI]]</f>
        <v>247.09240142857146</v>
      </c>
      <c r="L822">
        <f>Table_Data[[#This Row],[E]]/(Table_Data[[#This Row],[CPI]]/$L$6)</f>
        <v>0.81914329285714282</v>
      </c>
      <c r="M822">
        <f>Table_Data[[#This Row],[P]]/(Table_Data[[#This Row],[CPI]]/$L$6)</f>
        <v>17.071285714285715</v>
      </c>
      <c r="N822" s="43">
        <f>1-(Table_Data[[#This Row],[D]]/Table_Data[[#This Row],[E]])</f>
        <v>2.6596262448796537E-2</v>
      </c>
    </row>
    <row r="823" spans="2:14" x14ac:dyDescent="0.25">
      <c r="B823" s="27">
        <v>1938.11</v>
      </c>
      <c r="C823" s="25">
        <v>13.07</v>
      </c>
      <c r="D823" s="28">
        <v>0.56000000000000005</v>
      </c>
      <c r="E823" s="25">
        <v>0.63333300000000003</v>
      </c>
      <c r="F823" s="25">
        <v>14</v>
      </c>
      <c r="G823" s="26">
        <f>G813*2/12+G825*10/12</f>
        <v>2.3933333333333331</v>
      </c>
      <c r="H823">
        <f t="shared" si="24"/>
        <v>1938</v>
      </c>
      <c r="I823">
        <f t="shared" si="25"/>
        <v>11</v>
      </c>
      <c r="J823">
        <f>Table_Data[[#This Row],[E]]*$J$6/Table_Data[[#This Row],[CPI]]</f>
        <v>11.982524645785716</v>
      </c>
      <c r="K823">
        <f>Table_Data[[#This Row],[P]]*$J$6/Table_Data[[#This Row],[CPI]]</f>
        <v>247.28159928571429</v>
      </c>
      <c r="L823">
        <f>Table_Data[[#This Row],[E]]/(Table_Data[[#This Row],[CPI]]/$L$6)</f>
        <v>0.8278567071428572</v>
      </c>
      <c r="M823">
        <f>Table_Data[[#This Row],[P]]/(Table_Data[[#This Row],[CPI]]/$L$6)</f>
        <v>17.084357142857144</v>
      </c>
      <c r="N823" s="43">
        <f>1-(Table_Data[[#This Row],[D]]/Table_Data[[#This Row],[E]])</f>
        <v>0.11578900831000438</v>
      </c>
    </row>
    <row r="824" spans="2:14" x14ac:dyDescent="0.25">
      <c r="B824" s="27">
        <v>1938.12</v>
      </c>
      <c r="C824" s="25">
        <v>12.69</v>
      </c>
      <c r="D824" s="28">
        <v>0.51</v>
      </c>
      <c r="E824" s="25">
        <v>0.64</v>
      </c>
      <c r="F824" s="25">
        <v>14</v>
      </c>
      <c r="G824" s="26">
        <f>G813*1/12+G825*11/12</f>
        <v>2.3766666666666665</v>
      </c>
      <c r="H824">
        <f t="shared" si="24"/>
        <v>1938</v>
      </c>
      <c r="I824">
        <f t="shared" si="25"/>
        <v>12</v>
      </c>
      <c r="J824">
        <f>Table_Data[[#This Row],[E]]*$J$6/Table_Data[[#This Row],[CPI]]</f>
        <v>12.108662857142859</v>
      </c>
      <c r="K824">
        <f>Table_Data[[#This Row],[P]]*$J$6/Table_Data[[#This Row],[CPI]]</f>
        <v>240.09208071428571</v>
      </c>
      <c r="L824">
        <f>Table_Data[[#This Row],[E]]/(Table_Data[[#This Row],[CPI]]/$L$6)</f>
        <v>0.83657142857142863</v>
      </c>
      <c r="M824">
        <f>Table_Data[[#This Row],[P]]/(Table_Data[[#This Row],[CPI]]/$L$6)</f>
        <v>16.587642857142857</v>
      </c>
      <c r="N824" s="43">
        <f>1-(Table_Data[[#This Row],[D]]/Table_Data[[#This Row],[E]])</f>
        <v>0.203125</v>
      </c>
    </row>
    <row r="825" spans="2:14" x14ac:dyDescent="0.25">
      <c r="B825" s="27">
        <v>1939.01</v>
      </c>
      <c r="C825" s="25">
        <v>12.5</v>
      </c>
      <c r="D825" s="28">
        <v>0.51333300000000004</v>
      </c>
      <c r="E825" s="25">
        <v>0.66333299999999995</v>
      </c>
      <c r="F825" s="25">
        <v>14</v>
      </c>
      <c r="G825" s="26">
        <v>2.36</v>
      </c>
      <c r="H825">
        <f t="shared" si="24"/>
        <v>1939</v>
      </c>
      <c r="I825">
        <f t="shared" si="25"/>
        <v>1</v>
      </c>
      <c r="J825">
        <f>Table_Data[[#This Row],[E]]*$J$6/Table_Data[[#This Row],[CPI]]</f>
        <v>12.550118217214285</v>
      </c>
      <c r="K825">
        <f>Table_Data[[#This Row],[P]]*$J$6/Table_Data[[#This Row],[CPI]]</f>
        <v>236.49732142857144</v>
      </c>
      <c r="L825">
        <f>Table_Data[[#This Row],[E]]/(Table_Data[[#This Row],[CPI]]/$L$6)</f>
        <v>0.86707099285714284</v>
      </c>
      <c r="M825">
        <f>Table_Data[[#This Row],[P]]/(Table_Data[[#This Row],[CPI]]/$L$6)</f>
        <v>16.339285714285715</v>
      </c>
      <c r="N825" s="43">
        <f>1-(Table_Data[[#This Row],[D]]/Table_Data[[#This Row],[E]])</f>
        <v>0.22613076689988276</v>
      </c>
    </row>
    <row r="826" spans="2:14" x14ac:dyDescent="0.25">
      <c r="B826" s="27">
        <v>1939.02</v>
      </c>
      <c r="C826" s="25">
        <v>12.4</v>
      </c>
      <c r="D826" s="28">
        <v>0.51666699999999999</v>
      </c>
      <c r="E826" s="25">
        <v>0.68666700000000003</v>
      </c>
      <c r="F826" s="25">
        <v>13.9</v>
      </c>
      <c r="G826" s="26">
        <f>G825*11/12+G837*1/12</f>
        <v>2.3474999999999997</v>
      </c>
      <c r="H826">
        <f t="shared" si="24"/>
        <v>1939</v>
      </c>
      <c r="I826">
        <f t="shared" si="25"/>
        <v>2</v>
      </c>
      <c r="J826">
        <f>Table_Data[[#This Row],[E]]*$J$6/Table_Data[[#This Row],[CPI]]</f>
        <v>13.085057191294965</v>
      </c>
      <c r="K826">
        <f>Table_Data[[#This Row],[P]]*$J$6/Table_Data[[#This Row],[CPI]]</f>
        <v>236.29315107913672</v>
      </c>
      <c r="L826">
        <f>Table_Data[[#This Row],[E]]/(Table_Data[[#This Row],[CPI]]/$L$6)</f>
        <v>0.9040292158273382</v>
      </c>
      <c r="M826">
        <f>Table_Data[[#This Row],[P]]/(Table_Data[[#This Row],[CPI]]/$L$6)</f>
        <v>16.32517985611511</v>
      </c>
      <c r="N826" s="43">
        <f>1-(Table_Data[[#This Row],[D]]/Table_Data[[#This Row],[E]])</f>
        <v>0.24757269535306059</v>
      </c>
    </row>
    <row r="827" spans="2:14" x14ac:dyDescent="0.25">
      <c r="B827" s="27">
        <v>1939.03</v>
      </c>
      <c r="C827" s="25">
        <v>12.39</v>
      </c>
      <c r="D827" s="28">
        <v>0.52</v>
      </c>
      <c r="E827" s="25">
        <v>0.71</v>
      </c>
      <c r="F827" s="25">
        <v>13.9</v>
      </c>
      <c r="G827" s="26">
        <f>G825*10/12+G837*2/12</f>
        <v>2.335</v>
      </c>
      <c r="H827">
        <f t="shared" si="24"/>
        <v>1939</v>
      </c>
      <c r="I827">
        <f t="shared" si="25"/>
        <v>3</v>
      </c>
      <c r="J827">
        <f>Table_Data[[#This Row],[E]]*$J$6/Table_Data[[#This Row],[CPI]]</f>
        <v>13.529688489208633</v>
      </c>
      <c r="K827">
        <f>Table_Data[[#This Row],[P]]*$J$6/Table_Data[[#This Row],[CPI]]</f>
        <v>236.10259208633093</v>
      </c>
      <c r="L827">
        <f>Table_Data[[#This Row],[E]]/(Table_Data[[#This Row],[CPI]]/$L$6)</f>
        <v>0.93474820143884896</v>
      </c>
      <c r="M827">
        <f>Table_Data[[#This Row],[P]]/(Table_Data[[#This Row],[CPI]]/$L$6)</f>
        <v>16.31201438848921</v>
      </c>
      <c r="N827" s="43">
        <f>1-(Table_Data[[#This Row],[D]]/Table_Data[[#This Row],[E]])</f>
        <v>0.26760563380281688</v>
      </c>
    </row>
    <row r="828" spans="2:14" x14ac:dyDescent="0.25">
      <c r="B828" s="27">
        <v>1939.04</v>
      </c>
      <c r="C828" s="25">
        <v>10.83</v>
      </c>
      <c r="D828" s="28">
        <v>0.52333300000000005</v>
      </c>
      <c r="E828" s="25">
        <v>0.72666699999999995</v>
      </c>
      <c r="F828" s="25">
        <v>13.8</v>
      </c>
      <c r="G828" s="26">
        <f>G825*9/12+G837*3/12</f>
        <v>2.3224999999999998</v>
      </c>
      <c r="H828">
        <f t="shared" si="24"/>
        <v>1939</v>
      </c>
      <c r="I828">
        <f t="shared" si="25"/>
        <v>4</v>
      </c>
      <c r="J828">
        <f>Table_Data[[#This Row],[E]]*$J$6/Table_Data[[#This Row],[CPI]]</f>
        <v>13.947635866594203</v>
      </c>
      <c r="K828">
        <f>Table_Data[[#This Row],[P]]*$J$6/Table_Data[[#This Row],[CPI]]</f>
        <v>207.87086304347824</v>
      </c>
      <c r="L828">
        <f>Table_Data[[#This Row],[E]]/(Table_Data[[#This Row],[CPI]]/$L$6)</f>
        <v>0.9636236304347825</v>
      </c>
      <c r="M828">
        <f>Table_Data[[#This Row],[P]]/(Table_Data[[#This Row],[CPI]]/$L$6)</f>
        <v>14.361521739130433</v>
      </c>
      <c r="N828" s="43">
        <f>1-(Table_Data[[#This Row],[D]]/Table_Data[[#This Row],[E]])</f>
        <v>0.27981730283609951</v>
      </c>
    </row>
    <row r="829" spans="2:14" x14ac:dyDescent="0.25">
      <c r="B829" s="27">
        <v>1939.05</v>
      </c>
      <c r="C829" s="25">
        <v>11.23</v>
      </c>
      <c r="D829" s="28">
        <v>0.526667</v>
      </c>
      <c r="E829" s="25">
        <v>0.74333300000000002</v>
      </c>
      <c r="F829" s="25">
        <v>13.8</v>
      </c>
      <c r="G829" s="26">
        <f>G825*8/12+G837*4/12</f>
        <v>2.31</v>
      </c>
      <c r="H829">
        <f t="shared" si="24"/>
        <v>1939</v>
      </c>
      <c r="I829">
        <f t="shared" si="25"/>
        <v>5</v>
      </c>
      <c r="J829">
        <f>Table_Data[[#This Row],[E]]*$J$6/Table_Data[[#This Row],[CPI]]</f>
        <v>14.26752282905797</v>
      </c>
      <c r="K829">
        <f>Table_Data[[#This Row],[P]]*$J$6/Table_Data[[#This Row],[CPI]]</f>
        <v>215.54845724637681</v>
      </c>
      <c r="L829">
        <f>Table_Data[[#This Row],[E]]/(Table_Data[[#This Row],[CPI]]/$L$6)</f>
        <v>0.98572419565217384</v>
      </c>
      <c r="M829">
        <f>Table_Data[[#This Row],[P]]/(Table_Data[[#This Row],[CPI]]/$L$6)</f>
        <v>14.891956521739131</v>
      </c>
      <c r="N829" s="43">
        <f>1-(Table_Data[[#This Row],[D]]/Table_Data[[#This Row],[E]])</f>
        <v>0.29147905447491229</v>
      </c>
    </row>
    <row r="830" spans="2:14" x14ac:dyDescent="0.25">
      <c r="B830" s="27">
        <v>1939.06</v>
      </c>
      <c r="C830" s="25">
        <v>11.43</v>
      </c>
      <c r="D830" s="28">
        <v>0.53</v>
      </c>
      <c r="E830" s="25">
        <v>0.76</v>
      </c>
      <c r="F830" s="25">
        <v>13.8</v>
      </c>
      <c r="G830" s="26">
        <f>G825*7/12+G837*5/12</f>
        <v>2.2975000000000003</v>
      </c>
      <c r="H830">
        <f t="shared" si="24"/>
        <v>1939</v>
      </c>
      <c r="I830">
        <f t="shared" si="25"/>
        <v>6</v>
      </c>
      <c r="J830">
        <f>Table_Data[[#This Row],[E]]*$J$6/Table_Data[[#This Row],[CPI]]</f>
        <v>14.587428985507247</v>
      </c>
      <c r="K830">
        <f>Table_Data[[#This Row],[P]]*$J$6/Table_Data[[#This Row],[CPI]]</f>
        <v>219.38725434782606</v>
      </c>
      <c r="L830">
        <f>Table_Data[[#This Row],[E]]/(Table_Data[[#This Row],[CPI]]/$L$6)</f>
        <v>1.0078260869565216</v>
      </c>
      <c r="M830">
        <f>Table_Data[[#This Row],[P]]/(Table_Data[[#This Row],[CPI]]/$L$6)</f>
        <v>15.157173913043477</v>
      </c>
      <c r="N830" s="43">
        <f>1-(Table_Data[[#This Row],[D]]/Table_Data[[#This Row],[E]])</f>
        <v>0.30263157894736836</v>
      </c>
    </row>
    <row r="831" spans="2:14" x14ac:dyDescent="0.25">
      <c r="B831" s="27">
        <v>1939.07</v>
      </c>
      <c r="C831" s="25">
        <v>11.71</v>
      </c>
      <c r="D831" s="28">
        <v>0.54</v>
      </c>
      <c r="E831" s="25">
        <v>0.776667</v>
      </c>
      <c r="F831" s="25">
        <v>13.8</v>
      </c>
      <c r="G831" s="26">
        <f>G825*6/12+G837*6/12</f>
        <v>2.2850000000000001</v>
      </c>
      <c r="H831">
        <f t="shared" si="24"/>
        <v>1939</v>
      </c>
      <c r="I831">
        <f t="shared" si="25"/>
        <v>7.0000000000000009</v>
      </c>
      <c r="J831">
        <f>Table_Data[[#This Row],[E]]*$J$6/Table_Data[[#This Row],[CPI]]</f>
        <v>14.907335141956521</v>
      </c>
      <c r="K831">
        <f>Table_Data[[#This Row],[P]]*$J$6/Table_Data[[#This Row],[CPI]]</f>
        <v>224.76157028985509</v>
      </c>
      <c r="L831">
        <f>Table_Data[[#This Row],[E]]/(Table_Data[[#This Row],[CPI]]/$L$6)</f>
        <v>1.0299279782608695</v>
      </c>
      <c r="M831">
        <f>Table_Data[[#This Row],[P]]/(Table_Data[[#This Row],[CPI]]/$L$6)</f>
        <v>15.528478260869566</v>
      </c>
      <c r="N831" s="43">
        <f>1-(Table_Data[[#This Row],[D]]/Table_Data[[#This Row],[E]])</f>
        <v>0.3047213284457817</v>
      </c>
    </row>
    <row r="832" spans="2:14" x14ac:dyDescent="0.25">
      <c r="B832" s="27">
        <v>1939.08</v>
      </c>
      <c r="C832" s="25">
        <v>11.54</v>
      </c>
      <c r="D832" s="28">
        <v>0.55000000000000004</v>
      </c>
      <c r="E832" s="25">
        <v>0.79333299999999995</v>
      </c>
      <c r="F832" s="25">
        <v>13.8</v>
      </c>
      <c r="G832" s="26">
        <f>G825*5/12+G837*7/12</f>
        <v>2.2725</v>
      </c>
      <c r="H832">
        <f t="shared" si="24"/>
        <v>1939</v>
      </c>
      <c r="I832">
        <f t="shared" si="25"/>
        <v>8</v>
      </c>
      <c r="J832">
        <f>Table_Data[[#This Row],[E]]*$J$6/Table_Data[[#This Row],[CPI]]</f>
        <v>15.227222104420287</v>
      </c>
      <c r="K832">
        <f>Table_Data[[#This Row],[P]]*$J$6/Table_Data[[#This Row],[CPI]]</f>
        <v>221.49859275362317</v>
      </c>
      <c r="L832">
        <f>Table_Data[[#This Row],[E]]/(Table_Data[[#This Row],[CPI]]/$L$6)</f>
        <v>1.0520285434782608</v>
      </c>
      <c r="M832">
        <f>Table_Data[[#This Row],[P]]/(Table_Data[[#This Row],[CPI]]/$L$6)</f>
        <v>15.303043478260868</v>
      </c>
      <c r="N832" s="43">
        <f>1-(Table_Data[[#This Row],[D]]/Table_Data[[#This Row],[E]])</f>
        <v>0.30672239778251997</v>
      </c>
    </row>
    <row r="833" spans="2:14" x14ac:dyDescent="0.25">
      <c r="B833" s="27">
        <v>1939.09</v>
      </c>
      <c r="C833" s="25">
        <v>12.77</v>
      </c>
      <c r="D833" s="28">
        <v>0.56000000000000005</v>
      </c>
      <c r="E833" s="25">
        <v>0.81</v>
      </c>
      <c r="F833" s="25">
        <v>14.1</v>
      </c>
      <c r="G833" s="26">
        <f>G825*4/12+G837*8/12</f>
        <v>2.2599999999999998</v>
      </c>
      <c r="H833">
        <f t="shared" si="24"/>
        <v>1939</v>
      </c>
      <c r="I833">
        <f t="shared" si="25"/>
        <v>9</v>
      </c>
      <c r="J833">
        <f>Table_Data[[#This Row],[E]]*$J$6/Table_Data[[#This Row],[CPI]]</f>
        <v>15.216338297872342</v>
      </c>
      <c r="K833">
        <f>Table_Data[[#This Row],[P]]*$J$6/Table_Data[[#This Row],[CPI]]</f>
        <v>239.89214822695038</v>
      </c>
      <c r="L833">
        <f>Table_Data[[#This Row],[E]]/(Table_Data[[#This Row],[CPI]]/$L$6)</f>
        <v>1.051276595744681</v>
      </c>
      <c r="M833">
        <f>Table_Data[[#This Row],[P]]/(Table_Data[[#This Row],[CPI]]/$L$6)</f>
        <v>16.573829787234043</v>
      </c>
      <c r="N833" s="43">
        <f>1-(Table_Data[[#This Row],[D]]/Table_Data[[#This Row],[E]])</f>
        <v>0.3086419753086419</v>
      </c>
    </row>
    <row r="834" spans="2:14" x14ac:dyDescent="0.25">
      <c r="B834" s="27">
        <v>1939.1</v>
      </c>
      <c r="C834" s="25">
        <v>12.9</v>
      </c>
      <c r="D834" s="28">
        <v>0.57999999999999996</v>
      </c>
      <c r="E834" s="25">
        <v>0.84</v>
      </c>
      <c r="F834" s="25">
        <v>14</v>
      </c>
      <c r="G834" s="26">
        <f>G825*3/12+G837*9/12</f>
        <v>2.2475000000000001</v>
      </c>
      <c r="H834">
        <f t="shared" si="24"/>
        <v>1939</v>
      </c>
      <c r="I834">
        <f t="shared" si="25"/>
        <v>10</v>
      </c>
      <c r="J834">
        <f>Table_Data[[#This Row],[E]]*$J$6/Table_Data[[#This Row],[CPI]]</f>
        <v>15.892619999999999</v>
      </c>
      <c r="K834">
        <f>Table_Data[[#This Row],[P]]*$J$6/Table_Data[[#This Row],[CPI]]</f>
        <v>244.06523571428573</v>
      </c>
      <c r="L834">
        <f>Table_Data[[#This Row],[E]]/(Table_Data[[#This Row],[CPI]]/$L$6)</f>
        <v>1.0980000000000001</v>
      </c>
      <c r="M834">
        <f>Table_Data[[#This Row],[P]]/(Table_Data[[#This Row],[CPI]]/$L$6)</f>
        <v>16.86214285714286</v>
      </c>
      <c r="N834" s="43">
        <f>1-(Table_Data[[#This Row],[D]]/Table_Data[[#This Row],[E]])</f>
        <v>0.30952380952380953</v>
      </c>
    </row>
    <row r="835" spans="2:14" x14ac:dyDescent="0.25">
      <c r="B835" s="27">
        <v>1939.11</v>
      </c>
      <c r="C835" s="25">
        <v>12.67</v>
      </c>
      <c r="D835" s="28">
        <v>0.6</v>
      </c>
      <c r="E835" s="25">
        <v>0.87</v>
      </c>
      <c r="F835" s="25">
        <v>14</v>
      </c>
      <c r="G835" s="26">
        <f>G825*2/12+G837*10/12</f>
        <v>2.2350000000000003</v>
      </c>
      <c r="H835">
        <f t="shared" si="24"/>
        <v>1939</v>
      </c>
      <c r="I835">
        <f t="shared" si="25"/>
        <v>11</v>
      </c>
      <c r="J835">
        <f>Table_Data[[#This Row],[E]]*$J$6/Table_Data[[#This Row],[CPI]]</f>
        <v>16.460213571428572</v>
      </c>
      <c r="K835">
        <f>Table_Data[[#This Row],[P]]*$J$6/Table_Data[[#This Row],[CPI]]</f>
        <v>239.713685</v>
      </c>
      <c r="L835">
        <f>Table_Data[[#This Row],[E]]/(Table_Data[[#This Row],[CPI]]/$L$6)</f>
        <v>1.1372142857142857</v>
      </c>
      <c r="M835">
        <f>Table_Data[[#This Row],[P]]/(Table_Data[[#This Row],[CPI]]/$L$6)</f>
        <v>16.561500000000002</v>
      </c>
      <c r="N835" s="43">
        <f>1-(Table_Data[[#This Row],[D]]/Table_Data[[#This Row],[E]])</f>
        <v>0.31034482758620696</v>
      </c>
    </row>
    <row r="836" spans="2:14" x14ac:dyDescent="0.25">
      <c r="B836" s="27">
        <v>1939.12</v>
      </c>
      <c r="C836" s="25">
        <v>12.37</v>
      </c>
      <c r="D836" s="28">
        <v>0.62</v>
      </c>
      <c r="E836" s="25">
        <v>0.9</v>
      </c>
      <c r="F836" s="25">
        <v>14</v>
      </c>
      <c r="G836" s="26">
        <f>G825*1/12+G837*11/12</f>
        <v>2.2225000000000001</v>
      </c>
      <c r="H836">
        <f t="shared" si="24"/>
        <v>1939</v>
      </c>
      <c r="I836">
        <f t="shared" si="25"/>
        <v>12</v>
      </c>
      <c r="J836">
        <f>Table_Data[[#This Row],[E]]*$J$6/Table_Data[[#This Row],[CPI]]</f>
        <v>17.027807142857146</v>
      </c>
      <c r="K836">
        <f>Table_Data[[#This Row],[P]]*$J$6/Table_Data[[#This Row],[CPI]]</f>
        <v>234.03774928571426</v>
      </c>
      <c r="L836">
        <f>Table_Data[[#This Row],[E]]/(Table_Data[[#This Row],[CPI]]/$L$6)</f>
        <v>1.1764285714285716</v>
      </c>
      <c r="M836">
        <f>Table_Data[[#This Row],[P]]/(Table_Data[[#This Row],[CPI]]/$L$6)</f>
        <v>16.169357142857141</v>
      </c>
      <c r="N836" s="43">
        <f>1-(Table_Data[[#This Row],[D]]/Table_Data[[#This Row],[E]])</f>
        <v>0.31111111111111112</v>
      </c>
    </row>
    <row r="837" spans="2:14" x14ac:dyDescent="0.25">
      <c r="B837" s="27">
        <v>1940.01</v>
      </c>
      <c r="C837" s="25">
        <v>12.3</v>
      </c>
      <c r="D837" s="28">
        <v>0.62333300000000003</v>
      </c>
      <c r="E837" s="25">
        <v>0.93</v>
      </c>
      <c r="F837" s="25">
        <v>13.9</v>
      </c>
      <c r="G837" s="26">
        <v>2.21</v>
      </c>
      <c r="H837">
        <f t="shared" si="24"/>
        <v>1940</v>
      </c>
      <c r="I837">
        <f t="shared" si="25"/>
        <v>1</v>
      </c>
      <c r="J837">
        <f>Table_Data[[#This Row],[E]]*$J$6/Table_Data[[#This Row],[CPI]]</f>
        <v>17.721986330935252</v>
      </c>
      <c r="K837">
        <f>Table_Data[[#This Row],[P]]*$J$6/Table_Data[[#This Row],[CPI]]</f>
        <v>234.38756115107915</v>
      </c>
      <c r="L837">
        <f>Table_Data[[#This Row],[E]]/(Table_Data[[#This Row],[CPI]]/$L$6)</f>
        <v>1.2243884892086332</v>
      </c>
      <c r="M837">
        <f>Table_Data[[#This Row],[P]]/(Table_Data[[#This Row],[CPI]]/$L$6)</f>
        <v>16.193525179856117</v>
      </c>
      <c r="N837" s="43">
        <f>1-(Table_Data[[#This Row],[D]]/Table_Data[[#This Row],[E]])</f>
        <v>0.32974946236559144</v>
      </c>
    </row>
    <row r="838" spans="2:14" x14ac:dyDescent="0.25">
      <c r="B838" s="27">
        <v>1940.02</v>
      </c>
      <c r="C838" s="25">
        <v>12.22</v>
      </c>
      <c r="D838" s="28">
        <v>0.62666699999999997</v>
      </c>
      <c r="E838" s="25">
        <v>0.96</v>
      </c>
      <c r="F838" s="25">
        <v>14</v>
      </c>
      <c r="G838" s="26">
        <f>G837*11/12+G849*1/12</f>
        <v>2.1883333333333335</v>
      </c>
      <c r="H838">
        <f t="shared" si="24"/>
        <v>1940</v>
      </c>
      <c r="I838">
        <f t="shared" si="25"/>
        <v>2</v>
      </c>
      <c r="J838">
        <f>Table_Data[[#This Row],[E]]*$J$6/Table_Data[[#This Row],[CPI]]</f>
        <v>18.162994285714287</v>
      </c>
      <c r="K838">
        <f>Table_Data[[#This Row],[P]]*$J$6/Table_Data[[#This Row],[CPI]]</f>
        <v>231.19978142857144</v>
      </c>
      <c r="L838">
        <f>Table_Data[[#This Row],[E]]/(Table_Data[[#This Row],[CPI]]/$L$6)</f>
        <v>1.2548571428571429</v>
      </c>
      <c r="M838">
        <f>Table_Data[[#This Row],[P]]/(Table_Data[[#This Row],[CPI]]/$L$6)</f>
        <v>15.973285714285716</v>
      </c>
      <c r="N838" s="43">
        <f>1-(Table_Data[[#This Row],[D]]/Table_Data[[#This Row],[E]])</f>
        <v>0.34722187500000001</v>
      </c>
    </row>
    <row r="839" spans="2:14" x14ac:dyDescent="0.25">
      <c r="B839" s="27">
        <v>1940.03</v>
      </c>
      <c r="C839" s="25">
        <v>12.15</v>
      </c>
      <c r="D839" s="28">
        <v>0.63</v>
      </c>
      <c r="E839" s="25">
        <v>0.99</v>
      </c>
      <c r="F839" s="25">
        <v>14</v>
      </c>
      <c r="G839" s="26">
        <f>G837*10/12+G849*2/12</f>
        <v>2.166666666666667</v>
      </c>
      <c r="H839">
        <f t="shared" si="24"/>
        <v>1940</v>
      </c>
      <c r="I839">
        <f t="shared" si="25"/>
        <v>3</v>
      </c>
      <c r="J839">
        <f>Table_Data[[#This Row],[E]]*$J$6/Table_Data[[#This Row],[CPI]]</f>
        <v>18.730587857142858</v>
      </c>
      <c r="K839">
        <f>Table_Data[[#This Row],[P]]*$J$6/Table_Data[[#This Row],[CPI]]</f>
        <v>229.87539642857146</v>
      </c>
      <c r="L839">
        <f>Table_Data[[#This Row],[E]]/(Table_Data[[#This Row],[CPI]]/$L$6)</f>
        <v>1.2940714285714285</v>
      </c>
      <c r="M839">
        <f>Table_Data[[#This Row],[P]]/(Table_Data[[#This Row],[CPI]]/$L$6)</f>
        <v>15.881785714285716</v>
      </c>
      <c r="N839" s="43">
        <f>1-(Table_Data[[#This Row],[D]]/Table_Data[[#This Row],[E]])</f>
        <v>0.36363636363636365</v>
      </c>
    </row>
    <row r="840" spans="2:14" x14ac:dyDescent="0.25">
      <c r="B840" s="27">
        <v>1940.04</v>
      </c>
      <c r="C840" s="25">
        <v>12.27</v>
      </c>
      <c r="D840" s="28">
        <v>0.63666699999999998</v>
      </c>
      <c r="E840" s="25">
        <v>1.00667</v>
      </c>
      <c r="F840" s="25">
        <v>14</v>
      </c>
      <c r="G840" s="26">
        <f>G837*9/12+G849*3/12</f>
        <v>2.145</v>
      </c>
      <c r="H840">
        <f t="shared" si="24"/>
        <v>1940</v>
      </c>
      <c r="I840">
        <f t="shared" si="25"/>
        <v>4</v>
      </c>
      <c r="J840">
        <f>Table_Data[[#This Row],[E]]*$J$6/Table_Data[[#This Row],[CPI]]</f>
        <v>19.045980685</v>
      </c>
      <c r="K840">
        <f>Table_Data[[#This Row],[P]]*$J$6/Table_Data[[#This Row],[CPI]]</f>
        <v>232.1457707142857</v>
      </c>
      <c r="L840">
        <f>Table_Data[[#This Row],[E]]/(Table_Data[[#This Row],[CPI]]/$L$6)</f>
        <v>1.3158615</v>
      </c>
      <c r="M840">
        <f>Table_Data[[#This Row],[P]]/(Table_Data[[#This Row],[CPI]]/$L$6)</f>
        <v>16.038642857142857</v>
      </c>
      <c r="N840" s="43">
        <f>1-(Table_Data[[#This Row],[D]]/Table_Data[[#This Row],[E]])</f>
        <v>0.36755143194890083</v>
      </c>
    </row>
    <row r="841" spans="2:14" x14ac:dyDescent="0.25">
      <c r="B841" s="27">
        <v>1940.05</v>
      </c>
      <c r="C841" s="25">
        <v>10.58</v>
      </c>
      <c r="D841" s="28">
        <v>0.64333300000000004</v>
      </c>
      <c r="E841" s="25">
        <v>1.0233300000000001</v>
      </c>
      <c r="F841" s="25">
        <v>14</v>
      </c>
      <c r="G841" s="26">
        <f>G837*8/12+G849*4/12</f>
        <v>2.1233333333333335</v>
      </c>
      <c r="H841">
        <f t="shared" si="24"/>
        <v>1940</v>
      </c>
      <c r="I841">
        <f t="shared" si="25"/>
        <v>5</v>
      </c>
      <c r="J841">
        <f>Table_Data[[#This Row],[E]]*$J$6/Table_Data[[#This Row],[CPI]]</f>
        <v>19.361184315000003</v>
      </c>
      <c r="K841">
        <f>Table_Data[[#This Row],[P]]*$J$6/Table_Data[[#This Row],[CPI]]</f>
        <v>200.17133285714289</v>
      </c>
      <c r="L841">
        <f>Table_Data[[#This Row],[E]]/(Table_Data[[#This Row],[CPI]]/$L$6)</f>
        <v>1.3376385000000002</v>
      </c>
      <c r="M841">
        <f>Table_Data[[#This Row],[P]]/(Table_Data[[#This Row],[CPI]]/$L$6)</f>
        <v>13.829571428571429</v>
      </c>
      <c r="N841" s="43">
        <f>1-(Table_Data[[#This Row],[D]]/Table_Data[[#This Row],[E]])</f>
        <v>0.37133378284619822</v>
      </c>
    </row>
    <row r="842" spans="2:14" x14ac:dyDescent="0.25">
      <c r="B842" s="27">
        <v>1940.06</v>
      </c>
      <c r="C842" s="25">
        <v>9.67</v>
      </c>
      <c r="D842" s="28">
        <v>0.65</v>
      </c>
      <c r="E842" s="25">
        <v>1.04</v>
      </c>
      <c r="F842" s="25">
        <v>14.1</v>
      </c>
      <c r="G842" s="26">
        <f>G837*7/12+G849*5/12</f>
        <v>2.1016666666666666</v>
      </c>
      <c r="H842">
        <f t="shared" ref="H842:H905" si="26">VALUE(LEFT(B842,4))</f>
        <v>1940</v>
      </c>
      <c r="I842">
        <f t="shared" ref="I842:I905" si="27">VALUE(_xlfn.CONCAT("0.",RIGHT(B842,LEN(B842)-FIND(".",B842))))*100</f>
        <v>6</v>
      </c>
      <c r="J842">
        <f>Table_Data[[#This Row],[E]]*$J$6/Table_Data[[#This Row],[CPI]]</f>
        <v>19.537026950354612</v>
      </c>
      <c r="K842">
        <f>Table_Data[[#This Row],[P]]*$J$6/Table_Data[[#This Row],[CPI]]</f>
        <v>181.65677943262415</v>
      </c>
      <c r="L842">
        <f>Table_Data[[#This Row],[E]]/(Table_Data[[#This Row],[CPI]]/$L$6)</f>
        <v>1.3497872340425532</v>
      </c>
      <c r="M842">
        <f>Table_Data[[#This Row],[P]]/(Table_Data[[#This Row],[CPI]]/$L$6)</f>
        <v>12.550425531914893</v>
      </c>
      <c r="N842" s="43">
        <f>1-(Table_Data[[#This Row],[D]]/Table_Data[[#This Row],[E]])</f>
        <v>0.375</v>
      </c>
    </row>
    <row r="843" spans="2:14" x14ac:dyDescent="0.25">
      <c r="B843" s="27">
        <v>1940.07</v>
      </c>
      <c r="C843" s="25">
        <v>9.99</v>
      </c>
      <c r="D843" s="28">
        <v>0.656667</v>
      </c>
      <c r="E843" s="25">
        <v>1.0533300000000001</v>
      </c>
      <c r="F843" s="25">
        <v>14</v>
      </c>
      <c r="G843" s="26">
        <f>G837*6/12+G849*6/12</f>
        <v>2.08</v>
      </c>
      <c r="H843">
        <f t="shared" si="26"/>
        <v>1940</v>
      </c>
      <c r="I843">
        <f t="shared" si="27"/>
        <v>7.0000000000000009</v>
      </c>
      <c r="J843">
        <f>Table_Data[[#This Row],[E]]*$J$6/Table_Data[[#This Row],[CPI]]</f>
        <v>19.928777886428573</v>
      </c>
      <c r="K843">
        <f>Table_Data[[#This Row],[P]]*$J$6/Table_Data[[#This Row],[CPI]]</f>
        <v>189.00865928571429</v>
      </c>
      <c r="L843">
        <f>Table_Data[[#This Row],[E]]/(Table_Data[[#This Row],[CPI]]/$L$6)</f>
        <v>1.3768527857142858</v>
      </c>
      <c r="M843">
        <f>Table_Data[[#This Row],[P]]/(Table_Data[[#This Row],[CPI]]/$L$6)</f>
        <v>13.058357142857144</v>
      </c>
      <c r="N843" s="43">
        <f>1-(Table_Data[[#This Row],[D]]/Table_Data[[#This Row],[E]])</f>
        <v>0.37657998917718105</v>
      </c>
    </row>
    <row r="844" spans="2:14" x14ac:dyDescent="0.25">
      <c r="B844" s="27">
        <v>1940.08</v>
      </c>
      <c r="C844" s="25">
        <v>10.199999999999999</v>
      </c>
      <c r="D844" s="28">
        <v>0.66333299999999995</v>
      </c>
      <c r="E844" s="25">
        <v>1.06667</v>
      </c>
      <c r="F844" s="25">
        <v>14</v>
      </c>
      <c r="G844" s="26">
        <f>G837*5/12+G849*7/12</f>
        <v>2.0583333333333336</v>
      </c>
      <c r="H844">
        <f t="shared" si="26"/>
        <v>1940</v>
      </c>
      <c r="I844">
        <f t="shared" si="27"/>
        <v>8</v>
      </c>
      <c r="J844">
        <f>Table_Data[[#This Row],[E]]*$J$6/Table_Data[[#This Row],[CPI]]</f>
        <v>20.181167827857141</v>
      </c>
      <c r="K844">
        <f>Table_Data[[#This Row],[P]]*$J$6/Table_Data[[#This Row],[CPI]]</f>
        <v>192.98181428571428</v>
      </c>
      <c r="L844">
        <f>Table_Data[[#This Row],[E]]/(Table_Data[[#This Row],[CPI]]/$L$6)</f>
        <v>1.3942900714285715</v>
      </c>
      <c r="M844">
        <f>Table_Data[[#This Row],[P]]/(Table_Data[[#This Row],[CPI]]/$L$6)</f>
        <v>13.332857142857142</v>
      </c>
      <c r="N844" s="43">
        <f>1-(Table_Data[[#This Row],[D]]/Table_Data[[#This Row],[E]])</f>
        <v>0.37812725585232554</v>
      </c>
    </row>
    <row r="845" spans="2:14" x14ac:dyDescent="0.25">
      <c r="B845" s="27">
        <v>1940.09</v>
      </c>
      <c r="C845" s="25">
        <v>10.63</v>
      </c>
      <c r="D845" s="28">
        <v>0.67</v>
      </c>
      <c r="E845" s="25">
        <v>1.08</v>
      </c>
      <c r="F845" s="25">
        <v>14</v>
      </c>
      <c r="G845" s="26">
        <f>G837*4/12+G849*8/12</f>
        <v>2.0366666666666666</v>
      </c>
      <c r="H845">
        <f t="shared" si="26"/>
        <v>1940</v>
      </c>
      <c r="I845">
        <f t="shared" si="27"/>
        <v>9</v>
      </c>
      <c r="J845">
        <f>Table_Data[[#This Row],[E]]*$J$6/Table_Data[[#This Row],[CPI]]</f>
        <v>20.43336857142857</v>
      </c>
      <c r="K845">
        <f>Table_Data[[#This Row],[P]]*$J$6/Table_Data[[#This Row],[CPI]]</f>
        <v>201.11732214285715</v>
      </c>
      <c r="L845">
        <f>Table_Data[[#This Row],[E]]/(Table_Data[[#This Row],[CPI]]/$L$6)</f>
        <v>1.4117142857142859</v>
      </c>
      <c r="M845">
        <f>Table_Data[[#This Row],[P]]/(Table_Data[[#This Row],[CPI]]/$L$6)</f>
        <v>13.894928571428574</v>
      </c>
      <c r="N845" s="43">
        <f>1-(Table_Data[[#This Row],[D]]/Table_Data[[#This Row],[E]])</f>
        <v>0.37962962962962965</v>
      </c>
    </row>
    <row r="846" spans="2:14" x14ac:dyDescent="0.25">
      <c r="B846" s="27">
        <v>1940.1</v>
      </c>
      <c r="C846" s="25">
        <v>10.73</v>
      </c>
      <c r="D846" s="28">
        <v>0.67</v>
      </c>
      <c r="E846" s="25">
        <v>1.07</v>
      </c>
      <c r="F846" s="25">
        <v>14</v>
      </c>
      <c r="G846" s="26">
        <f>G837*3/12+G849*9/12</f>
        <v>2.0150000000000001</v>
      </c>
      <c r="H846">
        <f t="shared" si="26"/>
        <v>1940</v>
      </c>
      <c r="I846">
        <f t="shared" si="27"/>
        <v>10</v>
      </c>
      <c r="J846">
        <f>Table_Data[[#This Row],[E]]*$J$6/Table_Data[[#This Row],[CPI]]</f>
        <v>20.244170714285719</v>
      </c>
      <c r="K846">
        <f>Table_Data[[#This Row],[P]]*$J$6/Table_Data[[#This Row],[CPI]]</f>
        <v>203.00930071428573</v>
      </c>
      <c r="L846">
        <f>Table_Data[[#This Row],[E]]/(Table_Data[[#This Row],[CPI]]/$L$6)</f>
        <v>1.3986428571428573</v>
      </c>
      <c r="M846">
        <f>Table_Data[[#This Row],[P]]/(Table_Data[[#This Row],[CPI]]/$L$6)</f>
        <v>14.025642857142859</v>
      </c>
      <c r="N846" s="43">
        <f>1-(Table_Data[[#This Row],[D]]/Table_Data[[#This Row],[E]])</f>
        <v>0.37383177570093462</v>
      </c>
    </row>
    <row r="847" spans="2:14" x14ac:dyDescent="0.25">
      <c r="B847" s="27">
        <v>1940.11</v>
      </c>
      <c r="C847" s="25">
        <v>10.98</v>
      </c>
      <c r="D847" s="28">
        <v>0.67</v>
      </c>
      <c r="E847" s="25">
        <v>1.06</v>
      </c>
      <c r="F847" s="25">
        <v>14</v>
      </c>
      <c r="G847" s="26">
        <f>G837*2/12+G849*10/12</f>
        <v>1.9933333333333334</v>
      </c>
      <c r="H847">
        <f t="shared" si="26"/>
        <v>1940</v>
      </c>
      <c r="I847">
        <f t="shared" si="27"/>
        <v>11</v>
      </c>
      <c r="J847">
        <f>Table_Data[[#This Row],[E]]*$J$6/Table_Data[[#This Row],[CPI]]</f>
        <v>20.054972857142861</v>
      </c>
      <c r="K847">
        <f>Table_Data[[#This Row],[P]]*$J$6/Table_Data[[#This Row],[CPI]]</f>
        <v>207.73924714285718</v>
      </c>
      <c r="L847">
        <f>Table_Data[[#This Row],[E]]/(Table_Data[[#This Row],[CPI]]/$L$6)</f>
        <v>1.3855714285714287</v>
      </c>
      <c r="M847">
        <f>Table_Data[[#This Row],[P]]/(Table_Data[[#This Row],[CPI]]/$L$6)</f>
        <v>14.352428571428574</v>
      </c>
      <c r="N847" s="43">
        <f>1-(Table_Data[[#This Row],[D]]/Table_Data[[#This Row],[E]])</f>
        <v>0.36792452830188682</v>
      </c>
    </row>
    <row r="848" spans="2:14" x14ac:dyDescent="0.25">
      <c r="B848" s="27">
        <v>1940.12</v>
      </c>
      <c r="C848" s="25">
        <v>10.53</v>
      </c>
      <c r="D848" s="28">
        <v>0.67</v>
      </c>
      <c r="E848" s="25">
        <v>1.05</v>
      </c>
      <c r="F848" s="25">
        <v>14.1</v>
      </c>
      <c r="G848" s="26">
        <f>G837*1/12+G849*11/12</f>
        <v>1.9716666666666665</v>
      </c>
      <c r="H848">
        <f t="shared" si="26"/>
        <v>1940</v>
      </c>
      <c r="I848">
        <f t="shared" si="27"/>
        <v>12</v>
      </c>
      <c r="J848">
        <f>Table_Data[[#This Row],[E]]*$J$6/Table_Data[[#This Row],[CPI]]</f>
        <v>19.724882978723407</v>
      </c>
      <c r="K848">
        <f>Table_Data[[#This Row],[P]]*$J$6/Table_Data[[#This Row],[CPI]]</f>
        <v>197.81239787234043</v>
      </c>
      <c r="L848">
        <f>Table_Data[[#This Row],[E]]/(Table_Data[[#This Row],[CPI]]/$L$6)</f>
        <v>1.3627659574468087</v>
      </c>
      <c r="M848">
        <f>Table_Data[[#This Row],[P]]/(Table_Data[[#This Row],[CPI]]/$L$6)</f>
        <v>13.666595744680851</v>
      </c>
      <c r="N848" s="43">
        <f>1-(Table_Data[[#This Row],[D]]/Table_Data[[#This Row],[E]])</f>
        <v>0.36190476190476184</v>
      </c>
    </row>
    <row r="849" spans="2:14" x14ac:dyDescent="0.25">
      <c r="B849" s="27">
        <v>1941.01</v>
      </c>
      <c r="C849" s="25">
        <v>10.55</v>
      </c>
      <c r="D849" s="28">
        <v>0.67333299999999996</v>
      </c>
      <c r="E849" s="25">
        <v>1.0533300000000001</v>
      </c>
      <c r="F849" s="25">
        <v>14.1</v>
      </c>
      <c r="G849" s="26">
        <v>1.95</v>
      </c>
      <c r="H849">
        <f t="shared" si="26"/>
        <v>1941</v>
      </c>
      <c r="I849">
        <f t="shared" si="27"/>
        <v>1</v>
      </c>
      <c r="J849">
        <f>Table_Data[[#This Row],[E]]*$J$6/Table_Data[[#This Row],[CPI]]</f>
        <v>19.787439036170216</v>
      </c>
      <c r="K849">
        <f>Table_Data[[#This Row],[P]]*$J$6/Table_Data[[#This Row],[CPI]]</f>
        <v>198.18810992907805</v>
      </c>
      <c r="L849">
        <f>Table_Data[[#This Row],[E]]/(Table_Data[[#This Row],[CPI]]/$L$6)</f>
        <v>1.3670878723404256</v>
      </c>
      <c r="M849">
        <f>Table_Data[[#This Row],[P]]/(Table_Data[[#This Row],[CPI]]/$L$6)</f>
        <v>13.692553191489363</v>
      </c>
      <c r="N849" s="43">
        <f>1-(Table_Data[[#This Row],[D]]/Table_Data[[#This Row],[E]])</f>
        <v>0.36075778720818752</v>
      </c>
    </row>
    <row r="850" spans="2:14" x14ac:dyDescent="0.25">
      <c r="B850" s="27">
        <v>1941.02</v>
      </c>
      <c r="C850" s="25">
        <v>9.89</v>
      </c>
      <c r="D850" s="28">
        <v>0.67666700000000002</v>
      </c>
      <c r="E850" s="25">
        <v>1.05667</v>
      </c>
      <c r="F850" s="25">
        <v>14.1</v>
      </c>
      <c r="G850" s="26">
        <f>G849*11/12+G861*1/12</f>
        <v>1.9924999999999999</v>
      </c>
      <c r="H850">
        <f t="shared" si="26"/>
        <v>1941</v>
      </c>
      <c r="I850">
        <f t="shared" si="27"/>
        <v>2</v>
      </c>
      <c r="J850">
        <f>Table_Data[[#This Row],[E]]*$J$6/Table_Data[[#This Row],[CPI]]</f>
        <v>19.850182949645394</v>
      </c>
      <c r="K850">
        <f>Table_Data[[#This Row],[P]]*$J$6/Table_Data[[#This Row],[CPI]]</f>
        <v>185.78961205673761</v>
      </c>
      <c r="L850">
        <f>Table_Data[[#This Row],[E]]/(Table_Data[[#This Row],[CPI]]/$L$6)</f>
        <v>1.3714227659574469</v>
      </c>
      <c r="M850">
        <f>Table_Data[[#This Row],[P]]/(Table_Data[[#This Row],[CPI]]/$L$6)</f>
        <v>12.835957446808512</v>
      </c>
      <c r="N850" s="43">
        <f>1-(Table_Data[[#This Row],[D]]/Table_Data[[#This Row],[E]])</f>
        <v>0.35962315576291559</v>
      </c>
    </row>
    <row r="851" spans="2:14" x14ac:dyDescent="0.25">
      <c r="B851" s="27">
        <v>1941.03</v>
      </c>
      <c r="C851" s="25">
        <v>9.9499999999999993</v>
      </c>
      <c r="D851" s="28">
        <v>0.68</v>
      </c>
      <c r="E851" s="25">
        <v>1.06</v>
      </c>
      <c r="F851" s="25">
        <v>14.2</v>
      </c>
      <c r="G851" s="26">
        <f>G849*10/12+G861*2/12</f>
        <v>2.0350000000000001</v>
      </c>
      <c r="H851">
        <f t="shared" si="26"/>
        <v>1941</v>
      </c>
      <c r="I851">
        <f t="shared" si="27"/>
        <v>3</v>
      </c>
      <c r="J851">
        <f>Table_Data[[#This Row],[E]]*$J$6/Table_Data[[#This Row],[CPI]]</f>
        <v>19.77250845070423</v>
      </c>
      <c r="K851">
        <f>Table_Data[[#This Row],[P]]*$J$6/Table_Data[[#This Row],[CPI]]</f>
        <v>185.60043309859154</v>
      </c>
      <c r="L851">
        <f>Table_Data[[#This Row],[E]]/(Table_Data[[#This Row],[CPI]]/$L$6)</f>
        <v>1.3660563380281692</v>
      </c>
      <c r="M851">
        <f>Table_Data[[#This Row],[P]]/(Table_Data[[#This Row],[CPI]]/$L$6)</f>
        <v>12.822887323943661</v>
      </c>
      <c r="N851" s="43">
        <f>1-(Table_Data[[#This Row],[D]]/Table_Data[[#This Row],[E]])</f>
        <v>0.35849056603773588</v>
      </c>
    </row>
    <row r="852" spans="2:14" x14ac:dyDescent="0.25">
      <c r="B852" s="27">
        <v>1941.04</v>
      </c>
      <c r="C852" s="25">
        <v>9.64</v>
      </c>
      <c r="D852" s="28">
        <v>0.68333299999999997</v>
      </c>
      <c r="E852" s="25">
        <v>1.07</v>
      </c>
      <c r="F852" s="25">
        <v>14.3</v>
      </c>
      <c r="G852" s="26">
        <f>G849*9/12+G861*3/12</f>
        <v>2.0775000000000001</v>
      </c>
      <c r="H852">
        <f t="shared" si="26"/>
        <v>1941</v>
      </c>
      <c r="I852">
        <f t="shared" si="27"/>
        <v>4</v>
      </c>
      <c r="J852">
        <f>Table_Data[[#This Row],[E]]*$J$6/Table_Data[[#This Row],[CPI]]</f>
        <v>19.819467832167835</v>
      </c>
      <c r="K852">
        <f>Table_Data[[#This Row],[P]]*$J$6/Table_Data[[#This Row],[CPI]]</f>
        <v>178.56043916083919</v>
      </c>
      <c r="L852">
        <f>Table_Data[[#This Row],[E]]/(Table_Data[[#This Row],[CPI]]/$L$6)</f>
        <v>1.3693006993006993</v>
      </c>
      <c r="M852">
        <f>Table_Data[[#This Row],[P]]/(Table_Data[[#This Row],[CPI]]/$L$6)</f>
        <v>12.336503496503498</v>
      </c>
      <c r="N852" s="43">
        <f>1-(Table_Data[[#This Row],[D]]/Table_Data[[#This Row],[E]])</f>
        <v>0.36137102803738319</v>
      </c>
    </row>
    <row r="853" spans="2:14" x14ac:dyDescent="0.25">
      <c r="B853" s="27">
        <v>1941.05</v>
      </c>
      <c r="C853" s="25">
        <v>9.43</v>
      </c>
      <c r="D853" s="28">
        <v>0.68666700000000003</v>
      </c>
      <c r="E853" s="25">
        <v>1.08</v>
      </c>
      <c r="F853" s="25">
        <v>14.4</v>
      </c>
      <c r="G853" s="26">
        <f>G849*8/12+G861*4/12</f>
        <v>2.12</v>
      </c>
      <c r="H853">
        <f t="shared" si="26"/>
        <v>1941</v>
      </c>
      <c r="I853">
        <f t="shared" si="27"/>
        <v>5</v>
      </c>
      <c r="J853">
        <f>Table_Data[[#This Row],[E]]*$J$6/Table_Data[[#This Row],[CPI]]</f>
        <v>19.865774999999999</v>
      </c>
      <c r="K853">
        <f>Table_Data[[#This Row],[P]]*$J$6/Table_Data[[#This Row],[CPI]]</f>
        <v>173.45764652777777</v>
      </c>
      <c r="L853">
        <f>Table_Data[[#This Row],[E]]/(Table_Data[[#This Row],[CPI]]/$L$6)</f>
        <v>1.3725000000000001</v>
      </c>
      <c r="M853">
        <f>Table_Data[[#This Row],[P]]/(Table_Data[[#This Row],[CPI]]/$L$6)</f>
        <v>11.983958333333334</v>
      </c>
      <c r="N853" s="43">
        <f>1-(Table_Data[[#This Row],[D]]/Table_Data[[#This Row],[E]])</f>
        <v>0.36419722222222228</v>
      </c>
    </row>
    <row r="854" spans="2:14" x14ac:dyDescent="0.25">
      <c r="B854" s="27">
        <v>1941.06</v>
      </c>
      <c r="C854" s="25">
        <v>9.76</v>
      </c>
      <c r="D854" s="28">
        <v>0.69</v>
      </c>
      <c r="E854" s="25">
        <v>1.0900000000000001</v>
      </c>
      <c r="F854" s="25">
        <v>14.7</v>
      </c>
      <c r="G854" s="26">
        <f>G849*7/12+G861*5/12</f>
        <v>2.1625000000000001</v>
      </c>
      <c r="H854">
        <f t="shared" si="26"/>
        <v>1941</v>
      </c>
      <c r="I854">
        <f t="shared" si="27"/>
        <v>6</v>
      </c>
      <c r="J854">
        <f>Table_Data[[#This Row],[E]]*$J$6/Table_Data[[#This Row],[CPI]]</f>
        <v>19.640539455782314</v>
      </c>
      <c r="K854">
        <f>Table_Data[[#This Row],[P]]*$J$6/Table_Data[[#This Row],[CPI]]</f>
        <v>175.8639129251701</v>
      </c>
      <c r="L854">
        <f>Table_Data[[#This Row],[E]]/(Table_Data[[#This Row],[CPI]]/$L$6)</f>
        <v>1.3569387755102043</v>
      </c>
      <c r="M854">
        <f>Table_Data[[#This Row],[P]]/(Table_Data[[#This Row],[CPI]]/$L$6)</f>
        <v>12.150204081632655</v>
      </c>
      <c r="N854" s="43">
        <f>1-(Table_Data[[#This Row],[D]]/Table_Data[[#This Row],[E]])</f>
        <v>0.36697247706422031</v>
      </c>
    </row>
    <row r="855" spans="2:14" x14ac:dyDescent="0.25">
      <c r="B855" s="27">
        <v>1941.07</v>
      </c>
      <c r="C855" s="25">
        <v>10.26</v>
      </c>
      <c r="D855" s="28">
        <v>0.69333299999999998</v>
      </c>
      <c r="E855" s="25">
        <v>1.1233299999999999</v>
      </c>
      <c r="F855" s="25">
        <v>14.7</v>
      </c>
      <c r="G855" s="26">
        <f>G849*6/12+G861*6/12</f>
        <v>2.2050000000000001</v>
      </c>
      <c r="H855">
        <f t="shared" si="26"/>
        <v>1941</v>
      </c>
      <c r="I855">
        <f t="shared" si="27"/>
        <v>7.0000000000000009</v>
      </c>
      <c r="J855">
        <f>Table_Data[[#This Row],[E]]*$J$6/Table_Data[[#This Row],[CPI]]</f>
        <v>20.241107510884355</v>
      </c>
      <c r="K855">
        <f>Table_Data[[#This Row],[P]]*$J$6/Table_Data[[#This Row],[CPI]]</f>
        <v>184.87333469387755</v>
      </c>
      <c r="L855">
        <f>Table_Data[[#This Row],[E]]/(Table_Data[[#This Row],[CPI]]/$L$6)</f>
        <v>1.3984312244897961</v>
      </c>
      <c r="M855">
        <f>Table_Data[[#This Row],[P]]/(Table_Data[[#This Row],[CPI]]/$L$6)</f>
        <v>12.77265306122449</v>
      </c>
      <c r="N855" s="43">
        <f>1-(Table_Data[[#This Row],[D]]/Table_Data[[#This Row],[E]])</f>
        <v>0.38278778275306458</v>
      </c>
    </row>
    <row r="856" spans="2:14" x14ac:dyDescent="0.25">
      <c r="B856" s="27">
        <v>1941.08</v>
      </c>
      <c r="C856" s="25">
        <v>10.210000000000001</v>
      </c>
      <c r="D856" s="28">
        <v>0.69666700000000004</v>
      </c>
      <c r="E856" s="25">
        <v>1.1566700000000001</v>
      </c>
      <c r="F856" s="25">
        <v>14.9</v>
      </c>
      <c r="G856" s="26">
        <f>G849*5/12+G861*7/12</f>
        <v>2.2474999999999996</v>
      </c>
      <c r="H856">
        <f t="shared" si="26"/>
        <v>1941</v>
      </c>
      <c r="I856">
        <f t="shared" si="27"/>
        <v>8</v>
      </c>
      <c r="J856">
        <f>Table_Data[[#This Row],[E]]*$J$6/Table_Data[[#This Row],[CPI]]</f>
        <v>20.562099301342286</v>
      </c>
      <c r="K856">
        <f>Table_Data[[#This Row],[P]]*$J$6/Table_Data[[#This Row],[CPI]]</f>
        <v>181.50296442953024</v>
      </c>
      <c r="L856">
        <f>Table_Data[[#This Row],[E]]/(Table_Data[[#This Row],[CPI]]/$L$6)</f>
        <v>1.4206081208053691</v>
      </c>
      <c r="M856">
        <f>Table_Data[[#This Row],[P]]/(Table_Data[[#This Row],[CPI]]/$L$6)</f>
        <v>12.539798657718121</v>
      </c>
      <c r="N856" s="43">
        <f>1-(Table_Data[[#This Row],[D]]/Table_Data[[#This Row],[E]])</f>
        <v>0.39769597205771745</v>
      </c>
    </row>
    <row r="857" spans="2:14" x14ac:dyDescent="0.25">
      <c r="B857" s="27">
        <v>1941.09</v>
      </c>
      <c r="C857" s="25">
        <v>10.24</v>
      </c>
      <c r="D857" s="28">
        <v>0.7</v>
      </c>
      <c r="E857" s="25">
        <v>1.19</v>
      </c>
      <c r="F857" s="25">
        <v>15.1</v>
      </c>
      <c r="G857" s="26">
        <f>G849*4/12+G861*8/12</f>
        <v>2.29</v>
      </c>
      <c r="H857">
        <f t="shared" si="26"/>
        <v>1941</v>
      </c>
      <c r="I857">
        <f t="shared" si="27"/>
        <v>9</v>
      </c>
      <c r="J857">
        <f>Table_Data[[#This Row],[E]]*$J$6/Table_Data[[#This Row],[CPI]]</f>
        <v>20.874412582781456</v>
      </c>
      <c r="K857">
        <f>Table_Data[[#This Row],[P]]*$J$6/Table_Data[[#This Row],[CPI]]</f>
        <v>179.6251973509934</v>
      </c>
      <c r="L857">
        <f>Table_Data[[#This Row],[E]]/(Table_Data[[#This Row],[CPI]]/$L$6)</f>
        <v>1.4421854304635762</v>
      </c>
      <c r="M857">
        <f>Table_Data[[#This Row],[P]]/(Table_Data[[#This Row],[CPI]]/$L$6)</f>
        <v>12.410066225165565</v>
      </c>
      <c r="N857" s="43">
        <f>1-(Table_Data[[#This Row],[D]]/Table_Data[[#This Row],[E]])</f>
        <v>0.41176470588235292</v>
      </c>
    </row>
    <row r="858" spans="2:14" x14ac:dyDescent="0.25">
      <c r="B858" s="27">
        <v>1941.1</v>
      </c>
      <c r="C858" s="25">
        <v>9.83</v>
      </c>
      <c r="D858" s="28">
        <v>0.70333299999999999</v>
      </c>
      <c r="E858" s="25">
        <v>1.18</v>
      </c>
      <c r="F858" s="25">
        <v>15.3</v>
      </c>
      <c r="G858" s="26">
        <f>G849*3/12+G861*9/12</f>
        <v>2.3325</v>
      </c>
      <c r="H858">
        <f t="shared" si="26"/>
        <v>1941</v>
      </c>
      <c r="I858">
        <f t="shared" si="27"/>
        <v>10</v>
      </c>
      <c r="J858">
        <f>Table_Data[[#This Row],[E]]*$J$6/Table_Data[[#This Row],[CPI]]</f>
        <v>20.428422222222224</v>
      </c>
      <c r="K858">
        <f>Table_Data[[#This Row],[P]]*$J$6/Table_Data[[#This Row],[CPI]]</f>
        <v>170.17914444444443</v>
      </c>
      <c r="L858">
        <f>Table_Data[[#This Row],[E]]/(Table_Data[[#This Row],[CPI]]/$L$6)</f>
        <v>1.4113725490196076</v>
      </c>
      <c r="M858">
        <f>Table_Data[[#This Row],[P]]/(Table_Data[[#This Row],[CPI]]/$L$6)</f>
        <v>11.757450980392157</v>
      </c>
      <c r="N858" s="43">
        <f>1-(Table_Data[[#This Row],[D]]/Table_Data[[#This Row],[E]])</f>
        <v>0.40395508474576269</v>
      </c>
    </row>
    <row r="859" spans="2:14" x14ac:dyDescent="0.25">
      <c r="B859" s="27">
        <v>1941.11</v>
      </c>
      <c r="C859" s="25">
        <v>9.3699999999999992</v>
      </c>
      <c r="D859" s="28">
        <v>0.70666700000000005</v>
      </c>
      <c r="E859" s="25">
        <v>1.17</v>
      </c>
      <c r="F859" s="25">
        <v>15.4</v>
      </c>
      <c r="G859" s="26">
        <f>G849*2/12+G861*10/12</f>
        <v>2.3750000000000004</v>
      </c>
      <c r="H859">
        <f t="shared" si="26"/>
        <v>1941</v>
      </c>
      <c r="I859">
        <f t="shared" si="27"/>
        <v>11</v>
      </c>
      <c r="J859">
        <f>Table_Data[[#This Row],[E]]*$J$6/Table_Data[[#This Row],[CPI]]</f>
        <v>20.123772077922077</v>
      </c>
      <c r="K859">
        <f>Table_Data[[#This Row],[P]]*$J$6/Table_Data[[#This Row],[CPI]]</f>
        <v>161.16217467532465</v>
      </c>
      <c r="L859">
        <f>Table_Data[[#This Row],[E]]/(Table_Data[[#This Row],[CPI]]/$L$6)</f>
        <v>1.3903246753246754</v>
      </c>
      <c r="M859">
        <f>Table_Data[[#This Row],[P]]/(Table_Data[[#This Row],[CPI]]/$L$6)</f>
        <v>11.134480519480519</v>
      </c>
      <c r="N859" s="43">
        <f>1-(Table_Data[[#This Row],[D]]/Table_Data[[#This Row],[E]])</f>
        <v>0.39601111111111098</v>
      </c>
    </row>
    <row r="860" spans="2:14" x14ac:dyDescent="0.25">
      <c r="B860" s="27">
        <v>1941.12</v>
      </c>
      <c r="C860" s="25">
        <v>8.76</v>
      </c>
      <c r="D860" s="28">
        <v>0.71</v>
      </c>
      <c r="E860" s="25">
        <v>1.1599999999999999</v>
      </c>
      <c r="F860" s="25">
        <v>15.5</v>
      </c>
      <c r="G860" s="26">
        <f>G849*1/12+G861*11/12</f>
        <v>2.4175</v>
      </c>
      <c r="H860">
        <f t="shared" si="26"/>
        <v>1941</v>
      </c>
      <c r="I860">
        <f t="shared" si="27"/>
        <v>12</v>
      </c>
      <c r="J860">
        <f>Table_Data[[#This Row],[E]]*$J$6/Table_Data[[#This Row],[CPI]]</f>
        <v>19.823052903225808</v>
      </c>
      <c r="K860">
        <f>Table_Data[[#This Row],[P]]*$J$6/Table_Data[[#This Row],[CPI]]</f>
        <v>149.69822709677422</v>
      </c>
      <c r="L860">
        <f>Table_Data[[#This Row],[E]]/(Table_Data[[#This Row],[CPI]]/$L$6)</f>
        <v>1.3695483870967742</v>
      </c>
      <c r="M860">
        <f>Table_Data[[#This Row],[P]]/(Table_Data[[#This Row],[CPI]]/$L$6)</f>
        <v>10.342451612903226</v>
      </c>
      <c r="N860" s="43">
        <f>1-(Table_Data[[#This Row],[D]]/Table_Data[[#This Row],[E]])</f>
        <v>0.38793103448275856</v>
      </c>
    </row>
    <row r="861" spans="2:14" x14ac:dyDescent="0.25">
      <c r="B861" s="27">
        <v>1942.01</v>
      </c>
      <c r="C861" s="25">
        <v>8.93</v>
      </c>
      <c r="D861" s="28">
        <v>0.70333299999999999</v>
      </c>
      <c r="E861" s="25">
        <v>1.1200000000000001</v>
      </c>
      <c r="F861" s="25">
        <v>15.7</v>
      </c>
      <c r="G861" s="26">
        <v>2.46</v>
      </c>
      <c r="H861">
        <f t="shared" si="26"/>
        <v>1942</v>
      </c>
      <c r="I861">
        <f t="shared" si="27"/>
        <v>1</v>
      </c>
      <c r="J861">
        <f>Table_Data[[#This Row],[E]]*$J$6/Table_Data[[#This Row],[CPI]]</f>
        <v>18.895684076433124</v>
      </c>
      <c r="K861">
        <f>Table_Data[[#This Row],[P]]*$J$6/Table_Data[[#This Row],[CPI]]</f>
        <v>150.65933821656051</v>
      </c>
      <c r="L861">
        <f>Table_Data[[#This Row],[E]]/(Table_Data[[#This Row],[CPI]]/$L$6)</f>
        <v>1.3054777070063697</v>
      </c>
      <c r="M861">
        <f>Table_Data[[#This Row],[P]]/(Table_Data[[#This Row],[CPI]]/$L$6)</f>
        <v>10.408853503184714</v>
      </c>
      <c r="N861" s="43">
        <f>1-(Table_Data[[#This Row],[D]]/Table_Data[[#This Row],[E]])</f>
        <v>0.37202410714285716</v>
      </c>
    </row>
    <row r="862" spans="2:14" x14ac:dyDescent="0.25">
      <c r="B862" s="27">
        <v>1942.02</v>
      </c>
      <c r="C862" s="25">
        <v>8.65</v>
      </c>
      <c r="D862" s="28">
        <v>0.69666700000000004</v>
      </c>
      <c r="E862" s="25">
        <v>1.08</v>
      </c>
      <c r="F862" s="25">
        <v>15.8</v>
      </c>
      <c r="G862" s="26">
        <f>G861*11/12+G873*1/12</f>
        <v>2.4608333333333334</v>
      </c>
      <c r="H862">
        <f t="shared" si="26"/>
        <v>1942</v>
      </c>
      <c r="I862">
        <f t="shared" si="27"/>
        <v>2</v>
      </c>
      <c r="J862">
        <f>Table_Data[[#This Row],[E]]*$J$6/Table_Data[[#This Row],[CPI]]</f>
        <v>18.1055164556962</v>
      </c>
      <c r="K862">
        <f>Table_Data[[#This Row],[P]]*$J$6/Table_Data[[#This Row],[CPI]]</f>
        <v>145.0117753164557</v>
      </c>
      <c r="L862">
        <f>Table_Data[[#This Row],[E]]/(Table_Data[[#This Row],[CPI]]/$L$6)</f>
        <v>1.2508860759493672</v>
      </c>
      <c r="M862">
        <f>Table_Data[[#This Row],[P]]/(Table_Data[[#This Row],[CPI]]/$L$6)</f>
        <v>10.018670886075951</v>
      </c>
      <c r="N862" s="43">
        <f>1-(Table_Data[[#This Row],[D]]/Table_Data[[#This Row],[E]])</f>
        <v>0.35493796296296298</v>
      </c>
    </row>
    <row r="863" spans="2:14" x14ac:dyDescent="0.25">
      <c r="B863" s="27">
        <v>1942.03</v>
      </c>
      <c r="C863" s="25">
        <v>8.18</v>
      </c>
      <c r="D863" s="28">
        <v>0.69</v>
      </c>
      <c r="E863" s="25">
        <v>1.04</v>
      </c>
      <c r="F863" s="25">
        <v>16</v>
      </c>
      <c r="G863" s="26">
        <f>G861*10/12+G873*2/12</f>
        <v>2.4616666666666669</v>
      </c>
      <c r="H863">
        <f t="shared" si="26"/>
        <v>1942</v>
      </c>
      <c r="I863">
        <f t="shared" si="27"/>
        <v>3</v>
      </c>
      <c r="J863">
        <f>Table_Data[[#This Row],[E]]*$J$6/Table_Data[[#This Row],[CPI]]</f>
        <v>17.217005</v>
      </c>
      <c r="K863">
        <f>Table_Data[[#This Row],[P]]*$J$6/Table_Data[[#This Row],[CPI]]</f>
        <v>135.41836624999999</v>
      </c>
      <c r="L863">
        <f>Table_Data[[#This Row],[E]]/(Table_Data[[#This Row],[CPI]]/$L$6)</f>
        <v>1.1895</v>
      </c>
      <c r="M863">
        <f>Table_Data[[#This Row],[P]]/(Table_Data[[#This Row],[CPI]]/$L$6)</f>
        <v>9.3558749999999993</v>
      </c>
      <c r="N863" s="43">
        <f>1-(Table_Data[[#This Row],[D]]/Table_Data[[#This Row],[E]])</f>
        <v>0.33653846153846156</v>
      </c>
    </row>
    <row r="864" spans="2:14" x14ac:dyDescent="0.25">
      <c r="B864" s="27">
        <v>1942.04</v>
      </c>
      <c r="C864" s="25">
        <v>7.84</v>
      </c>
      <c r="D864" s="28">
        <v>0.68</v>
      </c>
      <c r="E864" s="25">
        <v>1.02</v>
      </c>
      <c r="F864" s="25">
        <v>16.100000000000001</v>
      </c>
      <c r="G864" s="26">
        <f>G861*9/12+G873*3/12</f>
        <v>2.4624999999999999</v>
      </c>
      <c r="H864">
        <f t="shared" si="26"/>
        <v>1942</v>
      </c>
      <c r="I864">
        <f t="shared" si="27"/>
        <v>4</v>
      </c>
      <c r="J864">
        <f>Table_Data[[#This Row],[E]]*$J$6/Table_Data[[#This Row],[CPI]]</f>
        <v>16.781027329192547</v>
      </c>
      <c r="K864">
        <f>Table_Data[[#This Row],[P]]*$J$6/Table_Data[[#This Row],[CPI]]</f>
        <v>128.98358260869563</v>
      </c>
      <c r="L864">
        <f>Table_Data[[#This Row],[E]]/(Table_Data[[#This Row],[CPI]]/$L$6)</f>
        <v>1.1593788819875774</v>
      </c>
      <c r="M864">
        <f>Table_Data[[#This Row],[P]]/(Table_Data[[#This Row],[CPI]]/$L$6)</f>
        <v>8.9113043478260856</v>
      </c>
      <c r="N864" s="43">
        <f>1-(Table_Data[[#This Row],[D]]/Table_Data[[#This Row],[E]])</f>
        <v>0.33333333333333326</v>
      </c>
    </row>
    <row r="865" spans="2:14" x14ac:dyDescent="0.25">
      <c r="B865" s="27">
        <v>1942.05</v>
      </c>
      <c r="C865" s="25">
        <v>7.93</v>
      </c>
      <c r="D865" s="28">
        <v>0.67</v>
      </c>
      <c r="E865" s="25">
        <v>1</v>
      </c>
      <c r="F865" s="25">
        <v>16.3</v>
      </c>
      <c r="G865" s="26">
        <f>G861*8/12+G873*4/12</f>
        <v>2.4633333333333334</v>
      </c>
      <c r="H865">
        <f t="shared" si="26"/>
        <v>1942</v>
      </c>
      <c r="I865">
        <f t="shared" si="27"/>
        <v>5</v>
      </c>
      <c r="J865">
        <f>Table_Data[[#This Row],[E]]*$J$6/Table_Data[[#This Row],[CPI]]</f>
        <v>16.250122699386502</v>
      </c>
      <c r="K865">
        <f>Table_Data[[#This Row],[P]]*$J$6/Table_Data[[#This Row],[CPI]]</f>
        <v>128.86347300613497</v>
      </c>
      <c r="L865">
        <f>Table_Data[[#This Row],[E]]/(Table_Data[[#This Row],[CPI]]/$L$6)</f>
        <v>1.1226993865030674</v>
      </c>
      <c r="M865">
        <f>Table_Data[[#This Row],[P]]/(Table_Data[[#This Row],[CPI]]/$L$6)</f>
        <v>8.9030061349693241</v>
      </c>
      <c r="N865" s="43">
        <f>1-(Table_Data[[#This Row],[D]]/Table_Data[[#This Row],[E]])</f>
        <v>0.32999999999999996</v>
      </c>
    </row>
    <row r="866" spans="2:14" x14ac:dyDescent="0.25">
      <c r="B866" s="27">
        <v>1942.06</v>
      </c>
      <c r="C866" s="25">
        <v>8.33</v>
      </c>
      <c r="D866" s="28">
        <v>0.66</v>
      </c>
      <c r="E866" s="25">
        <v>0.98</v>
      </c>
      <c r="F866" s="25">
        <v>16.3</v>
      </c>
      <c r="G866" s="26">
        <f>G861*7/12+G873*5/12</f>
        <v>2.4641666666666664</v>
      </c>
      <c r="H866">
        <f t="shared" si="26"/>
        <v>1942</v>
      </c>
      <c r="I866">
        <f t="shared" si="27"/>
        <v>6</v>
      </c>
      <c r="J866">
        <f>Table_Data[[#This Row],[E]]*$J$6/Table_Data[[#This Row],[CPI]]</f>
        <v>15.925120245398771</v>
      </c>
      <c r="K866">
        <f>Table_Data[[#This Row],[P]]*$J$6/Table_Data[[#This Row],[CPI]]</f>
        <v>135.36352208588957</v>
      </c>
      <c r="L866">
        <f>Table_Data[[#This Row],[E]]/(Table_Data[[#This Row],[CPI]]/$L$6)</f>
        <v>1.1002453987730061</v>
      </c>
      <c r="M866">
        <f>Table_Data[[#This Row],[P]]/(Table_Data[[#This Row],[CPI]]/$L$6)</f>
        <v>9.352085889570553</v>
      </c>
      <c r="N866" s="43">
        <f>1-(Table_Data[[#This Row],[D]]/Table_Data[[#This Row],[E]])</f>
        <v>0.32653061224489788</v>
      </c>
    </row>
    <row r="867" spans="2:14" x14ac:dyDescent="0.25">
      <c r="B867" s="27">
        <v>1942.07</v>
      </c>
      <c r="C867" s="25">
        <v>8.64</v>
      </c>
      <c r="D867" s="28">
        <v>0.64666699999999999</v>
      </c>
      <c r="E867" s="25">
        <v>0.96666700000000005</v>
      </c>
      <c r="F867" s="25">
        <v>16.399999999999999</v>
      </c>
      <c r="G867" s="26">
        <f>G861*6/12+G873*6/12</f>
        <v>2.4649999999999999</v>
      </c>
      <c r="H867">
        <f t="shared" si="26"/>
        <v>1942</v>
      </c>
      <c r="I867">
        <f t="shared" si="27"/>
        <v>7.0000000000000009</v>
      </c>
      <c r="J867">
        <f>Table_Data[[#This Row],[E]]*$J$6/Table_Data[[#This Row],[CPI]]</f>
        <v>15.612674082865855</v>
      </c>
      <c r="K867">
        <f>Table_Data[[#This Row],[P]]*$J$6/Table_Data[[#This Row],[CPI]]</f>
        <v>139.544956097561</v>
      </c>
      <c r="L867">
        <f>Table_Data[[#This Row],[E]]/(Table_Data[[#This Row],[CPI]]/$L$6)</f>
        <v>1.0786589085365856</v>
      </c>
      <c r="M867">
        <f>Table_Data[[#This Row],[P]]/(Table_Data[[#This Row],[CPI]]/$L$6)</f>
        <v>9.640975609756099</v>
      </c>
      <c r="N867" s="43">
        <f>1-(Table_Data[[#This Row],[D]]/Table_Data[[#This Row],[E]])</f>
        <v>0.3310343686088385</v>
      </c>
    </row>
    <row r="868" spans="2:14" x14ac:dyDescent="0.25">
      <c r="B868" s="27">
        <v>1942.08</v>
      </c>
      <c r="C868" s="25">
        <v>8.59</v>
      </c>
      <c r="D868" s="28">
        <v>0.63333300000000003</v>
      </c>
      <c r="E868" s="25">
        <v>0.95333299999999999</v>
      </c>
      <c r="F868" s="25">
        <v>16.5</v>
      </c>
      <c r="G868" s="26">
        <f>G861*5/12+G873*7/12</f>
        <v>2.4658333333333338</v>
      </c>
      <c r="H868">
        <f t="shared" si="26"/>
        <v>1942</v>
      </c>
      <c r="I868">
        <f t="shared" si="27"/>
        <v>8</v>
      </c>
      <c r="J868">
        <f>Table_Data[[#This Row],[E]]*$J$6/Table_Data[[#This Row],[CPI]]</f>
        <v>15.303999093393939</v>
      </c>
      <c r="K868">
        <f>Table_Data[[#This Row],[P]]*$J$6/Table_Data[[#This Row],[CPI]]</f>
        <v>137.89657151515152</v>
      </c>
      <c r="L868">
        <f>Table_Data[[#This Row],[E]]/(Table_Data[[#This Row],[CPI]]/$L$6)</f>
        <v>1.0573329636363635</v>
      </c>
      <c r="M868">
        <f>Table_Data[[#This Row],[P]]/(Table_Data[[#This Row],[CPI]]/$L$6)</f>
        <v>9.5270909090909086</v>
      </c>
      <c r="N868" s="43">
        <f>1-(Table_Data[[#This Row],[D]]/Table_Data[[#This Row],[E]])</f>
        <v>0.33566445302952896</v>
      </c>
    </row>
    <row r="869" spans="2:14" x14ac:dyDescent="0.25">
      <c r="B869" s="27">
        <v>1942.09</v>
      </c>
      <c r="C869" s="25">
        <v>8.68</v>
      </c>
      <c r="D869" s="28">
        <v>0.62</v>
      </c>
      <c r="E869" s="25">
        <v>0.94</v>
      </c>
      <c r="F869" s="25">
        <v>16.5</v>
      </c>
      <c r="G869" s="26">
        <f>G861*4/12+G873*8/12</f>
        <v>2.4666666666666668</v>
      </c>
      <c r="H869">
        <f t="shared" si="26"/>
        <v>1942</v>
      </c>
      <c r="I869">
        <f t="shared" si="27"/>
        <v>9</v>
      </c>
      <c r="J869">
        <f>Table_Data[[#This Row],[E]]*$J$6/Table_Data[[#This Row],[CPI]]</f>
        <v>15.089962424242424</v>
      </c>
      <c r="K869">
        <f>Table_Data[[#This Row],[P]]*$J$6/Table_Data[[#This Row],[CPI]]</f>
        <v>139.34135515151516</v>
      </c>
      <c r="L869">
        <f>Table_Data[[#This Row],[E]]/(Table_Data[[#This Row],[CPI]]/$L$6)</f>
        <v>1.0425454545454544</v>
      </c>
      <c r="M869">
        <f>Table_Data[[#This Row],[P]]/(Table_Data[[#This Row],[CPI]]/$L$6)</f>
        <v>9.6269090909090913</v>
      </c>
      <c r="N869" s="43">
        <f>1-(Table_Data[[#This Row],[D]]/Table_Data[[#This Row],[E]])</f>
        <v>0.34042553191489355</v>
      </c>
    </row>
    <row r="870" spans="2:14" x14ac:dyDescent="0.25">
      <c r="B870" s="27">
        <v>1942.1</v>
      </c>
      <c r="C870" s="25">
        <v>9.32</v>
      </c>
      <c r="D870" s="28">
        <v>0.61</v>
      </c>
      <c r="E870" s="25">
        <v>0.97</v>
      </c>
      <c r="F870" s="25">
        <v>16.7</v>
      </c>
      <c r="G870" s="26">
        <f>G861*3/12+G873*9/12</f>
        <v>2.4675000000000002</v>
      </c>
      <c r="H870">
        <f t="shared" si="26"/>
        <v>1942</v>
      </c>
      <c r="I870">
        <f t="shared" si="27"/>
        <v>10</v>
      </c>
      <c r="J870">
        <f>Table_Data[[#This Row],[E]]*$J$6/Table_Data[[#This Row],[CPI]]</f>
        <v>15.385071257485032</v>
      </c>
      <c r="K870">
        <f>Table_Data[[#This Row],[P]]*$J$6/Table_Data[[#This Row],[CPI]]</f>
        <v>147.82357125748504</v>
      </c>
      <c r="L870">
        <f>Table_Data[[#This Row],[E]]/(Table_Data[[#This Row],[CPI]]/$L$6)</f>
        <v>1.0629341317365271</v>
      </c>
      <c r="M870">
        <f>Table_Data[[#This Row],[P]]/(Table_Data[[#This Row],[CPI]]/$L$6)</f>
        <v>10.212934131736528</v>
      </c>
      <c r="N870" s="43">
        <f>1-(Table_Data[[#This Row],[D]]/Table_Data[[#This Row],[E]])</f>
        <v>0.37113402061855671</v>
      </c>
    </row>
    <row r="871" spans="2:14" x14ac:dyDescent="0.25">
      <c r="B871" s="27">
        <v>1942.11</v>
      </c>
      <c r="C871" s="25">
        <v>9.4700000000000006</v>
      </c>
      <c r="D871" s="28">
        <v>0.6</v>
      </c>
      <c r="E871" s="25">
        <v>1</v>
      </c>
      <c r="F871" s="25">
        <v>16.8</v>
      </c>
      <c r="G871" s="26">
        <f>G861*2/12+G873*10/12</f>
        <v>2.4683333333333337</v>
      </c>
      <c r="H871">
        <f t="shared" si="26"/>
        <v>1942</v>
      </c>
      <c r="I871">
        <f t="shared" si="27"/>
        <v>11</v>
      </c>
      <c r="J871">
        <f>Table_Data[[#This Row],[E]]*$J$6/Table_Data[[#This Row],[CPI]]</f>
        <v>15.766488095238095</v>
      </c>
      <c r="K871">
        <f>Table_Data[[#This Row],[P]]*$J$6/Table_Data[[#This Row],[CPI]]</f>
        <v>149.30864226190479</v>
      </c>
      <c r="L871">
        <f>Table_Data[[#This Row],[E]]/(Table_Data[[#This Row],[CPI]]/$L$6)</f>
        <v>1.0892857142857142</v>
      </c>
      <c r="M871">
        <f>Table_Data[[#This Row],[P]]/(Table_Data[[#This Row],[CPI]]/$L$6)</f>
        <v>10.315535714285716</v>
      </c>
      <c r="N871" s="43">
        <f>1-(Table_Data[[#This Row],[D]]/Table_Data[[#This Row],[E]])</f>
        <v>0.4</v>
      </c>
    </row>
    <row r="872" spans="2:14" x14ac:dyDescent="0.25">
      <c r="B872" s="27">
        <v>1942.12</v>
      </c>
      <c r="C872" s="25">
        <v>9.52</v>
      </c>
      <c r="D872" s="28">
        <v>0.59</v>
      </c>
      <c r="E872" s="25">
        <v>1.03</v>
      </c>
      <c r="F872" s="25">
        <v>16.899999999999999</v>
      </c>
      <c r="G872" s="26">
        <f>G861*1/12+G873*11/12</f>
        <v>2.4691666666666667</v>
      </c>
      <c r="H872">
        <f t="shared" si="26"/>
        <v>1942</v>
      </c>
      <c r="I872">
        <f t="shared" si="27"/>
        <v>12</v>
      </c>
      <c r="J872">
        <f>Table_Data[[#This Row],[E]]*$J$6/Table_Data[[#This Row],[CPI]]</f>
        <v>16.143391124260354</v>
      </c>
      <c r="K872">
        <f>Table_Data[[#This Row],[P]]*$J$6/Table_Data[[#This Row],[CPI]]</f>
        <v>149.20881893491125</v>
      </c>
      <c r="L872">
        <f>Table_Data[[#This Row],[E]]/(Table_Data[[#This Row],[CPI]]/$L$6)</f>
        <v>1.1153254437869824</v>
      </c>
      <c r="M872">
        <f>Table_Data[[#This Row],[P]]/(Table_Data[[#This Row],[CPI]]/$L$6)</f>
        <v>10.308639053254439</v>
      </c>
      <c r="N872" s="43">
        <f>1-(Table_Data[[#This Row],[D]]/Table_Data[[#This Row],[E]])</f>
        <v>0.42718446601941751</v>
      </c>
    </row>
    <row r="873" spans="2:14" x14ac:dyDescent="0.25">
      <c r="B873" s="27">
        <v>1943.01</v>
      </c>
      <c r="C873" s="25">
        <v>10.09</v>
      </c>
      <c r="D873" s="28">
        <v>0.59</v>
      </c>
      <c r="E873" s="25">
        <v>1.0433300000000001</v>
      </c>
      <c r="F873" s="25">
        <v>16.899999999999999</v>
      </c>
      <c r="G873" s="26">
        <v>2.4700000000000002</v>
      </c>
      <c r="H873">
        <f t="shared" si="26"/>
        <v>1943</v>
      </c>
      <c r="I873">
        <f t="shared" si="27"/>
        <v>1</v>
      </c>
      <c r="J873">
        <f>Table_Data[[#This Row],[E]]*$J$6/Table_Data[[#This Row],[CPI]]</f>
        <v>16.352314817159765</v>
      </c>
      <c r="K873">
        <f>Table_Data[[#This Row],[P]]*$J$6/Table_Data[[#This Row],[CPI]]</f>
        <v>158.14254023668639</v>
      </c>
      <c r="L873">
        <f>Table_Data[[#This Row],[E]]/(Table_Data[[#This Row],[CPI]]/$L$6)</f>
        <v>1.129759704142012</v>
      </c>
      <c r="M873">
        <f>Table_Data[[#This Row],[P]]/(Table_Data[[#This Row],[CPI]]/$L$6)</f>
        <v>10.925857988165681</v>
      </c>
      <c r="N873" s="43">
        <f>1-(Table_Data[[#This Row],[D]]/Table_Data[[#This Row],[E]])</f>
        <v>0.43450298563254208</v>
      </c>
    </row>
    <row r="874" spans="2:14" x14ac:dyDescent="0.25">
      <c r="B874" s="27">
        <v>1943.02</v>
      </c>
      <c r="C874" s="25">
        <v>10.69</v>
      </c>
      <c r="D874" s="28">
        <v>0.59</v>
      </c>
      <c r="E874" s="25">
        <v>1.05667</v>
      </c>
      <c r="F874" s="25">
        <v>16.899999999999999</v>
      </c>
      <c r="G874" s="26">
        <f>G873*11/12+G885*1/12</f>
        <v>2.4708333333333332</v>
      </c>
      <c r="H874">
        <f t="shared" si="26"/>
        <v>1943</v>
      </c>
      <c r="I874">
        <f t="shared" si="27"/>
        <v>2</v>
      </c>
      <c r="J874">
        <f>Table_Data[[#This Row],[E]]*$J$6/Table_Data[[#This Row],[CPI]]</f>
        <v>16.561395242011837</v>
      </c>
      <c r="K874">
        <f>Table_Data[[#This Row],[P]]*$J$6/Table_Data[[#This Row],[CPI]]</f>
        <v>167.54645739644971</v>
      </c>
      <c r="L874">
        <f>Table_Data[[#This Row],[E]]/(Table_Data[[#This Row],[CPI]]/$L$6)</f>
        <v>1.1442047928994084</v>
      </c>
      <c r="M874">
        <f>Table_Data[[#This Row],[P]]/(Table_Data[[#This Row],[CPI]]/$L$6)</f>
        <v>11.575562130177515</v>
      </c>
      <c r="N874" s="43">
        <f>1-(Table_Data[[#This Row],[D]]/Table_Data[[#This Row],[E]])</f>
        <v>0.441642139930158</v>
      </c>
    </row>
    <row r="875" spans="2:14" x14ac:dyDescent="0.25">
      <c r="B875" s="27">
        <v>1943.03</v>
      </c>
      <c r="C875" s="25">
        <v>11.07</v>
      </c>
      <c r="D875" s="28">
        <v>0.59</v>
      </c>
      <c r="E875" s="25">
        <v>1.07</v>
      </c>
      <c r="F875" s="25">
        <v>17.2</v>
      </c>
      <c r="G875" s="26">
        <f>G873*10/12+G885*2/12</f>
        <v>2.4716666666666667</v>
      </c>
      <c r="H875">
        <f t="shared" si="26"/>
        <v>1943</v>
      </c>
      <c r="I875">
        <f t="shared" si="27"/>
        <v>3</v>
      </c>
      <c r="J875">
        <f>Table_Data[[#This Row],[E]]*$J$6/Table_Data[[#This Row],[CPI]]</f>
        <v>16.477813372093028</v>
      </c>
      <c r="K875">
        <f>Table_Data[[#This Row],[P]]*$J$6/Table_Data[[#This Row],[CPI]]</f>
        <v>170.47606918604654</v>
      </c>
      <c r="L875">
        <f>Table_Data[[#This Row],[E]]/(Table_Data[[#This Row],[CPI]]/$L$6)</f>
        <v>1.1384302325581397</v>
      </c>
      <c r="M875">
        <f>Table_Data[[#This Row],[P]]/(Table_Data[[#This Row],[CPI]]/$L$6)</f>
        <v>11.777965116279072</v>
      </c>
      <c r="N875" s="43">
        <f>1-(Table_Data[[#This Row],[D]]/Table_Data[[#This Row],[E]])</f>
        <v>0.44859813084112155</v>
      </c>
    </row>
    <row r="876" spans="2:14" x14ac:dyDescent="0.25">
      <c r="B876" s="27">
        <v>1943.04</v>
      </c>
      <c r="C876" s="25">
        <v>11.44</v>
      </c>
      <c r="D876" s="28">
        <v>0.59</v>
      </c>
      <c r="E876" s="25">
        <v>1.08</v>
      </c>
      <c r="F876" s="25">
        <v>17.399999999999999</v>
      </c>
      <c r="G876" s="26">
        <f>G873*9/12+G885*3/12</f>
        <v>2.4725000000000001</v>
      </c>
      <c r="H876">
        <f t="shared" si="26"/>
        <v>1943</v>
      </c>
      <c r="I876">
        <f t="shared" si="27"/>
        <v>4</v>
      </c>
      <c r="J876">
        <f>Table_Data[[#This Row],[E]]*$J$6/Table_Data[[#This Row],[CPI]]</f>
        <v>16.440641379310346</v>
      </c>
      <c r="K876">
        <f>Table_Data[[#This Row],[P]]*$J$6/Table_Data[[#This Row],[CPI]]</f>
        <v>174.14901609195405</v>
      </c>
      <c r="L876">
        <f>Table_Data[[#This Row],[E]]/(Table_Data[[#This Row],[CPI]]/$L$6)</f>
        <v>1.1358620689655174</v>
      </c>
      <c r="M876">
        <f>Table_Data[[#This Row],[P]]/(Table_Data[[#This Row],[CPI]]/$L$6)</f>
        <v>12.031724137931036</v>
      </c>
      <c r="N876" s="43">
        <f>1-(Table_Data[[#This Row],[D]]/Table_Data[[#This Row],[E]])</f>
        <v>0.45370370370370372</v>
      </c>
    </row>
    <row r="877" spans="2:14" x14ac:dyDescent="0.25">
      <c r="B877" s="27">
        <v>1943.05</v>
      </c>
      <c r="C877" s="25">
        <v>11.89</v>
      </c>
      <c r="D877" s="28">
        <v>0.59</v>
      </c>
      <c r="E877" s="25">
        <v>1.0900000000000001</v>
      </c>
      <c r="F877" s="25">
        <v>17.5</v>
      </c>
      <c r="G877" s="26">
        <f>G873*8/12+G885*4/12</f>
        <v>2.4733333333333336</v>
      </c>
      <c r="H877">
        <f t="shared" si="26"/>
        <v>1943</v>
      </c>
      <c r="I877">
        <f t="shared" si="27"/>
        <v>5</v>
      </c>
      <c r="J877">
        <f>Table_Data[[#This Row],[E]]*$J$6/Table_Data[[#This Row],[CPI]]</f>
        <v>16.498053142857145</v>
      </c>
      <c r="K877">
        <f>Table_Data[[#This Row],[P]]*$J$6/Table_Data[[#This Row],[CPI]]</f>
        <v>179.96500171428573</v>
      </c>
      <c r="L877">
        <f>Table_Data[[#This Row],[E]]/(Table_Data[[#This Row],[CPI]]/$L$6)</f>
        <v>1.1398285714285716</v>
      </c>
      <c r="M877">
        <f>Table_Data[[#This Row],[P]]/(Table_Data[[#This Row],[CPI]]/$L$6)</f>
        <v>12.433542857142859</v>
      </c>
      <c r="N877" s="43">
        <f>1-(Table_Data[[#This Row],[D]]/Table_Data[[#This Row],[E]])</f>
        <v>0.45871559633027525</v>
      </c>
    </row>
    <row r="878" spans="2:14" x14ac:dyDescent="0.25">
      <c r="B878" s="27">
        <v>1943.06</v>
      </c>
      <c r="C878" s="25">
        <v>12.1</v>
      </c>
      <c r="D878" s="28">
        <v>0.59</v>
      </c>
      <c r="E878" s="25">
        <v>1.1000000000000001</v>
      </c>
      <c r="F878" s="25">
        <v>17.5</v>
      </c>
      <c r="G878" s="26">
        <f>G873*7/12+G885*5/12</f>
        <v>2.4741666666666671</v>
      </c>
      <c r="H878">
        <f t="shared" si="26"/>
        <v>1943</v>
      </c>
      <c r="I878">
        <f t="shared" si="27"/>
        <v>6</v>
      </c>
      <c r="J878">
        <f>Table_Data[[#This Row],[E]]*$J$6/Table_Data[[#This Row],[CPI]]</f>
        <v>16.64941142857143</v>
      </c>
      <c r="K878">
        <f>Table_Data[[#This Row],[P]]*$J$6/Table_Data[[#This Row],[CPI]]</f>
        <v>183.14352571428572</v>
      </c>
      <c r="L878">
        <f>Table_Data[[#This Row],[E]]/(Table_Data[[#This Row],[CPI]]/$L$6)</f>
        <v>1.1502857142857144</v>
      </c>
      <c r="M878">
        <f>Table_Data[[#This Row],[P]]/(Table_Data[[#This Row],[CPI]]/$L$6)</f>
        <v>12.653142857142857</v>
      </c>
      <c r="N878" s="43">
        <f>1-(Table_Data[[#This Row],[D]]/Table_Data[[#This Row],[E]])</f>
        <v>0.46363636363636374</v>
      </c>
    </row>
    <row r="879" spans="2:14" x14ac:dyDescent="0.25">
      <c r="B879" s="27">
        <v>1943.07</v>
      </c>
      <c r="C879" s="25">
        <v>12.35</v>
      </c>
      <c r="D879" s="28">
        <v>0.593333</v>
      </c>
      <c r="E879" s="25">
        <v>1.0933299999999999</v>
      </c>
      <c r="F879" s="25">
        <v>17.399999999999999</v>
      </c>
      <c r="G879" s="26">
        <f>G873*6/12+G885*6/12</f>
        <v>2.4750000000000001</v>
      </c>
      <c r="H879">
        <f t="shared" si="26"/>
        <v>1943</v>
      </c>
      <c r="I879">
        <f t="shared" si="27"/>
        <v>7.0000000000000009</v>
      </c>
      <c r="J879">
        <f>Table_Data[[#This Row],[E]]*$J$6/Table_Data[[#This Row],[CPI]]</f>
        <v>16.643561517816092</v>
      </c>
      <c r="K879">
        <f>Table_Data[[#This Row],[P]]*$J$6/Table_Data[[#This Row],[CPI]]</f>
        <v>188.0017787356322</v>
      </c>
      <c r="L879">
        <f>Table_Data[[#This Row],[E]]/(Table_Data[[#This Row],[CPI]]/$L$6)</f>
        <v>1.1498815517241381</v>
      </c>
      <c r="M879">
        <f>Table_Data[[#This Row],[P]]/(Table_Data[[#This Row],[CPI]]/$L$6)</f>
        <v>12.988793103448277</v>
      </c>
      <c r="N879" s="43">
        <f>1-(Table_Data[[#This Row],[D]]/Table_Data[[#This Row],[E]])</f>
        <v>0.45731572352354732</v>
      </c>
    </row>
    <row r="880" spans="2:14" x14ac:dyDescent="0.25">
      <c r="B880" s="27">
        <v>1943.08</v>
      </c>
      <c r="C880" s="25">
        <v>11.74</v>
      </c>
      <c r="D880" s="28">
        <v>0.59666699999999995</v>
      </c>
      <c r="E880" s="25">
        <v>1.08667</v>
      </c>
      <c r="F880" s="25">
        <v>17.3</v>
      </c>
      <c r="G880" s="26">
        <f>G873*5/12+G885*7/12</f>
        <v>2.4758333333333331</v>
      </c>
      <c r="H880">
        <f t="shared" si="26"/>
        <v>1943</v>
      </c>
      <c r="I880">
        <f t="shared" si="27"/>
        <v>8</v>
      </c>
      <c r="J880">
        <f>Table_Data[[#This Row],[E]]*$J$6/Table_Data[[#This Row],[CPI]]</f>
        <v>16.637797086127168</v>
      </c>
      <c r="K880">
        <f>Table_Data[[#This Row],[P]]*$J$6/Table_Data[[#This Row],[CPI]]</f>
        <v>179.74890057803466</v>
      </c>
      <c r="L880">
        <f>Table_Data[[#This Row],[E]]/(Table_Data[[#This Row],[CPI]]/$L$6)</f>
        <v>1.1494832947976878</v>
      </c>
      <c r="M880">
        <f>Table_Data[[#This Row],[P]]/(Table_Data[[#This Row],[CPI]]/$L$6)</f>
        <v>12.418612716763006</v>
      </c>
      <c r="N880" s="43">
        <f>1-(Table_Data[[#This Row],[D]]/Table_Data[[#This Row],[E]])</f>
        <v>0.45092162293980698</v>
      </c>
    </row>
    <row r="881" spans="2:14" x14ac:dyDescent="0.25">
      <c r="B881" s="27">
        <v>1943.09</v>
      </c>
      <c r="C881" s="25">
        <v>11.99</v>
      </c>
      <c r="D881" s="28">
        <v>0.6</v>
      </c>
      <c r="E881" s="25">
        <v>1.08</v>
      </c>
      <c r="F881" s="25">
        <v>17.399999999999999</v>
      </c>
      <c r="G881" s="26">
        <f>G873*4/12+G885*8/12</f>
        <v>2.4766666666666666</v>
      </c>
      <c r="H881">
        <f t="shared" si="26"/>
        <v>1943</v>
      </c>
      <c r="I881">
        <f t="shared" si="27"/>
        <v>9</v>
      </c>
      <c r="J881">
        <f>Table_Data[[#This Row],[E]]*$J$6/Table_Data[[#This Row],[CPI]]</f>
        <v>16.440641379310346</v>
      </c>
      <c r="K881">
        <f>Table_Data[[#This Row],[P]]*$J$6/Table_Data[[#This Row],[CPI]]</f>
        <v>182.52156494252876</v>
      </c>
      <c r="L881">
        <f>Table_Data[[#This Row],[E]]/(Table_Data[[#This Row],[CPI]]/$L$6)</f>
        <v>1.1358620689655174</v>
      </c>
      <c r="M881">
        <f>Table_Data[[#This Row],[P]]/(Table_Data[[#This Row],[CPI]]/$L$6)</f>
        <v>12.610172413793105</v>
      </c>
      <c r="N881" s="43">
        <f>1-(Table_Data[[#This Row],[D]]/Table_Data[[#This Row],[E]])</f>
        <v>0.44444444444444453</v>
      </c>
    </row>
    <row r="882" spans="2:14" x14ac:dyDescent="0.25">
      <c r="B882" s="27">
        <v>1943.1</v>
      </c>
      <c r="C882" s="25">
        <v>11.88</v>
      </c>
      <c r="D882" s="28">
        <v>0.60333300000000001</v>
      </c>
      <c r="E882" s="25">
        <v>1.0333300000000001</v>
      </c>
      <c r="F882" s="25">
        <v>17.399999999999999</v>
      </c>
      <c r="G882" s="26">
        <f>G873*3/12+G885*9/12</f>
        <v>2.4775</v>
      </c>
      <c r="H882">
        <f t="shared" si="26"/>
        <v>1943</v>
      </c>
      <c r="I882">
        <f t="shared" si="27"/>
        <v>10</v>
      </c>
      <c r="J882">
        <f>Table_Data[[#This Row],[E]]*$J$6/Table_Data[[#This Row],[CPI]]</f>
        <v>15.730192552298854</v>
      </c>
      <c r="K882">
        <f>Table_Data[[#This Row],[P]]*$J$6/Table_Data[[#This Row],[CPI]]</f>
        <v>180.84705517241383</v>
      </c>
      <c r="L882">
        <f>Table_Data[[#This Row],[E]]/(Table_Data[[#This Row],[CPI]]/$L$6)</f>
        <v>1.0867781034482762</v>
      </c>
      <c r="M882">
        <f>Table_Data[[#This Row],[P]]/(Table_Data[[#This Row],[CPI]]/$L$6)</f>
        <v>12.494482758620693</v>
      </c>
      <c r="N882" s="43">
        <f>1-(Table_Data[[#This Row],[D]]/Table_Data[[#This Row],[E]])</f>
        <v>0.41612747137894002</v>
      </c>
    </row>
    <row r="883" spans="2:14" x14ac:dyDescent="0.25">
      <c r="B883" s="27">
        <v>1943.11</v>
      </c>
      <c r="C883" s="25">
        <v>11.33</v>
      </c>
      <c r="D883" s="28">
        <v>0.60666699999999996</v>
      </c>
      <c r="E883" s="25">
        <v>0.98666699999999996</v>
      </c>
      <c r="F883" s="25">
        <v>17.399999999999999</v>
      </c>
      <c r="G883" s="26">
        <f>G873*2/12+G885*10/12</f>
        <v>2.4783333333333335</v>
      </c>
      <c r="H883">
        <f t="shared" si="26"/>
        <v>1943</v>
      </c>
      <c r="I883">
        <f t="shared" si="27"/>
        <v>11</v>
      </c>
      <c r="J883">
        <f>Table_Data[[#This Row],[E]]*$J$6/Table_Data[[#This Row],[CPI]]</f>
        <v>15.019850285</v>
      </c>
      <c r="K883">
        <f>Table_Data[[#This Row],[P]]*$J$6/Table_Data[[#This Row],[CPI]]</f>
        <v>172.4745063218391</v>
      </c>
      <c r="L883">
        <f>Table_Data[[#This Row],[E]]/(Table_Data[[#This Row],[CPI]]/$L$6)</f>
        <v>1.0377015000000001</v>
      </c>
      <c r="M883">
        <f>Table_Data[[#This Row],[P]]/(Table_Data[[#This Row],[CPI]]/$L$6)</f>
        <v>11.916034482758622</v>
      </c>
      <c r="N883" s="43">
        <f>1-(Table_Data[[#This Row],[D]]/Table_Data[[#This Row],[E]])</f>
        <v>0.38513500502195774</v>
      </c>
    </row>
    <row r="884" spans="2:14" x14ac:dyDescent="0.25">
      <c r="B884" s="27">
        <v>1943.12</v>
      </c>
      <c r="C884" s="25">
        <v>11.48</v>
      </c>
      <c r="D884" s="28">
        <v>0.61</v>
      </c>
      <c r="E884" s="25">
        <v>0.94</v>
      </c>
      <c r="F884" s="25">
        <v>17.399999999999999</v>
      </c>
      <c r="G884" s="26">
        <f>G873*1/12+G885*11/12</f>
        <v>2.479166666666667</v>
      </c>
      <c r="H884">
        <f t="shared" si="26"/>
        <v>1943</v>
      </c>
      <c r="I884">
        <f t="shared" si="27"/>
        <v>12</v>
      </c>
      <c r="J884">
        <f>Table_Data[[#This Row],[E]]*$J$6/Table_Data[[#This Row],[CPI]]</f>
        <v>14.309447126436782</v>
      </c>
      <c r="K884">
        <f>Table_Data[[#This Row],[P]]*$J$6/Table_Data[[#This Row],[CPI]]</f>
        <v>174.75792873563219</v>
      </c>
      <c r="L884">
        <f>Table_Data[[#This Row],[E]]/(Table_Data[[#This Row],[CPI]]/$L$6)</f>
        <v>0.98862068965517258</v>
      </c>
      <c r="M884">
        <f>Table_Data[[#This Row],[P]]/(Table_Data[[#This Row],[CPI]]/$L$6)</f>
        <v>12.073793103448278</v>
      </c>
      <c r="N884" s="43">
        <f>1-(Table_Data[[#This Row],[D]]/Table_Data[[#This Row],[E]])</f>
        <v>0.35106382978723405</v>
      </c>
    </row>
    <row r="885" spans="2:14" x14ac:dyDescent="0.25">
      <c r="B885" s="27">
        <v>1944.01</v>
      </c>
      <c r="C885" s="25">
        <v>11.85</v>
      </c>
      <c r="D885" s="28">
        <v>0.61333300000000002</v>
      </c>
      <c r="E885" s="25">
        <v>0.93666700000000003</v>
      </c>
      <c r="F885" s="25">
        <v>17.399999999999999</v>
      </c>
      <c r="G885" s="26">
        <v>2.48</v>
      </c>
      <c r="H885">
        <f t="shared" si="26"/>
        <v>1944</v>
      </c>
      <c r="I885">
        <f t="shared" si="27"/>
        <v>1</v>
      </c>
      <c r="J885">
        <f>Table_Data[[#This Row],[E]]*$J$6/Table_Data[[#This Row],[CPI]]</f>
        <v>14.258709480402301</v>
      </c>
      <c r="K885">
        <f>Table_Data[[#This Row],[P]]*$J$6/Table_Data[[#This Row],[CPI]]</f>
        <v>180.39037068965519</v>
      </c>
      <c r="L885">
        <f>Table_Data[[#This Row],[E]]/(Table_Data[[#This Row],[CPI]]/$L$6)</f>
        <v>0.98511529310344847</v>
      </c>
      <c r="M885">
        <f>Table_Data[[#This Row],[P]]/(Table_Data[[#This Row],[CPI]]/$L$6)</f>
        <v>12.462931034482761</v>
      </c>
      <c r="N885" s="43">
        <f>1-(Table_Data[[#This Row],[D]]/Table_Data[[#This Row],[E]])</f>
        <v>0.34519631843547383</v>
      </c>
    </row>
    <row r="886" spans="2:14" x14ac:dyDescent="0.25">
      <c r="B886" s="27">
        <v>1944.02</v>
      </c>
      <c r="C886" s="25">
        <v>11.77</v>
      </c>
      <c r="D886" s="28">
        <v>0.61666699999999997</v>
      </c>
      <c r="E886" s="25">
        <v>0.93333299999999997</v>
      </c>
      <c r="F886" s="25">
        <v>17.399999999999999</v>
      </c>
      <c r="G886" s="26">
        <f>G885*11/12+G897*1/12</f>
        <v>2.4708333333333332</v>
      </c>
      <c r="H886">
        <f t="shared" si="26"/>
        <v>1944</v>
      </c>
      <c r="I886">
        <f t="shared" si="27"/>
        <v>2</v>
      </c>
      <c r="J886">
        <f>Table_Data[[#This Row],[E]]*$J$6/Table_Data[[#This Row],[CPI]]</f>
        <v>14.207956611551724</v>
      </c>
      <c r="K886">
        <f>Table_Data[[#This Row],[P]]*$J$6/Table_Data[[#This Row],[CPI]]</f>
        <v>179.17254540229885</v>
      </c>
      <c r="L886">
        <f>Table_Data[[#This Row],[E]]/(Table_Data[[#This Row],[CPI]]/$L$6)</f>
        <v>0.98160884482758637</v>
      </c>
      <c r="M886">
        <f>Table_Data[[#This Row],[P]]/(Table_Data[[#This Row],[CPI]]/$L$6)</f>
        <v>12.378793103448277</v>
      </c>
      <c r="N886" s="43">
        <f>1-(Table_Data[[#This Row],[D]]/Table_Data[[#This Row],[E]])</f>
        <v>0.3392851211732576</v>
      </c>
    </row>
    <row r="887" spans="2:14" x14ac:dyDescent="0.25">
      <c r="B887" s="27">
        <v>1944.03</v>
      </c>
      <c r="C887" s="25">
        <v>12.1</v>
      </c>
      <c r="D887" s="28">
        <v>0.62</v>
      </c>
      <c r="E887" s="25">
        <v>0.93</v>
      </c>
      <c r="F887" s="25">
        <v>17.399999999999999</v>
      </c>
      <c r="G887" s="26">
        <f>G885*10/12+G897*2/12</f>
        <v>2.4616666666666669</v>
      </c>
      <c r="H887">
        <f t="shared" si="26"/>
        <v>1944</v>
      </c>
      <c r="I887">
        <f t="shared" si="27"/>
        <v>3</v>
      </c>
      <c r="J887">
        <f>Table_Data[[#This Row],[E]]*$J$6/Table_Data[[#This Row],[CPI]]</f>
        <v>14.157218965517245</v>
      </c>
      <c r="K887">
        <f>Table_Data[[#This Row],[P]]*$J$6/Table_Data[[#This Row],[CPI]]</f>
        <v>184.19607471264371</v>
      </c>
      <c r="L887">
        <f>Table_Data[[#This Row],[E]]/(Table_Data[[#This Row],[CPI]]/$L$6)</f>
        <v>0.97810344827586226</v>
      </c>
      <c r="M887">
        <f>Table_Data[[#This Row],[P]]/(Table_Data[[#This Row],[CPI]]/$L$6)</f>
        <v>12.725862068965519</v>
      </c>
      <c r="N887" s="43">
        <f>1-(Table_Data[[#This Row],[D]]/Table_Data[[#This Row],[E]])</f>
        <v>0.33333333333333337</v>
      </c>
    </row>
    <row r="888" spans="2:14" x14ac:dyDescent="0.25">
      <c r="B888" s="27">
        <v>1944.04</v>
      </c>
      <c r="C888" s="25">
        <v>11.89</v>
      </c>
      <c r="D888" s="28">
        <v>0.62333300000000003</v>
      </c>
      <c r="E888" s="25">
        <v>0.92666700000000002</v>
      </c>
      <c r="F888" s="25">
        <v>17.5</v>
      </c>
      <c r="G888" s="26">
        <f>G885*9/12+G897*3/12</f>
        <v>2.4525000000000001</v>
      </c>
      <c r="H888">
        <f t="shared" si="26"/>
        <v>1944</v>
      </c>
      <c r="I888">
        <f t="shared" si="27"/>
        <v>4</v>
      </c>
      <c r="J888">
        <f>Table_Data[[#This Row],[E]]*$J$6/Table_Data[[#This Row],[CPI]]</f>
        <v>14.025872854800001</v>
      </c>
      <c r="K888">
        <f>Table_Data[[#This Row],[P]]*$J$6/Table_Data[[#This Row],[CPI]]</f>
        <v>179.96500171428573</v>
      </c>
      <c r="L888">
        <f>Table_Data[[#This Row],[E]]/(Table_Data[[#This Row],[CPI]]/$L$6)</f>
        <v>0.96902892000000007</v>
      </c>
      <c r="M888">
        <f>Table_Data[[#This Row],[P]]/(Table_Data[[#This Row],[CPI]]/$L$6)</f>
        <v>12.433542857142859</v>
      </c>
      <c r="N888" s="43">
        <f>1-(Table_Data[[#This Row],[D]]/Table_Data[[#This Row],[E]])</f>
        <v>0.32733873117311829</v>
      </c>
    </row>
    <row r="889" spans="2:14" x14ac:dyDescent="0.25">
      <c r="B889" s="27">
        <v>1944.05</v>
      </c>
      <c r="C889" s="25">
        <v>12.1</v>
      </c>
      <c r="D889" s="28">
        <v>0.62666699999999997</v>
      </c>
      <c r="E889" s="25">
        <v>0.92333299999999996</v>
      </c>
      <c r="F889" s="25">
        <v>17.5</v>
      </c>
      <c r="G889" s="26">
        <f>G885*8/12+G897*4/12</f>
        <v>2.4433333333333334</v>
      </c>
      <c r="H889">
        <f t="shared" si="26"/>
        <v>1944</v>
      </c>
      <c r="I889">
        <f t="shared" si="27"/>
        <v>5</v>
      </c>
      <c r="J889">
        <f>Table_Data[[#This Row],[E]]*$J$6/Table_Data[[#This Row],[CPI]]</f>
        <v>13.975410002342858</v>
      </c>
      <c r="K889">
        <f>Table_Data[[#This Row],[P]]*$J$6/Table_Data[[#This Row],[CPI]]</f>
        <v>183.14352571428572</v>
      </c>
      <c r="L889">
        <f>Table_Data[[#This Row],[E]]/(Table_Data[[#This Row],[CPI]]/$L$6)</f>
        <v>0.96554250857142854</v>
      </c>
      <c r="M889">
        <f>Table_Data[[#This Row],[P]]/(Table_Data[[#This Row],[CPI]]/$L$6)</f>
        <v>12.653142857142857</v>
      </c>
      <c r="N889" s="43">
        <f>1-(Table_Data[[#This Row],[D]]/Table_Data[[#This Row],[E]])</f>
        <v>0.32129903295993967</v>
      </c>
    </row>
    <row r="890" spans="2:14" x14ac:dyDescent="0.25">
      <c r="B890" s="27">
        <v>1944.06</v>
      </c>
      <c r="C890" s="25">
        <v>12.67</v>
      </c>
      <c r="D890" s="28">
        <v>0.63</v>
      </c>
      <c r="E890" s="25">
        <v>0.92</v>
      </c>
      <c r="F890" s="25">
        <v>17.600000000000001</v>
      </c>
      <c r="G890" s="26">
        <f>G885*7/12+G897*5/12</f>
        <v>2.4341666666666666</v>
      </c>
      <c r="H890">
        <f t="shared" si="26"/>
        <v>1944</v>
      </c>
      <c r="I890">
        <f t="shared" si="27"/>
        <v>6</v>
      </c>
      <c r="J890">
        <f>Table_Data[[#This Row],[E]]*$J$6/Table_Data[[#This Row],[CPI]]</f>
        <v>13.845843181818182</v>
      </c>
      <c r="K890">
        <f>Table_Data[[#This Row],[P]]*$J$6/Table_Data[[#This Row],[CPI]]</f>
        <v>190.68134034090909</v>
      </c>
      <c r="L890">
        <f>Table_Data[[#This Row],[E]]/(Table_Data[[#This Row],[CPI]]/$L$6)</f>
        <v>0.95659090909090905</v>
      </c>
      <c r="M890">
        <f>Table_Data[[#This Row],[P]]/(Table_Data[[#This Row],[CPI]]/$L$6)</f>
        <v>13.173920454545453</v>
      </c>
      <c r="N890" s="43">
        <f>1-(Table_Data[[#This Row],[D]]/Table_Data[[#This Row],[E]])</f>
        <v>0.31521739130434789</v>
      </c>
    </row>
    <row r="891" spans="2:14" x14ac:dyDescent="0.25">
      <c r="B891" s="27">
        <v>1944.07</v>
      </c>
      <c r="C891" s="25">
        <v>13</v>
      </c>
      <c r="D891" s="28">
        <v>0.63333300000000003</v>
      </c>
      <c r="E891" s="25">
        <v>0.91333299999999995</v>
      </c>
      <c r="F891" s="25">
        <v>17.7</v>
      </c>
      <c r="G891" s="26">
        <f>G885*6/12+G897*6/12</f>
        <v>2.4249999999999998</v>
      </c>
      <c r="H891">
        <f t="shared" si="26"/>
        <v>1944</v>
      </c>
      <c r="I891">
        <f t="shared" si="27"/>
        <v>7.0000000000000009</v>
      </c>
      <c r="J891">
        <f>Table_Data[[#This Row],[E]]*$J$6/Table_Data[[#This Row],[CPI]]</f>
        <v>13.667847742429378</v>
      </c>
      <c r="K891">
        <f>Table_Data[[#This Row],[P]]*$J$6/Table_Data[[#This Row],[CPI]]</f>
        <v>194.5424293785311</v>
      </c>
      <c r="L891">
        <f>Table_Data[[#This Row],[E]]/(Table_Data[[#This Row],[CPI]]/$L$6)</f>
        <v>0.94429344067796606</v>
      </c>
      <c r="M891">
        <f>Table_Data[[#This Row],[P]]/(Table_Data[[#This Row],[CPI]]/$L$6)</f>
        <v>13.440677966101696</v>
      </c>
      <c r="N891" s="43">
        <f>1-(Table_Data[[#This Row],[D]]/Table_Data[[#This Row],[E]])</f>
        <v>0.30656945495235577</v>
      </c>
    </row>
    <row r="892" spans="2:14" x14ac:dyDescent="0.25">
      <c r="B892" s="27">
        <v>1944.08</v>
      </c>
      <c r="C892" s="25">
        <v>12.81</v>
      </c>
      <c r="D892" s="28">
        <v>0.63666699999999998</v>
      </c>
      <c r="E892" s="25">
        <v>0.906667</v>
      </c>
      <c r="F892" s="25">
        <v>17.7</v>
      </c>
      <c r="G892" s="26">
        <f>G885*5/12+G897*7/12</f>
        <v>2.4158333333333335</v>
      </c>
      <c r="H892">
        <f t="shared" si="26"/>
        <v>1944</v>
      </c>
      <c r="I892">
        <f t="shared" si="27"/>
        <v>8</v>
      </c>
      <c r="J892">
        <f>Table_Data[[#This Row],[E]]*$J$6/Table_Data[[#This Row],[CPI]]</f>
        <v>13.568092370564973</v>
      </c>
      <c r="K892">
        <f>Table_Data[[#This Row],[P]]*$J$6/Table_Data[[#This Row],[CPI]]</f>
        <v>191.69911694915257</v>
      </c>
      <c r="L892">
        <f>Table_Data[[#This Row],[E]]/(Table_Data[[#This Row],[CPI]]/$L$6)</f>
        <v>0.93740147457627121</v>
      </c>
      <c r="M892">
        <f>Table_Data[[#This Row],[P]]/(Table_Data[[#This Row],[CPI]]/$L$6)</f>
        <v>13.244237288135594</v>
      </c>
      <c r="N892" s="43">
        <f>1-(Table_Data[[#This Row],[D]]/Table_Data[[#This Row],[E]])</f>
        <v>0.29779400816396762</v>
      </c>
    </row>
    <row r="893" spans="2:14" x14ac:dyDescent="0.25">
      <c r="B893" s="27">
        <v>1944.09</v>
      </c>
      <c r="C893" s="25">
        <v>12.6</v>
      </c>
      <c r="D893" s="28">
        <v>0.64</v>
      </c>
      <c r="E893" s="25">
        <v>0.9</v>
      </c>
      <c r="F893" s="25">
        <v>17.7</v>
      </c>
      <c r="G893" s="26">
        <f>G885*4/12+G897*8/12</f>
        <v>2.4066666666666667</v>
      </c>
      <c r="H893">
        <f t="shared" si="26"/>
        <v>1944</v>
      </c>
      <c r="I893">
        <f t="shared" si="27"/>
        <v>9</v>
      </c>
      <c r="J893">
        <f>Table_Data[[#This Row],[E]]*$J$6/Table_Data[[#This Row],[CPI]]</f>
        <v>13.468322033898307</v>
      </c>
      <c r="K893">
        <f>Table_Data[[#This Row],[P]]*$J$6/Table_Data[[#This Row],[CPI]]</f>
        <v>188.5565084745763</v>
      </c>
      <c r="L893">
        <f>Table_Data[[#This Row],[E]]/(Table_Data[[#This Row],[CPI]]/$L$6)</f>
        <v>0.93050847457627128</v>
      </c>
      <c r="M893">
        <f>Table_Data[[#This Row],[P]]/(Table_Data[[#This Row],[CPI]]/$L$6)</f>
        <v>13.027118644067796</v>
      </c>
      <c r="N893" s="43">
        <f>1-(Table_Data[[#This Row],[D]]/Table_Data[[#This Row],[E]])</f>
        <v>0.28888888888888886</v>
      </c>
    </row>
    <row r="894" spans="2:14" x14ac:dyDescent="0.25">
      <c r="B894" s="27">
        <v>1944.1</v>
      </c>
      <c r="C894" s="25">
        <v>12.91</v>
      </c>
      <c r="D894" s="28">
        <v>0.64</v>
      </c>
      <c r="E894" s="25">
        <v>0.91</v>
      </c>
      <c r="F894" s="25">
        <v>17.7</v>
      </c>
      <c r="G894" s="26">
        <f>G885*3/12+G897*9/12</f>
        <v>2.3975</v>
      </c>
      <c r="H894">
        <f t="shared" si="26"/>
        <v>1944</v>
      </c>
      <c r="I894">
        <f t="shared" si="27"/>
        <v>10</v>
      </c>
      <c r="J894">
        <f>Table_Data[[#This Row],[E]]*$J$6/Table_Data[[#This Row],[CPI]]</f>
        <v>13.617970056497176</v>
      </c>
      <c r="K894">
        <f>Table_Data[[#This Row],[P]]*$J$6/Table_Data[[#This Row],[CPI]]</f>
        <v>193.19559717514124</v>
      </c>
      <c r="L894">
        <f>Table_Data[[#This Row],[E]]/(Table_Data[[#This Row],[CPI]]/$L$6)</f>
        <v>0.94084745762711874</v>
      </c>
      <c r="M894">
        <f>Table_Data[[#This Row],[P]]/(Table_Data[[#This Row],[CPI]]/$L$6)</f>
        <v>13.347627118644068</v>
      </c>
      <c r="N894" s="43">
        <f>1-(Table_Data[[#This Row],[D]]/Table_Data[[#This Row],[E]])</f>
        <v>0.29670329670329676</v>
      </c>
    </row>
    <row r="895" spans="2:14" x14ac:dyDescent="0.25">
      <c r="B895" s="27">
        <v>1944.11</v>
      </c>
      <c r="C895" s="25">
        <v>12.82</v>
      </c>
      <c r="D895" s="28">
        <v>0.64</v>
      </c>
      <c r="E895" s="25">
        <v>0.92</v>
      </c>
      <c r="F895" s="25">
        <v>17.7</v>
      </c>
      <c r="G895" s="26">
        <f>G885*2/12+G897*10/12</f>
        <v>2.3883333333333336</v>
      </c>
      <c r="H895">
        <f t="shared" si="26"/>
        <v>1944</v>
      </c>
      <c r="I895">
        <f t="shared" si="27"/>
        <v>11</v>
      </c>
      <c r="J895">
        <f>Table_Data[[#This Row],[E]]*$J$6/Table_Data[[#This Row],[CPI]]</f>
        <v>13.767618079096048</v>
      </c>
      <c r="K895">
        <f>Table_Data[[#This Row],[P]]*$J$6/Table_Data[[#This Row],[CPI]]</f>
        <v>191.84876497175142</v>
      </c>
      <c r="L895">
        <f>Table_Data[[#This Row],[E]]/(Table_Data[[#This Row],[CPI]]/$L$6)</f>
        <v>0.95118644067796621</v>
      </c>
      <c r="M895">
        <f>Table_Data[[#This Row],[P]]/(Table_Data[[#This Row],[CPI]]/$L$6)</f>
        <v>13.254576271186442</v>
      </c>
      <c r="N895" s="43">
        <f>1-(Table_Data[[#This Row],[D]]/Table_Data[[#This Row],[E]])</f>
        <v>0.30434782608695654</v>
      </c>
    </row>
    <row r="896" spans="2:14" x14ac:dyDescent="0.25">
      <c r="B896" s="27">
        <v>1944.12</v>
      </c>
      <c r="C896" s="25">
        <v>13.1</v>
      </c>
      <c r="D896" s="28">
        <v>0.64</v>
      </c>
      <c r="E896" s="25">
        <v>0.93</v>
      </c>
      <c r="F896" s="25">
        <v>17.8</v>
      </c>
      <c r="G896" s="26">
        <f>G885*1/12+G897*11/12</f>
        <v>2.3791666666666664</v>
      </c>
      <c r="H896">
        <f t="shared" si="26"/>
        <v>1944</v>
      </c>
      <c r="I896">
        <f t="shared" si="27"/>
        <v>12</v>
      </c>
      <c r="J896">
        <f>Table_Data[[#This Row],[E]]*$J$6/Table_Data[[#This Row],[CPI]]</f>
        <v>13.839079213483148</v>
      </c>
      <c r="K896">
        <f>Table_Data[[#This Row],[P]]*$J$6/Table_Data[[#This Row],[CPI]]</f>
        <v>194.93756741573031</v>
      </c>
      <c r="L896">
        <f>Table_Data[[#This Row],[E]]/(Table_Data[[#This Row],[CPI]]/$L$6)</f>
        <v>0.9561235955056181</v>
      </c>
      <c r="M896">
        <f>Table_Data[[#This Row],[P]]/(Table_Data[[#This Row],[CPI]]/$L$6)</f>
        <v>13.467977528089888</v>
      </c>
      <c r="N896" s="43">
        <f>1-(Table_Data[[#This Row],[D]]/Table_Data[[#This Row],[E]])</f>
        <v>0.31182795698924737</v>
      </c>
    </row>
    <row r="897" spans="2:14" x14ac:dyDescent="0.25">
      <c r="B897" s="27">
        <v>1945.01</v>
      </c>
      <c r="C897" s="25">
        <v>13.49</v>
      </c>
      <c r="D897" s="28">
        <v>0.64333300000000004</v>
      </c>
      <c r="E897" s="25">
        <v>0.94</v>
      </c>
      <c r="F897" s="25">
        <v>17.8</v>
      </c>
      <c r="G897" s="26">
        <v>2.37</v>
      </c>
      <c r="H897">
        <f t="shared" si="26"/>
        <v>1945</v>
      </c>
      <c r="I897">
        <f t="shared" si="27"/>
        <v>1</v>
      </c>
      <c r="J897">
        <f>Table_Data[[#This Row],[E]]*$J$6/Table_Data[[#This Row],[CPI]]</f>
        <v>13.987886516853932</v>
      </c>
      <c r="K897">
        <f>Table_Data[[#This Row],[P]]*$J$6/Table_Data[[#This Row],[CPI]]</f>
        <v>200.74105224719102</v>
      </c>
      <c r="L897">
        <f>Table_Data[[#This Row],[E]]/(Table_Data[[#This Row],[CPI]]/$L$6)</f>
        <v>0.96640449438202247</v>
      </c>
      <c r="M897">
        <f>Table_Data[[#This Row],[P]]/(Table_Data[[#This Row],[CPI]]/$L$6)</f>
        <v>13.868932584269663</v>
      </c>
      <c r="N897" s="43">
        <f>1-(Table_Data[[#This Row],[D]]/Table_Data[[#This Row],[E]])</f>
        <v>0.31560319148936167</v>
      </c>
    </row>
    <row r="898" spans="2:14" x14ac:dyDescent="0.25">
      <c r="B898" s="27">
        <v>1945.02</v>
      </c>
      <c r="C898" s="25">
        <v>13.94</v>
      </c>
      <c r="D898" s="28">
        <v>0.64666699999999999</v>
      </c>
      <c r="E898" s="25">
        <v>0.95</v>
      </c>
      <c r="F898" s="25">
        <v>17.8</v>
      </c>
      <c r="G898" s="26">
        <f>G897*11/12+G909*1/12</f>
        <v>2.355</v>
      </c>
      <c r="H898">
        <f t="shared" si="26"/>
        <v>1945</v>
      </c>
      <c r="I898">
        <f t="shared" si="27"/>
        <v>2</v>
      </c>
      <c r="J898">
        <f>Table_Data[[#This Row],[E]]*$J$6/Table_Data[[#This Row],[CPI]]</f>
        <v>14.136693820224719</v>
      </c>
      <c r="K898">
        <f>Table_Data[[#This Row],[P]]*$J$6/Table_Data[[#This Row],[CPI]]</f>
        <v>207.4373808988764</v>
      </c>
      <c r="L898">
        <f>Table_Data[[#This Row],[E]]/(Table_Data[[#This Row],[CPI]]/$L$6)</f>
        <v>0.97668539325842696</v>
      </c>
      <c r="M898">
        <f>Table_Data[[#This Row],[P]]/(Table_Data[[#This Row],[CPI]]/$L$6)</f>
        <v>14.331573033707866</v>
      </c>
      <c r="N898" s="43">
        <f>1-(Table_Data[[#This Row],[D]]/Table_Data[[#This Row],[E]])</f>
        <v>0.31929789473684211</v>
      </c>
    </row>
    <row r="899" spans="2:14" x14ac:dyDescent="0.25">
      <c r="B899" s="27">
        <v>1945.03</v>
      </c>
      <c r="C899" s="25">
        <v>13.93</v>
      </c>
      <c r="D899" s="28">
        <v>0.65</v>
      </c>
      <c r="E899" s="25">
        <v>0.96</v>
      </c>
      <c r="F899" s="25">
        <v>17.8</v>
      </c>
      <c r="G899" s="26">
        <f>G897*10/12+G909*2/12</f>
        <v>2.3400000000000003</v>
      </c>
      <c r="H899">
        <f t="shared" si="26"/>
        <v>1945</v>
      </c>
      <c r="I899">
        <f t="shared" si="27"/>
        <v>3</v>
      </c>
      <c r="J899">
        <f>Table_Data[[#This Row],[E]]*$J$6/Table_Data[[#This Row],[CPI]]</f>
        <v>14.285501123595505</v>
      </c>
      <c r="K899">
        <f>Table_Data[[#This Row],[P]]*$J$6/Table_Data[[#This Row],[CPI]]</f>
        <v>207.2885735955056</v>
      </c>
      <c r="L899">
        <f>Table_Data[[#This Row],[E]]/(Table_Data[[#This Row],[CPI]]/$L$6)</f>
        <v>0.98696629213483145</v>
      </c>
      <c r="M899">
        <f>Table_Data[[#This Row],[P]]/(Table_Data[[#This Row],[CPI]]/$L$6)</f>
        <v>14.321292134831461</v>
      </c>
      <c r="N899" s="43">
        <f>1-(Table_Data[[#This Row],[D]]/Table_Data[[#This Row],[E]])</f>
        <v>0.32291666666666663</v>
      </c>
    </row>
    <row r="900" spans="2:14" x14ac:dyDescent="0.25">
      <c r="B900" s="27">
        <v>1945.04</v>
      </c>
      <c r="C900" s="25">
        <v>14.28</v>
      </c>
      <c r="D900" s="28">
        <v>0.65</v>
      </c>
      <c r="E900" s="25">
        <v>0.973333</v>
      </c>
      <c r="F900" s="25">
        <v>17.8</v>
      </c>
      <c r="G900" s="26">
        <f>G897*9/12+G909*3/12</f>
        <v>2.3250000000000002</v>
      </c>
      <c r="H900">
        <f t="shared" si="26"/>
        <v>1945</v>
      </c>
      <c r="I900">
        <f t="shared" si="27"/>
        <v>4</v>
      </c>
      <c r="J900">
        <f>Table_Data[[#This Row],[E]]*$J$6/Table_Data[[#This Row],[CPI]]</f>
        <v>14.483905901179774</v>
      </c>
      <c r="K900">
        <f>Table_Data[[#This Row],[P]]*$J$6/Table_Data[[#This Row],[CPI]]</f>
        <v>212.49682921348315</v>
      </c>
      <c r="L900">
        <f>Table_Data[[#This Row],[E]]/(Table_Data[[#This Row],[CPI]]/$L$6)</f>
        <v>1.0006738146067415</v>
      </c>
      <c r="M900">
        <f>Table_Data[[#This Row],[P]]/(Table_Data[[#This Row],[CPI]]/$L$6)</f>
        <v>14.681123595505618</v>
      </c>
      <c r="N900" s="43">
        <f>1-(Table_Data[[#This Row],[D]]/Table_Data[[#This Row],[E]])</f>
        <v>0.33219155212039453</v>
      </c>
    </row>
    <row r="901" spans="2:14" x14ac:dyDescent="0.25">
      <c r="B901" s="27">
        <v>1945.05</v>
      </c>
      <c r="C901" s="25">
        <v>14.82</v>
      </c>
      <c r="D901" s="28">
        <v>0.65</v>
      </c>
      <c r="E901" s="25">
        <v>0.98666699999999996</v>
      </c>
      <c r="F901" s="25">
        <v>17.899999999999999</v>
      </c>
      <c r="G901" s="26">
        <f>G897*8/12+G909*4/12</f>
        <v>2.31</v>
      </c>
      <c r="H901">
        <f t="shared" si="26"/>
        <v>1945</v>
      </c>
      <c r="I901">
        <f t="shared" si="27"/>
        <v>5</v>
      </c>
      <c r="J901">
        <f>Table_Data[[#This Row],[E]]*$J$6/Table_Data[[#This Row],[CPI]]</f>
        <v>14.600301394357542</v>
      </c>
      <c r="K901">
        <f>Table_Data[[#This Row],[P]]*$J$6/Table_Data[[#This Row],[CPI]]</f>
        <v>219.30039888268161</v>
      </c>
      <c r="L901">
        <f>Table_Data[[#This Row],[E]]/(Table_Data[[#This Row],[CPI]]/$L$6)</f>
        <v>1.0087154245810057</v>
      </c>
      <c r="M901">
        <f>Table_Data[[#This Row],[P]]/(Table_Data[[#This Row],[CPI]]/$L$6)</f>
        <v>15.151173184357544</v>
      </c>
      <c r="N901" s="43">
        <f>1-(Table_Data[[#This Row],[D]]/Table_Data[[#This Row],[E]])</f>
        <v>0.34121643877823005</v>
      </c>
    </row>
    <row r="902" spans="2:14" x14ac:dyDescent="0.25">
      <c r="B902" s="27">
        <v>1945.06</v>
      </c>
      <c r="C902" s="25">
        <v>15.09</v>
      </c>
      <c r="D902" s="28">
        <v>0.65</v>
      </c>
      <c r="E902" s="25">
        <v>1</v>
      </c>
      <c r="F902" s="25">
        <v>18.100000000000001</v>
      </c>
      <c r="G902" s="26">
        <f>G897*7/12+G909*5/12</f>
        <v>2.2949999999999999</v>
      </c>
      <c r="H902">
        <f t="shared" si="26"/>
        <v>1945</v>
      </c>
      <c r="I902">
        <f t="shared" si="27"/>
        <v>6</v>
      </c>
      <c r="J902">
        <f>Table_Data[[#This Row],[E]]*$J$6/Table_Data[[#This Row],[CPI]]</f>
        <v>14.634088397790055</v>
      </c>
      <c r="K902">
        <f>Table_Data[[#This Row],[P]]*$J$6/Table_Data[[#This Row],[CPI]]</f>
        <v>220.82839392265191</v>
      </c>
      <c r="L902">
        <f>Table_Data[[#This Row],[E]]/(Table_Data[[#This Row],[CPI]]/$L$6)</f>
        <v>1.011049723756906</v>
      </c>
      <c r="M902">
        <f>Table_Data[[#This Row],[P]]/(Table_Data[[#This Row],[CPI]]/$L$6)</f>
        <v>15.256740331491713</v>
      </c>
      <c r="N902" s="43">
        <f>1-(Table_Data[[#This Row],[D]]/Table_Data[[#This Row],[E]])</f>
        <v>0.35</v>
      </c>
    </row>
    <row r="903" spans="2:14" x14ac:dyDescent="0.25">
      <c r="B903" s="27">
        <v>1945.07</v>
      </c>
      <c r="C903" s="25">
        <v>14.78</v>
      </c>
      <c r="D903" s="28">
        <v>0.65333300000000005</v>
      </c>
      <c r="E903" s="25">
        <v>0.99666699999999997</v>
      </c>
      <c r="F903" s="25">
        <v>18.100000000000001</v>
      </c>
      <c r="G903" s="26">
        <f>G897*6/12+G909*6/12</f>
        <v>2.2800000000000002</v>
      </c>
      <c r="H903">
        <f t="shared" si="26"/>
        <v>1945</v>
      </c>
      <c r="I903">
        <f t="shared" si="27"/>
        <v>7.0000000000000009</v>
      </c>
      <c r="J903">
        <f>Table_Data[[#This Row],[E]]*$J$6/Table_Data[[#This Row],[CPI]]</f>
        <v>14.58531298116022</v>
      </c>
      <c r="K903">
        <f>Table_Data[[#This Row],[P]]*$J$6/Table_Data[[#This Row],[CPI]]</f>
        <v>216.29182651933701</v>
      </c>
      <c r="L903">
        <f>Table_Data[[#This Row],[E]]/(Table_Data[[#This Row],[CPI]]/$L$6)</f>
        <v>1.0076798950276242</v>
      </c>
      <c r="M903">
        <f>Table_Data[[#This Row],[P]]/(Table_Data[[#This Row],[CPI]]/$L$6)</f>
        <v>14.943314917127072</v>
      </c>
      <c r="N903" s="43">
        <f>1-(Table_Data[[#This Row],[D]]/Table_Data[[#This Row],[E]])</f>
        <v>0.34448215903606716</v>
      </c>
    </row>
    <row r="904" spans="2:14" x14ac:dyDescent="0.25">
      <c r="B904" s="27">
        <v>1945.08</v>
      </c>
      <c r="C904" s="25">
        <v>14.83</v>
      </c>
      <c r="D904" s="28">
        <v>0.656667</v>
      </c>
      <c r="E904" s="25">
        <v>0.99333300000000002</v>
      </c>
      <c r="F904" s="25">
        <v>18.100000000000001</v>
      </c>
      <c r="G904" s="26">
        <f>G897*5/12+G909*7/12</f>
        <v>2.2650000000000001</v>
      </c>
      <c r="H904">
        <f t="shared" si="26"/>
        <v>1945</v>
      </c>
      <c r="I904">
        <f t="shared" si="27"/>
        <v>8</v>
      </c>
      <c r="J904">
        <f>Table_Data[[#This Row],[E]]*$J$6/Table_Data[[#This Row],[CPI]]</f>
        <v>14.536522930441988</v>
      </c>
      <c r="K904">
        <f>Table_Data[[#This Row],[P]]*$J$6/Table_Data[[#This Row],[CPI]]</f>
        <v>217.0235309392265</v>
      </c>
      <c r="L904">
        <f>Table_Data[[#This Row],[E]]/(Table_Data[[#This Row],[CPI]]/$L$6)</f>
        <v>1.0043090552486189</v>
      </c>
      <c r="M904">
        <f>Table_Data[[#This Row],[P]]/(Table_Data[[#This Row],[CPI]]/$L$6)</f>
        <v>14.993867403314917</v>
      </c>
      <c r="N904" s="43">
        <f>1-(Table_Data[[#This Row],[D]]/Table_Data[[#This Row],[E]])</f>
        <v>0.33892561708913327</v>
      </c>
    </row>
    <row r="905" spans="2:14" x14ac:dyDescent="0.25">
      <c r="B905" s="27">
        <v>1945.09</v>
      </c>
      <c r="C905" s="25">
        <v>15.84</v>
      </c>
      <c r="D905" s="28">
        <v>0.66</v>
      </c>
      <c r="E905" s="25">
        <v>0.99</v>
      </c>
      <c r="F905" s="25">
        <v>18.100000000000001</v>
      </c>
      <c r="G905" s="26">
        <f>G897*4/12+G909*8/12</f>
        <v>2.25</v>
      </c>
      <c r="H905">
        <f t="shared" si="26"/>
        <v>1945</v>
      </c>
      <c r="I905">
        <f t="shared" si="27"/>
        <v>9</v>
      </c>
      <c r="J905">
        <f>Table_Data[[#This Row],[E]]*$J$6/Table_Data[[#This Row],[CPI]]</f>
        <v>14.487747513812153</v>
      </c>
      <c r="K905">
        <f>Table_Data[[#This Row],[P]]*$J$6/Table_Data[[#This Row],[CPI]]</f>
        <v>231.80396022099444</v>
      </c>
      <c r="L905">
        <f>Table_Data[[#This Row],[E]]/(Table_Data[[#This Row],[CPI]]/$L$6)</f>
        <v>1.0009392265193371</v>
      </c>
      <c r="M905">
        <f>Table_Data[[#This Row],[P]]/(Table_Data[[#This Row],[CPI]]/$L$6)</f>
        <v>16.015027624309393</v>
      </c>
      <c r="N905" s="43">
        <f>1-(Table_Data[[#This Row],[D]]/Table_Data[[#This Row],[E]])</f>
        <v>0.33333333333333326</v>
      </c>
    </row>
    <row r="906" spans="2:14" x14ac:dyDescent="0.25">
      <c r="B906" s="27">
        <v>1945.1</v>
      </c>
      <c r="C906" s="25">
        <v>16.5</v>
      </c>
      <c r="D906" s="28">
        <v>0.66</v>
      </c>
      <c r="E906" s="25">
        <v>0.98</v>
      </c>
      <c r="F906" s="25">
        <v>18.100000000000001</v>
      </c>
      <c r="G906" s="26">
        <f>G897*3/12+G909*9/12</f>
        <v>2.2350000000000003</v>
      </c>
      <c r="H906">
        <f t="shared" ref="H906:H969" si="28">VALUE(LEFT(B906,4))</f>
        <v>1945</v>
      </c>
      <c r="I906">
        <f t="shared" ref="I906:I969" si="29">VALUE(_xlfn.CONCAT("0.",RIGHT(B906,LEN(B906)-FIND(".",B906))))*100</f>
        <v>10</v>
      </c>
      <c r="J906">
        <f>Table_Data[[#This Row],[E]]*$J$6/Table_Data[[#This Row],[CPI]]</f>
        <v>14.341406629834252</v>
      </c>
      <c r="K906">
        <f>Table_Data[[#This Row],[P]]*$J$6/Table_Data[[#This Row],[CPI]]</f>
        <v>241.4624585635359</v>
      </c>
      <c r="L906">
        <f>Table_Data[[#This Row],[E]]/(Table_Data[[#This Row],[CPI]]/$L$6)</f>
        <v>0.99082872928176791</v>
      </c>
      <c r="M906">
        <f>Table_Data[[#This Row],[P]]/(Table_Data[[#This Row],[CPI]]/$L$6)</f>
        <v>16.682320441988949</v>
      </c>
      <c r="N906" s="43">
        <f>1-(Table_Data[[#This Row],[D]]/Table_Data[[#This Row],[E]])</f>
        <v>0.32653061224489788</v>
      </c>
    </row>
    <row r="907" spans="2:14" x14ac:dyDescent="0.25">
      <c r="B907" s="27">
        <v>1945.11</v>
      </c>
      <c r="C907" s="25">
        <v>17.04</v>
      </c>
      <c r="D907" s="28">
        <v>0.66</v>
      </c>
      <c r="E907" s="25">
        <v>0.97</v>
      </c>
      <c r="F907" s="25">
        <v>18.100000000000001</v>
      </c>
      <c r="G907" s="26">
        <f>G897*2/12+G909*10/12</f>
        <v>2.2199999999999998</v>
      </c>
      <c r="H907">
        <f t="shared" si="28"/>
        <v>1945</v>
      </c>
      <c r="I907">
        <f t="shared" si="29"/>
        <v>11</v>
      </c>
      <c r="J907">
        <f>Table_Data[[#This Row],[E]]*$J$6/Table_Data[[#This Row],[CPI]]</f>
        <v>14.195065745856354</v>
      </c>
      <c r="K907">
        <f>Table_Data[[#This Row],[P]]*$J$6/Table_Data[[#This Row],[CPI]]</f>
        <v>249.36486629834249</v>
      </c>
      <c r="L907">
        <f>Table_Data[[#This Row],[E]]/(Table_Data[[#This Row],[CPI]]/$L$6)</f>
        <v>0.98071823204419883</v>
      </c>
      <c r="M907">
        <f>Table_Data[[#This Row],[P]]/(Table_Data[[#This Row],[CPI]]/$L$6)</f>
        <v>17.228287292817679</v>
      </c>
      <c r="N907" s="43">
        <f>1-(Table_Data[[#This Row],[D]]/Table_Data[[#This Row],[E]])</f>
        <v>0.31958762886597936</v>
      </c>
    </row>
    <row r="908" spans="2:14" x14ac:dyDescent="0.25">
      <c r="B908" s="27">
        <v>1945.12</v>
      </c>
      <c r="C908" s="25">
        <v>17.329999999999998</v>
      </c>
      <c r="D908" s="28">
        <v>0.66</v>
      </c>
      <c r="E908" s="25">
        <v>0.96</v>
      </c>
      <c r="F908" s="25">
        <v>18.2</v>
      </c>
      <c r="G908" s="26">
        <f>G897*1/12+G909*11/12</f>
        <v>2.2050000000000001</v>
      </c>
      <c r="H908">
        <f t="shared" si="28"/>
        <v>1945</v>
      </c>
      <c r="I908">
        <f t="shared" si="29"/>
        <v>12</v>
      </c>
      <c r="J908">
        <f>Table_Data[[#This Row],[E]]*$J$6/Table_Data[[#This Row],[CPI]]</f>
        <v>13.971534065934067</v>
      </c>
      <c r="K908">
        <f>Table_Data[[#This Row],[P]]*$J$6/Table_Data[[#This Row],[CPI]]</f>
        <v>252.21529725274726</v>
      </c>
      <c r="L908">
        <f>Table_Data[[#This Row],[E]]/(Table_Data[[#This Row],[CPI]]/$L$6)</f>
        <v>0.96527472527472535</v>
      </c>
      <c r="M908">
        <f>Table_Data[[#This Row],[P]]/(Table_Data[[#This Row],[CPI]]/$L$6)</f>
        <v>17.425219780219781</v>
      </c>
      <c r="N908" s="43">
        <f>1-(Table_Data[[#This Row],[D]]/Table_Data[[#This Row],[E]])</f>
        <v>0.31249999999999989</v>
      </c>
    </row>
    <row r="909" spans="2:14" x14ac:dyDescent="0.25">
      <c r="B909" s="27">
        <v>1946.01</v>
      </c>
      <c r="C909" s="25">
        <v>18.02</v>
      </c>
      <c r="D909" s="28">
        <v>0.66666700000000001</v>
      </c>
      <c r="E909" s="25">
        <v>0.94</v>
      </c>
      <c r="F909" s="25">
        <v>18.2</v>
      </c>
      <c r="G909" s="26">
        <v>2.19</v>
      </c>
      <c r="H909">
        <f t="shared" si="28"/>
        <v>1946</v>
      </c>
      <c r="I909">
        <f t="shared" si="29"/>
        <v>1</v>
      </c>
      <c r="J909">
        <f>Table_Data[[#This Row],[E]]*$J$6/Table_Data[[#This Row],[CPI]]</f>
        <v>13.68046043956044</v>
      </c>
      <c r="K909">
        <f>Table_Data[[#This Row],[P]]*$J$6/Table_Data[[#This Row],[CPI]]</f>
        <v>262.25733736263737</v>
      </c>
      <c r="L909">
        <f>Table_Data[[#This Row],[E]]/(Table_Data[[#This Row],[CPI]]/$L$6)</f>
        <v>0.94516483516483518</v>
      </c>
      <c r="M909">
        <f>Table_Data[[#This Row],[P]]/(Table_Data[[#This Row],[CPI]]/$L$6)</f>
        <v>18.119010989010992</v>
      </c>
      <c r="N909" s="43">
        <f>1-(Table_Data[[#This Row],[D]]/Table_Data[[#This Row],[E]])</f>
        <v>0.29077978723404252</v>
      </c>
    </row>
    <row r="910" spans="2:14" x14ac:dyDescent="0.25">
      <c r="B910" s="27">
        <v>1946.02</v>
      </c>
      <c r="C910" s="25">
        <v>18.07</v>
      </c>
      <c r="D910" s="28">
        <v>0.67333299999999996</v>
      </c>
      <c r="E910" s="25">
        <v>0.92</v>
      </c>
      <c r="F910" s="25">
        <v>18.100000000000001</v>
      </c>
      <c r="G910" s="26">
        <f>G909*11/12+G921*1/12</f>
        <v>2.1949999999999998</v>
      </c>
      <c r="H910">
        <f t="shared" si="28"/>
        <v>1946</v>
      </c>
      <c r="I910">
        <f t="shared" si="29"/>
        <v>2</v>
      </c>
      <c r="J910">
        <f>Table_Data[[#This Row],[E]]*$J$6/Table_Data[[#This Row],[CPI]]</f>
        <v>13.463361325966851</v>
      </c>
      <c r="K910">
        <f>Table_Data[[#This Row],[P]]*$J$6/Table_Data[[#This Row],[CPI]]</f>
        <v>264.43797734806628</v>
      </c>
      <c r="L910">
        <f>Table_Data[[#This Row],[E]]/(Table_Data[[#This Row],[CPI]]/$L$6)</f>
        <v>0.9301657458563537</v>
      </c>
      <c r="M910">
        <f>Table_Data[[#This Row],[P]]/(Table_Data[[#This Row],[CPI]]/$L$6)</f>
        <v>18.269668508287292</v>
      </c>
      <c r="N910" s="43">
        <f>1-(Table_Data[[#This Row],[D]]/Table_Data[[#This Row],[E]])</f>
        <v>0.26811630434782618</v>
      </c>
    </row>
    <row r="911" spans="2:14" x14ac:dyDescent="0.25">
      <c r="B911" s="27">
        <v>1946.03</v>
      </c>
      <c r="C911" s="25">
        <v>17.53</v>
      </c>
      <c r="D911" s="28">
        <v>0.68</v>
      </c>
      <c r="E911" s="25">
        <v>0.9</v>
      </c>
      <c r="F911" s="25">
        <v>18.3</v>
      </c>
      <c r="G911" s="26">
        <f>G909*10/12+G921*2/12</f>
        <v>2.2000000000000002</v>
      </c>
      <c r="H911">
        <f t="shared" si="28"/>
        <v>1946</v>
      </c>
      <c r="I911">
        <f t="shared" si="29"/>
        <v>3</v>
      </c>
      <c r="J911">
        <f>Table_Data[[#This Row],[E]]*$J$6/Table_Data[[#This Row],[CPI]]</f>
        <v>13.026737704918034</v>
      </c>
      <c r="K911">
        <f>Table_Data[[#This Row],[P]]*$J$6/Table_Data[[#This Row],[CPI]]</f>
        <v>253.73190218579234</v>
      </c>
      <c r="L911">
        <f>Table_Data[[#This Row],[E]]/(Table_Data[[#This Row],[CPI]]/$L$6)</f>
        <v>0.9</v>
      </c>
      <c r="M911">
        <f>Table_Data[[#This Row],[P]]/(Table_Data[[#This Row],[CPI]]/$L$6)</f>
        <v>17.53</v>
      </c>
      <c r="N911" s="43">
        <f>1-(Table_Data[[#This Row],[D]]/Table_Data[[#This Row],[E]])</f>
        <v>0.24444444444444446</v>
      </c>
    </row>
    <row r="912" spans="2:14" x14ac:dyDescent="0.25">
      <c r="B912" s="27">
        <v>1946.04</v>
      </c>
      <c r="C912" s="25">
        <v>18.66</v>
      </c>
      <c r="D912" s="28">
        <v>0.68</v>
      </c>
      <c r="E912" s="25">
        <v>0.88</v>
      </c>
      <c r="F912" s="25">
        <v>18.399999999999999</v>
      </c>
      <c r="G912" s="26">
        <f>G909*9/12+G921*3/12</f>
        <v>2.2050000000000001</v>
      </c>
      <c r="H912">
        <f t="shared" si="28"/>
        <v>1946</v>
      </c>
      <c r="I912">
        <f t="shared" si="29"/>
        <v>4</v>
      </c>
      <c r="J912">
        <f>Table_Data[[#This Row],[E]]*$J$6/Table_Data[[#This Row],[CPI]]</f>
        <v>12.668030434782612</v>
      </c>
      <c r="K912">
        <f>Table_Data[[#This Row],[P]]*$J$6/Table_Data[[#This Row],[CPI]]</f>
        <v>268.61982717391311</v>
      </c>
      <c r="L912">
        <f>Table_Data[[#This Row],[E]]/(Table_Data[[#This Row],[CPI]]/$L$6)</f>
        <v>0.87521739130434806</v>
      </c>
      <c r="M912">
        <f>Table_Data[[#This Row],[P]]/(Table_Data[[#This Row],[CPI]]/$L$6)</f>
        <v>18.558586956521744</v>
      </c>
      <c r="N912" s="43">
        <f>1-(Table_Data[[#This Row],[D]]/Table_Data[[#This Row],[E]])</f>
        <v>0.22727272727272718</v>
      </c>
    </row>
    <row r="913" spans="2:14" x14ac:dyDescent="0.25">
      <c r="B913" s="27">
        <v>1946.05</v>
      </c>
      <c r="C913" s="25">
        <v>18.7</v>
      </c>
      <c r="D913" s="28">
        <v>0.68</v>
      </c>
      <c r="E913" s="25">
        <v>0.86</v>
      </c>
      <c r="F913" s="25">
        <v>18.5</v>
      </c>
      <c r="G913" s="26">
        <f>G909*8/12+G921*4/12</f>
        <v>2.21</v>
      </c>
      <c r="H913">
        <f t="shared" si="28"/>
        <v>1946</v>
      </c>
      <c r="I913">
        <f t="shared" si="29"/>
        <v>5</v>
      </c>
      <c r="J913">
        <f>Table_Data[[#This Row],[E]]*$J$6/Table_Data[[#This Row],[CPI]]</f>
        <v>12.313201081081081</v>
      </c>
      <c r="K913">
        <f>Table_Data[[#This Row],[P]]*$J$6/Table_Data[[#This Row],[CPI]]</f>
        <v>267.74053513513513</v>
      </c>
      <c r="L913">
        <f>Table_Data[[#This Row],[E]]/(Table_Data[[#This Row],[CPI]]/$L$6)</f>
        <v>0.85070270270270265</v>
      </c>
      <c r="M913">
        <f>Table_Data[[#This Row],[P]]/(Table_Data[[#This Row],[CPI]]/$L$6)</f>
        <v>18.497837837837835</v>
      </c>
      <c r="N913" s="43">
        <f>1-(Table_Data[[#This Row],[D]]/Table_Data[[#This Row],[E]])</f>
        <v>0.20930232558139528</v>
      </c>
    </row>
    <row r="914" spans="2:14" x14ac:dyDescent="0.25">
      <c r="B914" s="27">
        <v>1946.06</v>
      </c>
      <c r="C914" s="25">
        <v>18.579999999999998</v>
      </c>
      <c r="D914" s="28">
        <v>0.68</v>
      </c>
      <c r="E914" s="25">
        <v>0.84</v>
      </c>
      <c r="F914" s="25">
        <v>18.7</v>
      </c>
      <c r="G914" s="26">
        <f>G909*7/12+G921*5/12</f>
        <v>2.2149999999999999</v>
      </c>
      <c r="H914">
        <f t="shared" si="28"/>
        <v>1946</v>
      </c>
      <c r="I914">
        <f t="shared" si="29"/>
        <v>6</v>
      </c>
      <c r="J914">
        <f>Table_Data[[#This Row],[E]]*$J$6/Table_Data[[#This Row],[CPI]]</f>
        <v>11.898218181818182</v>
      </c>
      <c r="K914">
        <f>Table_Data[[#This Row],[P]]*$J$6/Table_Data[[#This Row],[CPI]]</f>
        <v>263.1772545454545</v>
      </c>
      <c r="L914">
        <f>Table_Data[[#This Row],[E]]/(Table_Data[[#This Row],[CPI]]/$L$6)</f>
        <v>0.82203208556149732</v>
      </c>
      <c r="M914">
        <f>Table_Data[[#This Row],[P]]/(Table_Data[[#This Row],[CPI]]/$L$6)</f>
        <v>18.182566844919783</v>
      </c>
      <c r="N914" s="43">
        <f>1-(Table_Data[[#This Row],[D]]/Table_Data[[#This Row],[E]])</f>
        <v>0.19047619047619035</v>
      </c>
    </row>
    <row r="915" spans="2:14" x14ac:dyDescent="0.25">
      <c r="B915" s="27">
        <v>1946.07</v>
      </c>
      <c r="C915" s="25">
        <v>18.05</v>
      </c>
      <c r="D915" s="28">
        <v>0.68333299999999997</v>
      </c>
      <c r="E915" s="25">
        <v>0.85666699999999996</v>
      </c>
      <c r="F915" s="25">
        <v>19.8</v>
      </c>
      <c r="G915" s="26">
        <f>G909*6/12+G921*6/12</f>
        <v>2.2199999999999998</v>
      </c>
      <c r="H915">
        <f t="shared" si="28"/>
        <v>1946</v>
      </c>
      <c r="I915">
        <f t="shared" si="29"/>
        <v>7.0000000000000009</v>
      </c>
      <c r="J915">
        <f>Table_Data[[#This Row],[E]]*$J$6/Table_Data[[#This Row],[CPI]]</f>
        <v>11.460170957525252</v>
      </c>
      <c r="K915">
        <f>Table_Data[[#This Row],[P]]*$J$6/Table_Data[[#This Row],[CPI]]</f>
        <v>241.46615404040406</v>
      </c>
      <c r="L915">
        <f>Table_Data[[#This Row],[E]]/(Table_Data[[#This Row],[CPI]]/$L$6)</f>
        <v>0.79176798484848476</v>
      </c>
      <c r="M915">
        <f>Table_Data[[#This Row],[P]]/(Table_Data[[#This Row],[CPI]]/$L$6)</f>
        <v>16.682575757575759</v>
      </c>
      <c r="N915" s="43">
        <f>1-(Table_Data[[#This Row],[D]]/Table_Data[[#This Row],[E]])</f>
        <v>0.20233532983061098</v>
      </c>
    </row>
    <row r="916" spans="2:14" x14ac:dyDescent="0.25">
      <c r="B916" s="27">
        <v>1946.08</v>
      </c>
      <c r="C916" s="25">
        <v>17.7</v>
      </c>
      <c r="D916" s="28">
        <v>0.68666700000000003</v>
      </c>
      <c r="E916" s="25">
        <v>0.87333300000000003</v>
      </c>
      <c r="F916" s="25">
        <v>20.2</v>
      </c>
      <c r="G916" s="26">
        <f>G909*5/12+G921*7/12</f>
        <v>2.2250000000000001</v>
      </c>
      <c r="H916">
        <f t="shared" si="28"/>
        <v>1946</v>
      </c>
      <c r="I916">
        <f t="shared" si="29"/>
        <v>8</v>
      </c>
      <c r="J916">
        <f>Table_Data[[#This Row],[E]]*$J$6/Table_Data[[#This Row],[CPI]]</f>
        <v>11.451773516881188</v>
      </c>
      <c r="K916">
        <f>Table_Data[[#This Row],[P]]*$J$6/Table_Data[[#This Row],[CPI]]</f>
        <v>232.09519306930696</v>
      </c>
      <c r="L916">
        <f>Table_Data[[#This Row],[E]]/(Table_Data[[#This Row],[CPI]]/$L$6)</f>
        <v>0.79118781683168327</v>
      </c>
      <c r="M916">
        <f>Table_Data[[#This Row],[P]]/(Table_Data[[#This Row],[CPI]]/$L$6)</f>
        <v>16.035148514851485</v>
      </c>
      <c r="N916" s="43">
        <f>1-(Table_Data[[#This Row],[D]]/Table_Data[[#This Row],[E]])</f>
        <v>0.21373977623655582</v>
      </c>
    </row>
    <row r="917" spans="2:14" x14ac:dyDescent="0.25">
      <c r="B917" s="27">
        <v>1946.09</v>
      </c>
      <c r="C917" s="25">
        <v>15.09</v>
      </c>
      <c r="D917" s="28">
        <v>0.69</v>
      </c>
      <c r="E917" s="25">
        <v>0.89</v>
      </c>
      <c r="F917" s="25">
        <v>20.399999999999999</v>
      </c>
      <c r="G917" s="26">
        <f>G909*4/12+G921*8/12</f>
        <v>2.23</v>
      </c>
      <c r="H917">
        <f t="shared" si="28"/>
        <v>1946</v>
      </c>
      <c r="I917">
        <f t="shared" si="29"/>
        <v>9</v>
      </c>
      <c r="J917">
        <f>Table_Data[[#This Row],[E]]*$J$6/Table_Data[[#This Row],[CPI]]</f>
        <v>11.555908333333335</v>
      </c>
      <c r="K917">
        <f>Table_Data[[#This Row],[P]]*$J$6/Table_Data[[#This Row],[CPI]]</f>
        <v>195.93107500000002</v>
      </c>
      <c r="L917">
        <f>Table_Data[[#This Row],[E]]/(Table_Data[[#This Row],[CPI]]/$L$6)</f>
        <v>0.79838235294117654</v>
      </c>
      <c r="M917">
        <f>Table_Data[[#This Row],[P]]/(Table_Data[[#This Row],[CPI]]/$L$6)</f>
        <v>13.536617647058824</v>
      </c>
      <c r="N917" s="43">
        <f>1-(Table_Data[[#This Row],[D]]/Table_Data[[#This Row],[E]])</f>
        <v>0.22471910112359561</v>
      </c>
    </row>
    <row r="918" spans="2:14" x14ac:dyDescent="0.25">
      <c r="B918" s="27">
        <v>1946.1</v>
      </c>
      <c r="C918" s="25">
        <v>14.75</v>
      </c>
      <c r="D918" s="28">
        <v>0.69666700000000004</v>
      </c>
      <c r="E918" s="25">
        <v>0.94666700000000004</v>
      </c>
      <c r="F918" s="25">
        <v>20.8</v>
      </c>
      <c r="G918" s="26">
        <f>G909*3/12+G921*9/12</f>
        <v>2.2349999999999999</v>
      </c>
      <c r="H918">
        <f t="shared" si="28"/>
        <v>1946</v>
      </c>
      <c r="I918">
        <f t="shared" si="29"/>
        <v>10</v>
      </c>
      <c r="J918">
        <f>Table_Data[[#This Row],[E]]*$J$6/Table_Data[[#This Row],[CPI]]</f>
        <v>12.055303603798077</v>
      </c>
      <c r="K918">
        <f>Table_Data[[#This Row],[P]]*$J$6/Table_Data[[#This Row],[CPI]]</f>
        <v>187.83344951923075</v>
      </c>
      <c r="L918">
        <f>Table_Data[[#This Row],[E]]/(Table_Data[[#This Row],[CPI]]/$L$6)</f>
        <v>0.83288490865384623</v>
      </c>
      <c r="M918">
        <f>Table_Data[[#This Row],[P]]/(Table_Data[[#This Row],[CPI]]/$L$6)</f>
        <v>12.977163461538462</v>
      </c>
      <c r="N918" s="43">
        <f>1-(Table_Data[[#This Row],[D]]/Table_Data[[#This Row],[E]])</f>
        <v>0.26408441405478378</v>
      </c>
    </row>
    <row r="919" spans="2:14" x14ac:dyDescent="0.25">
      <c r="B919" s="27">
        <v>1946.11</v>
      </c>
      <c r="C919" s="25">
        <v>14.69</v>
      </c>
      <c r="D919" s="28">
        <v>0.70333299999999999</v>
      </c>
      <c r="E919" s="25">
        <v>1.0033300000000001</v>
      </c>
      <c r="F919" s="25">
        <v>21.3</v>
      </c>
      <c r="G919" s="26">
        <f>G909*2/12+G921*10/12</f>
        <v>2.2400000000000002</v>
      </c>
      <c r="H919">
        <f t="shared" si="28"/>
        <v>1946</v>
      </c>
      <c r="I919">
        <f t="shared" si="29"/>
        <v>11</v>
      </c>
      <c r="J919">
        <f>Table_Data[[#This Row],[E]]*$J$6/Table_Data[[#This Row],[CPI]]</f>
        <v>12.47695025399061</v>
      </c>
      <c r="K919">
        <f>Table_Data[[#This Row],[P]]*$J$6/Table_Data[[#This Row],[CPI]]</f>
        <v>182.67808122065728</v>
      </c>
      <c r="L919">
        <f>Table_Data[[#This Row],[E]]/(Table_Data[[#This Row],[CPI]]/$L$6)</f>
        <v>0.86201591549295786</v>
      </c>
      <c r="M919">
        <f>Table_Data[[#This Row],[P]]/(Table_Data[[#This Row],[CPI]]/$L$6)</f>
        <v>12.620985915492957</v>
      </c>
      <c r="N919" s="43">
        <f>1-(Table_Data[[#This Row],[D]]/Table_Data[[#This Row],[E]])</f>
        <v>0.29900132558579939</v>
      </c>
    </row>
    <row r="920" spans="2:14" x14ac:dyDescent="0.25">
      <c r="B920" s="27">
        <v>1946.12</v>
      </c>
      <c r="C920" s="25">
        <v>15.13</v>
      </c>
      <c r="D920" s="28">
        <v>0.71</v>
      </c>
      <c r="E920" s="25">
        <v>1.06</v>
      </c>
      <c r="F920" s="25">
        <v>21.5</v>
      </c>
      <c r="G920" s="26">
        <f>G909*1/12+G921*11/12</f>
        <v>2.2450000000000001</v>
      </c>
      <c r="H920">
        <f t="shared" si="28"/>
        <v>1946</v>
      </c>
      <c r="I920">
        <f t="shared" si="29"/>
        <v>12</v>
      </c>
      <c r="J920">
        <f>Table_Data[[#This Row],[E]]*$J$6/Table_Data[[#This Row],[CPI]]</f>
        <v>13.059052093023258</v>
      </c>
      <c r="K920">
        <f>Table_Data[[#This Row],[P]]*$J$6/Table_Data[[#This Row],[CPI]]</f>
        <v>186.3994888372093</v>
      </c>
      <c r="L920">
        <f>Table_Data[[#This Row],[E]]/(Table_Data[[#This Row],[CPI]]/$L$6)</f>
        <v>0.90223255813953496</v>
      </c>
      <c r="M920">
        <f>Table_Data[[#This Row],[P]]/(Table_Data[[#This Row],[CPI]]/$L$6)</f>
        <v>12.878093023255815</v>
      </c>
      <c r="N920" s="43">
        <f>1-(Table_Data[[#This Row],[D]]/Table_Data[[#This Row],[E]])</f>
        <v>0.33018867924528306</v>
      </c>
    </row>
    <row r="921" spans="2:14" x14ac:dyDescent="0.25">
      <c r="B921" s="27">
        <v>1947.01</v>
      </c>
      <c r="C921" s="25">
        <v>15.21</v>
      </c>
      <c r="D921" s="28">
        <v>0.71333299999999999</v>
      </c>
      <c r="E921" s="25">
        <v>1.1299999999999999</v>
      </c>
      <c r="F921" s="25">
        <v>21.5</v>
      </c>
      <c r="G921" s="26">
        <v>2.25</v>
      </c>
      <c r="H921">
        <f t="shared" si="28"/>
        <v>1947</v>
      </c>
      <c r="I921">
        <f t="shared" si="29"/>
        <v>1</v>
      </c>
      <c r="J921">
        <f>Table_Data[[#This Row],[E]]*$J$6/Table_Data[[#This Row],[CPI]]</f>
        <v>13.921442325581395</v>
      </c>
      <c r="K921">
        <f>Table_Data[[#This Row],[P]]*$J$6/Table_Data[[#This Row],[CPI]]</f>
        <v>187.38507767441862</v>
      </c>
      <c r="L921">
        <f>Table_Data[[#This Row],[E]]/(Table_Data[[#This Row],[CPI]]/$L$6)</f>
        <v>0.96181395348837206</v>
      </c>
      <c r="M921">
        <f>Table_Data[[#This Row],[P]]/(Table_Data[[#This Row],[CPI]]/$L$6)</f>
        <v>12.946186046511629</v>
      </c>
      <c r="N921" s="43">
        <f>1-(Table_Data[[#This Row],[D]]/Table_Data[[#This Row],[E]])</f>
        <v>0.36873185840707956</v>
      </c>
    </row>
    <row r="922" spans="2:14" x14ac:dyDescent="0.25">
      <c r="B922" s="27">
        <v>1947.02</v>
      </c>
      <c r="C922" s="25">
        <v>15.8</v>
      </c>
      <c r="D922" s="28">
        <v>0.71666700000000005</v>
      </c>
      <c r="E922" s="25">
        <v>1.2</v>
      </c>
      <c r="F922" s="25">
        <v>21.5</v>
      </c>
      <c r="G922" s="26">
        <f>G921*11/12+G933*1/12</f>
        <v>2.2658333333333331</v>
      </c>
      <c r="H922">
        <f t="shared" si="28"/>
        <v>1947</v>
      </c>
      <c r="I922">
        <f t="shared" si="29"/>
        <v>2</v>
      </c>
      <c r="J922">
        <f>Table_Data[[#This Row],[E]]*$J$6/Table_Data[[#This Row],[CPI]]</f>
        <v>14.783832558139535</v>
      </c>
      <c r="K922">
        <f>Table_Data[[#This Row],[P]]*$J$6/Table_Data[[#This Row],[CPI]]</f>
        <v>194.65379534883721</v>
      </c>
      <c r="L922">
        <f>Table_Data[[#This Row],[E]]/(Table_Data[[#This Row],[CPI]]/$L$6)</f>
        <v>1.0213953488372094</v>
      </c>
      <c r="M922">
        <f>Table_Data[[#This Row],[P]]/(Table_Data[[#This Row],[CPI]]/$L$6)</f>
        <v>13.448372093023258</v>
      </c>
      <c r="N922" s="43">
        <f>1-(Table_Data[[#This Row],[D]]/Table_Data[[#This Row],[E]])</f>
        <v>0.4027774999999999</v>
      </c>
    </row>
    <row r="923" spans="2:14" x14ac:dyDescent="0.25">
      <c r="B923" s="27">
        <v>1947.03</v>
      </c>
      <c r="C923" s="25">
        <v>15.16</v>
      </c>
      <c r="D923" s="28">
        <v>0.72</v>
      </c>
      <c r="E923" s="25">
        <v>1.27</v>
      </c>
      <c r="F923" s="25">
        <v>21.9</v>
      </c>
      <c r="G923" s="26">
        <f>G921*10/12+G933*2/12</f>
        <v>2.2816666666666667</v>
      </c>
      <c r="H923">
        <f t="shared" si="28"/>
        <v>1947</v>
      </c>
      <c r="I923">
        <f t="shared" si="29"/>
        <v>3</v>
      </c>
      <c r="J923">
        <f>Table_Data[[#This Row],[E]]*$J$6/Table_Data[[#This Row],[CPI]]</f>
        <v>15.360447031963472</v>
      </c>
      <c r="K923">
        <f>Table_Data[[#This Row],[P]]*$J$6/Table_Data[[#This Row],[CPI]]</f>
        <v>183.35777716894978</v>
      </c>
      <c r="L923">
        <f>Table_Data[[#This Row],[E]]/(Table_Data[[#This Row],[CPI]]/$L$6)</f>
        <v>1.0612328767123289</v>
      </c>
      <c r="M923">
        <f>Table_Data[[#This Row],[P]]/(Table_Data[[#This Row],[CPI]]/$L$6)</f>
        <v>12.667945205479455</v>
      </c>
      <c r="N923" s="43">
        <f>1-(Table_Data[[#This Row],[D]]/Table_Data[[#This Row],[E]])</f>
        <v>0.43307086614173229</v>
      </c>
    </row>
    <row r="924" spans="2:14" x14ac:dyDescent="0.25">
      <c r="B924" s="27">
        <v>1947.04</v>
      </c>
      <c r="C924" s="25">
        <v>14.6</v>
      </c>
      <c r="D924" s="28">
        <v>0.73333300000000001</v>
      </c>
      <c r="E924" s="25">
        <v>1.32667</v>
      </c>
      <c r="F924" s="25">
        <v>21.9</v>
      </c>
      <c r="G924" s="26">
        <f>G921*9/12+G933*3/12</f>
        <v>2.2974999999999999</v>
      </c>
      <c r="H924">
        <f t="shared" si="28"/>
        <v>1947</v>
      </c>
      <c r="I924">
        <f t="shared" si="29"/>
        <v>4</v>
      </c>
      <c r="J924">
        <f>Table_Data[[#This Row],[E]]*$J$6/Table_Data[[#This Row],[CPI]]</f>
        <v>16.04586162511416</v>
      </c>
      <c r="K924">
        <f>Table_Data[[#This Row],[P]]*$J$6/Table_Data[[#This Row],[CPI]]</f>
        <v>176.58466666666669</v>
      </c>
      <c r="L924">
        <f>Table_Data[[#This Row],[E]]/(Table_Data[[#This Row],[CPI]]/$L$6)</f>
        <v>1.1085872602739728</v>
      </c>
      <c r="M924">
        <f>Table_Data[[#This Row],[P]]/(Table_Data[[#This Row],[CPI]]/$L$6)</f>
        <v>12.200000000000003</v>
      </c>
      <c r="N924" s="43">
        <f>1-(Table_Data[[#This Row],[D]]/Table_Data[[#This Row],[E]])</f>
        <v>0.44723782101050003</v>
      </c>
    </row>
    <row r="925" spans="2:14" x14ac:dyDescent="0.25">
      <c r="B925" s="27">
        <v>1947.05</v>
      </c>
      <c r="C925" s="25">
        <v>14.34</v>
      </c>
      <c r="D925" s="28">
        <v>0.74666699999999997</v>
      </c>
      <c r="E925" s="25">
        <v>1.3833299999999999</v>
      </c>
      <c r="F925" s="25">
        <v>21.9</v>
      </c>
      <c r="G925" s="26">
        <f>G921*8/12+G933*4/12</f>
        <v>2.3133333333333335</v>
      </c>
      <c r="H925">
        <f t="shared" si="28"/>
        <v>1947</v>
      </c>
      <c r="I925">
        <f t="shared" si="29"/>
        <v>5</v>
      </c>
      <c r="J925">
        <f>Table_Data[[#This Row],[E]]*$J$6/Table_Data[[#This Row],[CPI]]</f>
        <v>16.731155269863013</v>
      </c>
      <c r="K925">
        <f>Table_Data[[#This Row],[P]]*$J$6/Table_Data[[#This Row],[CPI]]</f>
        <v>173.44000821917811</v>
      </c>
      <c r="L925">
        <f>Table_Data[[#This Row],[E]]/(Table_Data[[#This Row],[CPI]]/$L$6)</f>
        <v>1.1559332876712332</v>
      </c>
      <c r="M925">
        <f>Table_Data[[#This Row],[P]]/(Table_Data[[#This Row],[CPI]]/$L$6)</f>
        <v>11.982739726027399</v>
      </c>
      <c r="N925" s="43">
        <f>1-(Table_Data[[#This Row],[D]]/Table_Data[[#This Row],[E]])</f>
        <v>0.4602394222636681</v>
      </c>
    </row>
    <row r="926" spans="2:14" x14ac:dyDescent="0.25">
      <c r="B926" s="27">
        <v>1947.06</v>
      </c>
      <c r="C926" s="25">
        <v>14.84</v>
      </c>
      <c r="D926" s="28">
        <v>0.76</v>
      </c>
      <c r="E926" s="25">
        <v>1.44</v>
      </c>
      <c r="F926" s="25">
        <v>22</v>
      </c>
      <c r="G926" s="26">
        <f>G921*7/12+G933*5/12</f>
        <v>2.3291666666666666</v>
      </c>
      <c r="H926">
        <f t="shared" si="28"/>
        <v>1947</v>
      </c>
      <c r="I926">
        <f t="shared" si="29"/>
        <v>6</v>
      </c>
      <c r="J926">
        <f>Table_Data[[#This Row],[E]]*$J$6/Table_Data[[#This Row],[CPI]]</f>
        <v>17.337403636363636</v>
      </c>
      <c r="K926">
        <f>Table_Data[[#This Row],[P]]*$J$6/Table_Data[[#This Row],[CPI]]</f>
        <v>178.67157636363638</v>
      </c>
      <c r="L926">
        <f>Table_Data[[#This Row],[E]]/(Table_Data[[#This Row],[CPI]]/$L$6)</f>
        <v>1.1978181818181817</v>
      </c>
      <c r="M926">
        <f>Table_Data[[#This Row],[P]]/(Table_Data[[#This Row],[CPI]]/$L$6)</f>
        <v>12.344181818181818</v>
      </c>
      <c r="N926" s="43">
        <f>1-(Table_Data[[#This Row],[D]]/Table_Data[[#This Row],[E]])</f>
        <v>0.47222222222222221</v>
      </c>
    </row>
    <row r="927" spans="2:14" x14ac:dyDescent="0.25">
      <c r="B927" s="27">
        <v>1947.07</v>
      </c>
      <c r="C927" s="25">
        <v>15.77</v>
      </c>
      <c r="D927" s="28">
        <v>0.77</v>
      </c>
      <c r="E927" s="25">
        <v>1.4766699999999999</v>
      </c>
      <c r="F927" s="25">
        <v>22.2</v>
      </c>
      <c r="G927" s="26">
        <f>G921*6/12+G933*6/12</f>
        <v>2.3449999999999998</v>
      </c>
      <c r="H927">
        <f t="shared" si="28"/>
        <v>1947</v>
      </c>
      <c r="I927">
        <f t="shared" si="29"/>
        <v>7.0000000000000009</v>
      </c>
      <c r="J927">
        <f>Table_Data[[#This Row],[E]]*$J$6/Table_Data[[#This Row],[CPI]]</f>
        <v>17.618735116666667</v>
      </c>
      <c r="K927">
        <f>Table_Data[[#This Row],[P]]*$J$6/Table_Data[[#This Row],[CPI]]</f>
        <v>188.15812117117116</v>
      </c>
      <c r="L927">
        <f>Table_Data[[#This Row],[E]]/(Table_Data[[#This Row],[CPI]]/$L$6)</f>
        <v>1.217255</v>
      </c>
      <c r="M927">
        <f>Table_Data[[#This Row],[P]]/(Table_Data[[#This Row],[CPI]]/$L$6)</f>
        <v>12.999594594594594</v>
      </c>
      <c r="N927" s="43">
        <f>1-(Table_Data[[#This Row],[D]]/Table_Data[[#This Row],[E]])</f>
        <v>0.47855648181381072</v>
      </c>
    </row>
    <row r="928" spans="2:14" x14ac:dyDescent="0.25">
      <c r="B928" s="27">
        <v>1947.08</v>
      </c>
      <c r="C928" s="25">
        <v>15.46</v>
      </c>
      <c r="D928" s="28">
        <v>0.78</v>
      </c>
      <c r="E928" s="25">
        <v>1.5133300000000001</v>
      </c>
      <c r="F928" s="25">
        <v>22.5</v>
      </c>
      <c r="G928" s="26">
        <f>G921*5/12+G933*7/12</f>
        <v>2.3608333333333329</v>
      </c>
      <c r="H928">
        <f t="shared" si="28"/>
        <v>1947</v>
      </c>
      <c r="I928">
        <f t="shared" si="29"/>
        <v>8</v>
      </c>
      <c r="J928">
        <f>Table_Data[[#This Row],[E]]*$J$6/Table_Data[[#This Row],[CPI]]</f>
        <v>17.815391573777781</v>
      </c>
      <c r="K928">
        <f>Table_Data[[#This Row],[P]]*$J$6/Table_Data[[#This Row],[CPI]]</f>
        <v>181.99992977777779</v>
      </c>
      <c r="L928">
        <f>Table_Data[[#This Row],[E]]/(Table_Data[[#This Row],[CPI]]/$L$6)</f>
        <v>1.2308417333333332</v>
      </c>
      <c r="M928">
        <f>Table_Data[[#This Row],[P]]/(Table_Data[[#This Row],[CPI]]/$L$6)</f>
        <v>12.574133333333334</v>
      </c>
      <c r="N928" s="43">
        <f>1-(Table_Data[[#This Row],[D]]/Table_Data[[#This Row],[E]])</f>
        <v>0.48458036251181169</v>
      </c>
    </row>
    <row r="929" spans="2:14" x14ac:dyDescent="0.25">
      <c r="B929" s="27">
        <v>1947.09</v>
      </c>
      <c r="C929" s="25">
        <v>15.06</v>
      </c>
      <c r="D929" s="28">
        <v>0.79</v>
      </c>
      <c r="E929" s="25">
        <v>1.55</v>
      </c>
      <c r="F929" s="25">
        <v>23</v>
      </c>
      <c r="G929" s="26">
        <f>G921*4/12+G933*8/12</f>
        <v>2.3766666666666669</v>
      </c>
      <c r="H929">
        <f t="shared" si="28"/>
        <v>1947</v>
      </c>
      <c r="I929">
        <f t="shared" si="29"/>
        <v>9</v>
      </c>
      <c r="J929">
        <f>Table_Data[[#This Row],[E]]*$J$6/Table_Data[[#This Row],[CPI]]</f>
        <v>17.850406521739131</v>
      </c>
      <c r="K929">
        <f>Table_Data[[#This Row],[P]]*$J$6/Table_Data[[#This Row],[CPI]]</f>
        <v>173.43685304347827</v>
      </c>
      <c r="L929">
        <f>Table_Data[[#This Row],[E]]/(Table_Data[[#This Row],[CPI]]/$L$6)</f>
        <v>1.2332608695652176</v>
      </c>
      <c r="M929">
        <f>Table_Data[[#This Row],[P]]/(Table_Data[[#This Row],[CPI]]/$L$6)</f>
        <v>11.982521739130437</v>
      </c>
      <c r="N929" s="43">
        <f>1-(Table_Data[[#This Row],[D]]/Table_Data[[#This Row],[E]])</f>
        <v>0.49032258064516132</v>
      </c>
    </row>
    <row r="930" spans="2:14" x14ac:dyDescent="0.25">
      <c r="B930" s="27">
        <v>1947.1</v>
      </c>
      <c r="C930" s="25">
        <v>15.45</v>
      </c>
      <c r="D930" s="28">
        <v>0.80666700000000002</v>
      </c>
      <c r="E930" s="25">
        <v>1.57</v>
      </c>
      <c r="F930" s="25">
        <v>23</v>
      </c>
      <c r="G930" s="26">
        <f>G921*3/12+G933*9/12</f>
        <v>2.3925000000000001</v>
      </c>
      <c r="H930">
        <f t="shared" si="28"/>
        <v>1947</v>
      </c>
      <c r="I930">
        <f t="shared" si="29"/>
        <v>10</v>
      </c>
      <c r="J930">
        <f>Table_Data[[#This Row],[E]]*$J$6/Table_Data[[#This Row],[CPI]]</f>
        <v>18.080734347826088</v>
      </c>
      <c r="K930">
        <f>Table_Data[[#This Row],[P]]*$J$6/Table_Data[[#This Row],[CPI]]</f>
        <v>177.92824565217393</v>
      </c>
      <c r="L930">
        <f>Table_Data[[#This Row],[E]]/(Table_Data[[#This Row],[CPI]]/$L$6)</f>
        <v>1.2491739130434785</v>
      </c>
      <c r="M930">
        <f>Table_Data[[#This Row],[P]]/(Table_Data[[#This Row],[CPI]]/$L$6)</f>
        <v>12.292826086956524</v>
      </c>
      <c r="N930" s="43">
        <f>1-(Table_Data[[#This Row],[D]]/Table_Data[[#This Row],[E]])</f>
        <v>0.48619936305732481</v>
      </c>
    </row>
    <row r="931" spans="2:14" x14ac:dyDescent="0.25">
      <c r="B931" s="27">
        <v>1947.11</v>
      </c>
      <c r="C931" s="25">
        <v>15.27</v>
      </c>
      <c r="D931" s="28">
        <v>0.82333299999999998</v>
      </c>
      <c r="E931" s="25">
        <v>1.59</v>
      </c>
      <c r="F931" s="25">
        <v>23.1</v>
      </c>
      <c r="G931" s="26">
        <f>G921*2/12+G933*10/12</f>
        <v>2.4083333333333332</v>
      </c>
      <c r="H931">
        <f t="shared" si="28"/>
        <v>1947</v>
      </c>
      <c r="I931">
        <f t="shared" si="29"/>
        <v>11</v>
      </c>
      <c r="J931">
        <f>Table_Data[[#This Row],[E]]*$J$6/Table_Data[[#This Row],[CPI]]</f>
        <v>18.231793506493506</v>
      </c>
      <c r="K931">
        <f>Table_Data[[#This Row],[P]]*$J$6/Table_Data[[#This Row],[CPI]]</f>
        <v>175.09401688311686</v>
      </c>
      <c r="L931">
        <f>Table_Data[[#This Row],[E]]/(Table_Data[[#This Row],[CPI]]/$L$6)</f>
        <v>1.2596103896103896</v>
      </c>
      <c r="M931">
        <f>Table_Data[[#This Row],[P]]/(Table_Data[[#This Row],[CPI]]/$L$6)</f>
        <v>12.097012987012986</v>
      </c>
      <c r="N931" s="43">
        <f>1-(Table_Data[[#This Row],[D]]/Table_Data[[#This Row],[E]])</f>
        <v>0.4821805031446541</v>
      </c>
    </row>
    <row r="932" spans="2:14" x14ac:dyDescent="0.25">
      <c r="B932" s="27">
        <v>1947.12</v>
      </c>
      <c r="C932" s="25">
        <v>15.03</v>
      </c>
      <c r="D932" s="28">
        <v>0.84</v>
      </c>
      <c r="E932" s="25">
        <v>1.61</v>
      </c>
      <c r="F932" s="25">
        <v>23.4</v>
      </c>
      <c r="G932" s="26">
        <f>G921*1/12+G933*11/12</f>
        <v>2.4241666666666668</v>
      </c>
      <c r="H932">
        <f t="shared" si="28"/>
        <v>1947</v>
      </c>
      <c r="I932">
        <f t="shared" si="29"/>
        <v>12</v>
      </c>
      <c r="J932">
        <f>Table_Data[[#This Row],[E]]*$J$6/Table_Data[[#This Row],[CPI]]</f>
        <v>18.224443162393165</v>
      </c>
      <c r="K932">
        <f>Table_Data[[#This Row],[P]]*$J$6/Table_Data[[#This Row],[CPI]]</f>
        <v>170.13253461538463</v>
      </c>
      <c r="L932">
        <f>Table_Data[[#This Row],[E]]/(Table_Data[[#This Row],[CPI]]/$L$6)</f>
        <v>1.2591025641025644</v>
      </c>
      <c r="M932">
        <f>Table_Data[[#This Row],[P]]/(Table_Data[[#This Row],[CPI]]/$L$6)</f>
        <v>11.754230769230769</v>
      </c>
      <c r="N932" s="43">
        <f>1-(Table_Data[[#This Row],[D]]/Table_Data[[#This Row],[E]])</f>
        <v>0.47826086956521741</v>
      </c>
    </row>
    <row r="933" spans="2:14" x14ac:dyDescent="0.25">
      <c r="B933" s="27">
        <v>1948.01</v>
      </c>
      <c r="C933" s="25">
        <v>14.83</v>
      </c>
      <c r="D933" s="28">
        <v>0.843333</v>
      </c>
      <c r="E933" s="25">
        <v>1.64333</v>
      </c>
      <c r="F933" s="25">
        <v>23.7</v>
      </c>
      <c r="G933" s="26">
        <v>2.44</v>
      </c>
      <c r="H933">
        <f t="shared" si="28"/>
        <v>1948</v>
      </c>
      <c r="I933">
        <f t="shared" si="29"/>
        <v>1</v>
      </c>
      <c r="J933">
        <f>Table_Data[[#This Row],[E]]*$J$6/Table_Data[[#This Row],[CPI]]</f>
        <v>18.36625824514768</v>
      </c>
      <c r="K933">
        <f>Table_Data[[#This Row],[P]]*$J$6/Table_Data[[#This Row],[CPI]]</f>
        <v>165.74370928270042</v>
      </c>
      <c r="L933">
        <f>Table_Data[[#This Row],[E]]/(Table_Data[[#This Row],[CPI]]/$L$6)</f>
        <v>1.2689003797468354</v>
      </c>
      <c r="M933">
        <f>Table_Data[[#This Row],[P]]/(Table_Data[[#This Row],[CPI]]/$L$6)</f>
        <v>11.45101265822785</v>
      </c>
      <c r="N933" s="43">
        <f>1-(Table_Data[[#This Row],[D]]/Table_Data[[#This Row],[E]])</f>
        <v>0.48681457771719616</v>
      </c>
    </row>
    <row r="934" spans="2:14" x14ac:dyDescent="0.25">
      <c r="B934" s="27">
        <v>1948.02</v>
      </c>
      <c r="C934" s="25">
        <v>14.1</v>
      </c>
      <c r="D934" s="28">
        <v>0.84666699999999995</v>
      </c>
      <c r="E934" s="25">
        <v>1.6766700000000001</v>
      </c>
      <c r="F934" s="25">
        <v>23.5</v>
      </c>
      <c r="G934" s="26">
        <f>G933*11/12+G945*1/12</f>
        <v>2.4291666666666667</v>
      </c>
      <c r="H934">
        <f t="shared" si="28"/>
        <v>1948</v>
      </c>
      <c r="I934">
        <f t="shared" si="29"/>
        <v>2</v>
      </c>
      <c r="J934">
        <f>Table_Data[[#This Row],[E]]*$J$6/Table_Data[[#This Row],[CPI]]</f>
        <v>18.898354025106386</v>
      </c>
      <c r="K934">
        <f>Table_Data[[#This Row],[P]]*$J$6/Table_Data[[#This Row],[CPI]]</f>
        <v>158.92619999999999</v>
      </c>
      <c r="L934">
        <f>Table_Data[[#This Row],[E]]/(Table_Data[[#This Row],[CPI]]/$L$6)</f>
        <v>1.3056621702127662</v>
      </c>
      <c r="M934">
        <f>Table_Data[[#This Row],[P]]/(Table_Data[[#This Row],[CPI]]/$L$6)</f>
        <v>10.98</v>
      </c>
      <c r="N934" s="43">
        <f>1-(Table_Data[[#This Row],[D]]/Table_Data[[#This Row],[E]])</f>
        <v>0.49503062618165772</v>
      </c>
    </row>
    <row r="935" spans="2:14" x14ac:dyDescent="0.25">
      <c r="B935" s="27">
        <v>1948.03</v>
      </c>
      <c r="C935" s="25">
        <v>14.3</v>
      </c>
      <c r="D935" s="28">
        <v>0.85</v>
      </c>
      <c r="E935" s="25">
        <v>1.71</v>
      </c>
      <c r="F935" s="25">
        <v>23.4</v>
      </c>
      <c r="G935" s="26">
        <f>G933*10/12+G945*2/12</f>
        <v>2.418333333333333</v>
      </c>
      <c r="H935">
        <f t="shared" si="28"/>
        <v>1948</v>
      </c>
      <c r="I935">
        <f t="shared" si="29"/>
        <v>3</v>
      </c>
      <c r="J935">
        <f>Table_Data[[#This Row],[E]]*$J$6/Table_Data[[#This Row],[CPI]]</f>
        <v>19.356396153846156</v>
      </c>
      <c r="K935">
        <f>Table_Data[[#This Row],[P]]*$J$6/Table_Data[[#This Row],[CPI]]</f>
        <v>161.8692777777778</v>
      </c>
      <c r="L935">
        <f>Table_Data[[#This Row],[E]]/(Table_Data[[#This Row],[CPI]]/$L$6)</f>
        <v>1.3373076923076925</v>
      </c>
      <c r="M935">
        <f>Table_Data[[#This Row],[P]]/(Table_Data[[#This Row],[CPI]]/$L$6)</f>
        <v>11.183333333333335</v>
      </c>
      <c r="N935" s="43">
        <f>1-(Table_Data[[#This Row],[D]]/Table_Data[[#This Row],[E]])</f>
        <v>0.50292397660818722</v>
      </c>
    </row>
    <row r="936" spans="2:14" x14ac:dyDescent="0.25">
      <c r="B936" s="27">
        <v>1948.04</v>
      </c>
      <c r="C936" s="25">
        <v>15.4</v>
      </c>
      <c r="D936" s="28">
        <v>0.85</v>
      </c>
      <c r="E936" s="25">
        <v>1.76</v>
      </c>
      <c r="F936" s="25">
        <v>23.8</v>
      </c>
      <c r="G936" s="26">
        <f>G933*9/12+G945*3/12</f>
        <v>2.4075000000000002</v>
      </c>
      <c r="H936">
        <f t="shared" si="28"/>
        <v>1948</v>
      </c>
      <c r="I936">
        <f t="shared" si="29"/>
        <v>4</v>
      </c>
      <c r="J936">
        <f>Table_Data[[#This Row],[E]]*$J$6/Table_Data[[#This Row],[CPI]]</f>
        <v>19.587542857142857</v>
      </c>
      <c r="K936">
        <f>Table_Data[[#This Row],[P]]*$J$6/Table_Data[[#This Row],[CPI]]</f>
        <v>171.39100000000002</v>
      </c>
      <c r="L936">
        <f>Table_Data[[#This Row],[E]]/(Table_Data[[#This Row],[CPI]]/$L$6)</f>
        <v>1.3532773109243699</v>
      </c>
      <c r="M936">
        <f>Table_Data[[#This Row],[P]]/(Table_Data[[#This Row],[CPI]]/$L$6)</f>
        <v>11.841176470588236</v>
      </c>
      <c r="N936" s="43">
        <f>1-(Table_Data[[#This Row],[D]]/Table_Data[[#This Row],[E]])</f>
        <v>0.51704545454545459</v>
      </c>
    </row>
    <row r="937" spans="2:14" x14ac:dyDescent="0.25">
      <c r="B937" s="27">
        <v>1948.05</v>
      </c>
      <c r="C937" s="25">
        <v>16.149999999999999</v>
      </c>
      <c r="D937" s="28">
        <v>0.85</v>
      </c>
      <c r="E937" s="25">
        <v>1.81</v>
      </c>
      <c r="F937" s="25">
        <v>23.9</v>
      </c>
      <c r="G937" s="26">
        <f>G933*8/12+G945*4/12</f>
        <v>2.3966666666666665</v>
      </c>
      <c r="H937">
        <f t="shared" si="28"/>
        <v>1948</v>
      </c>
      <c r="I937">
        <f t="shared" si="29"/>
        <v>5</v>
      </c>
      <c r="J937">
        <f>Table_Data[[#This Row],[E]]*$J$6/Table_Data[[#This Row],[CPI]]</f>
        <v>20.059722594142261</v>
      </c>
      <c r="K937">
        <f>Table_Data[[#This Row],[P]]*$J$6/Table_Data[[#This Row],[CPI]]</f>
        <v>178.98592259414227</v>
      </c>
      <c r="L937">
        <f>Table_Data[[#This Row],[E]]/(Table_Data[[#This Row],[CPI]]/$L$6)</f>
        <v>1.3858995815899584</v>
      </c>
      <c r="M937">
        <f>Table_Data[[#This Row],[P]]/(Table_Data[[#This Row],[CPI]]/$L$6)</f>
        <v>12.365899581589957</v>
      </c>
      <c r="N937" s="43">
        <f>1-(Table_Data[[#This Row],[D]]/Table_Data[[#This Row],[E]])</f>
        <v>0.53038674033149169</v>
      </c>
    </row>
    <row r="938" spans="2:14" x14ac:dyDescent="0.25">
      <c r="B938" s="27">
        <v>1948.06</v>
      </c>
      <c r="C938" s="25">
        <v>16.82</v>
      </c>
      <c r="D938" s="28">
        <v>0.85</v>
      </c>
      <c r="E938" s="25">
        <v>1.86</v>
      </c>
      <c r="F938" s="25">
        <v>24.1</v>
      </c>
      <c r="G938" s="26">
        <f>G933*7/12+G945*5/12</f>
        <v>2.3858333333333333</v>
      </c>
      <c r="H938">
        <f t="shared" si="28"/>
        <v>1948</v>
      </c>
      <c r="I938">
        <f t="shared" si="29"/>
        <v>6</v>
      </c>
      <c r="J938">
        <f>Table_Data[[#This Row],[E]]*$J$6/Table_Data[[#This Row],[CPI]]</f>
        <v>20.442789211618258</v>
      </c>
      <c r="K938">
        <f>Table_Data[[#This Row],[P]]*$J$6/Table_Data[[#This Row],[CPI]]</f>
        <v>184.86436265560164</v>
      </c>
      <c r="L938">
        <f>Table_Data[[#This Row],[E]]/(Table_Data[[#This Row],[CPI]]/$L$6)</f>
        <v>1.4123651452282158</v>
      </c>
      <c r="M938">
        <f>Table_Data[[#This Row],[P]]/(Table_Data[[#This Row],[CPI]]/$L$6)</f>
        <v>12.772033195020747</v>
      </c>
      <c r="N938" s="43">
        <f>1-(Table_Data[[#This Row],[D]]/Table_Data[[#This Row],[E]])</f>
        <v>0.543010752688172</v>
      </c>
    </row>
    <row r="939" spans="2:14" x14ac:dyDescent="0.25">
      <c r="B939" s="27">
        <v>1948.07</v>
      </c>
      <c r="C939" s="25">
        <v>16.420000000000002</v>
      </c>
      <c r="D939" s="28">
        <v>0.85666699999999996</v>
      </c>
      <c r="E939" s="25">
        <v>1.93</v>
      </c>
      <c r="F939" s="25">
        <v>24.4</v>
      </c>
      <c r="G939" s="26">
        <f>G933*6/12+G945*6/12</f>
        <v>2.375</v>
      </c>
      <c r="H939">
        <f t="shared" si="28"/>
        <v>1948</v>
      </c>
      <c r="I939">
        <f t="shared" si="29"/>
        <v>7.0000000000000009</v>
      </c>
      <c r="J939">
        <f>Table_Data[[#This Row],[E]]*$J$6/Table_Data[[#This Row],[CPI]]</f>
        <v>20.951336475409835</v>
      </c>
      <c r="K939">
        <f>Table_Data[[#This Row],[P]]*$J$6/Table_Data[[#This Row],[CPI]]</f>
        <v>178.24919426229511</v>
      </c>
      <c r="L939">
        <f>Table_Data[[#This Row],[E]]/(Table_Data[[#This Row],[CPI]]/$L$6)</f>
        <v>1.4475</v>
      </c>
      <c r="M939">
        <f>Table_Data[[#This Row],[P]]/(Table_Data[[#This Row],[CPI]]/$L$6)</f>
        <v>12.315000000000001</v>
      </c>
      <c r="N939" s="43">
        <f>1-(Table_Data[[#This Row],[D]]/Table_Data[[#This Row],[E]])</f>
        <v>0.55613108808290157</v>
      </c>
    </row>
    <row r="940" spans="2:14" x14ac:dyDescent="0.25">
      <c r="B940" s="27">
        <v>1948.08</v>
      </c>
      <c r="C940" s="25">
        <v>15.94</v>
      </c>
      <c r="D940" s="28">
        <v>0.86333300000000002</v>
      </c>
      <c r="E940" s="25">
        <v>2</v>
      </c>
      <c r="F940" s="25">
        <v>24.5</v>
      </c>
      <c r="G940" s="26">
        <f>G933*5/12+G945*7/12</f>
        <v>2.3641666666666667</v>
      </c>
      <c r="H940">
        <f t="shared" si="28"/>
        <v>1948</v>
      </c>
      <c r="I940">
        <f t="shared" si="29"/>
        <v>8</v>
      </c>
      <c r="J940">
        <f>Table_Data[[#This Row],[E]]*$J$6/Table_Data[[#This Row],[CPI]]</f>
        <v>21.622612244897962</v>
      </c>
      <c r="K940">
        <f>Table_Data[[#This Row],[P]]*$J$6/Table_Data[[#This Row],[CPI]]</f>
        <v>172.33221959183672</v>
      </c>
      <c r="L940">
        <f>Table_Data[[#This Row],[E]]/(Table_Data[[#This Row],[CPI]]/$L$6)</f>
        <v>1.4938775510204083</v>
      </c>
      <c r="M940">
        <f>Table_Data[[#This Row],[P]]/(Table_Data[[#This Row],[CPI]]/$L$6)</f>
        <v>11.906204081632653</v>
      </c>
      <c r="N940" s="43">
        <f>1-(Table_Data[[#This Row],[D]]/Table_Data[[#This Row],[E]])</f>
        <v>0.56833350000000005</v>
      </c>
    </row>
    <row r="941" spans="2:14" x14ac:dyDescent="0.25">
      <c r="B941" s="27">
        <v>1948.09</v>
      </c>
      <c r="C941" s="25">
        <v>15.76</v>
      </c>
      <c r="D941" s="28">
        <v>0.87</v>
      </c>
      <c r="E941" s="25">
        <v>2.0699999999999998</v>
      </c>
      <c r="F941" s="25">
        <v>24.5</v>
      </c>
      <c r="G941" s="26">
        <f>G933*4/12+G945*8/12</f>
        <v>2.3533333333333335</v>
      </c>
      <c r="H941">
        <f t="shared" si="28"/>
        <v>1948</v>
      </c>
      <c r="I941">
        <f t="shared" si="29"/>
        <v>9</v>
      </c>
      <c r="J941">
        <f>Table_Data[[#This Row],[E]]*$J$6/Table_Data[[#This Row],[CPI]]</f>
        <v>22.379403673469387</v>
      </c>
      <c r="K941">
        <f>Table_Data[[#This Row],[P]]*$J$6/Table_Data[[#This Row],[CPI]]</f>
        <v>170.38618448979591</v>
      </c>
      <c r="L941">
        <f>Table_Data[[#This Row],[E]]/(Table_Data[[#This Row],[CPI]]/$L$6)</f>
        <v>1.5461632653061224</v>
      </c>
      <c r="M941">
        <f>Table_Data[[#This Row],[P]]/(Table_Data[[#This Row],[CPI]]/$L$6)</f>
        <v>11.771755102040817</v>
      </c>
      <c r="N941" s="43">
        <f>1-(Table_Data[[#This Row],[D]]/Table_Data[[#This Row],[E]])</f>
        <v>0.57971014492753614</v>
      </c>
    </row>
    <row r="942" spans="2:14" x14ac:dyDescent="0.25">
      <c r="B942" s="27">
        <v>1948.1</v>
      </c>
      <c r="C942" s="25">
        <v>16.190000000000001</v>
      </c>
      <c r="D942" s="28">
        <v>0.89</v>
      </c>
      <c r="E942" s="25">
        <v>2.1433300000000002</v>
      </c>
      <c r="F942" s="25">
        <v>24.4</v>
      </c>
      <c r="G942" s="26">
        <f>G933*3/12+G945*9/12</f>
        <v>2.3424999999999998</v>
      </c>
      <c r="H942">
        <f t="shared" si="28"/>
        <v>1948</v>
      </c>
      <c r="I942">
        <f t="shared" si="29"/>
        <v>10</v>
      </c>
      <c r="J942">
        <f>Table_Data[[#This Row],[E]]*$J$6/Table_Data[[#This Row],[CPI]]</f>
        <v>23.26716477090164</v>
      </c>
      <c r="K942">
        <f>Table_Data[[#This Row],[P]]*$J$6/Table_Data[[#This Row],[CPI]]</f>
        <v>175.7524028688525</v>
      </c>
      <c r="L942">
        <f>Table_Data[[#This Row],[E]]/(Table_Data[[#This Row],[CPI]]/$L$6)</f>
        <v>1.6074975000000002</v>
      </c>
      <c r="M942">
        <f>Table_Data[[#This Row],[P]]/(Table_Data[[#This Row],[CPI]]/$L$6)</f>
        <v>12.142500000000002</v>
      </c>
      <c r="N942" s="43">
        <f>1-(Table_Data[[#This Row],[D]]/Table_Data[[#This Row],[E]])</f>
        <v>0.58475829666920176</v>
      </c>
    </row>
    <row r="943" spans="2:14" x14ac:dyDescent="0.25">
      <c r="B943" s="27">
        <v>1948.11</v>
      </c>
      <c r="C943" s="25">
        <v>15.29</v>
      </c>
      <c r="D943" s="28">
        <v>0.91</v>
      </c>
      <c r="E943" s="25">
        <v>2.2166700000000001</v>
      </c>
      <c r="F943" s="25">
        <v>24.2</v>
      </c>
      <c r="G943" s="26">
        <f>G933*2/12+G945*10/12</f>
        <v>2.3316666666666666</v>
      </c>
      <c r="H943">
        <f t="shared" si="28"/>
        <v>1948</v>
      </c>
      <c r="I943">
        <f t="shared" si="29"/>
        <v>11</v>
      </c>
      <c r="J943">
        <f>Table_Data[[#This Row],[E]]*$J$6/Table_Data[[#This Row],[CPI]]</f>
        <v>24.262185933471077</v>
      </c>
      <c r="K943">
        <f>Table_Data[[#This Row],[P]]*$J$6/Table_Data[[#This Row],[CPI]]</f>
        <v>167.35410454545453</v>
      </c>
      <c r="L943">
        <f>Table_Data[[#This Row],[E]]/(Table_Data[[#This Row],[CPI]]/$L$6)</f>
        <v>1.6762421900826447</v>
      </c>
      <c r="M943">
        <f>Table_Data[[#This Row],[P]]/(Table_Data[[#This Row],[CPI]]/$L$6)</f>
        <v>11.562272727272727</v>
      </c>
      <c r="N943" s="43">
        <f>1-(Table_Data[[#This Row],[D]]/Table_Data[[#This Row],[E]])</f>
        <v>0.58947430154240377</v>
      </c>
    </row>
    <row r="944" spans="2:14" x14ac:dyDescent="0.25">
      <c r="B944" s="27">
        <v>1948.12</v>
      </c>
      <c r="C944" s="25">
        <v>15.19</v>
      </c>
      <c r="D944" s="28">
        <v>0.93</v>
      </c>
      <c r="E944" s="25">
        <v>2.29</v>
      </c>
      <c r="F944" s="25">
        <v>24.1</v>
      </c>
      <c r="G944" s="26">
        <f>G933*1/12+G945*11/12</f>
        <v>2.3208333333333333</v>
      </c>
      <c r="H944">
        <f t="shared" si="28"/>
        <v>1948</v>
      </c>
      <c r="I944">
        <f t="shared" si="29"/>
        <v>12</v>
      </c>
      <c r="J944">
        <f>Table_Data[[#This Row],[E]]*$J$6/Table_Data[[#This Row],[CPI]]</f>
        <v>25.168810373443986</v>
      </c>
      <c r="K944">
        <f>Table_Data[[#This Row],[P]]*$J$6/Table_Data[[#This Row],[CPI]]</f>
        <v>166.94944522821578</v>
      </c>
      <c r="L944">
        <f>Table_Data[[#This Row],[E]]/(Table_Data[[#This Row],[CPI]]/$L$6)</f>
        <v>1.7388796680497924</v>
      </c>
      <c r="M944">
        <f>Table_Data[[#This Row],[P]]/(Table_Data[[#This Row],[CPI]]/$L$6)</f>
        <v>11.534315352697094</v>
      </c>
      <c r="N944" s="43">
        <f>1-(Table_Data[[#This Row],[D]]/Table_Data[[#This Row],[E]])</f>
        <v>0.59388646288209612</v>
      </c>
    </row>
    <row r="945" spans="2:14" x14ac:dyDescent="0.25">
      <c r="B945" s="27">
        <v>1949.01</v>
      </c>
      <c r="C945" s="25">
        <v>15.36</v>
      </c>
      <c r="D945" s="28">
        <v>0.94666700000000004</v>
      </c>
      <c r="E945" s="25">
        <v>2.3199999999999998</v>
      </c>
      <c r="F945" s="25">
        <v>24</v>
      </c>
      <c r="G945" s="26">
        <v>2.31</v>
      </c>
      <c r="H945">
        <f t="shared" si="28"/>
        <v>1949</v>
      </c>
      <c r="I945">
        <f t="shared" si="29"/>
        <v>1</v>
      </c>
      <c r="J945">
        <f>Table_Data[[#This Row],[E]]*$J$6/Table_Data[[#This Row],[CPI]]</f>
        <v>25.604776666666666</v>
      </c>
      <c r="K945">
        <f>Table_Data[[#This Row],[P]]*$J$6/Table_Data[[#This Row],[CPI]]</f>
        <v>169.52128000000002</v>
      </c>
      <c r="L945">
        <f>Table_Data[[#This Row],[E]]/(Table_Data[[#This Row],[CPI]]/$L$6)</f>
        <v>1.7689999999999999</v>
      </c>
      <c r="M945">
        <f>Table_Data[[#This Row],[P]]/(Table_Data[[#This Row],[CPI]]/$L$6)</f>
        <v>11.712</v>
      </c>
      <c r="N945" s="43">
        <f>1-(Table_Data[[#This Row],[D]]/Table_Data[[#This Row],[E]])</f>
        <v>0.59195387931034471</v>
      </c>
    </row>
    <row r="946" spans="2:14" x14ac:dyDescent="0.25">
      <c r="B946" s="27">
        <v>1949.02</v>
      </c>
      <c r="C946" s="25">
        <v>14.77</v>
      </c>
      <c r="D946" s="28">
        <v>0.96333299999999999</v>
      </c>
      <c r="E946" s="25">
        <v>2.35</v>
      </c>
      <c r="F946" s="25">
        <v>23.8</v>
      </c>
      <c r="G946" s="26">
        <f>G945*11/12+G957*1/12</f>
        <v>2.3108333333333335</v>
      </c>
      <c r="H946">
        <f t="shared" si="28"/>
        <v>1949</v>
      </c>
      <c r="I946">
        <f t="shared" si="29"/>
        <v>2</v>
      </c>
      <c r="J946">
        <f>Table_Data[[#This Row],[E]]*$J$6/Table_Data[[#This Row],[CPI]]</f>
        <v>26.15382142857143</v>
      </c>
      <c r="K946">
        <f>Table_Data[[#This Row],[P]]*$J$6/Table_Data[[#This Row],[CPI]]</f>
        <v>164.37954999999999</v>
      </c>
      <c r="L946">
        <f>Table_Data[[#This Row],[E]]/(Table_Data[[#This Row],[CPI]]/$L$6)</f>
        <v>1.8069327731092439</v>
      </c>
      <c r="M946">
        <f>Table_Data[[#This Row],[P]]/(Table_Data[[#This Row],[CPI]]/$L$6)</f>
        <v>11.356764705882354</v>
      </c>
      <c r="N946" s="43">
        <f>1-(Table_Data[[#This Row],[D]]/Table_Data[[#This Row],[E]])</f>
        <v>0.59007106382978725</v>
      </c>
    </row>
    <row r="947" spans="2:14" x14ac:dyDescent="0.25">
      <c r="B947" s="27">
        <v>1949.03</v>
      </c>
      <c r="C947" s="25">
        <v>14.91</v>
      </c>
      <c r="D947" s="28">
        <v>0.98</v>
      </c>
      <c r="E947" s="25">
        <v>2.38</v>
      </c>
      <c r="F947" s="25">
        <v>23.8</v>
      </c>
      <c r="G947" s="26">
        <f>G945*10/12+G957*2/12</f>
        <v>2.3116666666666665</v>
      </c>
      <c r="H947">
        <f t="shared" si="28"/>
        <v>1949</v>
      </c>
      <c r="I947">
        <f t="shared" si="29"/>
        <v>3</v>
      </c>
      <c r="J947">
        <f>Table_Data[[#This Row],[E]]*$J$6/Table_Data[[#This Row],[CPI]]</f>
        <v>26.487699999999997</v>
      </c>
      <c r="K947">
        <f>Table_Data[[#This Row],[P]]*$J$6/Table_Data[[#This Row],[CPI]]</f>
        <v>165.93765000000002</v>
      </c>
      <c r="L947">
        <f>Table_Data[[#This Row],[E]]/(Table_Data[[#This Row],[CPI]]/$L$6)</f>
        <v>1.83</v>
      </c>
      <c r="M947">
        <f>Table_Data[[#This Row],[P]]/(Table_Data[[#This Row],[CPI]]/$L$6)</f>
        <v>11.464411764705883</v>
      </c>
      <c r="N947" s="43">
        <f>1-(Table_Data[[#This Row],[D]]/Table_Data[[#This Row],[E]])</f>
        <v>0.58823529411764697</v>
      </c>
    </row>
    <row r="948" spans="2:14" x14ac:dyDescent="0.25">
      <c r="B948" s="27">
        <v>1949.04</v>
      </c>
      <c r="C948" s="25">
        <v>14.89</v>
      </c>
      <c r="D948" s="28">
        <v>0.99333300000000002</v>
      </c>
      <c r="E948" s="25">
        <v>2.3866700000000001</v>
      </c>
      <c r="F948" s="25">
        <v>23.9</v>
      </c>
      <c r="G948" s="26">
        <f>G945*9/12+G957*3/12</f>
        <v>2.3125</v>
      </c>
      <c r="H948">
        <f t="shared" si="28"/>
        <v>1949</v>
      </c>
      <c r="I948">
        <f t="shared" si="29"/>
        <v>4</v>
      </c>
      <c r="J948">
        <f>Table_Data[[#This Row],[E]]*$J$6/Table_Data[[#This Row],[CPI]]</f>
        <v>26.450794543514647</v>
      </c>
      <c r="K948">
        <f>Table_Data[[#This Row],[P]]*$J$6/Table_Data[[#This Row],[CPI]]</f>
        <v>165.02169581589959</v>
      </c>
      <c r="L948">
        <f>Table_Data[[#This Row],[E]]/(Table_Data[[#This Row],[CPI]]/$L$6)</f>
        <v>1.8274502510460253</v>
      </c>
      <c r="M948">
        <f>Table_Data[[#This Row],[P]]/(Table_Data[[#This Row],[CPI]]/$L$6)</f>
        <v>11.401129707112972</v>
      </c>
      <c r="N948" s="43">
        <f>1-(Table_Data[[#This Row],[D]]/Table_Data[[#This Row],[E]])</f>
        <v>0.58379960363183847</v>
      </c>
    </row>
    <row r="949" spans="2:14" x14ac:dyDescent="0.25">
      <c r="B949" s="27">
        <v>1949.05</v>
      </c>
      <c r="C949" s="25">
        <v>14.78</v>
      </c>
      <c r="D949" s="28">
        <v>1.00667</v>
      </c>
      <c r="E949" s="25">
        <v>2.3933300000000002</v>
      </c>
      <c r="F949" s="25">
        <v>23.8</v>
      </c>
      <c r="G949" s="26">
        <f>G945*8/12+G957*4/12</f>
        <v>2.3133333333333335</v>
      </c>
      <c r="H949">
        <f t="shared" si="28"/>
        <v>1949</v>
      </c>
      <c r="I949">
        <f t="shared" si="29"/>
        <v>5</v>
      </c>
      <c r="J949">
        <f>Table_Data[[#This Row],[E]]*$J$6/Table_Data[[#This Row],[CPI]]</f>
        <v>26.636053378571429</v>
      </c>
      <c r="K949">
        <f>Table_Data[[#This Row],[P]]*$J$6/Table_Data[[#This Row],[CPI]]</f>
        <v>164.49084285714284</v>
      </c>
      <c r="L949">
        <f>Table_Data[[#This Row],[E]]/(Table_Data[[#This Row],[CPI]]/$L$6)</f>
        <v>1.8402495378151262</v>
      </c>
      <c r="M949">
        <f>Table_Data[[#This Row],[P]]/(Table_Data[[#This Row],[CPI]]/$L$6)</f>
        <v>11.364453781512605</v>
      </c>
      <c r="N949" s="43">
        <f>1-(Table_Data[[#This Row],[D]]/Table_Data[[#This Row],[E]])</f>
        <v>0.57938520805739291</v>
      </c>
    </row>
    <row r="950" spans="2:14" x14ac:dyDescent="0.25">
      <c r="B950" s="27">
        <v>1949.06</v>
      </c>
      <c r="C950" s="25">
        <v>13.97</v>
      </c>
      <c r="D950" s="28">
        <v>1.02</v>
      </c>
      <c r="E950" s="25">
        <v>2.4</v>
      </c>
      <c r="F950" s="25">
        <v>23.9</v>
      </c>
      <c r="G950" s="26">
        <f>G945*7/12+G957*5/12</f>
        <v>2.3141666666666669</v>
      </c>
      <c r="H950">
        <f t="shared" si="28"/>
        <v>1949</v>
      </c>
      <c r="I950">
        <f t="shared" si="29"/>
        <v>6</v>
      </c>
      <c r="J950">
        <f>Table_Data[[#This Row],[E]]*$J$6/Table_Data[[#This Row],[CPI]]</f>
        <v>26.598527196652721</v>
      </c>
      <c r="K950">
        <f>Table_Data[[#This Row],[P]]*$J$6/Table_Data[[#This Row],[CPI]]</f>
        <v>154.82559372384941</v>
      </c>
      <c r="L950">
        <f>Table_Data[[#This Row],[E]]/(Table_Data[[#This Row],[CPI]]/$L$6)</f>
        <v>1.8376569037656905</v>
      </c>
      <c r="M950">
        <f>Table_Data[[#This Row],[P]]/(Table_Data[[#This Row],[CPI]]/$L$6)</f>
        <v>10.696694560669457</v>
      </c>
      <c r="N950" s="43">
        <f>1-(Table_Data[[#This Row],[D]]/Table_Data[[#This Row],[E]])</f>
        <v>0.57499999999999996</v>
      </c>
    </row>
    <row r="951" spans="2:14" x14ac:dyDescent="0.25">
      <c r="B951" s="27">
        <v>1949.07</v>
      </c>
      <c r="C951" s="25">
        <v>14.76</v>
      </c>
      <c r="D951" s="28">
        <v>1.02667</v>
      </c>
      <c r="E951" s="25">
        <v>2.3966699999999999</v>
      </c>
      <c r="F951" s="25">
        <v>23.7</v>
      </c>
      <c r="G951" s="26">
        <f>G945*6/12+G957*6/12</f>
        <v>2.3149999999999999</v>
      </c>
      <c r="H951">
        <f t="shared" si="28"/>
        <v>1949</v>
      </c>
      <c r="I951">
        <f t="shared" si="29"/>
        <v>7.0000000000000009</v>
      </c>
      <c r="J951">
        <f>Table_Data[[#This Row],[E]]*$J$6/Table_Data[[#This Row],[CPI]]</f>
        <v>26.785770446835446</v>
      </c>
      <c r="K951">
        <f>Table_Data[[#This Row],[P]]*$J$6/Table_Data[[#This Row],[CPI]]</f>
        <v>164.96137215189873</v>
      </c>
      <c r="L951">
        <f>Table_Data[[#This Row],[E]]/(Table_Data[[#This Row],[CPI]]/$L$6)</f>
        <v>1.8505932911392406</v>
      </c>
      <c r="M951">
        <f>Table_Data[[#This Row],[P]]/(Table_Data[[#This Row],[CPI]]/$L$6)</f>
        <v>11.396962025316457</v>
      </c>
      <c r="N951" s="43">
        <f>1-(Table_Data[[#This Row],[D]]/Table_Data[[#This Row],[E]])</f>
        <v>0.57162646505359516</v>
      </c>
    </row>
    <row r="952" spans="2:14" x14ac:dyDescent="0.25">
      <c r="B952" s="27">
        <v>1949.08</v>
      </c>
      <c r="C952" s="25">
        <v>15.29</v>
      </c>
      <c r="D952" s="28">
        <v>1.0333300000000001</v>
      </c>
      <c r="E952" s="25">
        <v>2.3933300000000002</v>
      </c>
      <c r="F952" s="25">
        <v>23.8</v>
      </c>
      <c r="G952" s="26">
        <f>G945*5/12+G957*7/12</f>
        <v>2.3158333333333334</v>
      </c>
      <c r="H952">
        <f t="shared" si="28"/>
        <v>1949</v>
      </c>
      <c r="I952">
        <f t="shared" si="29"/>
        <v>8</v>
      </c>
      <c r="J952">
        <f>Table_Data[[#This Row],[E]]*$J$6/Table_Data[[#This Row],[CPI]]</f>
        <v>26.636053378571429</v>
      </c>
      <c r="K952">
        <f>Table_Data[[#This Row],[P]]*$J$6/Table_Data[[#This Row],[CPI]]</f>
        <v>170.16677857142855</v>
      </c>
      <c r="L952">
        <f>Table_Data[[#This Row],[E]]/(Table_Data[[#This Row],[CPI]]/$L$6)</f>
        <v>1.8402495378151262</v>
      </c>
      <c r="M952">
        <f>Table_Data[[#This Row],[P]]/(Table_Data[[#This Row],[CPI]]/$L$6)</f>
        <v>11.756596638655463</v>
      </c>
      <c r="N952" s="43">
        <f>1-(Table_Data[[#This Row],[D]]/Table_Data[[#This Row],[E]])</f>
        <v>0.56824591677704284</v>
      </c>
    </row>
    <row r="953" spans="2:14" x14ac:dyDescent="0.25">
      <c r="B953" s="27">
        <v>1949.09</v>
      </c>
      <c r="C953" s="25">
        <v>15.49</v>
      </c>
      <c r="D953" s="28">
        <v>1.04</v>
      </c>
      <c r="E953" s="25">
        <v>2.39</v>
      </c>
      <c r="F953" s="25">
        <v>23.9</v>
      </c>
      <c r="G953" s="26">
        <f>G945*4/12+G957*8/12</f>
        <v>2.3166666666666664</v>
      </c>
      <c r="H953">
        <f t="shared" si="28"/>
        <v>1949</v>
      </c>
      <c r="I953">
        <f t="shared" si="29"/>
        <v>9</v>
      </c>
      <c r="J953">
        <f>Table_Data[[#This Row],[E]]*$J$6/Table_Data[[#This Row],[CPI]]</f>
        <v>26.487700000000004</v>
      </c>
      <c r="K953">
        <f>Table_Data[[#This Row],[P]]*$J$6/Table_Data[[#This Row],[CPI]]</f>
        <v>171.67132761506278</v>
      </c>
      <c r="L953">
        <f>Table_Data[[#This Row],[E]]/(Table_Data[[#This Row],[CPI]]/$L$6)</f>
        <v>1.8300000000000003</v>
      </c>
      <c r="M953">
        <f>Table_Data[[#This Row],[P]]/(Table_Data[[#This Row],[CPI]]/$L$6)</f>
        <v>11.860543933054394</v>
      </c>
      <c r="N953" s="43">
        <f>1-(Table_Data[[#This Row],[D]]/Table_Data[[#This Row],[E]])</f>
        <v>0.56485355648535562</v>
      </c>
    </row>
    <row r="954" spans="2:14" x14ac:dyDescent="0.25">
      <c r="B954" s="27">
        <v>1949.1</v>
      </c>
      <c r="C954" s="25">
        <v>15.89</v>
      </c>
      <c r="D954" s="28">
        <v>1.0733299999999999</v>
      </c>
      <c r="E954" s="25">
        <v>2.3666700000000001</v>
      </c>
      <c r="F954" s="25">
        <v>23.7</v>
      </c>
      <c r="G954" s="26">
        <f>G945*3/12+G957*9/12</f>
        <v>2.3174999999999999</v>
      </c>
      <c r="H954">
        <f t="shared" si="28"/>
        <v>1949</v>
      </c>
      <c r="I954">
        <f t="shared" si="29"/>
        <v>10</v>
      </c>
      <c r="J954">
        <f>Table_Data[[#This Row],[E]]*$J$6/Table_Data[[#This Row],[CPI]]</f>
        <v>26.450483105063292</v>
      </c>
      <c r="K954">
        <f>Table_Data[[#This Row],[P]]*$J$6/Table_Data[[#This Row],[CPI]]</f>
        <v>177.59052869198317</v>
      </c>
      <c r="L954">
        <f>Table_Data[[#This Row],[E]]/(Table_Data[[#This Row],[CPI]]/$L$6)</f>
        <v>1.8274287341772153</v>
      </c>
      <c r="M954">
        <f>Table_Data[[#This Row],[P]]/(Table_Data[[#This Row],[CPI]]/$L$6)</f>
        <v>12.269493670886078</v>
      </c>
      <c r="N954" s="43">
        <f>1-(Table_Data[[#This Row],[D]]/Table_Data[[#This Row],[E]])</f>
        <v>0.54648092044940788</v>
      </c>
    </row>
    <row r="955" spans="2:14" x14ac:dyDescent="0.25">
      <c r="B955" s="27">
        <v>1949.11</v>
      </c>
      <c r="C955" s="25">
        <v>16.11</v>
      </c>
      <c r="D955" s="28">
        <v>1.10667</v>
      </c>
      <c r="E955" s="25">
        <v>2.3433299999999999</v>
      </c>
      <c r="F955" s="25">
        <v>23.8</v>
      </c>
      <c r="G955" s="26">
        <f>G945*2/12+G957*10/12</f>
        <v>2.3183333333333334</v>
      </c>
      <c r="H955">
        <f t="shared" si="28"/>
        <v>1949</v>
      </c>
      <c r="I955">
        <f t="shared" si="29"/>
        <v>11</v>
      </c>
      <c r="J955">
        <f>Table_Data[[#This Row],[E]]*$J$6/Table_Data[[#This Row],[CPI]]</f>
        <v>26.079589092857141</v>
      </c>
      <c r="K955">
        <f>Table_Data[[#This Row],[P]]*$J$6/Table_Data[[#This Row],[CPI]]</f>
        <v>179.29279285714284</v>
      </c>
      <c r="L955">
        <f>Table_Data[[#This Row],[E]]/(Table_Data[[#This Row],[CPI]]/$L$6)</f>
        <v>1.8018041596638656</v>
      </c>
      <c r="M955">
        <f>Table_Data[[#This Row],[P]]/(Table_Data[[#This Row],[CPI]]/$L$6)</f>
        <v>12.387100840336135</v>
      </c>
      <c r="N955" s="43">
        <f>1-(Table_Data[[#This Row],[D]]/Table_Data[[#This Row],[E]])</f>
        <v>0.5277361703217216</v>
      </c>
    </row>
    <row r="956" spans="2:14" x14ac:dyDescent="0.25">
      <c r="B956" s="27">
        <v>1949.12</v>
      </c>
      <c r="C956" s="25">
        <v>16.54</v>
      </c>
      <c r="D956" s="28">
        <v>1.1399999999999999</v>
      </c>
      <c r="E956" s="25">
        <v>2.3199999999999998</v>
      </c>
      <c r="F956" s="25">
        <v>23.6</v>
      </c>
      <c r="G956" s="26">
        <f>G945*1/12+G957*11/12</f>
        <v>2.3191666666666664</v>
      </c>
      <c r="H956">
        <f t="shared" si="28"/>
        <v>1949</v>
      </c>
      <c r="I956">
        <f t="shared" si="29"/>
        <v>12</v>
      </c>
      <c r="J956">
        <f>Table_Data[[#This Row],[E]]*$J$6/Table_Data[[#This Row],[CPI]]</f>
        <v>26.038755932203387</v>
      </c>
      <c r="K956">
        <f>Table_Data[[#This Row],[P]]*$J$6/Table_Data[[#This Row],[CPI]]</f>
        <v>185.63837203389826</v>
      </c>
      <c r="L956">
        <f>Table_Data[[#This Row],[E]]/(Table_Data[[#This Row],[CPI]]/$L$6)</f>
        <v>1.7989830508474574</v>
      </c>
      <c r="M956">
        <f>Table_Data[[#This Row],[P]]/(Table_Data[[#This Row],[CPI]]/$L$6)</f>
        <v>12.825508474576269</v>
      </c>
      <c r="N956" s="43">
        <f>1-(Table_Data[[#This Row],[D]]/Table_Data[[#This Row],[E]])</f>
        <v>0.50862068965517238</v>
      </c>
    </row>
    <row r="957" spans="2:14" x14ac:dyDescent="0.25">
      <c r="B957" s="27">
        <v>1950.01</v>
      </c>
      <c r="C957" s="25">
        <v>16.88</v>
      </c>
      <c r="D957" s="28">
        <v>1.1499999999999999</v>
      </c>
      <c r="E957" s="25">
        <v>2.3366699999999998</v>
      </c>
      <c r="F957" s="25">
        <v>23.5</v>
      </c>
      <c r="G957" s="26">
        <v>2.3199999999999998</v>
      </c>
      <c r="H957">
        <f t="shared" si="28"/>
        <v>1950</v>
      </c>
      <c r="I957">
        <f t="shared" si="29"/>
        <v>1</v>
      </c>
      <c r="J957">
        <f>Table_Data[[#This Row],[E]]*$J$6/Table_Data[[#This Row],[CPI]]</f>
        <v>26.337452748510636</v>
      </c>
      <c r="K957">
        <f>Table_Data[[#This Row],[P]]*$J$6/Table_Data[[#This Row],[CPI]]</f>
        <v>190.26058553191487</v>
      </c>
      <c r="L957">
        <f>Table_Data[[#This Row],[E]]/(Table_Data[[#This Row],[CPI]]/$L$6)</f>
        <v>1.8196196170212766</v>
      </c>
      <c r="M957">
        <f>Table_Data[[#This Row],[P]]/(Table_Data[[#This Row],[CPI]]/$L$6)</f>
        <v>13.144851063829789</v>
      </c>
      <c r="N957" s="43">
        <f>1-(Table_Data[[#This Row],[D]]/Table_Data[[#This Row],[E]])</f>
        <v>0.50784663645272976</v>
      </c>
    </row>
    <row r="958" spans="2:14" x14ac:dyDescent="0.25">
      <c r="B958" s="27">
        <v>1950.02</v>
      </c>
      <c r="C958" s="25">
        <v>17.21</v>
      </c>
      <c r="D958" s="28">
        <v>1.1599999999999999</v>
      </c>
      <c r="E958" s="25">
        <v>2.3533300000000001</v>
      </c>
      <c r="F958" s="25">
        <v>23.5</v>
      </c>
      <c r="G958" s="26">
        <f>G957*11/12+G969*1/12</f>
        <v>2.3408333333333333</v>
      </c>
      <c r="H958">
        <f t="shared" si="28"/>
        <v>1950</v>
      </c>
      <c r="I958">
        <f t="shared" si="29"/>
        <v>2</v>
      </c>
      <c r="J958">
        <f>Table_Data[[#This Row],[E]]*$J$6/Table_Data[[#This Row],[CPI]]</f>
        <v>26.525233634468087</v>
      </c>
      <c r="K958">
        <f>Table_Data[[#This Row],[P]]*$J$6/Table_Data[[#This Row],[CPI]]</f>
        <v>193.98013489361705</v>
      </c>
      <c r="L958">
        <f>Table_Data[[#This Row],[E]]/(Table_Data[[#This Row],[CPI]]/$L$6)</f>
        <v>1.8325931489361704</v>
      </c>
      <c r="M958">
        <f>Table_Data[[#This Row],[P]]/(Table_Data[[#This Row],[CPI]]/$L$6)</f>
        <v>13.401829787234044</v>
      </c>
      <c r="N958" s="43">
        <f>1-(Table_Data[[#This Row],[D]]/Table_Data[[#This Row],[E]])</f>
        <v>0.5070814547895961</v>
      </c>
    </row>
    <row r="959" spans="2:14" x14ac:dyDescent="0.25">
      <c r="B959" s="27">
        <v>1950.03</v>
      </c>
      <c r="C959" s="25">
        <v>17.350000000000001</v>
      </c>
      <c r="D959" s="28">
        <v>1.17</v>
      </c>
      <c r="E959" s="25">
        <v>2.37</v>
      </c>
      <c r="F959" s="25">
        <v>23.6</v>
      </c>
      <c r="G959" s="26">
        <f>G957*10/12+G969*2/12</f>
        <v>2.3616666666666668</v>
      </c>
      <c r="H959">
        <f t="shared" si="28"/>
        <v>1950</v>
      </c>
      <c r="I959">
        <f t="shared" si="29"/>
        <v>3</v>
      </c>
      <c r="J959">
        <f>Table_Data[[#This Row],[E]]*$J$6/Table_Data[[#This Row],[CPI]]</f>
        <v>26.599936016949155</v>
      </c>
      <c r="K959">
        <f>Table_Data[[#This Row],[P]]*$J$6/Table_Data[[#This Row],[CPI]]</f>
        <v>194.72948940677966</v>
      </c>
      <c r="L959">
        <f>Table_Data[[#This Row],[E]]/(Table_Data[[#This Row],[CPI]]/$L$6)</f>
        <v>1.8377542372881355</v>
      </c>
      <c r="M959">
        <f>Table_Data[[#This Row],[P]]/(Table_Data[[#This Row],[CPI]]/$L$6)</f>
        <v>13.453601694915255</v>
      </c>
      <c r="N959" s="43">
        <f>1-(Table_Data[[#This Row],[D]]/Table_Data[[#This Row],[E]])</f>
        <v>0.50632911392405067</v>
      </c>
    </row>
    <row r="960" spans="2:14" x14ac:dyDescent="0.25">
      <c r="B960" s="27">
        <v>1950.04</v>
      </c>
      <c r="C960" s="25">
        <v>17.84</v>
      </c>
      <c r="D960" s="28">
        <v>1.18</v>
      </c>
      <c r="E960" s="25">
        <v>2.4266700000000001</v>
      </c>
      <c r="F960" s="25">
        <v>23.6</v>
      </c>
      <c r="G960" s="26">
        <f>G957*9/12+G969*3/12</f>
        <v>2.3824999999999998</v>
      </c>
      <c r="H960">
        <f t="shared" si="28"/>
        <v>1950</v>
      </c>
      <c r="I960">
        <f t="shared" si="29"/>
        <v>4</v>
      </c>
      <c r="J960">
        <f>Table_Data[[#This Row],[E]]*$J$6/Table_Data[[#This Row],[CPI]]</f>
        <v>27.235977525000003</v>
      </c>
      <c r="K960">
        <f>Table_Data[[#This Row],[P]]*$J$6/Table_Data[[#This Row],[CPI]]</f>
        <v>200.22905423728812</v>
      </c>
      <c r="L960">
        <f>Table_Data[[#This Row],[E]]/(Table_Data[[#This Row],[CPI]]/$L$6)</f>
        <v>1.8816975</v>
      </c>
      <c r="M960">
        <f>Table_Data[[#This Row],[P]]/(Table_Data[[#This Row],[CPI]]/$L$6)</f>
        <v>13.833559322033897</v>
      </c>
      <c r="N960" s="43">
        <f>1-(Table_Data[[#This Row],[D]]/Table_Data[[#This Row],[E]])</f>
        <v>0.51373693168003887</v>
      </c>
    </row>
    <row r="961" spans="2:14" x14ac:dyDescent="0.25">
      <c r="B961" s="27">
        <v>1950.05</v>
      </c>
      <c r="C961" s="25">
        <v>18.440000000000001</v>
      </c>
      <c r="D961" s="28">
        <v>1.19</v>
      </c>
      <c r="E961" s="25">
        <v>2.48333</v>
      </c>
      <c r="F961" s="25">
        <v>23.7</v>
      </c>
      <c r="G961" s="26">
        <f>G957*8/12+G969*4/12</f>
        <v>2.4033333333333333</v>
      </c>
      <c r="H961">
        <f t="shared" si="28"/>
        <v>1950</v>
      </c>
      <c r="I961">
        <f t="shared" si="29"/>
        <v>5</v>
      </c>
      <c r="J961">
        <f>Table_Data[[#This Row],[E]]*$J$6/Table_Data[[#This Row],[CPI]]</f>
        <v>27.754303814767933</v>
      </c>
      <c r="K961">
        <f>Table_Data[[#This Row],[P]]*$J$6/Table_Data[[#This Row],[CPI]]</f>
        <v>206.08995274261608</v>
      </c>
      <c r="L961">
        <f>Table_Data[[#This Row],[E]]/(Table_Data[[#This Row],[CPI]]/$L$6)</f>
        <v>1.9175079746835446</v>
      </c>
      <c r="M961">
        <f>Table_Data[[#This Row],[P]]/(Table_Data[[#This Row],[CPI]]/$L$6)</f>
        <v>14.23848101265823</v>
      </c>
      <c r="N961" s="43">
        <f>1-(Table_Data[[#This Row],[D]]/Table_Data[[#This Row],[E]])</f>
        <v>0.5208047259123838</v>
      </c>
    </row>
    <row r="962" spans="2:14" x14ac:dyDescent="0.25">
      <c r="B962" s="27">
        <v>1950.06</v>
      </c>
      <c r="C962" s="25">
        <v>18.739999999999998</v>
      </c>
      <c r="D962" s="28">
        <v>1.2</v>
      </c>
      <c r="E962" s="25">
        <v>2.54</v>
      </c>
      <c r="F962" s="25">
        <v>23.8</v>
      </c>
      <c r="G962" s="26">
        <f>G957*7/12+G969*5/12</f>
        <v>2.4241666666666664</v>
      </c>
      <c r="H962">
        <f t="shared" si="28"/>
        <v>1950</v>
      </c>
      <c r="I962">
        <f t="shared" si="29"/>
        <v>6</v>
      </c>
      <c r="J962">
        <f>Table_Data[[#This Row],[E]]*$J$6/Table_Data[[#This Row],[CPI]]</f>
        <v>28.268385714285717</v>
      </c>
      <c r="K962">
        <f>Table_Data[[#This Row],[P]]*$J$6/Table_Data[[#This Row],[CPI]]</f>
        <v>208.56281428571427</v>
      </c>
      <c r="L962">
        <f>Table_Data[[#This Row],[E]]/(Table_Data[[#This Row],[CPI]]/$L$6)</f>
        <v>1.9530252100840337</v>
      </c>
      <c r="M962">
        <f>Table_Data[[#This Row],[P]]/(Table_Data[[#This Row],[CPI]]/$L$6)</f>
        <v>14.409327731092437</v>
      </c>
      <c r="N962" s="43">
        <f>1-(Table_Data[[#This Row],[D]]/Table_Data[[#This Row],[E]])</f>
        <v>0.52755905511811019</v>
      </c>
    </row>
    <row r="963" spans="2:14" x14ac:dyDescent="0.25">
      <c r="B963" s="27">
        <v>1950.07</v>
      </c>
      <c r="C963" s="25">
        <v>17.38</v>
      </c>
      <c r="D963" s="28">
        <v>1.24333</v>
      </c>
      <c r="E963" s="25">
        <v>2.6</v>
      </c>
      <c r="F963" s="25">
        <v>24.1</v>
      </c>
      <c r="G963" s="26">
        <f>G957*6/12+G969*6/12</f>
        <v>2.4449999999999998</v>
      </c>
      <c r="H963">
        <f t="shared" si="28"/>
        <v>1950</v>
      </c>
      <c r="I963">
        <f t="shared" si="29"/>
        <v>7.0000000000000009</v>
      </c>
      <c r="J963">
        <f>Table_Data[[#This Row],[E]]*$J$6/Table_Data[[#This Row],[CPI]]</f>
        <v>28.575941908713691</v>
      </c>
      <c r="K963">
        <f>Table_Data[[#This Row],[P]]*$J$6/Table_Data[[#This Row],[CPI]]</f>
        <v>191.01918091286305</v>
      </c>
      <c r="L963">
        <f>Table_Data[[#This Row],[E]]/(Table_Data[[#This Row],[CPI]]/$L$6)</f>
        <v>1.9742738589211617</v>
      </c>
      <c r="M963">
        <f>Table_Data[[#This Row],[P]]/(Table_Data[[#This Row],[CPI]]/$L$6)</f>
        <v>13.19726141078838</v>
      </c>
      <c r="N963" s="43">
        <f>1-(Table_Data[[#This Row],[D]]/Table_Data[[#This Row],[E]])</f>
        <v>0.52179615384615385</v>
      </c>
    </row>
    <row r="964" spans="2:14" x14ac:dyDescent="0.25">
      <c r="B964" s="27">
        <v>1950.08</v>
      </c>
      <c r="C964" s="25">
        <v>18.43</v>
      </c>
      <c r="D964" s="28">
        <v>1.28667</v>
      </c>
      <c r="E964" s="25">
        <v>2.66</v>
      </c>
      <c r="F964" s="25">
        <v>24.3</v>
      </c>
      <c r="G964" s="26">
        <f>G957*5/12+G969*7/12</f>
        <v>2.4658333333333333</v>
      </c>
      <c r="H964">
        <f t="shared" si="28"/>
        <v>1950</v>
      </c>
      <c r="I964">
        <f t="shared" si="29"/>
        <v>8</v>
      </c>
      <c r="J964">
        <f>Table_Data[[#This Row],[E]]*$J$6/Table_Data[[#This Row],[CPI]]</f>
        <v>28.994766255144036</v>
      </c>
      <c r="K964">
        <f>Table_Data[[#This Row],[P]]*$J$6/Table_Data[[#This Row],[CPI]]</f>
        <v>200.89230905349794</v>
      </c>
      <c r="L964">
        <f>Table_Data[[#This Row],[E]]/(Table_Data[[#This Row],[CPI]]/$L$6)</f>
        <v>2.00320987654321</v>
      </c>
      <c r="M964">
        <f>Table_Data[[#This Row],[P]]/(Table_Data[[#This Row],[CPI]]/$L$6)</f>
        <v>13.879382716049383</v>
      </c>
      <c r="N964" s="43">
        <f>1-(Table_Data[[#This Row],[D]]/Table_Data[[#This Row],[E]])</f>
        <v>0.51628947368421052</v>
      </c>
    </row>
    <row r="965" spans="2:14" x14ac:dyDescent="0.25">
      <c r="B965" s="27">
        <v>1950.09</v>
      </c>
      <c r="C965" s="25">
        <v>19.079999999999998</v>
      </c>
      <c r="D965" s="28">
        <v>1.33</v>
      </c>
      <c r="E965" s="25">
        <v>2.72</v>
      </c>
      <c r="F965" s="25">
        <v>24.4</v>
      </c>
      <c r="G965" s="26">
        <f>G957*4/12+G969*8/12</f>
        <v>2.4866666666666664</v>
      </c>
      <c r="H965">
        <f t="shared" si="28"/>
        <v>1950</v>
      </c>
      <c r="I965">
        <f t="shared" si="29"/>
        <v>9</v>
      </c>
      <c r="J965">
        <f>Table_Data[[#This Row],[E]]*$J$6/Table_Data[[#This Row],[CPI]]</f>
        <v>29.527272131147544</v>
      </c>
      <c r="K965">
        <f>Table_Data[[#This Row],[P]]*$J$6/Table_Data[[#This Row],[CPI]]</f>
        <v>207.12512950819672</v>
      </c>
      <c r="L965">
        <f>Table_Data[[#This Row],[E]]/(Table_Data[[#This Row],[CPI]]/$L$6)</f>
        <v>2.0400000000000005</v>
      </c>
      <c r="M965">
        <f>Table_Data[[#This Row],[P]]/(Table_Data[[#This Row],[CPI]]/$L$6)</f>
        <v>14.309999999999999</v>
      </c>
      <c r="N965" s="43">
        <f>1-(Table_Data[[#This Row],[D]]/Table_Data[[#This Row],[E]])</f>
        <v>0.51102941176470584</v>
      </c>
    </row>
    <row r="966" spans="2:14" x14ac:dyDescent="0.25">
      <c r="B966" s="27">
        <v>1950.1</v>
      </c>
      <c r="C966" s="25">
        <v>19.87</v>
      </c>
      <c r="D966" s="28">
        <v>1.3766700000000001</v>
      </c>
      <c r="E966" s="25">
        <v>2.76</v>
      </c>
      <c r="F966" s="25">
        <v>24.6</v>
      </c>
      <c r="G966" s="26">
        <f>G957*3/12+G969*9/12</f>
        <v>2.5074999999999998</v>
      </c>
      <c r="H966">
        <f t="shared" si="28"/>
        <v>1950</v>
      </c>
      <c r="I966">
        <f t="shared" si="29"/>
        <v>10</v>
      </c>
      <c r="J966">
        <f>Table_Data[[#This Row],[E]]*$J$6/Table_Data[[#This Row],[CPI]]</f>
        <v>29.71790731707317</v>
      </c>
      <c r="K966">
        <f>Table_Data[[#This Row],[P]]*$J$6/Table_Data[[#This Row],[CPI]]</f>
        <v>213.94739796747967</v>
      </c>
      <c r="L966">
        <f>Table_Data[[#This Row],[E]]/(Table_Data[[#This Row],[CPI]]/$L$6)</f>
        <v>2.0531707317073171</v>
      </c>
      <c r="M966">
        <f>Table_Data[[#This Row],[P]]/(Table_Data[[#This Row],[CPI]]/$L$6)</f>
        <v>14.781341463414636</v>
      </c>
      <c r="N966" s="43">
        <f>1-(Table_Data[[#This Row],[D]]/Table_Data[[#This Row],[E]])</f>
        <v>0.50120652173913038</v>
      </c>
    </row>
    <row r="967" spans="2:14" x14ac:dyDescent="0.25">
      <c r="B967" s="27">
        <v>1950.11</v>
      </c>
      <c r="C967" s="25">
        <v>19.829999999999998</v>
      </c>
      <c r="D967" s="28">
        <v>1.42333</v>
      </c>
      <c r="E967" s="25">
        <v>2.8</v>
      </c>
      <c r="F967" s="25">
        <v>24.7</v>
      </c>
      <c r="G967" s="26">
        <f>G957*2/12+G969*10/12</f>
        <v>2.5283333333333333</v>
      </c>
      <c r="H967">
        <f t="shared" si="28"/>
        <v>1950</v>
      </c>
      <c r="I967">
        <f t="shared" si="29"/>
        <v>11</v>
      </c>
      <c r="J967">
        <f>Table_Data[[#This Row],[E]]*$J$6/Table_Data[[#This Row],[CPI]]</f>
        <v>30.026542510121455</v>
      </c>
      <c r="K967">
        <f>Table_Data[[#This Row],[P]]*$J$6/Table_Data[[#This Row],[CPI]]</f>
        <v>212.65226356275303</v>
      </c>
      <c r="L967">
        <f>Table_Data[[#This Row],[E]]/(Table_Data[[#This Row],[CPI]]/$L$6)</f>
        <v>2.0744939271255061</v>
      </c>
      <c r="M967">
        <f>Table_Data[[#This Row],[P]]/(Table_Data[[#This Row],[CPI]]/$L$6)</f>
        <v>14.691862348178137</v>
      </c>
      <c r="N967" s="43">
        <f>1-(Table_Data[[#This Row],[D]]/Table_Data[[#This Row],[E]])</f>
        <v>0.4916678571428571</v>
      </c>
    </row>
    <row r="968" spans="2:14" x14ac:dyDescent="0.25">
      <c r="B968" s="27">
        <v>1950.12</v>
      </c>
      <c r="C968" s="25">
        <v>19.75</v>
      </c>
      <c r="D968" s="28">
        <v>1.47</v>
      </c>
      <c r="E968" s="25">
        <v>2.84</v>
      </c>
      <c r="F968" s="25">
        <v>25</v>
      </c>
      <c r="G968" s="26">
        <f>G957*1/12+G969*11/12</f>
        <v>2.5491666666666668</v>
      </c>
      <c r="H968">
        <f t="shared" si="28"/>
        <v>1950</v>
      </c>
      <c r="I968">
        <f t="shared" si="29"/>
        <v>12</v>
      </c>
      <c r="J968">
        <f>Table_Data[[#This Row],[E]]*$J$6/Table_Data[[#This Row],[CPI]]</f>
        <v>30.090027199999998</v>
      </c>
      <c r="K968">
        <f>Table_Data[[#This Row],[P]]*$J$6/Table_Data[[#This Row],[CPI]]</f>
        <v>209.25282999999999</v>
      </c>
      <c r="L968">
        <f>Table_Data[[#This Row],[E]]/(Table_Data[[#This Row],[CPI]]/$L$6)</f>
        <v>2.0788799999999998</v>
      </c>
      <c r="M968">
        <f>Table_Data[[#This Row],[P]]/(Table_Data[[#This Row],[CPI]]/$L$6)</f>
        <v>14.457000000000001</v>
      </c>
      <c r="N968" s="43">
        <f>1-(Table_Data[[#This Row],[D]]/Table_Data[[#This Row],[E]])</f>
        <v>0.48239436619718312</v>
      </c>
    </row>
    <row r="969" spans="2:14" x14ac:dyDescent="0.25">
      <c r="B969" s="27">
        <v>1951.01</v>
      </c>
      <c r="C969" s="25">
        <v>21.21</v>
      </c>
      <c r="D969" s="28">
        <v>1.4866699999999999</v>
      </c>
      <c r="E969" s="25">
        <v>2.8366699999999998</v>
      </c>
      <c r="F969" s="25">
        <v>25.4</v>
      </c>
      <c r="G969" s="26">
        <v>2.57</v>
      </c>
      <c r="H969">
        <f t="shared" si="28"/>
        <v>1951</v>
      </c>
      <c r="I969">
        <f t="shared" si="29"/>
        <v>1</v>
      </c>
      <c r="J969">
        <f>Table_Data[[#This Row],[E]]*$J$6/Table_Data[[#This Row],[CPI]]</f>
        <v>29.581442503543308</v>
      </c>
      <c r="K969">
        <f>Table_Data[[#This Row],[P]]*$J$6/Table_Data[[#This Row],[CPI]]</f>
        <v>221.18272322834648</v>
      </c>
      <c r="L969">
        <f>Table_Data[[#This Row],[E]]/(Table_Data[[#This Row],[CPI]]/$L$6)</f>
        <v>2.0437425590551181</v>
      </c>
      <c r="M969">
        <f>Table_Data[[#This Row],[P]]/(Table_Data[[#This Row],[CPI]]/$L$6)</f>
        <v>15.281220472440948</v>
      </c>
      <c r="N969" s="43">
        <f>1-(Table_Data[[#This Row],[D]]/Table_Data[[#This Row],[E]])</f>
        <v>0.47591013406564742</v>
      </c>
    </row>
    <row r="970" spans="2:14" x14ac:dyDescent="0.25">
      <c r="B970" s="27">
        <v>1951.02</v>
      </c>
      <c r="C970" s="25">
        <v>22</v>
      </c>
      <c r="D970" s="28">
        <v>1.5033300000000001</v>
      </c>
      <c r="E970" s="25">
        <v>2.8333300000000001</v>
      </c>
      <c r="F970" s="25">
        <v>25.7</v>
      </c>
      <c r="G970" s="26">
        <f>G969*11/12+G981*1/12</f>
        <v>2.5791666666666666</v>
      </c>
      <c r="H970">
        <f t="shared" ref="H970:H1033" si="30">VALUE(LEFT(B970,4))</f>
        <v>1951</v>
      </c>
      <c r="I970">
        <f t="shared" ref="I970:I1033" si="31">VALUE(_xlfn.CONCAT("0.",RIGHT(B970,LEN(B970)-FIND(".",B970))))*100</f>
        <v>2</v>
      </c>
      <c r="J970">
        <f>Table_Data[[#This Row],[E]]*$J$6/Table_Data[[#This Row],[CPI]]</f>
        <v>29.201710132684827</v>
      </c>
      <c r="K970">
        <f>Table_Data[[#This Row],[P]]*$J$6/Table_Data[[#This Row],[CPI]]</f>
        <v>226.74295719844358</v>
      </c>
      <c r="L970">
        <f>Table_Data[[#This Row],[E]]/(Table_Data[[#This Row],[CPI]]/$L$6)</f>
        <v>2.0175073540856032</v>
      </c>
      <c r="M970">
        <f>Table_Data[[#This Row],[P]]/(Table_Data[[#This Row],[CPI]]/$L$6)</f>
        <v>15.665369649805447</v>
      </c>
      <c r="N970" s="43">
        <f>1-(Table_Data[[#This Row],[D]]/Table_Data[[#This Row],[E]])</f>
        <v>0.46941231695566699</v>
      </c>
    </row>
    <row r="971" spans="2:14" x14ac:dyDescent="0.25">
      <c r="B971" s="27">
        <v>1951.03</v>
      </c>
      <c r="C971" s="25">
        <v>21.63</v>
      </c>
      <c r="D971" s="28">
        <v>1.52</v>
      </c>
      <c r="E971" s="25">
        <v>2.83</v>
      </c>
      <c r="F971" s="25">
        <v>25.8</v>
      </c>
      <c r="G971" s="26">
        <f>G969*10/12+G981*2/12</f>
        <v>2.5883333333333334</v>
      </c>
      <c r="H971">
        <f t="shared" si="30"/>
        <v>1951</v>
      </c>
      <c r="I971">
        <f t="shared" si="31"/>
        <v>3</v>
      </c>
      <c r="J971">
        <f>Table_Data[[#This Row],[E]]*$J$6/Table_Data[[#This Row],[CPI]]</f>
        <v>29.054337596899227</v>
      </c>
      <c r="K971">
        <f>Table_Data[[#This Row],[P]]*$J$6/Table_Data[[#This Row],[CPI]]</f>
        <v>222.0654848837209</v>
      </c>
      <c r="L971">
        <f>Table_Data[[#This Row],[E]]/(Table_Data[[#This Row],[CPI]]/$L$6)</f>
        <v>2.007325581395349</v>
      </c>
      <c r="M971">
        <f>Table_Data[[#This Row],[P]]/(Table_Data[[#This Row],[CPI]]/$L$6)</f>
        <v>15.34220930232558</v>
      </c>
      <c r="N971" s="43">
        <f>1-(Table_Data[[#This Row],[D]]/Table_Data[[#This Row],[E]])</f>
        <v>0.46289752650176674</v>
      </c>
    </row>
    <row r="972" spans="2:14" x14ac:dyDescent="0.25">
      <c r="B972" s="27">
        <v>1951.04</v>
      </c>
      <c r="C972" s="25">
        <v>21.92</v>
      </c>
      <c r="D972" s="28">
        <v>1.5333300000000001</v>
      </c>
      <c r="E972" s="25">
        <v>2.7933300000000001</v>
      </c>
      <c r="F972" s="25">
        <v>25.8</v>
      </c>
      <c r="G972" s="26">
        <f>G969*9/12+G981*3/12</f>
        <v>2.5975000000000001</v>
      </c>
      <c r="H972">
        <f t="shared" si="30"/>
        <v>1951</v>
      </c>
      <c r="I972">
        <f t="shared" si="31"/>
        <v>4</v>
      </c>
      <c r="J972">
        <f>Table_Data[[#This Row],[E]]*$J$6/Table_Data[[#This Row],[CPI]]</f>
        <v>28.677863194186049</v>
      </c>
      <c r="K972">
        <f>Table_Data[[#This Row],[P]]*$J$6/Table_Data[[#This Row],[CPI]]</f>
        <v>225.04278449612406</v>
      </c>
      <c r="L972">
        <f>Table_Data[[#This Row],[E]]/(Table_Data[[#This Row],[CPI]]/$L$6)</f>
        <v>1.9813154651162792</v>
      </c>
      <c r="M972">
        <f>Table_Data[[#This Row],[P]]/(Table_Data[[#This Row],[CPI]]/$L$6)</f>
        <v>15.547906976744187</v>
      </c>
      <c r="N972" s="43">
        <f>1-(Table_Data[[#This Row],[D]]/Table_Data[[#This Row],[E]])</f>
        <v>0.45107452395527914</v>
      </c>
    </row>
    <row r="973" spans="2:14" x14ac:dyDescent="0.25">
      <c r="B973" s="27">
        <v>1951.05</v>
      </c>
      <c r="C973" s="25">
        <v>21.93</v>
      </c>
      <c r="D973" s="28">
        <v>1.54667</v>
      </c>
      <c r="E973" s="25">
        <v>2.7566700000000002</v>
      </c>
      <c r="F973" s="25">
        <v>25.9</v>
      </c>
      <c r="G973" s="26">
        <f>G969*8/12+G981*4/12</f>
        <v>2.6066666666666665</v>
      </c>
      <c r="H973">
        <f t="shared" si="30"/>
        <v>1951</v>
      </c>
      <c r="I973">
        <f t="shared" si="31"/>
        <v>5</v>
      </c>
      <c r="J973">
        <f>Table_Data[[#This Row],[E]]*$J$6/Table_Data[[#This Row],[CPI]]</f>
        <v>28.192219289189193</v>
      </c>
      <c r="K973">
        <f>Table_Data[[#This Row],[P]]*$J$6/Table_Data[[#This Row],[CPI]]</f>
        <v>224.27616254826259</v>
      </c>
      <c r="L973">
        <f>Table_Data[[#This Row],[E]]/(Table_Data[[#This Row],[CPI]]/$L$6)</f>
        <v>1.9477629729729733</v>
      </c>
      <c r="M973">
        <f>Table_Data[[#This Row],[P]]/(Table_Data[[#This Row],[CPI]]/$L$6)</f>
        <v>15.494942084942087</v>
      </c>
      <c r="N973" s="43">
        <f>1-(Table_Data[[#This Row],[D]]/Table_Data[[#This Row],[E]])</f>
        <v>0.43893538218212558</v>
      </c>
    </row>
    <row r="974" spans="2:14" x14ac:dyDescent="0.25">
      <c r="B974" s="27">
        <v>1951.06</v>
      </c>
      <c r="C974" s="25">
        <v>21.55</v>
      </c>
      <c r="D974" s="28">
        <v>1.56</v>
      </c>
      <c r="E974" s="25">
        <v>2.72</v>
      </c>
      <c r="F974" s="25">
        <v>25.9</v>
      </c>
      <c r="G974" s="26">
        <f>G969*7/12+G981*5/12</f>
        <v>2.6158333333333332</v>
      </c>
      <c r="H974">
        <f t="shared" si="30"/>
        <v>1951</v>
      </c>
      <c r="I974">
        <f t="shared" si="31"/>
        <v>6</v>
      </c>
      <c r="J974">
        <f>Table_Data[[#This Row],[E]]*$J$6/Table_Data[[#This Row],[CPI]]</f>
        <v>27.817198455598458</v>
      </c>
      <c r="K974">
        <f>Table_Data[[#This Row],[P]]*$J$6/Table_Data[[#This Row],[CPI]]</f>
        <v>220.38993629343634</v>
      </c>
      <c r="L974">
        <f>Table_Data[[#This Row],[E]]/(Table_Data[[#This Row],[CPI]]/$L$6)</f>
        <v>1.9218532818532823</v>
      </c>
      <c r="M974">
        <f>Table_Data[[#This Row],[P]]/(Table_Data[[#This Row],[CPI]]/$L$6)</f>
        <v>15.22644787644788</v>
      </c>
      <c r="N974" s="43">
        <f>1-(Table_Data[[#This Row],[D]]/Table_Data[[#This Row],[E]])</f>
        <v>0.42647058823529416</v>
      </c>
    </row>
    <row r="975" spans="2:14" x14ac:dyDescent="0.25">
      <c r="B975" s="27">
        <v>1951.07</v>
      </c>
      <c r="C975" s="25">
        <v>21.93</v>
      </c>
      <c r="D975" s="28">
        <v>1.54667</v>
      </c>
      <c r="E975" s="25">
        <v>2.65</v>
      </c>
      <c r="F975" s="25">
        <v>25.9</v>
      </c>
      <c r="G975" s="26">
        <f>G969*6/12+G981*6/12</f>
        <v>2.625</v>
      </c>
      <c r="H975">
        <f t="shared" si="30"/>
        <v>1951</v>
      </c>
      <c r="I975">
        <f t="shared" si="31"/>
        <v>7.0000000000000009</v>
      </c>
      <c r="J975">
        <f>Table_Data[[#This Row],[E]]*$J$6/Table_Data[[#This Row],[CPI]]</f>
        <v>27.101314671814674</v>
      </c>
      <c r="K975">
        <f>Table_Data[[#This Row],[P]]*$J$6/Table_Data[[#This Row],[CPI]]</f>
        <v>224.27616254826259</v>
      </c>
      <c r="L975">
        <f>Table_Data[[#This Row],[E]]/(Table_Data[[#This Row],[CPI]]/$L$6)</f>
        <v>1.8723938223938226</v>
      </c>
      <c r="M975">
        <f>Table_Data[[#This Row],[P]]/(Table_Data[[#This Row],[CPI]]/$L$6)</f>
        <v>15.494942084942087</v>
      </c>
      <c r="N975" s="43">
        <f>1-(Table_Data[[#This Row],[D]]/Table_Data[[#This Row],[E]])</f>
        <v>0.41635094339622636</v>
      </c>
    </row>
    <row r="976" spans="2:14" x14ac:dyDescent="0.25">
      <c r="B976" s="27">
        <v>1951.08</v>
      </c>
      <c r="C976" s="25">
        <v>22.89</v>
      </c>
      <c r="D976" s="28">
        <v>1.5333300000000001</v>
      </c>
      <c r="E976" s="25">
        <v>2.58</v>
      </c>
      <c r="F976" s="25">
        <v>25.9</v>
      </c>
      <c r="G976" s="26">
        <f>G969*5/12+G981*7/12</f>
        <v>2.6341666666666668</v>
      </c>
      <c r="H976">
        <f t="shared" si="30"/>
        <v>1951</v>
      </c>
      <c r="I976">
        <f t="shared" si="31"/>
        <v>8</v>
      </c>
      <c r="J976">
        <f>Table_Data[[#This Row],[E]]*$J$6/Table_Data[[#This Row],[CPI]]</f>
        <v>26.385430888030889</v>
      </c>
      <c r="K976">
        <f>Table_Data[[#This Row],[P]]*$J$6/Table_Data[[#This Row],[CPI]]</f>
        <v>234.09399729729734</v>
      </c>
      <c r="L976">
        <f>Table_Data[[#This Row],[E]]/(Table_Data[[#This Row],[CPI]]/$L$6)</f>
        <v>1.8229343629343633</v>
      </c>
      <c r="M976">
        <f>Table_Data[[#This Row],[P]]/(Table_Data[[#This Row],[CPI]]/$L$6)</f>
        <v>16.173243243243245</v>
      </c>
      <c r="N976" s="43">
        <f>1-(Table_Data[[#This Row],[D]]/Table_Data[[#This Row],[E]])</f>
        <v>0.40568604651162787</v>
      </c>
    </row>
    <row r="977" spans="2:14" x14ac:dyDescent="0.25">
      <c r="B977" s="27">
        <v>1951.09</v>
      </c>
      <c r="C977" s="25">
        <v>23.48</v>
      </c>
      <c r="D977" s="28">
        <v>1.52</v>
      </c>
      <c r="E977" s="25">
        <v>2.5099999999999998</v>
      </c>
      <c r="F977" s="25">
        <v>26.1</v>
      </c>
      <c r="G977" s="26">
        <f>G969*4/12+G981*8/12</f>
        <v>2.6433333333333335</v>
      </c>
      <c r="H977">
        <f t="shared" si="30"/>
        <v>1951</v>
      </c>
      <c r="I977">
        <f t="shared" si="31"/>
        <v>9</v>
      </c>
      <c r="J977">
        <f>Table_Data[[#This Row],[E]]*$J$6/Table_Data[[#This Row],[CPI]]</f>
        <v>25.472845593869732</v>
      </c>
      <c r="K977">
        <f>Table_Data[[#This Row],[P]]*$J$6/Table_Data[[#This Row],[CPI]]</f>
        <v>238.28781455938696</v>
      </c>
      <c r="L977">
        <f>Table_Data[[#This Row],[E]]/(Table_Data[[#This Row],[CPI]]/$L$6)</f>
        <v>1.7598850574712641</v>
      </c>
      <c r="M977">
        <f>Table_Data[[#This Row],[P]]/(Table_Data[[#This Row],[CPI]]/$L$6)</f>
        <v>16.462988505747127</v>
      </c>
      <c r="N977" s="43">
        <f>1-(Table_Data[[#This Row],[D]]/Table_Data[[#This Row],[E]])</f>
        <v>0.39442231075697209</v>
      </c>
    </row>
    <row r="978" spans="2:14" x14ac:dyDescent="0.25">
      <c r="B978" s="27">
        <v>1951.1</v>
      </c>
      <c r="C978" s="25">
        <v>23.36</v>
      </c>
      <c r="D978" s="28">
        <v>1.48333</v>
      </c>
      <c r="E978" s="25">
        <v>2.4866700000000002</v>
      </c>
      <c r="F978" s="25">
        <v>26.2</v>
      </c>
      <c r="G978" s="26">
        <f>G969*3/12+G981*9/12</f>
        <v>2.6525000000000003</v>
      </c>
      <c r="H978">
        <f t="shared" si="30"/>
        <v>1951</v>
      </c>
      <c r="I978">
        <f t="shared" si="31"/>
        <v>10</v>
      </c>
      <c r="J978">
        <f>Table_Data[[#This Row],[E]]*$J$6/Table_Data[[#This Row],[CPI]]</f>
        <v>25.139759144656491</v>
      </c>
      <c r="K978">
        <f>Table_Data[[#This Row],[P]]*$J$6/Table_Data[[#This Row],[CPI]]</f>
        <v>236.16514198473283</v>
      </c>
      <c r="L978">
        <f>Table_Data[[#This Row],[E]]/(Table_Data[[#This Row],[CPI]]/$L$6)</f>
        <v>1.7368725572519088</v>
      </c>
      <c r="M978">
        <f>Table_Data[[#This Row],[P]]/(Table_Data[[#This Row],[CPI]]/$L$6)</f>
        <v>16.316335877862596</v>
      </c>
      <c r="N978" s="43">
        <f>1-(Table_Data[[#This Row],[D]]/Table_Data[[#This Row],[E]])</f>
        <v>0.40348739478901507</v>
      </c>
    </row>
    <row r="979" spans="2:14" x14ac:dyDescent="0.25">
      <c r="B979" s="27">
        <v>1951.11</v>
      </c>
      <c r="C979" s="25">
        <v>22.71</v>
      </c>
      <c r="D979" s="28">
        <v>1.4466699999999999</v>
      </c>
      <c r="E979" s="25">
        <v>2.46333</v>
      </c>
      <c r="F979" s="25">
        <v>26.4</v>
      </c>
      <c r="G979" s="26">
        <f>G969*2/12+G981*10/12</f>
        <v>2.6616666666666666</v>
      </c>
      <c r="H979">
        <f t="shared" si="30"/>
        <v>1951</v>
      </c>
      <c r="I979">
        <f t="shared" si="31"/>
        <v>11</v>
      </c>
      <c r="J979">
        <f>Table_Data[[#This Row],[E]]*$J$6/Table_Data[[#This Row],[CPI]]</f>
        <v>24.715131076136366</v>
      </c>
      <c r="K979">
        <f>Table_Data[[#This Row],[P]]*$J$6/Table_Data[[#This Row],[CPI]]</f>
        <v>227.85441931818184</v>
      </c>
      <c r="L979">
        <f>Table_Data[[#This Row],[E]]/(Table_Data[[#This Row],[CPI]]/$L$6)</f>
        <v>1.7075355681818185</v>
      </c>
      <c r="M979">
        <f>Table_Data[[#This Row],[P]]/(Table_Data[[#This Row],[CPI]]/$L$6)</f>
        <v>15.742159090909093</v>
      </c>
      <c r="N979" s="43">
        <f>1-(Table_Data[[#This Row],[D]]/Table_Data[[#This Row],[E]])</f>
        <v>0.41271774386704185</v>
      </c>
    </row>
    <row r="980" spans="2:14" x14ac:dyDescent="0.25">
      <c r="B980" s="27">
        <v>1951.12</v>
      </c>
      <c r="C980" s="25">
        <v>23.41</v>
      </c>
      <c r="D980" s="28">
        <v>1.41</v>
      </c>
      <c r="E980" s="25">
        <v>2.44</v>
      </c>
      <c r="F980" s="25">
        <v>26.5</v>
      </c>
      <c r="G980" s="26">
        <f>G969*1/12+G981*11/12</f>
        <v>2.6708333333333334</v>
      </c>
      <c r="H980">
        <f t="shared" si="30"/>
        <v>1951</v>
      </c>
      <c r="I980">
        <f t="shared" si="31"/>
        <v>12</v>
      </c>
      <c r="J980">
        <f>Table_Data[[#This Row],[E]]*$J$6/Table_Data[[#This Row],[CPI]]</f>
        <v>24.388674716981132</v>
      </c>
      <c r="K980">
        <f>Table_Data[[#This Row],[P]]*$J$6/Table_Data[[#This Row],[CPI]]</f>
        <v>233.99134226415097</v>
      </c>
      <c r="L980">
        <f>Table_Data[[#This Row],[E]]/(Table_Data[[#This Row],[CPI]]/$L$6)</f>
        <v>1.6849811320754715</v>
      </c>
      <c r="M980">
        <f>Table_Data[[#This Row],[P]]/(Table_Data[[#This Row],[CPI]]/$L$6)</f>
        <v>16.166150943396225</v>
      </c>
      <c r="N980" s="43">
        <f>1-(Table_Data[[#This Row],[D]]/Table_Data[[#This Row],[E]])</f>
        <v>0.42213114754098358</v>
      </c>
    </row>
    <row r="981" spans="2:14" x14ac:dyDescent="0.25">
      <c r="B981" s="27">
        <v>1952.01</v>
      </c>
      <c r="C981" s="25">
        <v>24.19</v>
      </c>
      <c r="D981" s="28">
        <v>1.41333</v>
      </c>
      <c r="E981" s="25">
        <v>2.4266700000000001</v>
      </c>
      <c r="F981" s="25">
        <v>26.5</v>
      </c>
      <c r="G981" s="26">
        <v>2.68</v>
      </c>
      <c r="H981">
        <f t="shared" si="30"/>
        <v>1952</v>
      </c>
      <c r="I981">
        <f t="shared" si="31"/>
        <v>1</v>
      </c>
      <c r="J981">
        <f>Table_Data[[#This Row],[E]]*$J$6/Table_Data[[#This Row],[CPI]]</f>
        <v>24.25543658830189</v>
      </c>
      <c r="K981">
        <f>Table_Data[[#This Row],[P]]*$J$6/Table_Data[[#This Row],[CPI]]</f>
        <v>241.78772188679247</v>
      </c>
      <c r="L981">
        <f>Table_Data[[#This Row],[E]]/(Table_Data[[#This Row],[CPI]]/$L$6)</f>
        <v>1.6757758867924528</v>
      </c>
      <c r="M981">
        <f>Table_Data[[#This Row],[P]]/(Table_Data[[#This Row],[CPI]]/$L$6)</f>
        <v>16.704792452830191</v>
      </c>
      <c r="N981" s="43">
        <f>1-(Table_Data[[#This Row],[D]]/Table_Data[[#This Row],[E]])</f>
        <v>0.41758459122995717</v>
      </c>
    </row>
    <row r="982" spans="2:14" x14ac:dyDescent="0.25">
      <c r="B982" s="27">
        <v>1952.02</v>
      </c>
      <c r="C982" s="25">
        <v>23.75</v>
      </c>
      <c r="D982" s="28">
        <v>1.4166700000000001</v>
      </c>
      <c r="E982" s="25">
        <v>2.4133300000000002</v>
      </c>
      <c r="F982" s="25">
        <v>26.3</v>
      </c>
      <c r="G982" s="26">
        <f>G981*11/12+G993*1/12</f>
        <v>2.6924999999999999</v>
      </c>
      <c r="H982">
        <f t="shared" si="30"/>
        <v>1952</v>
      </c>
      <c r="I982">
        <f t="shared" si="31"/>
        <v>2</v>
      </c>
      <c r="J982">
        <f>Table_Data[[#This Row],[E]]*$J$6/Table_Data[[#This Row],[CPI]]</f>
        <v>24.305536517490495</v>
      </c>
      <c r="K982">
        <f>Table_Data[[#This Row],[P]]*$J$6/Table_Data[[#This Row],[CPI]]</f>
        <v>239.19500950570344</v>
      </c>
      <c r="L982">
        <f>Table_Data[[#This Row],[E]]/(Table_Data[[#This Row],[CPI]]/$L$6)</f>
        <v>1.6792372243346008</v>
      </c>
      <c r="M982">
        <f>Table_Data[[#This Row],[P]]/(Table_Data[[#This Row],[CPI]]/$L$6)</f>
        <v>16.525665399239543</v>
      </c>
      <c r="N982" s="43">
        <f>1-(Table_Data[[#This Row],[D]]/Table_Data[[#This Row],[E]])</f>
        <v>0.41298123339949366</v>
      </c>
    </row>
    <row r="983" spans="2:14" x14ac:dyDescent="0.25">
      <c r="B983" s="27">
        <v>1952.03</v>
      </c>
      <c r="C983" s="25">
        <v>23.81</v>
      </c>
      <c r="D983" s="28">
        <v>1.42</v>
      </c>
      <c r="E983" s="25">
        <v>2.4</v>
      </c>
      <c r="F983" s="25">
        <v>26.3</v>
      </c>
      <c r="G983" s="26">
        <f>G981*10/12+G993*2/12</f>
        <v>2.7050000000000001</v>
      </c>
      <c r="H983">
        <f t="shared" si="30"/>
        <v>1952</v>
      </c>
      <c r="I983">
        <f t="shared" si="31"/>
        <v>3</v>
      </c>
      <c r="J983">
        <f>Table_Data[[#This Row],[E]]*$J$6/Table_Data[[#This Row],[CPI]]</f>
        <v>24.17128517110266</v>
      </c>
      <c r="K983">
        <f>Table_Data[[#This Row],[P]]*$J$6/Table_Data[[#This Row],[CPI]]</f>
        <v>239.79929163498099</v>
      </c>
      <c r="L983">
        <f>Table_Data[[#This Row],[E]]/(Table_Data[[#This Row],[CPI]]/$L$6)</f>
        <v>1.6699619771863117</v>
      </c>
      <c r="M983">
        <f>Table_Data[[#This Row],[P]]/(Table_Data[[#This Row],[CPI]]/$L$6)</f>
        <v>16.567414448669201</v>
      </c>
      <c r="N983" s="43">
        <f>1-(Table_Data[[#This Row],[D]]/Table_Data[[#This Row],[E]])</f>
        <v>0.40833333333333333</v>
      </c>
    </row>
    <row r="984" spans="2:14" x14ac:dyDescent="0.25">
      <c r="B984" s="27">
        <v>1952.04</v>
      </c>
      <c r="C984" s="25">
        <v>23.74</v>
      </c>
      <c r="D984" s="28">
        <v>1.43</v>
      </c>
      <c r="E984" s="25">
        <v>2.38</v>
      </c>
      <c r="F984" s="25">
        <v>26.4</v>
      </c>
      <c r="G984" s="26">
        <f>G981*9/12+G993*3/12</f>
        <v>2.7175000000000002</v>
      </c>
      <c r="H984">
        <f t="shared" si="30"/>
        <v>1952</v>
      </c>
      <c r="I984">
        <f t="shared" si="31"/>
        <v>4</v>
      </c>
      <c r="J984">
        <f>Table_Data[[#This Row],[E]]*$J$6/Table_Data[[#This Row],[CPI]]</f>
        <v>23.879062878787877</v>
      </c>
      <c r="K984">
        <f>Table_Data[[#This Row],[P]]*$J$6/Table_Data[[#This Row],[CPI]]</f>
        <v>238.18863560606061</v>
      </c>
      <c r="L984">
        <f>Table_Data[[#This Row],[E]]/(Table_Data[[#This Row],[CPI]]/$L$6)</f>
        <v>1.6497727272727274</v>
      </c>
      <c r="M984">
        <f>Table_Data[[#This Row],[P]]/(Table_Data[[#This Row],[CPI]]/$L$6)</f>
        <v>16.456136363636364</v>
      </c>
      <c r="N984" s="43">
        <f>1-(Table_Data[[#This Row],[D]]/Table_Data[[#This Row],[E]])</f>
        <v>0.39915966386554624</v>
      </c>
    </row>
    <row r="985" spans="2:14" x14ac:dyDescent="0.25">
      <c r="B985" s="27">
        <v>1952.05</v>
      </c>
      <c r="C985" s="25">
        <v>23.73</v>
      </c>
      <c r="D985" s="28">
        <v>1.44</v>
      </c>
      <c r="E985" s="25">
        <v>2.36</v>
      </c>
      <c r="F985" s="25">
        <v>26.4</v>
      </c>
      <c r="G985" s="26">
        <f>G981*8/12+G993*4/12</f>
        <v>2.7300000000000004</v>
      </c>
      <c r="H985">
        <f t="shared" si="30"/>
        <v>1952</v>
      </c>
      <c r="I985">
        <f t="shared" si="31"/>
        <v>5</v>
      </c>
      <c r="J985">
        <f>Table_Data[[#This Row],[E]]*$J$6/Table_Data[[#This Row],[CPI]]</f>
        <v>23.678398484848486</v>
      </c>
      <c r="K985">
        <f>Table_Data[[#This Row],[P]]*$J$6/Table_Data[[#This Row],[CPI]]</f>
        <v>238.08830340909091</v>
      </c>
      <c r="L985">
        <f>Table_Data[[#This Row],[E]]/(Table_Data[[#This Row],[CPI]]/$L$6)</f>
        <v>1.635909090909091</v>
      </c>
      <c r="M985">
        <f>Table_Data[[#This Row],[P]]/(Table_Data[[#This Row],[CPI]]/$L$6)</f>
        <v>16.449204545454549</v>
      </c>
      <c r="N985" s="43">
        <f>1-(Table_Data[[#This Row],[D]]/Table_Data[[#This Row],[E]])</f>
        <v>0.38983050847457623</v>
      </c>
    </row>
    <row r="986" spans="2:14" x14ac:dyDescent="0.25">
      <c r="B986" s="27">
        <v>1952.06</v>
      </c>
      <c r="C986" s="25">
        <v>24.38</v>
      </c>
      <c r="D986" s="28">
        <v>1.45</v>
      </c>
      <c r="E986" s="25">
        <v>2.34</v>
      </c>
      <c r="F986" s="25">
        <v>26.5</v>
      </c>
      <c r="G986" s="26">
        <f>G981*7/12+G993*5/12</f>
        <v>2.7425000000000002</v>
      </c>
      <c r="H986">
        <f t="shared" si="30"/>
        <v>1952</v>
      </c>
      <c r="I986">
        <f t="shared" si="31"/>
        <v>6</v>
      </c>
      <c r="J986">
        <f>Table_Data[[#This Row],[E]]*$J$6/Table_Data[[#This Row],[CPI]]</f>
        <v>23.38913886792453</v>
      </c>
      <c r="K986">
        <f>Table_Data[[#This Row],[P]]*$J$6/Table_Data[[#This Row],[CPI]]</f>
        <v>243.68683999999999</v>
      </c>
      <c r="L986">
        <f>Table_Data[[#This Row],[E]]/(Table_Data[[#This Row],[CPI]]/$L$6)</f>
        <v>1.6159245283018866</v>
      </c>
      <c r="M986">
        <f>Table_Data[[#This Row],[P]]/(Table_Data[[#This Row],[CPI]]/$L$6)</f>
        <v>16.835999999999999</v>
      </c>
      <c r="N986" s="43">
        <f>1-(Table_Data[[#This Row],[D]]/Table_Data[[#This Row],[E]])</f>
        <v>0.38034188034188032</v>
      </c>
    </row>
    <row r="987" spans="2:14" x14ac:dyDescent="0.25">
      <c r="B987" s="27">
        <v>1952.07</v>
      </c>
      <c r="C987" s="25">
        <v>25.08</v>
      </c>
      <c r="D987" s="28">
        <v>1.45</v>
      </c>
      <c r="E987" s="25">
        <v>2.34667</v>
      </c>
      <c r="F987" s="25">
        <v>26.7</v>
      </c>
      <c r="G987" s="26">
        <f>G981*6/12+G993*6/12</f>
        <v>2.7549999999999999</v>
      </c>
      <c r="H987">
        <f t="shared" si="30"/>
        <v>1952</v>
      </c>
      <c r="I987">
        <f t="shared" si="31"/>
        <v>7.0000000000000009</v>
      </c>
      <c r="J987">
        <f>Table_Data[[#This Row],[E]]*$J$6/Table_Data[[#This Row],[CPI]]</f>
        <v>23.280108973408243</v>
      </c>
      <c r="K987">
        <f>Table_Data[[#This Row],[P]]*$J$6/Table_Data[[#This Row],[CPI]]</f>
        <v>248.80581123595505</v>
      </c>
      <c r="L987">
        <f>Table_Data[[#This Row],[E]]/(Table_Data[[#This Row],[CPI]]/$L$6)</f>
        <v>1.6083917977528093</v>
      </c>
      <c r="M987">
        <f>Table_Data[[#This Row],[P]]/(Table_Data[[#This Row],[CPI]]/$L$6)</f>
        <v>17.189662921348315</v>
      </c>
      <c r="N987" s="43">
        <f>1-(Table_Data[[#This Row],[D]]/Table_Data[[#This Row],[E]])</f>
        <v>0.38210315042166132</v>
      </c>
    </row>
    <row r="988" spans="2:14" x14ac:dyDescent="0.25">
      <c r="B988" s="27">
        <v>1952.08</v>
      </c>
      <c r="C988" s="25">
        <v>25.18</v>
      </c>
      <c r="D988" s="28">
        <v>1.45</v>
      </c>
      <c r="E988" s="25">
        <v>2.3533300000000001</v>
      </c>
      <c r="F988" s="25">
        <v>26.7</v>
      </c>
      <c r="G988" s="26">
        <f>G981*5/12+G993*7/12</f>
        <v>2.7675000000000001</v>
      </c>
      <c r="H988">
        <f t="shared" si="30"/>
        <v>1952</v>
      </c>
      <c r="I988">
        <f t="shared" si="31"/>
        <v>8</v>
      </c>
      <c r="J988">
        <f>Table_Data[[#This Row],[E]]*$J$6/Table_Data[[#This Row],[CPI]]</f>
        <v>23.346179416104874</v>
      </c>
      <c r="K988">
        <f>Table_Data[[#This Row],[P]]*$J$6/Table_Data[[#This Row],[CPI]]</f>
        <v>249.79785992509363</v>
      </c>
      <c r="L988">
        <f>Table_Data[[#This Row],[E]]/(Table_Data[[#This Row],[CPI]]/$L$6)</f>
        <v>1.6129565168539328</v>
      </c>
      <c r="M988">
        <f>Table_Data[[#This Row],[P]]/(Table_Data[[#This Row],[CPI]]/$L$6)</f>
        <v>17.258202247191011</v>
      </c>
      <c r="N988" s="43">
        <f>1-(Table_Data[[#This Row],[D]]/Table_Data[[#This Row],[E]])</f>
        <v>0.38385181848699512</v>
      </c>
    </row>
    <row r="989" spans="2:14" x14ac:dyDescent="0.25">
      <c r="B989" s="27">
        <v>1952.09</v>
      </c>
      <c r="C989" s="25">
        <v>24.78</v>
      </c>
      <c r="D989" s="28">
        <v>1.45</v>
      </c>
      <c r="E989" s="25">
        <v>2.36</v>
      </c>
      <c r="F989" s="25">
        <v>26.7</v>
      </c>
      <c r="G989" s="26">
        <f>G981*4/12+G993*8/12</f>
        <v>2.7800000000000002</v>
      </c>
      <c r="H989">
        <f t="shared" si="30"/>
        <v>1952</v>
      </c>
      <c r="I989">
        <f t="shared" si="31"/>
        <v>9</v>
      </c>
      <c r="J989">
        <f>Table_Data[[#This Row],[E]]*$J$6/Table_Data[[#This Row],[CPI]]</f>
        <v>23.412349063670415</v>
      </c>
      <c r="K989">
        <f>Table_Data[[#This Row],[P]]*$J$6/Table_Data[[#This Row],[CPI]]</f>
        <v>245.82966516853935</v>
      </c>
      <c r="L989">
        <f>Table_Data[[#This Row],[E]]/(Table_Data[[#This Row],[CPI]]/$L$6)</f>
        <v>1.6175280898876405</v>
      </c>
      <c r="M989">
        <f>Table_Data[[#This Row],[P]]/(Table_Data[[#This Row],[CPI]]/$L$6)</f>
        <v>16.984044943820226</v>
      </c>
      <c r="N989" s="43">
        <f>1-(Table_Data[[#This Row],[D]]/Table_Data[[#This Row],[E]])</f>
        <v>0.38559322033898302</v>
      </c>
    </row>
    <row r="990" spans="2:14" x14ac:dyDescent="0.25">
      <c r="B990" s="27">
        <v>1952.1</v>
      </c>
      <c r="C990" s="25">
        <v>24.26</v>
      </c>
      <c r="D990" s="28">
        <v>1.4366699999999999</v>
      </c>
      <c r="E990" s="25">
        <v>2.3733300000000002</v>
      </c>
      <c r="F990" s="25">
        <v>26.7</v>
      </c>
      <c r="G990" s="26">
        <f>G981*3/12+G993*9/12</f>
        <v>2.7925</v>
      </c>
      <c r="H990">
        <f t="shared" si="30"/>
        <v>1952</v>
      </c>
      <c r="I990">
        <f t="shared" si="31"/>
        <v>10</v>
      </c>
      <c r="J990">
        <f>Table_Data[[#This Row],[E]]*$J$6/Table_Data[[#This Row],[CPI]]</f>
        <v>23.544589153932588</v>
      </c>
      <c r="K990">
        <f>Table_Data[[#This Row],[P]]*$J$6/Table_Data[[#This Row],[CPI]]</f>
        <v>240.67101198501877</v>
      </c>
      <c r="L990">
        <f>Table_Data[[#This Row],[E]]/(Table_Data[[#This Row],[CPI]]/$L$6)</f>
        <v>1.6266643820224722</v>
      </c>
      <c r="M990">
        <f>Table_Data[[#This Row],[P]]/(Table_Data[[#This Row],[CPI]]/$L$6)</f>
        <v>16.627640449438204</v>
      </c>
      <c r="N990" s="43">
        <f>1-(Table_Data[[#This Row],[D]]/Table_Data[[#This Row],[E]])</f>
        <v>0.39466066665823973</v>
      </c>
    </row>
    <row r="991" spans="2:14" x14ac:dyDescent="0.25">
      <c r="B991" s="27">
        <v>1952.11</v>
      </c>
      <c r="C991" s="25">
        <v>25.03</v>
      </c>
      <c r="D991" s="28">
        <v>1.42333</v>
      </c>
      <c r="E991" s="25">
        <v>2.3866700000000001</v>
      </c>
      <c r="F991" s="25">
        <v>26.7</v>
      </c>
      <c r="G991" s="26">
        <f>G981*2/12+G993*10/12</f>
        <v>2.8050000000000002</v>
      </c>
      <c r="H991">
        <f t="shared" si="30"/>
        <v>1952</v>
      </c>
      <c r="I991">
        <f t="shared" si="31"/>
        <v>11</v>
      </c>
      <c r="J991">
        <f>Table_Data[[#This Row],[E]]*$J$6/Table_Data[[#This Row],[CPI]]</f>
        <v>23.67692844906367</v>
      </c>
      <c r="K991">
        <f>Table_Data[[#This Row],[P]]*$J$6/Table_Data[[#This Row],[CPI]]</f>
        <v>248.30978689138578</v>
      </c>
      <c r="L991">
        <f>Table_Data[[#This Row],[E]]/(Table_Data[[#This Row],[CPI]]/$L$6)</f>
        <v>1.6358075280898878</v>
      </c>
      <c r="M991">
        <f>Table_Data[[#This Row],[P]]/(Table_Data[[#This Row],[CPI]]/$L$6)</f>
        <v>17.155393258426969</v>
      </c>
      <c r="N991" s="43">
        <f>1-(Table_Data[[#This Row],[D]]/Table_Data[[#This Row],[E]])</f>
        <v>0.40363351447833173</v>
      </c>
    </row>
    <row r="992" spans="2:14" x14ac:dyDescent="0.25">
      <c r="B992" s="27">
        <v>1952.12</v>
      </c>
      <c r="C992" s="25">
        <v>26.04</v>
      </c>
      <c r="D992" s="28">
        <v>1.41</v>
      </c>
      <c r="E992" s="25">
        <v>2.4</v>
      </c>
      <c r="F992" s="25">
        <v>26.7</v>
      </c>
      <c r="G992" s="26">
        <f>G981*1/12+G993*11/12</f>
        <v>2.8174999999999999</v>
      </c>
      <c r="H992">
        <f t="shared" si="30"/>
        <v>1952</v>
      </c>
      <c r="I992">
        <f t="shared" si="31"/>
        <v>12</v>
      </c>
      <c r="J992">
        <f>Table_Data[[#This Row],[E]]*$J$6/Table_Data[[#This Row],[CPI]]</f>
        <v>23.809168539325842</v>
      </c>
      <c r="K992">
        <f>Table_Data[[#This Row],[P]]*$J$6/Table_Data[[#This Row],[CPI]]</f>
        <v>258.32947865168541</v>
      </c>
      <c r="L992">
        <f>Table_Data[[#This Row],[E]]/(Table_Data[[#This Row],[CPI]]/$L$6)</f>
        <v>1.6449438202247193</v>
      </c>
      <c r="M992">
        <f>Table_Data[[#This Row],[P]]/(Table_Data[[#This Row],[CPI]]/$L$6)</f>
        <v>17.847640449438202</v>
      </c>
      <c r="N992" s="43">
        <f>1-(Table_Data[[#This Row],[D]]/Table_Data[[#This Row],[E]])</f>
        <v>0.41249999999999998</v>
      </c>
    </row>
    <row r="993" spans="2:14" x14ac:dyDescent="0.25">
      <c r="B993" s="27">
        <v>1953.01</v>
      </c>
      <c r="C993" s="25">
        <v>26.18</v>
      </c>
      <c r="D993" s="28">
        <v>1.41</v>
      </c>
      <c r="E993" s="25">
        <v>2.41</v>
      </c>
      <c r="F993" s="25">
        <v>26.6</v>
      </c>
      <c r="G993" s="26">
        <v>2.83</v>
      </c>
      <c r="H993">
        <f t="shared" si="30"/>
        <v>1953</v>
      </c>
      <c r="I993">
        <f t="shared" si="31"/>
        <v>1</v>
      </c>
      <c r="J993">
        <f>Table_Data[[#This Row],[E]]*$J$6/Table_Data[[#This Row],[CPI]]</f>
        <v>23.998254511278198</v>
      </c>
      <c r="K993">
        <f>Table_Data[[#This Row],[P]]*$J$6/Table_Data[[#This Row],[CPI]]</f>
        <v>260.69473157894737</v>
      </c>
      <c r="L993">
        <f>Table_Data[[#This Row],[E]]/(Table_Data[[#This Row],[CPI]]/$L$6)</f>
        <v>1.6580075187969925</v>
      </c>
      <c r="M993">
        <f>Table_Data[[#This Row],[P]]/(Table_Data[[#This Row],[CPI]]/$L$6)</f>
        <v>18.011052631578945</v>
      </c>
      <c r="N993" s="43">
        <f>1-(Table_Data[[#This Row],[D]]/Table_Data[[#This Row],[E]])</f>
        <v>0.41493775933609967</v>
      </c>
    </row>
    <row r="994" spans="2:14" x14ac:dyDescent="0.25">
      <c r="B994" s="27">
        <v>1953.02</v>
      </c>
      <c r="C994" s="25">
        <v>25.86</v>
      </c>
      <c r="D994" s="28">
        <v>1.41</v>
      </c>
      <c r="E994" s="25">
        <v>2.42</v>
      </c>
      <c r="F994" s="25">
        <v>26.5</v>
      </c>
      <c r="G994" s="26">
        <v>2.8008333333333333</v>
      </c>
      <c r="H994">
        <f t="shared" si="30"/>
        <v>1953</v>
      </c>
      <c r="I994">
        <f t="shared" si="31"/>
        <v>2</v>
      </c>
      <c r="J994">
        <f>Table_Data[[#This Row],[E]]*$J$6/Table_Data[[#This Row],[CPI]]</f>
        <v>24.18876754716981</v>
      </c>
      <c r="K994">
        <f>Table_Data[[#This Row],[P]]*$J$6/Table_Data[[#This Row],[CPI]]</f>
        <v>258.47997056603771</v>
      </c>
      <c r="L994">
        <f>Table_Data[[#This Row],[E]]/(Table_Data[[#This Row],[CPI]]/$L$6)</f>
        <v>1.6711698113207547</v>
      </c>
      <c r="M994">
        <f>Table_Data[[#This Row],[P]]/(Table_Data[[#This Row],[CPI]]/$L$6)</f>
        <v>17.858037735849056</v>
      </c>
      <c r="N994" s="43">
        <f>1-(Table_Data[[#This Row],[D]]/Table_Data[[#This Row],[E]])</f>
        <v>0.4173553719008265</v>
      </c>
    </row>
    <row r="995" spans="2:14" x14ac:dyDescent="0.25">
      <c r="B995" s="27">
        <v>1953.03</v>
      </c>
      <c r="C995" s="25">
        <v>25.99</v>
      </c>
      <c r="D995" s="28">
        <v>1.41</v>
      </c>
      <c r="E995" s="25">
        <v>2.4300000000000002</v>
      </c>
      <c r="F995" s="25">
        <v>26.6</v>
      </c>
      <c r="G995" s="26">
        <v>2.7716666666666665</v>
      </c>
      <c r="H995">
        <f t="shared" si="30"/>
        <v>1953</v>
      </c>
      <c r="I995">
        <f t="shared" si="31"/>
        <v>3</v>
      </c>
      <c r="J995">
        <f>Table_Data[[#This Row],[E]]*$J$6/Table_Data[[#This Row],[CPI]]</f>
        <v>24.197410150375941</v>
      </c>
      <c r="K995">
        <f>Table_Data[[#This Row],[P]]*$J$6/Table_Data[[#This Row],[CPI]]</f>
        <v>258.80275300751879</v>
      </c>
      <c r="L995">
        <f>Table_Data[[#This Row],[E]]/(Table_Data[[#This Row],[CPI]]/$L$6)</f>
        <v>1.6717669172932332</v>
      </c>
      <c r="M995">
        <f>Table_Data[[#This Row],[P]]/(Table_Data[[#This Row],[CPI]]/$L$6)</f>
        <v>17.880338345864661</v>
      </c>
      <c r="N995" s="43">
        <f>1-(Table_Data[[#This Row],[D]]/Table_Data[[#This Row],[E]])</f>
        <v>0.41975308641975317</v>
      </c>
    </row>
    <row r="996" spans="2:14" x14ac:dyDescent="0.25">
      <c r="B996" s="27">
        <v>1953.04</v>
      </c>
      <c r="C996" s="25">
        <v>24.71</v>
      </c>
      <c r="D996" s="28">
        <v>1.41333</v>
      </c>
      <c r="E996" s="25">
        <v>2.4566699999999999</v>
      </c>
      <c r="F996" s="25">
        <v>26.6</v>
      </c>
      <c r="G996" s="26">
        <v>2.83</v>
      </c>
      <c r="H996">
        <f t="shared" si="30"/>
        <v>1953</v>
      </c>
      <c r="I996">
        <f t="shared" si="31"/>
        <v>4</v>
      </c>
      <c r="J996">
        <f>Table_Data[[#This Row],[E]]*$J$6/Table_Data[[#This Row],[CPI]]</f>
        <v>24.462984195112782</v>
      </c>
      <c r="K996">
        <f>Table_Data[[#This Row],[P]]*$J$6/Table_Data[[#This Row],[CPI]]</f>
        <v>246.05679210526316</v>
      </c>
      <c r="L996">
        <f>Table_Data[[#This Row],[E]]/(Table_Data[[#This Row],[CPI]]/$L$6)</f>
        <v>1.6901150751879699</v>
      </c>
      <c r="M996">
        <f>Table_Data[[#This Row],[P]]/(Table_Data[[#This Row],[CPI]]/$L$6)</f>
        <v>16.999736842105264</v>
      </c>
      <c r="N996" s="43">
        <f>1-(Table_Data[[#This Row],[D]]/Table_Data[[#This Row],[E]])</f>
        <v>0.42469684573019573</v>
      </c>
    </row>
    <row r="997" spans="2:14" x14ac:dyDescent="0.25">
      <c r="B997" s="27">
        <v>1953.05</v>
      </c>
      <c r="C997" s="25">
        <v>24.84</v>
      </c>
      <c r="D997" s="28">
        <v>1.4166700000000001</v>
      </c>
      <c r="E997" s="25">
        <v>2.48333</v>
      </c>
      <c r="F997" s="25">
        <v>26.7</v>
      </c>
      <c r="G997" s="26">
        <v>3.05</v>
      </c>
      <c r="H997">
        <f t="shared" si="30"/>
        <v>1953</v>
      </c>
      <c r="I997">
        <f t="shared" si="31"/>
        <v>5</v>
      </c>
      <c r="J997">
        <f>Table_Data[[#This Row],[E]]*$J$6/Table_Data[[#This Row],[CPI]]</f>
        <v>24.635842711985021</v>
      </c>
      <c r="K997">
        <f>Table_Data[[#This Row],[P]]*$J$6/Table_Data[[#This Row],[CPI]]</f>
        <v>246.42489438202247</v>
      </c>
      <c r="L997">
        <f>Table_Data[[#This Row],[E]]/(Table_Data[[#This Row],[CPI]]/$L$6)</f>
        <v>1.7020576404494383</v>
      </c>
      <c r="M997">
        <f>Table_Data[[#This Row],[P]]/(Table_Data[[#This Row],[CPI]]/$L$6)</f>
        <v>17.025168539325843</v>
      </c>
      <c r="N997" s="43">
        <f>1-(Table_Data[[#This Row],[D]]/Table_Data[[#This Row],[E]])</f>
        <v>0.42952809332629971</v>
      </c>
    </row>
    <row r="998" spans="2:14" x14ac:dyDescent="0.25">
      <c r="B998" s="27">
        <v>1953.06</v>
      </c>
      <c r="C998" s="25">
        <v>23.95</v>
      </c>
      <c r="D998" s="28">
        <v>1.42</v>
      </c>
      <c r="E998" s="25">
        <v>2.5099999999999998</v>
      </c>
      <c r="F998" s="25">
        <v>26.8</v>
      </c>
      <c r="G998" s="26">
        <v>3.11</v>
      </c>
      <c r="H998">
        <f t="shared" si="30"/>
        <v>1953</v>
      </c>
      <c r="I998">
        <f t="shared" si="31"/>
        <v>6</v>
      </c>
      <c r="J998">
        <f>Table_Data[[#This Row],[E]]*$J$6/Table_Data[[#This Row],[CPI]]</f>
        <v>24.807510074626865</v>
      </c>
      <c r="K998">
        <f>Table_Data[[#This Row],[P]]*$J$6/Table_Data[[#This Row],[CPI]]</f>
        <v>236.70911007462686</v>
      </c>
      <c r="L998">
        <f>Table_Data[[#This Row],[E]]/(Table_Data[[#This Row],[CPI]]/$L$6)</f>
        <v>1.7139179104477609</v>
      </c>
      <c r="M998">
        <f>Table_Data[[#This Row],[P]]/(Table_Data[[#This Row],[CPI]]/$L$6)</f>
        <v>16.353917910447759</v>
      </c>
      <c r="N998" s="43">
        <f>1-(Table_Data[[#This Row],[D]]/Table_Data[[#This Row],[E]])</f>
        <v>0.43426294820717126</v>
      </c>
    </row>
    <row r="999" spans="2:14" x14ac:dyDescent="0.25">
      <c r="B999" s="27">
        <v>1953.07</v>
      </c>
      <c r="C999" s="25">
        <v>24.29</v>
      </c>
      <c r="D999" s="28">
        <v>1.42</v>
      </c>
      <c r="E999" s="25">
        <v>2.5233300000000001</v>
      </c>
      <c r="F999" s="25">
        <v>26.8</v>
      </c>
      <c r="G999" s="26">
        <v>2.93</v>
      </c>
      <c r="H999">
        <f t="shared" si="30"/>
        <v>1953</v>
      </c>
      <c r="I999">
        <f t="shared" si="31"/>
        <v>7.0000000000000009</v>
      </c>
      <c r="J999">
        <f>Table_Data[[#This Row],[E]]*$J$6/Table_Data[[#This Row],[CPI]]</f>
        <v>24.939256731716419</v>
      </c>
      <c r="K999">
        <f>Table_Data[[#This Row],[P]]*$J$6/Table_Data[[#This Row],[CPI]]</f>
        <v>240.06948992537312</v>
      </c>
      <c r="L999">
        <f>Table_Data[[#This Row],[E]]/(Table_Data[[#This Row],[CPI]]/$L$6)</f>
        <v>1.7230201119402986</v>
      </c>
      <c r="M999">
        <f>Table_Data[[#This Row],[P]]/(Table_Data[[#This Row],[CPI]]/$L$6)</f>
        <v>16.586082089552239</v>
      </c>
      <c r="N999" s="43">
        <f>1-(Table_Data[[#This Row],[D]]/Table_Data[[#This Row],[E]])</f>
        <v>0.4372515683640269</v>
      </c>
    </row>
    <row r="1000" spans="2:14" x14ac:dyDescent="0.25">
      <c r="B1000" s="27">
        <v>1953.08</v>
      </c>
      <c r="C1000" s="25">
        <v>24.39</v>
      </c>
      <c r="D1000" s="28">
        <v>1.42</v>
      </c>
      <c r="E1000" s="25">
        <v>2.53667</v>
      </c>
      <c r="F1000" s="25">
        <v>26.9</v>
      </c>
      <c r="G1000" s="26">
        <v>2.95</v>
      </c>
      <c r="H1000">
        <f t="shared" si="30"/>
        <v>1953</v>
      </c>
      <c r="I1000">
        <f t="shared" si="31"/>
        <v>8</v>
      </c>
      <c r="J1000">
        <f>Table_Data[[#This Row],[E]]*$J$6/Table_Data[[#This Row],[CPI]]</f>
        <v>24.9779011</v>
      </c>
      <c r="K1000">
        <f>Table_Data[[#This Row],[P]]*$J$6/Table_Data[[#This Row],[CPI]]</f>
        <v>240.16171115241639</v>
      </c>
      <c r="L1000">
        <f>Table_Data[[#This Row],[E]]/(Table_Data[[#This Row],[CPI]]/$L$6)</f>
        <v>1.7256900000000002</v>
      </c>
      <c r="M1000">
        <f>Table_Data[[#This Row],[P]]/(Table_Data[[#This Row],[CPI]]/$L$6)</f>
        <v>16.592453531598515</v>
      </c>
      <c r="N1000" s="43">
        <f>1-(Table_Data[[#This Row],[D]]/Table_Data[[#This Row],[E]])</f>
        <v>0.44021098526808766</v>
      </c>
    </row>
    <row r="1001" spans="2:14" x14ac:dyDescent="0.25">
      <c r="B1001" s="27">
        <v>1953.09</v>
      </c>
      <c r="C1001" s="25">
        <v>23.27</v>
      </c>
      <c r="D1001" s="28">
        <v>1.42</v>
      </c>
      <c r="E1001" s="25">
        <v>2.5499999999999998</v>
      </c>
      <c r="F1001" s="25">
        <v>26.9</v>
      </c>
      <c r="G1001" s="26">
        <v>2.87</v>
      </c>
      <c r="H1001">
        <f t="shared" si="30"/>
        <v>1953</v>
      </c>
      <c r="I1001">
        <f t="shared" si="31"/>
        <v>9</v>
      </c>
      <c r="J1001">
        <f>Table_Data[[#This Row],[E]]*$J$6/Table_Data[[#This Row],[CPI]]</f>
        <v>25.109157992565056</v>
      </c>
      <c r="K1001">
        <f>Table_Data[[#This Row],[P]]*$J$6/Table_Data[[#This Row],[CPI]]</f>
        <v>229.1333750929368</v>
      </c>
      <c r="L1001">
        <f>Table_Data[[#This Row],[E]]/(Table_Data[[#This Row],[CPI]]/$L$6)</f>
        <v>1.7347583643122677</v>
      </c>
      <c r="M1001">
        <f>Table_Data[[#This Row],[P]]/(Table_Data[[#This Row],[CPI]]/$L$6)</f>
        <v>15.830520446096655</v>
      </c>
      <c r="N1001" s="43">
        <f>1-(Table_Data[[#This Row],[D]]/Table_Data[[#This Row],[E]])</f>
        <v>0.44313725490196076</v>
      </c>
    </row>
    <row r="1002" spans="2:14" x14ac:dyDescent="0.25">
      <c r="B1002" s="27">
        <v>1953.1</v>
      </c>
      <c r="C1002" s="25">
        <v>23.97</v>
      </c>
      <c r="D1002" s="28">
        <v>1.43</v>
      </c>
      <c r="E1002" s="25">
        <v>2.53667</v>
      </c>
      <c r="F1002" s="25">
        <v>27</v>
      </c>
      <c r="G1002" s="26">
        <v>2.66</v>
      </c>
      <c r="H1002">
        <f t="shared" si="30"/>
        <v>1953</v>
      </c>
      <c r="I1002">
        <f t="shared" si="31"/>
        <v>10</v>
      </c>
      <c r="J1002">
        <f>Table_Data[[#This Row],[E]]*$J$6/Table_Data[[#This Row],[CPI]]</f>
        <v>24.885390355185184</v>
      </c>
      <c r="K1002">
        <f>Table_Data[[#This Row],[P]]*$J$6/Table_Data[[#This Row],[CPI]]</f>
        <v>235.15191444444443</v>
      </c>
      <c r="L1002">
        <f>Table_Data[[#This Row],[E]]/(Table_Data[[#This Row],[CPI]]/$L$6)</f>
        <v>1.7192985555555558</v>
      </c>
      <c r="M1002">
        <f>Table_Data[[#This Row],[P]]/(Table_Data[[#This Row],[CPI]]/$L$6)</f>
        <v>16.246333333333332</v>
      </c>
      <c r="N1002" s="43">
        <f>1-(Table_Data[[#This Row],[D]]/Table_Data[[#This Row],[E]])</f>
        <v>0.43626880910800381</v>
      </c>
    </row>
    <row r="1003" spans="2:14" x14ac:dyDescent="0.25">
      <c r="B1003" s="27">
        <v>1953.11</v>
      </c>
      <c r="C1003" s="25">
        <v>24.5</v>
      </c>
      <c r="D1003" s="28">
        <v>1.44</v>
      </c>
      <c r="E1003" s="25">
        <v>2.5233300000000001</v>
      </c>
      <c r="F1003" s="25">
        <v>26.9</v>
      </c>
      <c r="G1003" s="26">
        <v>2.68</v>
      </c>
      <c r="H1003">
        <f t="shared" si="30"/>
        <v>1953</v>
      </c>
      <c r="I1003">
        <f t="shared" si="31"/>
        <v>11</v>
      </c>
      <c r="J1003">
        <f>Table_Data[[#This Row],[E]]*$J$6/Table_Data[[#This Row],[CPI]]</f>
        <v>24.846545740148702</v>
      </c>
      <c r="K1003">
        <f>Table_Data[[#This Row],[P]]*$J$6/Table_Data[[#This Row],[CPI]]</f>
        <v>241.24485130111526</v>
      </c>
      <c r="L1003">
        <f>Table_Data[[#This Row],[E]]/(Table_Data[[#This Row],[CPI]]/$L$6)</f>
        <v>1.7166148327137549</v>
      </c>
      <c r="M1003">
        <f>Table_Data[[#This Row],[P]]/(Table_Data[[#This Row],[CPI]]/$L$6)</f>
        <v>16.667286245353161</v>
      </c>
      <c r="N1003" s="43">
        <f>1-(Table_Data[[#This Row],[D]]/Table_Data[[#This Row],[E]])</f>
        <v>0.4293255341156329</v>
      </c>
    </row>
    <row r="1004" spans="2:14" x14ac:dyDescent="0.25">
      <c r="B1004" s="27">
        <v>1953.12</v>
      </c>
      <c r="C1004" s="25">
        <v>24.83</v>
      </c>
      <c r="D1004" s="28">
        <v>1.45</v>
      </c>
      <c r="E1004" s="25">
        <v>2.5099999999999998</v>
      </c>
      <c r="F1004" s="25">
        <v>26.9</v>
      </c>
      <c r="G1004" s="26">
        <v>2.59</v>
      </c>
      <c r="H1004">
        <f t="shared" si="30"/>
        <v>1953</v>
      </c>
      <c r="I1004">
        <f t="shared" si="31"/>
        <v>12</v>
      </c>
      <c r="J1004">
        <f>Table_Data[[#This Row],[E]]*$J$6/Table_Data[[#This Row],[CPI]]</f>
        <v>24.715288847583643</v>
      </c>
      <c r="K1004">
        <f>Table_Data[[#This Row],[P]]*$J$6/Table_Data[[#This Row],[CPI]]</f>
        <v>244.49427174721191</v>
      </c>
      <c r="L1004">
        <f>Table_Data[[#This Row],[E]]/(Table_Data[[#This Row],[CPI]]/$L$6)</f>
        <v>1.7075464684014869</v>
      </c>
      <c r="M1004">
        <f>Table_Data[[#This Row],[P]]/(Table_Data[[#This Row],[CPI]]/$L$6)</f>
        <v>16.8917843866171</v>
      </c>
      <c r="N1004" s="43">
        <f>1-(Table_Data[[#This Row],[D]]/Table_Data[[#This Row],[E]])</f>
        <v>0.42231075697211151</v>
      </c>
    </row>
    <row r="1005" spans="2:14" x14ac:dyDescent="0.25">
      <c r="B1005" s="27">
        <v>1954.01</v>
      </c>
      <c r="C1005" s="25">
        <v>25.46</v>
      </c>
      <c r="D1005" s="28">
        <v>1.4566699999999999</v>
      </c>
      <c r="E1005" s="25">
        <v>2.5233300000000001</v>
      </c>
      <c r="F1005" s="25">
        <v>26.9</v>
      </c>
      <c r="G1005" s="26">
        <v>2.48</v>
      </c>
      <c r="H1005">
        <f t="shared" si="30"/>
        <v>1954</v>
      </c>
      <c r="I1005">
        <f t="shared" si="31"/>
        <v>1</v>
      </c>
      <c r="J1005">
        <f>Table_Data[[#This Row],[E]]*$J$6/Table_Data[[#This Row],[CPI]]</f>
        <v>24.846545740148702</v>
      </c>
      <c r="K1005">
        <f>Table_Data[[#This Row],[P]]*$J$6/Table_Data[[#This Row],[CPI]]</f>
        <v>250.69771078066918</v>
      </c>
      <c r="L1005">
        <f>Table_Data[[#This Row],[E]]/(Table_Data[[#This Row],[CPI]]/$L$6)</f>
        <v>1.7166148327137549</v>
      </c>
      <c r="M1005">
        <f>Table_Data[[#This Row],[P]]/(Table_Data[[#This Row],[CPI]]/$L$6)</f>
        <v>17.320371747211897</v>
      </c>
      <c r="N1005" s="43">
        <f>1-(Table_Data[[#This Row],[D]]/Table_Data[[#This Row],[E]])</f>
        <v>0.42271918456959656</v>
      </c>
    </row>
    <row r="1006" spans="2:14" x14ac:dyDescent="0.25">
      <c r="B1006" s="27">
        <v>1954.02</v>
      </c>
      <c r="C1006" s="25">
        <v>26.02</v>
      </c>
      <c r="D1006" s="28">
        <v>1.46333</v>
      </c>
      <c r="E1006" s="25">
        <v>2.53667</v>
      </c>
      <c r="F1006" s="25">
        <v>26.9</v>
      </c>
      <c r="G1006" s="26">
        <v>2.4700000000000002</v>
      </c>
      <c r="H1006">
        <f t="shared" si="30"/>
        <v>1954</v>
      </c>
      <c r="I1006">
        <f t="shared" si="31"/>
        <v>2</v>
      </c>
      <c r="J1006">
        <f>Table_Data[[#This Row],[E]]*$J$6/Table_Data[[#This Row],[CPI]]</f>
        <v>24.9779011</v>
      </c>
      <c r="K1006">
        <f>Table_Data[[#This Row],[P]]*$J$6/Table_Data[[#This Row],[CPI]]</f>
        <v>256.21187881040896</v>
      </c>
      <c r="L1006">
        <f>Table_Data[[#This Row],[E]]/(Table_Data[[#This Row],[CPI]]/$L$6)</f>
        <v>1.7256900000000002</v>
      </c>
      <c r="M1006">
        <f>Table_Data[[#This Row],[P]]/(Table_Data[[#This Row],[CPI]]/$L$6)</f>
        <v>17.701338289962827</v>
      </c>
      <c r="N1006" s="43">
        <f>1-(Table_Data[[#This Row],[D]]/Table_Data[[#This Row],[E]])</f>
        <v>0.4231295359664442</v>
      </c>
    </row>
    <row r="1007" spans="2:14" x14ac:dyDescent="0.25">
      <c r="B1007" s="27">
        <v>1954.03</v>
      </c>
      <c r="C1007" s="25">
        <v>26.57</v>
      </c>
      <c r="D1007" s="28">
        <v>1.47</v>
      </c>
      <c r="E1007" s="25">
        <v>2.5499999999999998</v>
      </c>
      <c r="F1007" s="25">
        <v>26.9</v>
      </c>
      <c r="G1007" s="26">
        <v>2.37</v>
      </c>
      <c r="H1007">
        <f t="shared" si="30"/>
        <v>1954</v>
      </c>
      <c r="I1007">
        <f t="shared" si="31"/>
        <v>3</v>
      </c>
      <c r="J1007">
        <f>Table_Data[[#This Row],[E]]*$J$6/Table_Data[[#This Row],[CPI]]</f>
        <v>25.109157992565056</v>
      </c>
      <c r="K1007">
        <f>Table_Data[[#This Row],[P]]*$J$6/Table_Data[[#This Row],[CPI]]</f>
        <v>261.62757955390339</v>
      </c>
      <c r="L1007">
        <f>Table_Data[[#This Row],[E]]/(Table_Data[[#This Row],[CPI]]/$L$6)</f>
        <v>1.7347583643122677</v>
      </c>
      <c r="M1007">
        <f>Table_Data[[#This Row],[P]]/(Table_Data[[#This Row],[CPI]]/$L$6)</f>
        <v>18.075501858736061</v>
      </c>
      <c r="N1007" s="43">
        <f>1-(Table_Data[[#This Row],[D]]/Table_Data[[#This Row],[E]])</f>
        <v>0.42352941176470582</v>
      </c>
    </row>
    <row r="1008" spans="2:14" x14ac:dyDescent="0.25">
      <c r="B1008" s="27">
        <v>1954.04</v>
      </c>
      <c r="C1008" s="25">
        <v>27.63</v>
      </c>
      <c r="D1008" s="28">
        <v>1.46333</v>
      </c>
      <c r="E1008" s="25">
        <v>2.5733299999999999</v>
      </c>
      <c r="F1008" s="25">
        <v>26.8</v>
      </c>
      <c r="G1008" s="26">
        <v>2.29</v>
      </c>
      <c r="H1008">
        <f t="shared" si="30"/>
        <v>1954</v>
      </c>
      <c r="I1008">
        <f t="shared" si="31"/>
        <v>4</v>
      </c>
      <c r="J1008">
        <f>Table_Data[[#This Row],[E]]*$J$6/Table_Data[[#This Row],[CPI]]</f>
        <v>25.433430239179106</v>
      </c>
      <c r="K1008">
        <f>Table_Data[[#This Row],[P]]*$J$6/Table_Data[[#This Row],[CPI]]</f>
        <v>273.08028022388061</v>
      </c>
      <c r="L1008">
        <f>Table_Data[[#This Row],[E]]/(Table_Data[[#This Row],[CPI]]/$L$6)</f>
        <v>1.7571619029850745</v>
      </c>
      <c r="M1008">
        <f>Table_Data[[#This Row],[P]]/(Table_Data[[#This Row],[CPI]]/$L$6)</f>
        <v>18.86675373134328</v>
      </c>
      <c r="N1008" s="43">
        <f>1-(Table_Data[[#This Row],[D]]/Table_Data[[#This Row],[E]])</f>
        <v>0.43134770899962305</v>
      </c>
    </row>
    <row r="1009" spans="2:14" x14ac:dyDescent="0.25">
      <c r="B1009" s="27">
        <v>1954.05</v>
      </c>
      <c r="C1009" s="25">
        <v>28.73</v>
      </c>
      <c r="D1009" s="28">
        <v>1.4566699999999999</v>
      </c>
      <c r="E1009" s="25">
        <v>2.59667</v>
      </c>
      <c r="F1009" s="25">
        <v>26.9</v>
      </c>
      <c r="G1009" s="26">
        <v>2.37</v>
      </c>
      <c r="H1009">
        <f t="shared" si="30"/>
        <v>1954</v>
      </c>
      <c r="I1009">
        <f t="shared" si="31"/>
        <v>5</v>
      </c>
      <c r="J1009">
        <f>Table_Data[[#This Row],[E]]*$J$6/Table_Data[[#This Row],[CPI]]</f>
        <v>25.568704817472124</v>
      </c>
      <c r="K1009">
        <f>Table_Data[[#This Row],[P]]*$J$6/Table_Data[[#This Row],[CPI]]</f>
        <v>282.89651338289963</v>
      </c>
      <c r="L1009">
        <f>Table_Data[[#This Row],[E]]/(Table_Data[[#This Row],[CPI]]/$L$6)</f>
        <v>1.7665078438661712</v>
      </c>
      <c r="M1009">
        <f>Table_Data[[#This Row],[P]]/(Table_Data[[#This Row],[CPI]]/$L$6)</f>
        <v>19.544944237918219</v>
      </c>
      <c r="N1009" s="43">
        <f>1-(Table_Data[[#This Row],[D]]/Table_Data[[#This Row],[E]])</f>
        <v>0.43902382667031237</v>
      </c>
    </row>
    <row r="1010" spans="2:14" x14ac:dyDescent="0.25">
      <c r="B1010" s="27">
        <v>1954.06</v>
      </c>
      <c r="C1010" s="25">
        <v>28.96</v>
      </c>
      <c r="D1010" s="28">
        <v>1.45</v>
      </c>
      <c r="E1010" s="25">
        <v>2.62</v>
      </c>
      <c r="F1010" s="25">
        <v>26.9</v>
      </c>
      <c r="G1010" s="26">
        <v>2.38</v>
      </c>
      <c r="H1010">
        <f t="shared" si="30"/>
        <v>1954</v>
      </c>
      <c r="I1010">
        <f t="shared" si="31"/>
        <v>6</v>
      </c>
      <c r="J1010">
        <f>Table_Data[[#This Row],[E]]*$J$6/Table_Data[[#This Row],[CPI]]</f>
        <v>25.798428996282532</v>
      </c>
      <c r="K1010">
        <f>Table_Data[[#This Row],[P]]*$J$6/Table_Data[[#This Row],[CPI]]</f>
        <v>285.16126096654278</v>
      </c>
      <c r="L1010">
        <f>Table_Data[[#This Row],[E]]/(Table_Data[[#This Row],[CPI]]/$L$6)</f>
        <v>1.7823791821561341</v>
      </c>
      <c r="M1010">
        <f>Table_Data[[#This Row],[P]]/(Table_Data[[#This Row],[CPI]]/$L$6)</f>
        <v>19.701412639405206</v>
      </c>
      <c r="N1010" s="43">
        <f>1-(Table_Data[[#This Row],[D]]/Table_Data[[#This Row],[E]])</f>
        <v>0.44656488549618323</v>
      </c>
    </row>
    <row r="1011" spans="2:14" x14ac:dyDescent="0.25">
      <c r="B1011" s="27">
        <v>1954.07</v>
      </c>
      <c r="C1011" s="25">
        <v>30.13</v>
      </c>
      <c r="D1011" s="28">
        <v>1.4566699999999999</v>
      </c>
      <c r="E1011" s="25">
        <v>2.6233300000000002</v>
      </c>
      <c r="F1011" s="25">
        <v>26.9</v>
      </c>
      <c r="G1011" s="26">
        <v>2.2999999999999998</v>
      </c>
      <c r="H1011">
        <f t="shared" si="30"/>
        <v>1954</v>
      </c>
      <c r="I1011">
        <f t="shared" si="31"/>
        <v>7.0000000000000009</v>
      </c>
      <c r="J1011">
        <f>Table_Data[[#This Row],[E]]*$J$6/Table_Data[[#This Row],[CPI]]</f>
        <v>25.831218602602235</v>
      </c>
      <c r="K1011">
        <f>Table_Data[[#This Row],[P]]*$J$6/Table_Data[[#This Row],[CPI]]</f>
        <v>296.6819334572491</v>
      </c>
      <c r="L1011">
        <f>Table_Data[[#This Row],[E]]/(Table_Data[[#This Row],[CPI]]/$L$6)</f>
        <v>1.7846445724907065</v>
      </c>
      <c r="M1011">
        <f>Table_Data[[#This Row],[P]]/(Table_Data[[#This Row],[CPI]]/$L$6)</f>
        <v>20.497360594795541</v>
      </c>
      <c r="N1011" s="43">
        <f>1-(Table_Data[[#This Row],[D]]/Table_Data[[#This Row],[E]])</f>
        <v>0.44472483446611755</v>
      </c>
    </row>
    <row r="1012" spans="2:14" x14ac:dyDescent="0.25">
      <c r="B1012" s="27">
        <v>1954.08</v>
      </c>
      <c r="C1012" s="25">
        <v>30.73</v>
      </c>
      <c r="D1012" s="28">
        <v>1.46333</v>
      </c>
      <c r="E1012" s="25">
        <v>2.6266699999999998</v>
      </c>
      <c r="F1012" s="25">
        <v>26.9</v>
      </c>
      <c r="G1012" s="26">
        <v>2.36</v>
      </c>
      <c r="H1012">
        <f t="shared" si="30"/>
        <v>1954</v>
      </c>
      <c r="I1012">
        <f t="shared" si="31"/>
        <v>8</v>
      </c>
      <c r="J1012">
        <f>Table_Data[[#This Row],[E]]*$J$6/Table_Data[[#This Row],[CPI]]</f>
        <v>25.864106676208181</v>
      </c>
      <c r="K1012">
        <f>Table_Data[[#This Row],[P]]*$J$6/Table_Data[[#This Row],[CPI]]</f>
        <v>302.58997063197029</v>
      </c>
      <c r="L1012">
        <f>Table_Data[[#This Row],[E]]/(Table_Data[[#This Row],[CPI]]/$L$6)</f>
        <v>1.7869167657992566</v>
      </c>
      <c r="M1012">
        <f>Table_Data[[#This Row],[P]]/(Table_Data[[#This Row],[CPI]]/$L$6)</f>
        <v>20.905539033457252</v>
      </c>
      <c r="N1012" s="43">
        <f>1-(Table_Data[[#This Row],[D]]/Table_Data[[#This Row],[E]])</f>
        <v>0.44289537703632353</v>
      </c>
    </row>
    <row r="1013" spans="2:14" x14ac:dyDescent="0.25">
      <c r="B1013" s="27">
        <v>1954.09</v>
      </c>
      <c r="C1013" s="25">
        <v>31.45</v>
      </c>
      <c r="D1013" s="28">
        <v>1.47</v>
      </c>
      <c r="E1013" s="25">
        <v>2.63</v>
      </c>
      <c r="F1013" s="25">
        <v>26.8</v>
      </c>
      <c r="G1013" s="26">
        <v>2.38</v>
      </c>
      <c r="H1013">
        <f t="shared" si="30"/>
        <v>1954</v>
      </c>
      <c r="I1013">
        <f t="shared" si="31"/>
        <v>9</v>
      </c>
      <c r="J1013">
        <f>Table_Data[[#This Row],[E]]*$J$6/Table_Data[[#This Row],[CPI]]</f>
        <v>25.993526492537313</v>
      </c>
      <c r="K1013">
        <f>Table_Data[[#This Row],[P]]*$J$6/Table_Data[[#This Row],[CPI]]</f>
        <v>310.83513619402981</v>
      </c>
      <c r="L1013">
        <f>Table_Data[[#This Row],[E]]/(Table_Data[[#This Row],[CPI]]/$L$6)</f>
        <v>1.7958582089552237</v>
      </c>
      <c r="M1013">
        <f>Table_Data[[#This Row],[P]]/(Table_Data[[#This Row],[CPI]]/$L$6)</f>
        <v>21.475186567164176</v>
      </c>
      <c r="N1013" s="43">
        <f>1-(Table_Data[[#This Row],[D]]/Table_Data[[#This Row],[E]])</f>
        <v>0.44106463878326996</v>
      </c>
    </row>
    <row r="1014" spans="2:14" x14ac:dyDescent="0.25">
      <c r="B1014" s="27">
        <v>1954.1</v>
      </c>
      <c r="C1014" s="25">
        <v>32.18</v>
      </c>
      <c r="D1014" s="28">
        <v>1.49333</v>
      </c>
      <c r="E1014" s="25">
        <v>2.6766700000000001</v>
      </c>
      <c r="F1014" s="25">
        <v>26.8</v>
      </c>
      <c r="G1014" s="26">
        <v>2.4300000000000002</v>
      </c>
      <c r="H1014">
        <f t="shared" si="30"/>
        <v>1954</v>
      </c>
      <c r="I1014">
        <f t="shared" si="31"/>
        <v>10</v>
      </c>
      <c r="J1014">
        <f>Table_Data[[#This Row],[E]]*$J$6/Table_Data[[#This Row],[CPI]]</f>
        <v>26.454788044402985</v>
      </c>
      <c r="K1014">
        <f>Table_Data[[#This Row],[P]]*$J$6/Table_Data[[#This Row],[CPI]]</f>
        <v>318.05006940298506</v>
      </c>
      <c r="L1014">
        <f>Table_Data[[#This Row],[E]]/(Table_Data[[#This Row],[CPI]]/$L$6)</f>
        <v>1.8277261567164178</v>
      </c>
      <c r="M1014">
        <f>Table_Data[[#This Row],[P]]/(Table_Data[[#This Row],[CPI]]/$L$6)</f>
        <v>21.97365671641791</v>
      </c>
      <c r="N1014" s="43">
        <f>1-(Table_Data[[#This Row],[D]]/Table_Data[[#This Row],[E]])</f>
        <v>0.44209409452790216</v>
      </c>
    </row>
    <row r="1015" spans="2:14" x14ac:dyDescent="0.25">
      <c r="B1015" s="27">
        <v>1954.11</v>
      </c>
      <c r="C1015" s="25">
        <v>33.44</v>
      </c>
      <c r="D1015" s="28">
        <v>1.51667</v>
      </c>
      <c r="E1015" s="25">
        <v>2.7233299999999998</v>
      </c>
      <c r="F1015" s="25">
        <v>26.8</v>
      </c>
      <c r="G1015" s="26">
        <v>2.48</v>
      </c>
      <c r="H1015">
        <f t="shared" si="30"/>
        <v>1954</v>
      </c>
      <c r="I1015">
        <f t="shared" si="31"/>
        <v>11</v>
      </c>
      <c r="J1015">
        <f>Table_Data[[#This Row],[E]]*$J$6/Table_Data[[#This Row],[CPI]]</f>
        <v>26.915950761567164</v>
      </c>
      <c r="K1015">
        <f>Table_Data[[#This Row],[P]]*$J$6/Table_Data[[#This Row],[CPI]]</f>
        <v>330.50324179104479</v>
      </c>
      <c r="L1015">
        <f>Table_Data[[#This Row],[E]]/(Table_Data[[#This Row],[CPI]]/$L$6)</f>
        <v>1.8595872761194028</v>
      </c>
      <c r="M1015">
        <f>Table_Data[[#This Row],[P]]/(Table_Data[[#This Row],[CPI]]/$L$6)</f>
        <v>22.834029850746266</v>
      </c>
      <c r="N1015" s="43">
        <f>1-(Table_Data[[#This Row],[D]]/Table_Data[[#This Row],[E]])</f>
        <v>0.44308254967264338</v>
      </c>
    </row>
    <row r="1016" spans="2:14" x14ac:dyDescent="0.25">
      <c r="B1016" s="27">
        <v>1954.12</v>
      </c>
      <c r="C1016" s="25">
        <v>34.97</v>
      </c>
      <c r="D1016" s="28">
        <v>1.54</v>
      </c>
      <c r="E1016" s="25">
        <v>2.77</v>
      </c>
      <c r="F1016" s="25">
        <v>26.7</v>
      </c>
      <c r="G1016" s="26">
        <v>2.5099999999999998</v>
      </c>
      <c r="H1016">
        <f t="shared" si="30"/>
        <v>1954</v>
      </c>
      <c r="I1016">
        <f t="shared" si="31"/>
        <v>12</v>
      </c>
      <c r="J1016">
        <f>Table_Data[[#This Row],[E]]*$J$6/Table_Data[[#This Row],[CPI]]</f>
        <v>27.479748689138578</v>
      </c>
      <c r="K1016">
        <f>Table_Data[[#This Row],[P]]*$J$6/Table_Data[[#This Row],[CPI]]</f>
        <v>346.91942659176033</v>
      </c>
      <c r="L1016">
        <f>Table_Data[[#This Row],[E]]/(Table_Data[[#This Row],[CPI]]/$L$6)</f>
        <v>1.8985393258426968</v>
      </c>
      <c r="M1016">
        <f>Table_Data[[#This Row],[P]]/(Table_Data[[#This Row],[CPI]]/$L$6)</f>
        <v>23.968202247191012</v>
      </c>
      <c r="N1016" s="43">
        <f>1-(Table_Data[[#This Row],[D]]/Table_Data[[#This Row],[E]])</f>
        <v>0.44404332129963897</v>
      </c>
    </row>
    <row r="1017" spans="2:14" x14ac:dyDescent="0.25">
      <c r="B1017" s="27">
        <v>1955.01</v>
      </c>
      <c r="C1017" s="25">
        <v>35.6</v>
      </c>
      <c r="D1017" s="28">
        <v>1.54667</v>
      </c>
      <c r="E1017" s="25">
        <v>2.8333300000000001</v>
      </c>
      <c r="F1017" s="25">
        <v>26.7</v>
      </c>
      <c r="G1017" s="26">
        <v>2.61</v>
      </c>
      <c r="H1017">
        <f t="shared" si="30"/>
        <v>1955</v>
      </c>
      <c r="I1017">
        <f t="shared" si="31"/>
        <v>1</v>
      </c>
      <c r="J1017">
        <f>Table_Data[[#This Row],[E]]*$J$6/Table_Data[[#This Row],[CPI]]</f>
        <v>28.108013123970039</v>
      </c>
      <c r="K1017">
        <f>Table_Data[[#This Row],[P]]*$J$6/Table_Data[[#This Row],[CPI]]</f>
        <v>353.16933333333338</v>
      </c>
      <c r="L1017">
        <f>Table_Data[[#This Row],[E]]/(Table_Data[[#This Row],[CPI]]/$L$6)</f>
        <v>1.9419452808988766</v>
      </c>
      <c r="M1017">
        <f>Table_Data[[#This Row],[P]]/(Table_Data[[#This Row],[CPI]]/$L$6)</f>
        <v>24.400000000000002</v>
      </c>
      <c r="N1017" s="43">
        <f>1-(Table_Data[[#This Row],[D]]/Table_Data[[#This Row],[E]])</f>
        <v>0.45411582837156284</v>
      </c>
    </row>
    <row r="1018" spans="2:14" x14ac:dyDescent="0.25">
      <c r="B1018" s="27">
        <v>1955.02</v>
      </c>
      <c r="C1018" s="25">
        <v>36.79</v>
      </c>
      <c r="D1018" s="28">
        <v>1.5533300000000001</v>
      </c>
      <c r="E1018" s="25">
        <v>2.8966699999999999</v>
      </c>
      <c r="F1018" s="25">
        <v>26.7</v>
      </c>
      <c r="G1018" s="26">
        <v>2.65</v>
      </c>
      <c r="H1018">
        <f t="shared" si="30"/>
        <v>1955</v>
      </c>
      <c r="I1018">
        <f t="shared" si="31"/>
        <v>2</v>
      </c>
      <c r="J1018">
        <f>Table_Data[[#This Row],[E]]*$J$6/Table_Data[[#This Row],[CPI]]</f>
        <v>28.736376763670414</v>
      </c>
      <c r="K1018">
        <f>Table_Data[[#This Row],[P]]*$J$6/Table_Data[[#This Row],[CPI]]</f>
        <v>364.9747127340824</v>
      </c>
      <c r="L1018">
        <f>Table_Data[[#This Row],[E]]/(Table_Data[[#This Row],[CPI]]/$L$6)</f>
        <v>1.9853580898876406</v>
      </c>
      <c r="M1018">
        <f>Table_Data[[#This Row],[P]]/(Table_Data[[#This Row],[CPI]]/$L$6)</f>
        <v>25.21561797752809</v>
      </c>
      <c r="N1018" s="43">
        <f>1-(Table_Data[[#This Row],[D]]/Table_Data[[#This Row],[E]])</f>
        <v>0.46375320626788685</v>
      </c>
    </row>
    <row r="1019" spans="2:14" x14ac:dyDescent="0.25">
      <c r="B1019" s="27">
        <v>1955.03</v>
      </c>
      <c r="C1019" s="25">
        <v>36.5</v>
      </c>
      <c r="D1019" s="28">
        <v>1.56</v>
      </c>
      <c r="E1019" s="25">
        <v>2.96</v>
      </c>
      <c r="F1019" s="25">
        <v>26.7</v>
      </c>
      <c r="G1019" s="26">
        <v>2.68</v>
      </c>
      <c r="H1019">
        <f t="shared" si="30"/>
        <v>1955</v>
      </c>
      <c r="I1019">
        <f t="shared" si="31"/>
        <v>3</v>
      </c>
      <c r="J1019">
        <f>Table_Data[[#This Row],[E]]*$J$6/Table_Data[[#This Row],[CPI]]</f>
        <v>29.364641198501875</v>
      </c>
      <c r="K1019">
        <f>Table_Data[[#This Row],[P]]*$J$6/Table_Data[[#This Row],[CPI]]</f>
        <v>362.09777153558053</v>
      </c>
      <c r="L1019">
        <f>Table_Data[[#This Row],[E]]/(Table_Data[[#This Row],[CPI]]/$L$6)</f>
        <v>2.0287640449438205</v>
      </c>
      <c r="M1019">
        <f>Table_Data[[#This Row],[P]]/(Table_Data[[#This Row],[CPI]]/$L$6)</f>
        <v>25.016853932584272</v>
      </c>
      <c r="N1019" s="43">
        <f>1-(Table_Data[[#This Row],[D]]/Table_Data[[#This Row],[E]])</f>
        <v>0.47297297297297292</v>
      </c>
    </row>
    <row r="1020" spans="2:14" x14ac:dyDescent="0.25">
      <c r="B1020" s="27">
        <v>1955.04</v>
      </c>
      <c r="C1020" s="25">
        <v>37.76</v>
      </c>
      <c r="D1020" s="28">
        <v>1.5633300000000001</v>
      </c>
      <c r="E1020" s="25">
        <v>3.0466700000000002</v>
      </c>
      <c r="F1020" s="25">
        <v>26.7</v>
      </c>
      <c r="G1020" s="26">
        <v>2.75</v>
      </c>
      <c r="H1020">
        <f t="shared" si="30"/>
        <v>1955</v>
      </c>
      <c r="I1020">
        <f t="shared" si="31"/>
        <v>4</v>
      </c>
      <c r="J1020">
        <f>Table_Data[[#This Row],[E]]*$J$6/Table_Data[[#This Row],[CPI]]</f>
        <v>30.224449797378281</v>
      </c>
      <c r="K1020">
        <f>Table_Data[[#This Row],[P]]*$J$6/Table_Data[[#This Row],[CPI]]</f>
        <v>374.59758501872665</v>
      </c>
      <c r="L1020">
        <f>Table_Data[[#This Row],[E]]/(Table_Data[[#This Row],[CPI]]/$L$6)</f>
        <v>2.0881670786516859</v>
      </c>
      <c r="M1020">
        <f>Table_Data[[#This Row],[P]]/(Table_Data[[#This Row],[CPI]]/$L$6)</f>
        <v>25.880449438202248</v>
      </c>
      <c r="N1020" s="43">
        <f>1-(Table_Data[[#This Row],[D]]/Table_Data[[#This Row],[E]])</f>
        <v>0.4868725526558505</v>
      </c>
    </row>
    <row r="1021" spans="2:14" x14ac:dyDescent="0.25">
      <c r="B1021" s="27">
        <v>1955.05</v>
      </c>
      <c r="C1021" s="25">
        <v>37.6</v>
      </c>
      <c r="D1021" s="28">
        <v>1.56667</v>
      </c>
      <c r="E1021" s="25">
        <v>3.1333299999999999</v>
      </c>
      <c r="F1021" s="25">
        <v>26.7</v>
      </c>
      <c r="G1021" s="26">
        <v>2.76</v>
      </c>
      <c r="H1021">
        <f t="shared" si="30"/>
        <v>1955</v>
      </c>
      <c r="I1021">
        <f t="shared" si="31"/>
        <v>5</v>
      </c>
      <c r="J1021">
        <f>Table_Data[[#This Row],[E]]*$J$6/Table_Data[[#This Row],[CPI]]</f>
        <v>31.084159191385769</v>
      </c>
      <c r="K1021">
        <f>Table_Data[[#This Row],[P]]*$J$6/Table_Data[[#This Row],[CPI]]</f>
        <v>373.01030711610491</v>
      </c>
      <c r="L1021">
        <f>Table_Data[[#This Row],[E]]/(Table_Data[[#This Row],[CPI]]/$L$6)</f>
        <v>2.1475632584269664</v>
      </c>
      <c r="M1021">
        <f>Table_Data[[#This Row],[P]]/(Table_Data[[#This Row],[CPI]]/$L$6)</f>
        <v>25.770786516853935</v>
      </c>
      <c r="N1021" s="43">
        <f>1-(Table_Data[[#This Row],[D]]/Table_Data[[#This Row],[E]])</f>
        <v>0.49999840425362152</v>
      </c>
    </row>
    <row r="1022" spans="2:14" x14ac:dyDescent="0.25">
      <c r="B1022" s="27">
        <v>1955.06</v>
      </c>
      <c r="C1022" s="25">
        <v>39.78</v>
      </c>
      <c r="D1022" s="28">
        <v>1.57</v>
      </c>
      <c r="E1022" s="25">
        <v>3.22</v>
      </c>
      <c r="F1022" s="25">
        <v>26.7</v>
      </c>
      <c r="G1022" s="26">
        <v>2.78</v>
      </c>
      <c r="H1022">
        <f t="shared" si="30"/>
        <v>1955</v>
      </c>
      <c r="I1022">
        <f t="shared" si="31"/>
        <v>6</v>
      </c>
      <c r="J1022">
        <f>Table_Data[[#This Row],[E]]*$J$6/Table_Data[[#This Row],[CPI]]</f>
        <v>31.943967790262175</v>
      </c>
      <c r="K1022">
        <f>Table_Data[[#This Row],[P]]*$J$6/Table_Data[[#This Row],[CPI]]</f>
        <v>394.63696853932589</v>
      </c>
      <c r="L1022">
        <f>Table_Data[[#This Row],[E]]/(Table_Data[[#This Row],[CPI]]/$L$6)</f>
        <v>2.2069662921348319</v>
      </c>
      <c r="M1022">
        <f>Table_Data[[#This Row],[P]]/(Table_Data[[#This Row],[CPI]]/$L$6)</f>
        <v>27.264943820224723</v>
      </c>
      <c r="N1022" s="43">
        <f>1-(Table_Data[[#This Row],[D]]/Table_Data[[#This Row],[E]])</f>
        <v>0.51242236024844723</v>
      </c>
    </row>
    <row r="1023" spans="2:14" x14ac:dyDescent="0.25">
      <c r="B1023" s="27">
        <v>1955.07</v>
      </c>
      <c r="C1023" s="25">
        <v>42.69</v>
      </c>
      <c r="D1023" s="28">
        <v>1.58667</v>
      </c>
      <c r="E1023" s="25">
        <v>3.2933300000000001</v>
      </c>
      <c r="F1023" s="25">
        <v>26.8</v>
      </c>
      <c r="G1023" s="26">
        <v>2.9</v>
      </c>
      <c r="H1023">
        <f t="shared" si="30"/>
        <v>1955</v>
      </c>
      <c r="I1023">
        <f t="shared" si="31"/>
        <v>7.0000000000000009</v>
      </c>
      <c r="J1023">
        <f>Table_Data[[#This Row],[E]]*$J$6/Table_Data[[#This Row],[CPI]]</f>
        <v>32.549528746641791</v>
      </c>
      <c r="K1023">
        <f>Table_Data[[#This Row],[P]]*$J$6/Table_Data[[#This Row],[CPI]]</f>
        <v>421.92534067164178</v>
      </c>
      <c r="L1023">
        <f>Table_Data[[#This Row],[E]]/(Table_Data[[#This Row],[CPI]]/$L$6)</f>
        <v>2.2488036940298506</v>
      </c>
      <c r="M1023">
        <f>Table_Data[[#This Row],[P]]/(Table_Data[[#This Row],[CPI]]/$L$6)</f>
        <v>29.150261194029849</v>
      </c>
      <c r="N1023" s="43">
        <f>1-(Table_Data[[#This Row],[D]]/Table_Data[[#This Row],[E]])</f>
        <v>0.51821712370154227</v>
      </c>
    </row>
    <row r="1024" spans="2:14" x14ac:dyDescent="0.25">
      <c r="B1024" s="27">
        <v>1955.08</v>
      </c>
      <c r="C1024" s="25">
        <v>42.43</v>
      </c>
      <c r="D1024" s="28">
        <v>1.6033299999999999</v>
      </c>
      <c r="E1024" s="25">
        <v>3.3666700000000001</v>
      </c>
      <c r="F1024" s="25">
        <v>26.8</v>
      </c>
      <c r="G1024" s="26">
        <v>2.97</v>
      </c>
      <c r="H1024">
        <f t="shared" si="30"/>
        <v>1955</v>
      </c>
      <c r="I1024">
        <f t="shared" si="31"/>
        <v>8</v>
      </c>
      <c r="J1024">
        <f>Table_Data[[#This Row],[E]]*$J$6/Table_Data[[#This Row],[CPI]]</f>
        <v>33.274382447388064</v>
      </c>
      <c r="K1024">
        <f>Table_Data[[#This Row],[P]]*$J$6/Table_Data[[#This Row],[CPI]]</f>
        <v>419.35563843283586</v>
      </c>
      <c r="L1024">
        <f>Table_Data[[#This Row],[E]]/(Table_Data[[#This Row],[CPI]]/$L$6)</f>
        <v>2.2988828731343283</v>
      </c>
      <c r="M1024">
        <f>Table_Data[[#This Row],[P]]/(Table_Data[[#This Row],[CPI]]/$L$6)</f>
        <v>28.972723880597012</v>
      </c>
      <c r="N1024" s="43">
        <f>1-(Table_Data[[#This Row],[D]]/Table_Data[[#This Row],[E]])</f>
        <v>0.52376383785758629</v>
      </c>
    </row>
    <row r="1025" spans="2:14" x14ac:dyDescent="0.25">
      <c r="B1025" s="27">
        <v>1955.09</v>
      </c>
      <c r="C1025" s="25">
        <v>44.34</v>
      </c>
      <c r="D1025" s="28">
        <v>1.62</v>
      </c>
      <c r="E1025" s="25">
        <v>3.44</v>
      </c>
      <c r="F1025" s="25">
        <v>26.9</v>
      </c>
      <c r="G1025" s="26">
        <v>2.97</v>
      </c>
      <c r="H1025">
        <f t="shared" si="30"/>
        <v>1955</v>
      </c>
      <c r="I1025">
        <f t="shared" si="31"/>
        <v>9</v>
      </c>
      <c r="J1025">
        <f>Table_Data[[#This Row],[E]]*$J$6/Table_Data[[#This Row],[CPI]]</f>
        <v>33.872746468401488</v>
      </c>
      <c r="K1025">
        <f>Table_Data[[#This Row],[P]]*$J$6/Table_Data[[#This Row],[CPI]]</f>
        <v>436.60394721189601</v>
      </c>
      <c r="L1025">
        <f>Table_Data[[#This Row],[E]]/(Table_Data[[#This Row],[CPI]]/$L$6)</f>
        <v>2.3402230483271378</v>
      </c>
      <c r="M1025">
        <f>Table_Data[[#This Row],[P]]/(Table_Data[[#This Row],[CPI]]/$L$6)</f>
        <v>30.164386617100376</v>
      </c>
      <c r="N1025" s="43">
        <f>1-(Table_Data[[#This Row],[D]]/Table_Data[[#This Row],[E]])</f>
        <v>0.52906976744186041</v>
      </c>
    </row>
    <row r="1026" spans="2:14" x14ac:dyDescent="0.25">
      <c r="B1026" s="27">
        <v>1955.1</v>
      </c>
      <c r="C1026" s="25">
        <v>42.11</v>
      </c>
      <c r="D1026" s="28">
        <v>1.6266700000000001</v>
      </c>
      <c r="E1026" s="25">
        <v>3.5</v>
      </c>
      <c r="F1026" s="25">
        <v>26.9</v>
      </c>
      <c r="G1026" s="26">
        <v>2.88</v>
      </c>
      <c r="H1026">
        <f t="shared" si="30"/>
        <v>1955</v>
      </c>
      <c r="I1026">
        <f t="shared" si="31"/>
        <v>10</v>
      </c>
      <c r="J1026">
        <f>Table_Data[[#This Row],[E]]*$J$6/Table_Data[[#This Row],[CPI]]</f>
        <v>34.463550185873608</v>
      </c>
      <c r="K1026">
        <f>Table_Data[[#This Row],[P]]*$J$6/Table_Data[[#This Row],[CPI]]</f>
        <v>414.6457423791822</v>
      </c>
      <c r="L1026">
        <f>Table_Data[[#This Row],[E]]/(Table_Data[[#This Row],[CPI]]/$L$6)</f>
        <v>2.3810408921933086</v>
      </c>
      <c r="M1026">
        <f>Table_Data[[#This Row],[P]]/(Table_Data[[#This Row],[CPI]]/$L$6)</f>
        <v>28.647323420074351</v>
      </c>
      <c r="N1026" s="43">
        <f>1-(Table_Data[[#This Row],[D]]/Table_Data[[#This Row],[E]])</f>
        <v>0.53523714285714286</v>
      </c>
    </row>
    <row r="1027" spans="2:14" x14ac:dyDescent="0.25">
      <c r="B1027" s="27">
        <v>1955.11</v>
      </c>
      <c r="C1027" s="25">
        <v>44.95</v>
      </c>
      <c r="D1027" s="28">
        <v>1.6333299999999999</v>
      </c>
      <c r="E1027" s="25">
        <v>3.56</v>
      </c>
      <c r="F1027" s="25">
        <v>26.9</v>
      </c>
      <c r="G1027" s="26">
        <v>2.89</v>
      </c>
      <c r="H1027">
        <f t="shared" si="30"/>
        <v>1955</v>
      </c>
      <c r="I1027">
        <f t="shared" si="31"/>
        <v>11</v>
      </c>
      <c r="J1027">
        <f>Table_Data[[#This Row],[E]]*$J$6/Table_Data[[#This Row],[CPI]]</f>
        <v>35.054353903345728</v>
      </c>
      <c r="K1027">
        <f>Table_Data[[#This Row],[P]]*$J$6/Table_Data[[#This Row],[CPI]]</f>
        <v>442.6104516728625</v>
      </c>
      <c r="L1027">
        <f>Table_Data[[#This Row],[E]]/(Table_Data[[#This Row],[CPI]]/$L$6)</f>
        <v>2.4218587360594799</v>
      </c>
      <c r="M1027">
        <f>Table_Data[[#This Row],[P]]/(Table_Data[[#This Row],[CPI]]/$L$6)</f>
        <v>30.579368029739783</v>
      </c>
      <c r="N1027" s="43">
        <f>1-(Table_Data[[#This Row],[D]]/Table_Data[[#This Row],[E]])</f>
        <v>0.54119943820224714</v>
      </c>
    </row>
    <row r="1028" spans="2:14" x14ac:dyDescent="0.25">
      <c r="B1028" s="27">
        <v>1955.12</v>
      </c>
      <c r="C1028" s="25">
        <v>45.37</v>
      </c>
      <c r="D1028" s="28">
        <v>1.64</v>
      </c>
      <c r="E1028" s="25">
        <v>3.62</v>
      </c>
      <c r="F1028" s="25">
        <v>26.8</v>
      </c>
      <c r="G1028" s="26">
        <v>2.96</v>
      </c>
      <c r="H1028">
        <f t="shared" si="30"/>
        <v>1955</v>
      </c>
      <c r="I1028">
        <f t="shared" si="31"/>
        <v>12</v>
      </c>
      <c r="J1028">
        <f>Table_Data[[#This Row],[E]]*$J$6/Table_Data[[#This Row],[CPI]]</f>
        <v>35.77816194029851</v>
      </c>
      <c r="K1028">
        <f>Table_Data[[#This Row],[P]]*$J$6/Table_Data[[#This Row],[CPI]]</f>
        <v>448.41304067164174</v>
      </c>
      <c r="L1028">
        <f>Table_Data[[#This Row],[E]]/(Table_Data[[#This Row],[CPI]]/$L$6)</f>
        <v>2.4718656716417908</v>
      </c>
      <c r="M1028">
        <f>Table_Data[[#This Row],[P]]/(Table_Data[[#This Row],[CPI]]/$L$6)</f>
        <v>30.980261194029847</v>
      </c>
      <c r="N1028" s="43">
        <f>1-(Table_Data[[#This Row],[D]]/Table_Data[[#This Row],[E]])</f>
        <v>0.54696132596685088</v>
      </c>
    </row>
    <row r="1029" spans="2:14" x14ac:dyDescent="0.25">
      <c r="B1029" s="27">
        <v>1956.01</v>
      </c>
      <c r="C1029" s="25">
        <v>44.15</v>
      </c>
      <c r="D1029" s="28">
        <v>1.67</v>
      </c>
      <c r="E1029" s="25">
        <v>3.6433300000000002</v>
      </c>
      <c r="F1029" s="25">
        <v>26.8</v>
      </c>
      <c r="G1029" s="26">
        <v>2.9</v>
      </c>
      <c r="H1029">
        <f t="shared" si="30"/>
        <v>1956</v>
      </c>
      <c r="I1029">
        <f t="shared" si="31"/>
        <v>1</v>
      </c>
      <c r="J1029">
        <f>Table_Data[[#This Row],[E]]*$J$6/Table_Data[[#This Row],[CPI]]</f>
        <v>36.008743298880596</v>
      </c>
      <c r="K1029">
        <f>Table_Data[[#This Row],[P]]*$J$6/Table_Data[[#This Row],[CPI]]</f>
        <v>436.35520708955221</v>
      </c>
      <c r="L1029">
        <f>Table_Data[[#This Row],[E]]/(Table_Data[[#This Row],[CPI]]/$L$6)</f>
        <v>2.4877962313432835</v>
      </c>
      <c r="M1029">
        <f>Table_Data[[#This Row],[P]]/(Table_Data[[#This Row],[CPI]]/$L$6)</f>
        <v>30.14720149253731</v>
      </c>
      <c r="N1029" s="43">
        <f>1-(Table_Data[[#This Row],[D]]/Table_Data[[#This Row],[E]])</f>
        <v>0.5416281259177731</v>
      </c>
    </row>
    <row r="1030" spans="2:14" x14ac:dyDescent="0.25">
      <c r="B1030" s="27">
        <v>1956.02</v>
      </c>
      <c r="C1030" s="25">
        <v>44.43</v>
      </c>
      <c r="D1030" s="28">
        <v>1.7</v>
      </c>
      <c r="E1030" s="25">
        <v>3.6666699999999999</v>
      </c>
      <c r="F1030" s="25">
        <v>26.8</v>
      </c>
      <c r="G1030" s="26">
        <v>2.84</v>
      </c>
      <c r="H1030">
        <f t="shared" si="30"/>
        <v>1956</v>
      </c>
      <c r="I1030">
        <f t="shared" si="31"/>
        <v>2</v>
      </c>
      <c r="J1030">
        <f>Table_Data[[#This Row],[E]]*$J$6/Table_Data[[#This Row],[CPI]]</f>
        <v>36.239423492164178</v>
      </c>
      <c r="K1030">
        <f>Table_Data[[#This Row],[P]]*$J$6/Table_Data[[#This Row],[CPI]]</f>
        <v>439.12257873134325</v>
      </c>
      <c r="L1030">
        <f>Table_Data[[#This Row],[E]]/(Table_Data[[#This Row],[CPI]]/$L$6)</f>
        <v>2.5037336194029849</v>
      </c>
      <c r="M1030">
        <f>Table_Data[[#This Row],[P]]/(Table_Data[[#This Row],[CPI]]/$L$6)</f>
        <v>30.338395522388058</v>
      </c>
      <c r="N1030" s="43">
        <f>1-(Table_Data[[#This Row],[D]]/Table_Data[[#This Row],[E]])</f>
        <v>0.5363640578508565</v>
      </c>
    </row>
    <row r="1031" spans="2:14" x14ac:dyDescent="0.25">
      <c r="B1031" s="27">
        <v>1956.03</v>
      </c>
      <c r="C1031" s="25">
        <v>47.49</v>
      </c>
      <c r="D1031" s="28">
        <v>1.73</v>
      </c>
      <c r="E1031" s="25">
        <v>3.69</v>
      </c>
      <c r="F1031" s="25">
        <v>26.8</v>
      </c>
      <c r="G1031" s="26">
        <v>2.96</v>
      </c>
      <c r="H1031">
        <f t="shared" si="30"/>
        <v>1956</v>
      </c>
      <c r="I1031">
        <f t="shared" si="31"/>
        <v>3</v>
      </c>
      <c r="J1031">
        <f>Table_Data[[#This Row],[E]]*$J$6/Table_Data[[#This Row],[CPI]]</f>
        <v>36.470004850746264</v>
      </c>
      <c r="K1031">
        <f>Table_Data[[#This Row],[P]]*$J$6/Table_Data[[#This Row],[CPI]]</f>
        <v>469.36599738805972</v>
      </c>
      <c r="L1031">
        <f>Table_Data[[#This Row],[E]]/(Table_Data[[#This Row],[CPI]]/$L$6)</f>
        <v>2.5196641791044776</v>
      </c>
      <c r="M1031">
        <f>Table_Data[[#This Row],[P]]/(Table_Data[[#This Row],[CPI]]/$L$6)</f>
        <v>32.427873134328358</v>
      </c>
      <c r="N1031" s="43">
        <f>1-(Table_Data[[#This Row],[D]]/Table_Data[[#This Row],[E]])</f>
        <v>0.53116531165311653</v>
      </c>
    </row>
    <row r="1032" spans="2:14" x14ac:dyDescent="0.25">
      <c r="B1032" s="27">
        <v>1956.04</v>
      </c>
      <c r="C1032" s="25">
        <v>48.05</v>
      </c>
      <c r="D1032" s="28">
        <v>1.7533300000000001</v>
      </c>
      <c r="E1032" s="25">
        <v>3.66</v>
      </c>
      <c r="F1032" s="25">
        <v>26.9</v>
      </c>
      <c r="G1032" s="26">
        <v>3.18</v>
      </c>
      <c r="H1032">
        <f t="shared" si="30"/>
        <v>1956</v>
      </c>
      <c r="I1032">
        <f t="shared" si="31"/>
        <v>4</v>
      </c>
      <c r="J1032">
        <f>Table_Data[[#This Row],[E]]*$J$6/Table_Data[[#This Row],[CPI]]</f>
        <v>36.039026765799257</v>
      </c>
      <c r="K1032">
        <f>Table_Data[[#This Row],[P]]*$J$6/Table_Data[[#This Row],[CPI]]</f>
        <v>473.13531040892195</v>
      </c>
      <c r="L1032">
        <f>Table_Data[[#This Row],[E]]/(Table_Data[[#This Row],[CPI]]/$L$6)</f>
        <v>2.4898884758364317</v>
      </c>
      <c r="M1032">
        <f>Table_Data[[#This Row],[P]]/(Table_Data[[#This Row],[CPI]]/$L$6)</f>
        <v>32.68828996282528</v>
      </c>
      <c r="N1032" s="43">
        <f>1-(Table_Data[[#This Row],[D]]/Table_Data[[#This Row],[E]])</f>
        <v>0.52094808743169407</v>
      </c>
    </row>
    <row r="1033" spans="2:14" x14ac:dyDescent="0.25">
      <c r="B1033" s="27">
        <v>1956.05</v>
      </c>
      <c r="C1033" s="25">
        <v>46.54</v>
      </c>
      <c r="D1033" s="28">
        <v>1.77667</v>
      </c>
      <c r="E1033" s="25">
        <v>3.63</v>
      </c>
      <c r="F1033" s="25">
        <v>27</v>
      </c>
      <c r="G1033" s="26">
        <v>3.07</v>
      </c>
      <c r="H1033">
        <f t="shared" si="30"/>
        <v>1956</v>
      </c>
      <c r="I1033">
        <f t="shared" si="31"/>
        <v>5</v>
      </c>
      <c r="J1033">
        <f>Table_Data[[#This Row],[E]]*$J$6/Table_Data[[#This Row],[CPI]]</f>
        <v>35.611241111111113</v>
      </c>
      <c r="K1033">
        <f>Table_Data[[#This Row],[P]]*$J$6/Table_Data[[#This Row],[CPI]]</f>
        <v>456.5694659259259</v>
      </c>
      <c r="L1033">
        <f>Table_Data[[#This Row],[E]]/(Table_Data[[#This Row],[CPI]]/$L$6)</f>
        <v>2.4603333333333337</v>
      </c>
      <c r="M1033">
        <f>Table_Data[[#This Row],[P]]/(Table_Data[[#This Row],[CPI]]/$L$6)</f>
        <v>31.54377777777778</v>
      </c>
      <c r="N1033" s="43">
        <f>1-(Table_Data[[#This Row],[D]]/Table_Data[[#This Row],[E]])</f>
        <v>0.5105592286501377</v>
      </c>
    </row>
    <row r="1034" spans="2:14" x14ac:dyDescent="0.25">
      <c r="B1034" s="27">
        <v>1956.06</v>
      </c>
      <c r="C1034" s="25">
        <v>46.27</v>
      </c>
      <c r="D1034" s="28">
        <v>1.8</v>
      </c>
      <c r="E1034" s="25">
        <v>3.6</v>
      </c>
      <c r="F1034" s="25">
        <v>27.2</v>
      </c>
      <c r="G1034" s="26">
        <v>3</v>
      </c>
      <c r="H1034">
        <f t="shared" ref="H1034:H1097" si="32">VALUE(LEFT(B1034,4))</f>
        <v>1956</v>
      </c>
      <c r="I1034">
        <f t="shared" ref="I1034:I1097" si="33">VALUE(_xlfn.CONCAT("0.",RIGHT(B1034,LEN(B1034)-FIND(".",B1034))))*100</f>
        <v>6</v>
      </c>
      <c r="J1034">
        <f>Table_Data[[#This Row],[E]]*$J$6/Table_Data[[#This Row],[CPI]]</f>
        <v>35.057250000000003</v>
      </c>
      <c r="K1034">
        <f>Table_Data[[#This Row],[P]]*$J$6/Table_Data[[#This Row],[CPI]]</f>
        <v>450.58304375000012</v>
      </c>
      <c r="L1034">
        <f>Table_Data[[#This Row],[E]]/(Table_Data[[#This Row],[CPI]]/$L$6)</f>
        <v>2.422058823529412</v>
      </c>
      <c r="M1034">
        <f>Table_Data[[#This Row],[P]]/(Table_Data[[#This Row],[CPI]]/$L$6)</f>
        <v>31.130183823529418</v>
      </c>
      <c r="N1034" s="43">
        <f>1-(Table_Data[[#This Row],[D]]/Table_Data[[#This Row],[E]])</f>
        <v>0.5</v>
      </c>
    </row>
    <row r="1035" spans="2:14" x14ac:dyDescent="0.25">
      <c r="B1035" s="27">
        <v>1956.07</v>
      </c>
      <c r="C1035" s="25">
        <v>48.78</v>
      </c>
      <c r="D1035" s="28">
        <v>1.8133300000000001</v>
      </c>
      <c r="E1035" s="25">
        <v>3.5533299999999999</v>
      </c>
      <c r="F1035" s="25">
        <v>27.4</v>
      </c>
      <c r="G1035" s="26">
        <v>3.11</v>
      </c>
      <c r="H1035">
        <f t="shared" si="32"/>
        <v>1956</v>
      </c>
      <c r="I1035">
        <f t="shared" si="33"/>
        <v>7.0000000000000009</v>
      </c>
      <c r="J1035">
        <f>Table_Data[[#This Row],[E]]*$J$6/Table_Data[[#This Row],[CPI]]</f>
        <v>34.35019673029197</v>
      </c>
      <c r="K1035">
        <f>Table_Data[[#This Row],[P]]*$J$6/Table_Data[[#This Row],[CPI]]</f>
        <v>471.558396350365</v>
      </c>
      <c r="L1035">
        <f>Table_Data[[#This Row],[E]]/(Table_Data[[#This Row],[CPI]]/$L$6)</f>
        <v>2.3732094525547445</v>
      </c>
      <c r="M1035">
        <f>Table_Data[[#This Row],[P]]/(Table_Data[[#This Row],[CPI]]/$L$6)</f>
        <v>32.579343065693436</v>
      </c>
      <c r="N1035" s="43">
        <f>1-(Table_Data[[#This Row],[D]]/Table_Data[[#This Row],[E]])</f>
        <v>0.48968151002017823</v>
      </c>
    </row>
    <row r="1036" spans="2:14" x14ac:dyDescent="0.25">
      <c r="B1036" s="27">
        <v>1956.08</v>
      </c>
      <c r="C1036" s="25">
        <v>48.49</v>
      </c>
      <c r="D1036" s="28">
        <v>1.82667</v>
      </c>
      <c r="E1036" s="25">
        <v>3.5066700000000002</v>
      </c>
      <c r="F1036" s="25">
        <v>27.3</v>
      </c>
      <c r="G1036" s="26">
        <v>3.33</v>
      </c>
      <c r="H1036">
        <f t="shared" si="32"/>
        <v>1956</v>
      </c>
      <c r="I1036">
        <f t="shared" si="33"/>
        <v>8</v>
      </c>
      <c r="J1036">
        <f>Table_Data[[#This Row],[E]]*$J$6/Table_Data[[#This Row],[CPI]]</f>
        <v>34.023305113186815</v>
      </c>
      <c r="K1036">
        <f>Table_Data[[#This Row],[P]]*$J$6/Table_Data[[#This Row],[CPI]]</f>
        <v>470.47200476190483</v>
      </c>
      <c r="L1036">
        <f>Table_Data[[#This Row],[E]]/(Table_Data[[#This Row],[CPI]]/$L$6)</f>
        <v>2.3506249450549452</v>
      </c>
      <c r="M1036">
        <f>Table_Data[[#This Row],[P]]/(Table_Data[[#This Row],[CPI]]/$L$6)</f>
        <v>32.504285714285722</v>
      </c>
      <c r="N1036" s="43">
        <f>1-(Table_Data[[#This Row],[D]]/Table_Data[[#This Row],[E]])</f>
        <v>0.47908699706559221</v>
      </c>
    </row>
    <row r="1037" spans="2:14" x14ac:dyDescent="0.25">
      <c r="B1037" s="27">
        <v>1956.09</v>
      </c>
      <c r="C1037" s="25">
        <v>46.84</v>
      </c>
      <c r="D1037" s="28">
        <v>1.84</v>
      </c>
      <c r="E1037" s="25">
        <v>3.46</v>
      </c>
      <c r="F1037" s="25">
        <v>27.4</v>
      </c>
      <c r="G1037" s="26">
        <v>3.38</v>
      </c>
      <c r="H1037">
        <f t="shared" si="32"/>
        <v>1956</v>
      </c>
      <c r="I1037">
        <f t="shared" si="33"/>
        <v>9</v>
      </c>
      <c r="J1037">
        <f>Table_Data[[#This Row],[E]]*$J$6/Table_Data[[#This Row],[CPI]]</f>
        <v>33.447971532846715</v>
      </c>
      <c r="K1037">
        <f>Table_Data[[#This Row],[P]]*$J$6/Table_Data[[#This Row],[CPI]]</f>
        <v>452.80433138686135</v>
      </c>
      <c r="L1037">
        <f>Table_Data[[#This Row],[E]]/(Table_Data[[#This Row],[CPI]]/$L$6)</f>
        <v>2.3108759124087594</v>
      </c>
      <c r="M1037">
        <f>Table_Data[[#This Row],[P]]/(Table_Data[[#This Row],[CPI]]/$L$6)</f>
        <v>31.2836496350365</v>
      </c>
      <c r="N1037" s="43">
        <f>1-(Table_Data[[#This Row],[D]]/Table_Data[[#This Row],[E]])</f>
        <v>0.46820809248554907</v>
      </c>
    </row>
    <row r="1038" spans="2:14" x14ac:dyDescent="0.25">
      <c r="B1038" s="27">
        <v>1956.1</v>
      </c>
      <c r="C1038" s="25">
        <v>46.24</v>
      </c>
      <c r="D1038" s="28">
        <v>1.80667</v>
      </c>
      <c r="E1038" s="25">
        <v>3.44333</v>
      </c>
      <c r="F1038" s="25">
        <v>27.5</v>
      </c>
      <c r="G1038" s="26">
        <v>3.34</v>
      </c>
      <c r="H1038">
        <f t="shared" si="32"/>
        <v>1956</v>
      </c>
      <c r="I1038">
        <f t="shared" si="33"/>
        <v>10</v>
      </c>
      <c r="J1038">
        <f>Table_Data[[#This Row],[E]]*$J$6/Table_Data[[#This Row],[CPI]]</f>
        <v>33.165778924000001</v>
      </c>
      <c r="K1038">
        <f>Table_Data[[#This Row],[P]]*$J$6/Table_Data[[#This Row],[CPI]]</f>
        <v>445.37863563636364</v>
      </c>
      <c r="L1038">
        <f>Table_Data[[#This Row],[E]]/(Table_Data[[#This Row],[CPI]]/$L$6)</f>
        <v>2.2913796</v>
      </c>
      <c r="M1038">
        <f>Table_Data[[#This Row],[P]]/(Table_Data[[#This Row],[CPI]]/$L$6)</f>
        <v>30.770618181818186</v>
      </c>
      <c r="N1038" s="43">
        <f>1-(Table_Data[[#This Row],[D]]/Table_Data[[#This Row],[E]])</f>
        <v>0.47531314163905292</v>
      </c>
    </row>
    <row r="1039" spans="2:14" x14ac:dyDescent="0.25">
      <c r="B1039" s="27">
        <v>1956.11</v>
      </c>
      <c r="C1039" s="25">
        <v>45.76</v>
      </c>
      <c r="D1039" s="28">
        <v>1.7733300000000001</v>
      </c>
      <c r="E1039" s="25">
        <v>3.4266700000000001</v>
      </c>
      <c r="F1039" s="25">
        <v>27.5</v>
      </c>
      <c r="G1039" s="26">
        <v>3.49</v>
      </c>
      <c r="H1039">
        <f t="shared" si="32"/>
        <v>1956</v>
      </c>
      <c r="I1039">
        <f t="shared" si="33"/>
        <v>11</v>
      </c>
      <c r="J1039">
        <f>Table_Data[[#This Row],[E]]*$J$6/Table_Data[[#This Row],[CPI]]</f>
        <v>33.005311621454545</v>
      </c>
      <c r="K1039">
        <f>Table_Data[[#This Row],[P]]*$J$6/Table_Data[[#This Row],[CPI]]</f>
        <v>440.75532800000002</v>
      </c>
      <c r="L1039">
        <f>Table_Data[[#This Row],[E]]/(Table_Data[[#This Row],[CPI]]/$L$6)</f>
        <v>2.2802931272727274</v>
      </c>
      <c r="M1039">
        <f>Table_Data[[#This Row],[P]]/(Table_Data[[#This Row],[CPI]]/$L$6)</f>
        <v>30.4512</v>
      </c>
      <c r="N1039" s="43">
        <f>1-(Table_Data[[#This Row],[D]]/Table_Data[[#This Row],[E]])</f>
        <v>0.48249174854888277</v>
      </c>
    </row>
    <row r="1040" spans="2:14" x14ac:dyDescent="0.25">
      <c r="B1040" s="27">
        <v>1956.12</v>
      </c>
      <c r="C1040" s="25">
        <v>46.44</v>
      </c>
      <c r="D1040" s="28">
        <v>1.74</v>
      </c>
      <c r="E1040" s="25">
        <v>3.41</v>
      </c>
      <c r="F1040" s="25">
        <v>27.6</v>
      </c>
      <c r="G1040" s="26">
        <v>3.59</v>
      </c>
      <c r="H1040">
        <f t="shared" si="32"/>
        <v>1956</v>
      </c>
      <c r="I1040">
        <f t="shared" si="33"/>
        <v>12</v>
      </c>
      <c r="J1040">
        <f>Table_Data[[#This Row],[E]]*$J$6/Table_Data[[#This Row],[CPI]]</f>
        <v>32.72574528985507</v>
      </c>
      <c r="K1040">
        <f>Table_Data[[#This Row],[P]]*$J$6/Table_Data[[#This Row],[CPI]]</f>
        <v>445.68434347826087</v>
      </c>
      <c r="L1040">
        <f>Table_Data[[#This Row],[E]]/(Table_Data[[#This Row],[CPI]]/$L$6)</f>
        <v>2.2609782608695652</v>
      </c>
      <c r="M1040">
        <f>Table_Data[[#This Row],[P]]/(Table_Data[[#This Row],[CPI]]/$L$6)</f>
        <v>30.791739130434777</v>
      </c>
      <c r="N1040" s="43">
        <f>1-(Table_Data[[#This Row],[D]]/Table_Data[[#This Row],[E]])</f>
        <v>0.48973607038123168</v>
      </c>
    </row>
    <row r="1041" spans="2:14" x14ac:dyDescent="0.25">
      <c r="B1041" s="27">
        <v>1957.01</v>
      </c>
      <c r="C1041" s="25">
        <v>45.43</v>
      </c>
      <c r="D1041" s="28">
        <v>1.7366699999999999</v>
      </c>
      <c r="E1041" s="25">
        <v>3.4066700000000001</v>
      </c>
      <c r="F1041" s="25">
        <v>27.6</v>
      </c>
      <c r="G1041" s="26">
        <v>3.46</v>
      </c>
      <c r="H1041">
        <f t="shared" si="32"/>
        <v>1957</v>
      </c>
      <c r="I1041">
        <f t="shared" si="33"/>
        <v>1</v>
      </c>
      <c r="J1041">
        <f>Table_Data[[#This Row],[E]]*$J$6/Table_Data[[#This Row],[CPI]]</f>
        <v>32.693787303985509</v>
      </c>
      <c r="K1041">
        <f>Table_Data[[#This Row],[P]]*$J$6/Table_Data[[#This Row],[CPI]]</f>
        <v>435.99138079710144</v>
      </c>
      <c r="L1041">
        <f>Table_Data[[#This Row],[E]]/(Table_Data[[#This Row],[CPI]]/$L$6)</f>
        <v>2.2587703260869563</v>
      </c>
      <c r="M1041">
        <f>Table_Data[[#This Row],[P]]/(Table_Data[[#This Row],[CPI]]/$L$6)</f>
        <v>30.122065217391302</v>
      </c>
      <c r="N1041" s="43">
        <f>1-(Table_Data[[#This Row],[D]]/Table_Data[[#This Row],[E]])</f>
        <v>0.49021478452565115</v>
      </c>
    </row>
    <row r="1042" spans="2:14" x14ac:dyDescent="0.25">
      <c r="B1042" s="27">
        <v>1957.02</v>
      </c>
      <c r="C1042" s="25">
        <v>43.47</v>
      </c>
      <c r="D1042" s="28">
        <v>1.73333</v>
      </c>
      <c r="E1042" s="25">
        <v>3.40333</v>
      </c>
      <c r="F1042" s="25">
        <v>27.7</v>
      </c>
      <c r="G1042" s="26">
        <v>3.34</v>
      </c>
      <c r="H1042">
        <f t="shared" si="32"/>
        <v>1957</v>
      </c>
      <c r="I1042">
        <f t="shared" si="33"/>
        <v>2</v>
      </c>
      <c r="J1042">
        <f>Table_Data[[#This Row],[E]]*$J$6/Table_Data[[#This Row],[CPI]]</f>
        <v>32.543820953429602</v>
      </c>
      <c r="K1042">
        <f>Table_Data[[#This Row],[P]]*$J$6/Table_Data[[#This Row],[CPI]]</f>
        <v>415.67520541516245</v>
      </c>
      <c r="L1042">
        <f>Table_Data[[#This Row],[E]]/(Table_Data[[#This Row],[CPI]]/$L$6)</f>
        <v>2.2484093501805056</v>
      </c>
      <c r="M1042">
        <f>Table_Data[[#This Row],[P]]/(Table_Data[[#This Row],[CPI]]/$L$6)</f>
        <v>28.718447653429603</v>
      </c>
      <c r="N1042" s="43">
        <f>1-(Table_Data[[#This Row],[D]]/Table_Data[[#This Row],[E]])</f>
        <v>0.49069587727314123</v>
      </c>
    </row>
    <row r="1043" spans="2:14" x14ac:dyDescent="0.25">
      <c r="B1043" s="27">
        <v>1957.03</v>
      </c>
      <c r="C1043" s="25">
        <v>44.03</v>
      </c>
      <c r="D1043" s="28">
        <v>1.73</v>
      </c>
      <c r="E1043" s="25">
        <v>3.4</v>
      </c>
      <c r="F1043" s="25">
        <v>27.8</v>
      </c>
      <c r="G1043" s="26">
        <v>3.41</v>
      </c>
      <c r="H1043">
        <f t="shared" si="32"/>
        <v>1957</v>
      </c>
      <c r="I1043">
        <f t="shared" si="33"/>
        <v>3</v>
      </c>
      <c r="J1043">
        <f>Table_Data[[#This Row],[E]]*$J$6/Table_Data[[#This Row],[CPI]]</f>
        <v>32.395028776978421</v>
      </c>
      <c r="K1043">
        <f>Table_Data[[#This Row],[P]]*$J$6/Table_Data[[#This Row],[CPI]]</f>
        <v>419.51562266187051</v>
      </c>
      <c r="L1043">
        <f>Table_Data[[#This Row],[E]]/(Table_Data[[#This Row],[CPI]]/$L$6)</f>
        <v>2.2381294964028777</v>
      </c>
      <c r="M1043">
        <f>Table_Data[[#This Row],[P]]/(Table_Data[[#This Row],[CPI]]/$L$6)</f>
        <v>28.983776978417268</v>
      </c>
      <c r="N1043" s="43">
        <f>1-(Table_Data[[#This Row],[D]]/Table_Data[[#This Row],[E]])</f>
        <v>0.49117647058823533</v>
      </c>
    </row>
    <row r="1044" spans="2:14" x14ac:dyDescent="0.25">
      <c r="B1044" s="27">
        <v>1957.04</v>
      </c>
      <c r="C1044" s="25">
        <v>45.05</v>
      </c>
      <c r="D1044" s="28">
        <v>1.73</v>
      </c>
      <c r="E1044" s="25">
        <v>3.4066700000000001</v>
      </c>
      <c r="F1044" s="25">
        <v>27.9</v>
      </c>
      <c r="G1044" s="26">
        <v>3.48</v>
      </c>
      <c r="H1044">
        <f t="shared" si="32"/>
        <v>1957</v>
      </c>
      <c r="I1044">
        <f t="shared" si="33"/>
        <v>4</v>
      </c>
      <c r="J1044">
        <f>Table_Data[[#This Row],[E]]*$J$6/Table_Data[[#This Row],[CPI]]</f>
        <v>32.342241203942656</v>
      </c>
      <c r="K1044">
        <f>Table_Data[[#This Row],[P]]*$J$6/Table_Data[[#This Row],[CPI]]</f>
        <v>427.69565770609319</v>
      </c>
      <c r="L1044">
        <f>Table_Data[[#This Row],[E]]/(Table_Data[[#This Row],[CPI]]/$L$6)</f>
        <v>2.23448247311828</v>
      </c>
      <c r="M1044">
        <f>Table_Data[[#This Row],[P]]/(Table_Data[[#This Row],[CPI]]/$L$6)</f>
        <v>29.548924731182794</v>
      </c>
      <c r="N1044" s="43">
        <f>1-(Table_Data[[#This Row],[D]]/Table_Data[[#This Row],[E]])</f>
        <v>0.49217270824588233</v>
      </c>
    </row>
    <row r="1045" spans="2:14" x14ac:dyDescent="0.25">
      <c r="B1045" s="27">
        <v>1957.05</v>
      </c>
      <c r="C1045" s="25">
        <v>46.78</v>
      </c>
      <c r="D1045" s="28">
        <v>1.73</v>
      </c>
      <c r="E1045" s="25">
        <v>3.4133300000000002</v>
      </c>
      <c r="F1045" s="25">
        <v>28</v>
      </c>
      <c r="G1045" s="26">
        <v>3.6</v>
      </c>
      <c r="H1045">
        <f t="shared" si="32"/>
        <v>1957</v>
      </c>
      <c r="I1045">
        <f t="shared" si="33"/>
        <v>5</v>
      </c>
      <c r="J1045">
        <f>Table_Data[[#This Row],[E]]*$J$6/Table_Data[[#This Row],[CPI]]</f>
        <v>32.289736086071436</v>
      </c>
      <c r="K1045">
        <f>Table_Data[[#This Row],[P]]*$J$6/Table_Data[[#This Row],[CPI]]</f>
        <v>442.53378785714284</v>
      </c>
      <c r="L1045">
        <f>Table_Data[[#This Row],[E]]/(Table_Data[[#This Row],[CPI]]/$L$6)</f>
        <v>2.2308549642857147</v>
      </c>
      <c r="M1045">
        <f>Table_Data[[#This Row],[P]]/(Table_Data[[#This Row],[CPI]]/$L$6)</f>
        <v>30.574071428571433</v>
      </c>
      <c r="N1045" s="43">
        <f>1-(Table_Data[[#This Row],[D]]/Table_Data[[#This Row],[E]])</f>
        <v>0.49316356754254642</v>
      </c>
    </row>
    <row r="1046" spans="2:14" x14ac:dyDescent="0.25">
      <c r="B1046" s="27">
        <v>1957.06</v>
      </c>
      <c r="C1046" s="25">
        <v>47.55</v>
      </c>
      <c r="D1046" s="28">
        <v>1.73</v>
      </c>
      <c r="E1046" s="25">
        <v>3.42</v>
      </c>
      <c r="F1046" s="25">
        <v>28.1</v>
      </c>
      <c r="G1046" s="26">
        <v>3.8</v>
      </c>
      <c r="H1046">
        <f t="shared" si="32"/>
        <v>1957</v>
      </c>
      <c r="I1046">
        <f t="shared" si="33"/>
        <v>6</v>
      </c>
      <c r="J1046">
        <f>Table_Data[[#This Row],[E]]*$J$6/Table_Data[[#This Row],[CPI]]</f>
        <v>32.23769893238434</v>
      </c>
      <c r="K1046">
        <f>Table_Data[[#This Row],[P]]*$J$6/Table_Data[[#This Row],[CPI]]</f>
        <v>448.21712989323839</v>
      </c>
      <c r="L1046">
        <f>Table_Data[[#This Row],[E]]/(Table_Data[[#This Row],[CPI]]/$L$6)</f>
        <v>2.2272597864768682</v>
      </c>
      <c r="M1046">
        <f>Table_Data[[#This Row],[P]]/(Table_Data[[#This Row],[CPI]]/$L$6)</f>
        <v>30.966725978647688</v>
      </c>
      <c r="N1046" s="43">
        <f>1-(Table_Data[[#This Row],[D]]/Table_Data[[#This Row],[E]])</f>
        <v>0.49415204678362568</v>
      </c>
    </row>
    <row r="1047" spans="2:14" x14ac:dyDescent="0.25">
      <c r="B1047" s="27">
        <v>1957.07</v>
      </c>
      <c r="C1047" s="25">
        <v>48.51</v>
      </c>
      <c r="D1047" s="28">
        <v>1.74</v>
      </c>
      <c r="E1047" s="25">
        <v>3.4366699999999999</v>
      </c>
      <c r="F1047" s="25">
        <v>28.3</v>
      </c>
      <c r="G1047" s="26">
        <v>3.93</v>
      </c>
      <c r="H1047">
        <f t="shared" si="32"/>
        <v>1957</v>
      </c>
      <c r="I1047">
        <f t="shared" si="33"/>
        <v>7.0000000000000009</v>
      </c>
      <c r="J1047">
        <f>Table_Data[[#This Row],[E]]*$J$6/Table_Data[[#This Row],[CPI]]</f>
        <v>32.165895391872795</v>
      </c>
      <c r="K1047">
        <f>Table_Data[[#This Row],[P]]*$J$6/Table_Data[[#This Row],[CPI]]</f>
        <v>454.0347445229682</v>
      </c>
      <c r="L1047">
        <f>Table_Data[[#This Row],[E]]/(Table_Data[[#This Row],[CPI]]/$L$6)</f>
        <v>2.2222989752650175</v>
      </c>
      <c r="M1047">
        <f>Table_Data[[#This Row],[P]]/(Table_Data[[#This Row],[CPI]]/$L$6)</f>
        <v>31.368657243816255</v>
      </c>
      <c r="N1047" s="43">
        <f>1-(Table_Data[[#This Row],[D]]/Table_Data[[#This Row],[E]])</f>
        <v>0.49369593239967757</v>
      </c>
    </row>
    <row r="1048" spans="2:14" x14ac:dyDescent="0.25">
      <c r="B1048" s="27">
        <v>1957.08</v>
      </c>
      <c r="C1048" s="25">
        <v>45.84</v>
      </c>
      <c r="D1048" s="28">
        <v>1.75</v>
      </c>
      <c r="E1048" s="25">
        <v>3.4533299999999998</v>
      </c>
      <c r="F1048" s="25">
        <v>28.3</v>
      </c>
      <c r="G1048" s="26">
        <v>3.93</v>
      </c>
      <c r="H1048">
        <f t="shared" si="32"/>
        <v>1957</v>
      </c>
      <c r="I1048">
        <f t="shared" si="33"/>
        <v>8</v>
      </c>
      <c r="J1048">
        <f>Table_Data[[#This Row],[E]]*$J$6/Table_Data[[#This Row],[CPI]]</f>
        <v>32.321826516254411</v>
      </c>
      <c r="K1048">
        <f>Table_Data[[#This Row],[P]]*$J$6/Table_Data[[#This Row],[CPI]]</f>
        <v>429.04458233215553</v>
      </c>
      <c r="L1048">
        <f>Table_Data[[#This Row],[E]]/(Table_Data[[#This Row],[CPI]]/$L$6)</f>
        <v>2.2330720494699645</v>
      </c>
      <c r="M1048">
        <f>Table_Data[[#This Row],[P]]/(Table_Data[[#This Row],[CPI]]/$L$6)</f>
        <v>29.642120141342758</v>
      </c>
      <c r="N1048" s="43">
        <f>1-(Table_Data[[#This Row],[D]]/Table_Data[[#This Row],[E]])</f>
        <v>0.49324275409532248</v>
      </c>
    </row>
    <row r="1049" spans="2:14" x14ac:dyDescent="0.25">
      <c r="B1049" s="27">
        <v>1957.09</v>
      </c>
      <c r="C1049" s="25">
        <v>43.98</v>
      </c>
      <c r="D1049" s="28">
        <v>1.76</v>
      </c>
      <c r="E1049" s="25">
        <v>3.47</v>
      </c>
      <c r="F1049" s="25">
        <v>28.3</v>
      </c>
      <c r="G1049" s="26">
        <v>3.92</v>
      </c>
      <c r="H1049">
        <f t="shared" si="32"/>
        <v>1957</v>
      </c>
      <c r="I1049">
        <f t="shared" si="33"/>
        <v>9</v>
      </c>
      <c r="J1049">
        <f>Table_Data[[#This Row],[E]]*$J$6/Table_Data[[#This Row],[CPI]]</f>
        <v>32.477851236749117</v>
      </c>
      <c r="K1049">
        <f>Table_Data[[#This Row],[P]]*$J$6/Table_Data[[#This Row],[CPI]]</f>
        <v>411.63570530035338</v>
      </c>
      <c r="L1049">
        <f>Table_Data[[#This Row],[E]]/(Table_Data[[#This Row],[CPI]]/$L$6)</f>
        <v>2.2438515901060074</v>
      </c>
      <c r="M1049">
        <f>Table_Data[[#This Row],[P]]/(Table_Data[[#This Row],[CPI]]/$L$6)</f>
        <v>28.439363957597173</v>
      </c>
      <c r="N1049" s="43">
        <f>1-(Table_Data[[#This Row],[D]]/Table_Data[[#This Row],[E]])</f>
        <v>0.49279538904899134</v>
      </c>
    </row>
    <row r="1050" spans="2:14" x14ac:dyDescent="0.25">
      <c r="B1050" s="27">
        <v>1957.1</v>
      </c>
      <c r="C1050" s="25">
        <v>41.24</v>
      </c>
      <c r="D1050" s="28">
        <v>1.77</v>
      </c>
      <c r="E1050" s="25">
        <v>3.4366699999999999</v>
      </c>
      <c r="F1050" s="25">
        <v>28.3</v>
      </c>
      <c r="G1050" s="26">
        <v>3.97</v>
      </c>
      <c r="H1050">
        <f t="shared" si="32"/>
        <v>1957</v>
      </c>
      <c r="I1050">
        <f t="shared" si="33"/>
        <v>10</v>
      </c>
      <c r="J1050">
        <f>Table_Data[[#This Row],[E]]*$J$6/Table_Data[[#This Row],[CPI]]</f>
        <v>32.165895391872795</v>
      </c>
      <c r="K1050">
        <f>Table_Data[[#This Row],[P]]*$J$6/Table_Data[[#This Row],[CPI]]</f>
        <v>385.99037031802123</v>
      </c>
      <c r="L1050">
        <f>Table_Data[[#This Row],[E]]/(Table_Data[[#This Row],[CPI]]/$L$6)</f>
        <v>2.2222989752650175</v>
      </c>
      <c r="M1050">
        <f>Table_Data[[#This Row],[P]]/(Table_Data[[#This Row],[CPI]]/$L$6)</f>
        <v>26.667561837455832</v>
      </c>
      <c r="N1050" s="43">
        <f>1-(Table_Data[[#This Row],[D]]/Table_Data[[#This Row],[E]])</f>
        <v>0.48496655192381</v>
      </c>
    </row>
    <row r="1051" spans="2:14" x14ac:dyDescent="0.25">
      <c r="B1051" s="27">
        <v>1957.11</v>
      </c>
      <c r="C1051" s="25">
        <v>40.35</v>
      </c>
      <c r="D1051" s="28">
        <v>1.78</v>
      </c>
      <c r="E1051" s="25">
        <v>3.40333</v>
      </c>
      <c r="F1051" s="25">
        <v>28.4</v>
      </c>
      <c r="G1051" s="26">
        <v>3.72</v>
      </c>
      <c r="H1051">
        <f t="shared" si="32"/>
        <v>1957</v>
      </c>
      <c r="I1051">
        <f t="shared" si="33"/>
        <v>11</v>
      </c>
      <c r="J1051">
        <f>Table_Data[[#This Row],[E]]*$J$6/Table_Data[[#This Row],[CPI]]</f>
        <v>31.741684521478874</v>
      </c>
      <c r="K1051">
        <f>Table_Data[[#This Row],[P]]*$J$6/Table_Data[[#This Row],[CPI]]</f>
        <v>376.33052640845079</v>
      </c>
      <c r="L1051">
        <f>Table_Data[[#This Row],[E]]/(Table_Data[[#This Row],[CPI]]/$L$6)</f>
        <v>2.1929908098591548</v>
      </c>
      <c r="M1051">
        <f>Table_Data[[#This Row],[P]]/(Table_Data[[#This Row],[CPI]]/$L$6)</f>
        <v>26.000176056338031</v>
      </c>
      <c r="N1051" s="43">
        <f>1-(Table_Data[[#This Row],[D]]/Table_Data[[#This Row],[E]])</f>
        <v>0.47698283739749014</v>
      </c>
    </row>
    <row r="1052" spans="2:14" x14ac:dyDescent="0.25">
      <c r="B1052" s="27">
        <v>1957.12</v>
      </c>
      <c r="C1052" s="25">
        <v>40.33</v>
      </c>
      <c r="D1052" s="28">
        <v>1.79</v>
      </c>
      <c r="E1052" s="25">
        <v>3.37</v>
      </c>
      <c r="F1052" s="25">
        <v>28.4</v>
      </c>
      <c r="G1052" s="26">
        <v>3.21</v>
      </c>
      <c r="H1052">
        <f t="shared" si="32"/>
        <v>1957</v>
      </c>
      <c r="I1052">
        <f t="shared" si="33"/>
        <v>12</v>
      </c>
      <c r="J1052">
        <f>Table_Data[[#This Row],[E]]*$J$6/Table_Data[[#This Row],[CPI]]</f>
        <v>31.430827112676059</v>
      </c>
      <c r="K1052">
        <f>Table_Data[[#This Row],[P]]*$J$6/Table_Data[[#This Row],[CPI]]</f>
        <v>376.14399330985918</v>
      </c>
      <c r="L1052">
        <f>Table_Data[[#This Row],[E]]/(Table_Data[[#This Row],[CPI]]/$L$6)</f>
        <v>2.1715140845070424</v>
      </c>
      <c r="M1052">
        <f>Table_Data[[#This Row],[P]]/(Table_Data[[#This Row],[CPI]]/$L$6)</f>
        <v>25.987288732394365</v>
      </c>
      <c r="N1052" s="43">
        <f>1-(Table_Data[[#This Row],[D]]/Table_Data[[#This Row],[E]])</f>
        <v>0.46884272997032639</v>
      </c>
    </row>
    <row r="1053" spans="2:14" x14ac:dyDescent="0.25">
      <c r="B1053" s="27">
        <v>1958.01</v>
      </c>
      <c r="C1053" s="25">
        <v>41.12</v>
      </c>
      <c r="D1053" s="28">
        <v>1.7833300000000001</v>
      </c>
      <c r="E1053" s="25">
        <v>3.2933300000000001</v>
      </c>
      <c r="F1053" s="25">
        <v>28.6</v>
      </c>
      <c r="G1053" s="26">
        <v>3.09</v>
      </c>
      <c r="H1053">
        <f t="shared" si="32"/>
        <v>1958</v>
      </c>
      <c r="I1053">
        <f t="shared" si="33"/>
        <v>1</v>
      </c>
      <c r="J1053">
        <f>Table_Data[[#This Row],[E]]*$J$6/Table_Data[[#This Row],[CPI]]</f>
        <v>30.500957007342659</v>
      </c>
      <c r="K1053">
        <f>Table_Data[[#This Row],[P]]*$J$6/Table_Data[[#This Row],[CPI]]</f>
        <v>380.8301482517482</v>
      </c>
      <c r="L1053">
        <f>Table_Data[[#This Row],[E]]/(Table_Data[[#This Row],[CPI]]/$L$6)</f>
        <v>2.1072705944055947</v>
      </c>
      <c r="M1053">
        <f>Table_Data[[#This Row],[P]]/(Table_Data[[#This Row],[CPI]]/$L$6)</f>
        <v>26.311048951048949</v>
      </c>
      <c r="N1053" s="43">
        <f>1-(Table_Data[[#This Row],[D]]/Table_Data[[#This Row],[E]])</f>
        <v>0.45850248836284246</v>
      </c>
    </row>
    <row r="1054" spans="2:14" x14ac:dyDescent="0.25">
      <c r="B1054" s="27">
        <v>1958.02</v>
      </c>
      <c r="C1054" s="25">
        <v>41.26</v>
      </c>
      <c r="D1054" s="28">
        <v>1.77667</v>
      </c>
      <c r="E1054" s="25">
        <v>3.2166700000000001</v>
      </c>
      <c r="F1054" s="25">
        <v>28.6</v>
      </c>
      <c r="G1054" s="26">
        <v>3.05</v>
      </c>
      <c r="H1054">
        <f t="shared" si="32"/>
        <v>1958</v>
      </c>
      <c r="I1054">
        <f t="shared" si="33"/>
        <v>2</v>
      </c>
      <c r="J1054">
        <f>Table_Data[[#This Row],[E]]*$J$6/Table_Data[[#This Row],[CPI]]</f>
        <v>29.790975510139862</v>
      </c>
      <c r="K1054">
        <f>Table_Data[[#This Row],[P]]*$J$6/Table_Data[[#This Row],[CPI]]</f>
        <v>382.12674895104897</v>
      </c>
      <c r="L1054">
        <f>Table_Data[[#This Row],[E]]/(Table_Data[[#This Row],[CPI]]/$L$6)</f>
        <v>2.0582189160839164</v>
      </c>
      <c r="M1054">
        <f>Table_Data[[#This Row],[P]]/(Table_Data[[#This Row],[CPI]]/$L$6)</f>
        <v>26.400629370629371</v>
      </c>
      <c r="N1054" s="43">
        <f>1-(Table_Data[[#This Row],[D]]/Table_Data[[#This Row],[E]])</f>
        <v>0.44766792987779291</v>
      </c>
    </row>
    <row r="1055" spans="2:14" x14ac:dyDescent="0.25">
      <c r="B1055" s="27">
        <v>1958.03</v>
      </c>
      <c r="C1055" s="25">
        <v>42.11</v>
      </c>
      <c r="D1055" s="28">
        <v>1.77</v>
      </c>
      <c r="E1055" s="25">
        <v>3.14</v>
      </c>
      <c r="F1055" s="25">
        <v>28.8</v>
      </c>
      <c r="G1055" s="26">
        <v>2.98</v>
      </c>
      <c r="H1055">
        <f t="shared" si="32"/>
        <v>1958</v>
      </c>
      <c r="I1055">
        <f t="shared" si="33"/>
        <v>3</v>
      </c>
      <c r="J1055">
        <f>Table_Data[[#This Row],[E]]*$J$6/Table_Data[[#This Row],[CPI]]</f>
        <v>28.878950694444445</v>
      </c>
      <c r="K1055">
        <f>Table_Data[[#This Row],[P]]*$J$6/Table_Data[[#This Row],[CPI]]</f>
        <v>387.29064131944443</v>
      </c>
      <c r="L1055">
        <f>Table_Data[[#This Row],[E]]/(Table_Data[[#This Row],[CPI]]/$L$6)</f>
        <v>1.9952083333333335</v>
      </c>
      <c r="M1055">
        <f>Table_Data[[#This Row],[P]]/(Table_Data[[#This Row],[CPI]]/$L$6)</f>
        <v>26.757395833333334</v>
      </c>
      <c r="N1055" s="43">
        <f>1-(Table_Data[[#This Row],[D]]/Table_Data[[#This Row],[E]])</f>
        <v>0.43630573248407645</v>
      </c>
    </row>
    <row r="1056" spans="2:14" x14ac:dyDescent="0.25">
      <c r="B1056" s="27">
        <v>1958.04</v>
      </c>
      <c r="C1056" s="25">
        <v>42.34</v>
      </c>
      <c r="D1056" s="28">
        <v>1.75667</v>
      </c>
      <c r="E1056" s="25">
        <v>3.07</v>
      </c>
      <c r="F1056" s="25">
        <v>28.9</v>
      </c>
      <c r="G1056" s="26">
        <v>2.88</v>
      </c>
      <c r="H1056">
        <f t="shared" si="32"/>
        <v>1958</v>
      </c>
      <c r="I1056">
        <f t="shared" si="33"/>
        <v>4</v>
      </c>
      <c r="J1056">
        <f>Table_Data[[#This Row],[E]]*$J$6/Table_Data[[#This Row],[CPI]]</f>
        <v>28.13745294117647</v>
      </c>
      <c r="K1056">
        <f>Table_Data[[#This Row],[P]]*$J$6/Table_Data[[#This Row],[CPI]]</f>
        <v>388.05855294117652</v>
      </c>
      <c r="L1056">
        <f>Table_Data[[#This Row],[E]]/(Table_Data[[#This Row],[CPI]]/$L$6)</f>
        <v>1.9439792387543255</v>
      </c>
      <c r="M1056">
        <f>Table_Data[[#This Row],[P]]/(Table_Data[[#This Row],[CPI]]/$L$6)</f>
        <v>26.810449826989625</v>
      </c>
      <c r="N1056" s="43">
        <f>1-(Table_Data[[#This Row],[D]]/Table_Data[[#This Row],[E]])</f>
        <v>0.42779478827361561</v>
      </c>
    </row>
    <row r="1057" spans="2:14" x14ac:dyDescent="0.25">
      <c r="B1057" s="27">
        <v>1958.05</v>
      </c>
      <c r="C1057" s="25">
        <v>43.7</v>
      </c>
      <c r="D1057" s="28">
        <v>1.74333</v>
      </c>
      <c r="E1057" s="25">
        <v>3</v>
      </c>
      <c r="F1057" s="25">
        <v>28.9</v>
      </c>
      <c r="G1057" s="26">
        <v>2.92</v>
      </c>
      <c r="H1057">
        <f t="shared" si="32"/>
        <v>1958</v>
      </c>
      <c r="I1057">
        <f t="shared" si="33"/>
        <v>5</v>
      </c>
      <c r="J1057">
        <f>Table_Data[[#This Row],[E]]*$J$6/Table_Data[[#This Row],[CPI]]</f>
        <v>27.49588235294118</v>
      </c>
      <c r="K1057">
        <f>Table_Data[[#This Row],[P]]*$J$6/Table_Data[[#This Row],[CPI]]</f>
        <v>400.52335294117654</v>
      </c>
      <c r="L1057">
        <f>Table_Data[[#This Row],[E]]/(Table_Data[[#This Row],[CPI]]/$L$6)</f>
        <v>1.8996539792387546</v>
      </c>
      <c r="M1057">
        <f>Table_Data[[#This Row],[P]]/(Table_Data[[#This Row],[CPI]]/$L$6)</f>
        <v>27.671626297577859</v>
      </c>
      <c r="N1057" s="43">
        <f>1-(Table_Data[[#This Row],[D]]/Table_Data[[#This Row],[E]])</f>
        <v>0.41888999999999998</v>
      </c>
    </row>
    <row r="1058" spans="2:14" x14ac:dyDescent="0.25">
      <c r="B1058" s="27">
        <v>1958.06</v>
      </c>
      <c r="C1058" s="25">
        <v>44.75</v>
      </c>
      <c r="D1058" s="28">
        <v>1.73</v>
      </c>
      <c r="E1058" s="25">
        <v>2.93</v>
      </c>
      <c r="F1058" s="25">
        <v>28.9</v>
      </c>
      <c r="G1058" s="26">
        <v>2.97</v>
      </c>
      <c r="H1058">
        <f t="shared" si="32"/>
        <v>1958</v>
      </c>
      <c r="I1058">
        <f t="shared" si="33"/>
        <v>6</v>
      </c>
      <c r="J1058">
        <f>Table_Data[[#This Row],[E]]*$J$6/Table_Data[[#This Row],[CPI]]</f>
        <v>26.854311764705887</v>
      </c>
      <c r="K1058">
        <f>Table_Data[[#This Row],[P]]*$J$6/Table_Data[[#This Row],[CPI]]</f>
        <v>410.14691176470592</v>
      </c>
      <c r="L1058">
        <f>Table_Data[[#This Row],[E]]/(Table_Data[[#This Row],[CPI]]/$L$6)</f>
        <v>1.8553287197231838</v>
      </c>
      <c r="M1058">
        <f>Table_Data[[#This Row],[P]]/(Table_Data[[#This Row],[CPI]]/$L$6)</f>
        <v>28.336505190311424</v>
      </c>
      <c r="N1058" s="43">
        <f>1-(Table_Data[[#This Row],[D]]/Table_Data[[#This Row],[E]])</f>
        <v>0.40955631399317405</v>
      </c>
    </row>
    <row r="1059" spans="2:14" x14ac:dyDescent="0.25">
      <c r="B1059" s="27">
        <v>1958.07</v>
      </c>
      <c r="C1059" s="25">
        <v>45.98</v>
      </c>
      <c r="D1059" s="28">
        <v>1.73</v>
      </c>
      <c r="E1059" s="25">
        <v>2.9133300000000002</v>
      </c>
      <c r="F1059" s="25">
        <v>29</v>
      </c>
      <c r="G1059" s="26">
        <v>3.2</v>
      </c>
      <c r="H1059">
        <f t="shared" si="32"/>
        <v>1958</v>
      </c>
      <c r="I1059">
        <f t="shared" si="33"/>
        <v>7.0000000000000009</v>
      </c>
      <c r="J1059">
        <f>Table_Data[[#This Row],[E]]*$J$6/Table_Data[[#This Row],[CPI]]</f>
        <v>26.609452083103449</v>
      </c>
      <c r="K1059">
        <f>Table_Data[[#This Row],[P]]*$J$6/Table_Data[[#This Row],[CPI]]</f>
        <v>419.96705034482756</v>
      </c>
      <c r="L1059">
        <f>Table_Data[[#This Row],[E]]/(Table_Data[[#This Row],[CPI]]/$L$6)</f>
        <v>1.8384116896551725</v>
      </c>
      <c r="M1059">
        <f>Table_Data[[#This Row],[P]]/(Table_Data[[#This Row],[CPI]]/$L$6)</f>
        <v>29.014965517241379</v>
      </c>
      <c r="N1059" s="43">
        <f>1-(Table_Data[[#This Row],[D]]/Table_Data[[#This Row],[E]])</f>
        <v>0.40617781027209421</v>
      </c>
    </row>
    <row r="1060" spans="2:14" x14ac:dyDescent="0.25">
      <c r="B1060" s="27">
        <v>1958.08</v>
      </c>
      <c r="C1060" s="25">
        <v>47.7</v>
      </c>
      <c r="D1060" s="28">
        <v>1.73</v>
      </c>
      <c r="E1060" s="25">
        <v>2.8966699999999999</v>
      </c>
      <c r="F1060" s="25">
        <v>28.9</v>
      </c>
      <c r="G1060" s="26">
        <v>3.54</v>
      </c>
      <c r="H1060">
        <f t="shared" si="32"/>
        <v>1958</v>
      </c>
      <c r="I1060">
        <f t="shared" si="33"/>
        <v>8</v>
      </c>
      <c r="J1060">
        <f>Table_Data[[#This Row],[E]]*$J$6/Table_Data[[#This Row],[CPI]]</f>
        <v>26.548832511764708</v>
      </c>
      <c r="K1060">
        <f>Table_Data[[#This Row],[P]]*$J$6/Table_Data[[#This Row],[CPI]]</f>
        <v>437.18452941176474</v>
      </c>
      <c r="L1060">
        <f>Table_Data[[#This Row],[E]]/(Table_Data[[#This Row],[CPI]]/$L$6)</f>
        <v>1.8342235640138411</v>
      </c>
      <c r="M1060">
        <f>Table_Data[[#This Row],[P]]/(Table_Data[[#This Row],[CPI]]/$L$6)</f>
        <v>30.204498269896199</v>
      </c>
      <c r="N1060" s="43">
        <f>1-(Table_Data[[#This Row],[D]]/Table_Data[[#This Row],[E]])</f>
        <v>0.40276248243672907</v>
      </c>
    </row>
    <row r="1061" spans="2:14" x14ac:dyDescent="0.25">
      <c r="B1061" s="27">
        <v>1958.09</v>
      </c>
      <c r="C1061" s="25">
        <v>48.96</v>
      </c>
      <c r="D1061" s="28">
        <v>1.73</v>
      </c>
      <c r="E1061" s="25">
        <v>2.88</v>
      </c>
      <c r="F1061" s="25">
        <v>28.9</v>
      </c>
      <c r="G1061" s="26">
        <v>3.76</v>
      </c>
      <c r="H1061">
        <f t="shared" si="32"/>
        <v>1958</v>
      </c>
      <c r="I1061">
        <f t="shared" si="33"/>
        <v>9</v>
      </c>
      <c r="J1061">
        <f>Table_Data[[#This Row],[E]]*$J$6/Table_Data[[#This Row],[CPI]]</f>
        <v>26.396047058823534</v>
      </c>
      <c r="K1061">
        <f>Table_Data[[#This Row],[P]]*$J$6/Table_Data[[#This Row],[CPI]]</f>
        <v>448.73280000000005</v>
      </c>
      <c r="L1061">
        <f>Table_Data[[#This Row],[E]]/(Table_Data[[#This Row],[CPI]]/$L$6)</f>
        <v>1.8236678200692045</v>
      </c>
      <c r="M1061">
        <f>Table_Data[[#This Row],[P]]/(Table_Data[[#This Row],[CPI]]/$L$6)</f>
        <v>31.002352941176476</v>
      </c>
      <c r="N1061" s="43">
        <f>1-(Table_Data[[#This Row],[D]]/Table_Data[[#This Row],[E]])</f>
        <v>0.39930555555555558</v>
      </c>
    </row>
    <row r="1062" spans="2:14" x14ac:dyDescent="0.25">
      <c r="B1062" s="27">
        <v>1958.1</v>
      </c>
      <c r="C1062" s="25">
        <v>50.95</v>
      </c>
      <c r="D1062" s="28">
        <v>1.7366699999999999</v>
      </c>
      <c r="E1062" s="25">
        <v>2.8833299999999999</v>
      </c>
      <c r="F1062" s="25">
        <v>28.9</v>
      </c>
      <c r="G1062" s="26">
        <v>3.8</v>
      </c>
      <c r="H1062">
        <f t="shared" si="32"/>
        <v>1958</v>
      </c>
      <c r="I1062">
        <f t="shared" si="33"/>
        <v>10</v>
      </c>
      <c r="J1062">
        <f>Table_Data[[#This Row],[E]]*$J$6/Table_Data[[#This Row],[CPI]]</f>
        <v>26.426567488235296</v>
      </c>
      <c r="K1062">
        <f>Table_Data[[#This Row],[P]]*$J$6/Table_Data[[#This Row],[CPI]]</f>
        <v>466.97173529411771</v>
      </c>
      <c r="L1062">
        <f>Table_Data[[#This Row],[E]]/(Table_Data[[#This Row],[CPI]]/$L$6)</f>
        <v>1.8257764359861595</v>
      </c>
      <c r="M1062">
        <f>Table_Data[[#This Row],[P]]/(Table_Data[[#This Row],[CPI]]/$L$6)</f>
        <v>32.262456747404848</v>
      </c>
      <c r="N1062" s="43">
        <f>1-(Table_Data[[#This Row],[D]]/Table_Data[[#This Row],[E]])</f>
        <v>0.39768600888555938</v>
      </c>
    </row>
    <row r="1063" spans="2:14" x14ac:dyDescent="0.25">
      <c r="B1063" s="27">
        <v>1958.11</v>
      </c>
      <c r="C1063" s="25">
        <v>52.5</v>
      </c>
      <c r="D1063" s="28">
        <v>1.74333</v>
      </c>
      <c r="E1063" s="25">
        <v>2.8866700000000001</v>
      </c>
      <c r="F1063" s="25">
        <v>29</v>
      </c>
      <c r="G1063" s="26">
        <v>3.74</v>
      </c>
      <c r="H1063">
        <f t="shared" si="32"/>
        <v>1958</v>
      </c>
      <c r="I1063">
        <f t="shared" si="33"/>
        <v>11</v>
      </c>
      <c r="J1063">
        <f>Table_Data[[#This Row],[E]]*$J$6/Table_Data[[#This Row],[CPI]]</f>
        <v>26.365947916896552</v>
      </c>
      <c r="K1063">
        <f>Table_Data[[#This Row],[P]]*$J$6/Table_Data[[#This Row],[CPI]]</f>
        <v>479.51870689655175</v>
      </c>
      <c r="L1063">
        <f>Table_Data[[#This Row],[E]]/(Table_Data[[#This Row],[CPI]]/$L$6)</f>
        <v>1.8215883103448276</v>
      </c>
      <c r="M1063">
        <f>Table_Data[[#This Row],[P]]/(Table_Data[[#This Row],[CPI]]/$L$6)</f>
        <v>33.129310344827587</v>
      </c>
      <c r="N1063" s="43">
        <f>1-(Table_Data[[#This Row],[D]]/Table_Data[[#This Row],[E]])</f>
        <v>0.39607575510882786</v>
      </c>
    </row>
    <row r="1064" spans="2:14" x14ac:dyDescent="0.25">
      <c r="B1064" s="27">
        <v>1958.12</v>
      </c>
      <c r="C1064" s="25">
        <v>53.49</v>
      </c>
      <c r="D1064" s="28">
        <v>1.75</v>
      </c>
      <c r="E1064" s="25">
        <v>2.89</v>
      </c>
      <c r="F1064" s="25">
        <v>28.9</v>
      </c>
      <c r="G1064" s="26">
        <v>3.86</v>
      </c>
      <c r="H1064">
        <f t="shared" si="32"/>
        <v>1958</v>
      </c>
      <c r="I1064">
        <f t="shared" si="33"/>
        <v>12</v>
      </c>
      <c r="J1064">
        <f>Table_Data[[#This Row],[E]]*$J$6/Table_Data[[#This Row],[CPI]]</f>
        <v>26.487700000000004</v>
      </c>
      <c r="K1064">
        <f>Table_Data[[#This Row],[P]]*$J$6/Table_Data[[#This Row],[CPI]]</f>
        <v>490.25158235294123</v>
      </c>
      <c r="L1064">
        <f>Table_Data[[#This Row],[E]]/(Table_Data[[#This Row],[CPI]]/$L$6)</f>
        <v>1.8300000000000003</v>
      </c>
      <c r="M1064">
        <f>Table_Data[[#This Row],[P]]/(Table_Data[[#This Row],[CPI]]/$L$6)</f>
        <v>33.870830449826997</v>
      </c>
      <c r="N1064" s="43">
        <f>1-(Table_Data[[#This Row],[D]]/Table_Data[[#This Row],[E]])</f>
        <v>0.39446366782006925</v>
      </c>
    </row>
    <row r="1065" spans="2:14" x14ac:dyDescent="0.25">
      <c r="B1065" s="27">
        <v>1959.01</v>
      </c>
      <c r="C1065" s="25">
        <v>55.62</v>
      </c>
      <c r="D1065" s="28">
        <v>1.75667</v>
      </c>
      <c r="E1065" s="25">
        <v>2.96333</v>
      </c>
      <c r="F1065" s="25">
        <v>29</v>
      </c>
      <c r="G1065" s="26">
        <v>4.0199999999999996</v>
      </c>
      <c r="H1065">
        <f t="shared" si="32"/>
        <v>1959</v>
      </c>
      <c r="I1065">
        <f t="shared" si="33"/>
        <v>1</v>
      </c>
      <c r="J1065">
        <f>Table_Data[[#This Row],[E]]*$J$6/Table_Data[[#This Row],[CPI]]</f>
        <v>27.066136565862067</v>
      </c>
      <c r="K1065">
        <f>Table_Data[[#This Row],[P]]*$J$6/Table_Data[[#This Row],[CPI]]</f>
        <v>508.01581862068963</v>
      </c>
      <c r="L1065">
        <f>Table_Data[[#This Row],[E]]/(Table_Data[[#This Row],[CPI]]/$L$6)</f>
        <v>1.8699634137931034</v>
      </c>
      <c r="M1065">
        <f>Table_Data[[#This Row],[P]]/(Table_Data[[#This Row],[CPI]]/$L$6)</f>
        <v>35.098137931034479</v>
      </c>
      <c r="N1065" s="43">
        <f>1-(Table_Data[[#This Row],[D]]/Table_Data[[#This Row],[E]])</f>
        <v>0.40719730843341784</v>
      </c>
    </row>
    <row r="1066" spans="2:14" x14ac:dyDescent="0.25">
      <c r="B1066" s="27">
        <v>1959.02</v>
      </c>
      <c r="C1066" s="25">
        <v>54.77</v>
      </c>
      <c r="D1066" s="28">
        <v>1.7633300000000001</v>
      </c>
      <c r="E1066" s="25">
        <v>3.03667</v>
      </c>
      <c r="F1066" s="25">
        <v>28.9</v>
      </c>
      <c r="G1066" s="26">
        <v>3.96</v>
      </c>
      <c r="H1066">
        <f t="shared" si="32"/>
        <v>1959</v>
      </c>
      <c r="I1066">
        <f t="shared" si="33"/>
        <v>2</v>
      </c>
      <c r="J1066">
        <f>Table_Data[[#This Row],[E]]*$J$6/Table_Data[[#This Row],[CPI]]</f>
        <v>27.831973688235298</v>
      </c>
      <c r="K1066">
        <f>Table_Data[[#This Row],[P]]*$J$6/Table_Data[[#This Row],[CPI]]</f>
        <v>501.98315882352949</v>
      </c>
      <c r="L1066">
        <f>Table_Data[[#This Row],[E]]/(Table_Data[[#This Row],[CPI]]/$L$6)</f>
        <v>1.9228740830449831</v>
      </c>
      <c r="M1066">
        <f>Table_Data[[#This Row],[P]]/(Table_Data[[#This Row],[CPI]]/$L$6)</f>
        <v>34.681349480968862</v>
      </c>
      <c r="N1066" s="43">
        <f>1-(Table_Data[[#This Row],[D]]/Table_Data[[#This Row],[E]])</f>
        <v>0.41932116430168576</v>
      </c>
    </row>
    <row r="1067" spans="2:14" x14ac:dyDescent="0.25">
      <c r="B1067" s="27">
        <v>1959.03</v>
      </c>
      <c r="C1067" s="25">
        <v>56.16</v>
      </c>
      <c r="D1067" s="28">
        <v>1.77</v>
      </c>
      <c r="E1067" s="25">
        <v>3.11</v>
      </c>
      <c r="F1067" s="25">
        <v>28.9</v>
      </c>
      <c r="G1067" s="26">
        <v>3.99</v>
      </c>
      <c r="H1067">
        <f t="shared" si="32"/>
        <v>1959</v>
      </c>
      <c r="I1067">
        <f t="shared" si="33"/>
        <v>3</v>
      </c>
      <c r="J1067">
        <f>Table_Data[[#This Row],[E]]*$J$6/Table_Data[[#This Row],[CPI]]</f>
        <v>28.504064705882353</v>
      </c>
      <c r="K1067">
        <f>Table_Data[[#This Row],[P]]*$J$6/Table_Data[[#This Row],[CPI]]</f>
        <v>514.72291764705881</v>
      </c>
      <c r="L1067">
        <f>Table_Data[[#This Row],[E]]/(Table_Data[[#This Row],[CPI]]/$L$6)</f>
        <v>1.9693079584775088</v>
      </c>
      <c r="M1067">
        <f>Table_Data[[#This Row],[P]]/(Table_Data[[#This Row],[CPI]]/$L$6)</f>
        <v>35.561522491349486</v>
      </c>
      <c r="N1067" s="43">
        <f>1-(Table_Data[[#This Row],[D]]/Table_Data[[#This Row],[E]])</f>
        <v>0.43086816720257237</v>
      </c>
    </row>
    <row r="1068" spans="2:14" x14ac:dyDescent="0.25">
      <c r="B1068" s="27">
        <v>1959.04</v>
      </c>
      <c r="C1068" s="25">
        <v>57.1</v>
      </c>
      <c r="D1068" s="28">
        <v>1.77667</v>
      </c>
      <c r="E1068" s="25">
        <v>3.2066699999999999</v>
      </c>
      <c r="F1068" s="25">
        <v>29</v>
      </c>
      <c r="G1068" s="26">
        <v>4.12</v>
      </c>
      <c r="H1068">
        <f t="shared" si="32"/>
        <v>1959</v>
      </c>
      <c r="I1068">
        <f t="shared" si="33"/>
        <v>4</v>
      </c>
      <c r="J1068">
        <f>Table_Data[[#This Row],[E]]*$J$6/Table_Data[[#This Row],[CPI]]</f>
        <v>29.288728606551722</v>
      </c>
      <c r="K1068">
        <f>Table_Data[[#This Row],[P]]*$J$6/Table_Data[[#This Row],[CPI]]</f>
        <v>521.53367931034484</v>
      </c>
      <c r="L1068">
        <f>Table_Data[[#This Row],[E]]/(Table_Data[[#This Row],[CPI]]/$L$6)</f>
        <v>2.0235193448275863</v>
      </c>
      <c r="M1068">
        <f>Table_Data[[#This Row],[P]]/(Table_Data[[#This Row],[CPI]]/$L$6)</f>
        <v>36.03206896551724</v>
      </c>
      <c r="N1068" s="43">
        <f>1-(Table_Data[[#This Row],[D]]/Table_Data[[#This Row],[E]])</f>
        <v>0.44594548238515341</v>
      </c>
    </row>
    <row r="1069" spans="2:14" x14ac:dyDescent="0.25">
      <c r="B1069" s="27">
        <v>1959.05</v>
      </c>
      <c r="C1069" s="25">
        <v>57.96</v>
      </c>
      <c r="D1069" s="28">
        <v>1.7833300000000001</v>
      </c>
      <c r="E1069" s="25">
        <v>3.3033299999999999</v>
      </c>
      <c r="F1069" s="25">
        <v>29</v>
      </c>
      <c r="G1069" s="26">
        <v>4.3099999999999996</v>
      </c>
      <c r="H1069">
        <f t="shared" si="32"/>
        <v>1959</v>
      </c>
      <c r="I1069">
        <f t="shared" si="33"/>
        <v>5</v>
      </c>
      <c r="J1069">
        <f>Table_Data[[#This Row],[E]]*$J$6/Table_Data[[#This Row],[CPI]]</f>
        <v>30.171591048620687</v>
      </c>
      <c r="K1069">
        <f>Table_Data[[#This Row],[P]]*$J$6/Table_Data[[#This Row],[CPI]]</f>
        <v>529.38865241379312</v>
      </c>
      <c r="L1069">
        <f>Table_Data[[#This Row],[E]]/(Table_Data[[#This Row],[CPI]]/$L$6)</f>
        <v>2.0845151379310343</v>
      </c>
      <c r="M1069">
        <f>Table_Data[[#This Row],[P]]/(Table_Data[[#This Row],[CPI]]/$L$6)</f>
        <v>36.574758620689657</v>
      </c>
      <c r="N1069" s="43">
        <f>1-(Table_Data[[#This Row],[D]]/Table_Data[[#This Row],[E]])</f>
        <v>0.46014173576360817</v>
      </c>
    </row>
    <row r="1070" spans="2:14" x14ac:dyDescent="0.25">
      <c r="B1070" s="27">
        <v>1959.06</v>
      </c>
      <c r="C1070" s="25">
        <v>57.46</v>
      </c>
      <c r="D1070" s="28">
        <v>1.79</v>
      </c>
      <c r="E1070" s="25">
        <v>3.4</v>
      </c>
      <c r="F1070" s="25">
        <v>29.1</v>
      </c>
      <c r="G1070" s="26">
        <v>4.34</v>
      </c>
      <c r="H1070">
        <f t="shared" si="32"/>
        <v>1959</v>
      </c>
      <c r="I1070">
        <f t="shared" si="33"/>
        <v>6</v>
      </c>
      <c r="J1070">
        <f>Table_Data[[#This Row],[E]]*$J$6/Table_Data[[#This Row],[CPI]]</f>
        <v>30.947828178694159</v>
      </c>
      <c r="K1070">
        <f>Table_Data[[#This Row],[P]]*$J$6/Table_Data[[#This Row],[CPI]]</f>
        <v>523.01829621993124</v>
      </c>
      <c r="L1070">
        <f>Table_Data[[#This Row],[E]]/(Table_Data[[#This Row],[CPI]]/$L$6)</f>
        <v>2.1381443298969072</v>
      </c>
      <c r="M1070">
        <f>Table_Data[[#This Row],[P]]/(Table_Data[[#This Row],[CPI]]/$L$6)</f>
        <v>36.134639175257732</v>
      </c>
      <c r="N1070" s="43">
        <f>1-(Table_Data[[#This Row],[D]]/Table_Data[[#This Row],[E]])</f>
        <v>0.47352941176470587</v>
      </c>
    </row>
    <row r="1071" spans="2:14" x14ac:dyDescent="0.25">
      <c r="B1071" s="27">
        <v>1959.07</v>
      </c>
      <c r="C1071" s="25">
        <v>59.74</v>
      </c>
      <c r="D1071" s="28">
        <v>1.79667</v>
      </c>
      <c r="E1071" s="25">
        <v>3.41</v>
      </c>
      <c r="F1071" s="25">
        <v>29.2</v>
      </c>
      <c r="G1071" s="26">
        <v>4.4000000000000004</v>
      </c>
      <c r="H1071">
        <f t="shared" si="32"/>
        <v>1959</v>
      </c>
      <c r="I1071">
        <f t="shared" si="33"/>
        <v>7.0000000000000009</v>
      </c>
      <c r="J1071">
        <f>Table_Data[[#This Row],[E]]*$J$6/Table_Data[[#This Row],[CPI]]</f>
        <v>30.932553767123292</v>
      </c>
      <c r="K1071">
        <f>Table_Data[[#This Row],[P]]*$J$6/Table_Data[[#This Row],[CPI]]</f>
        <v>541.90931438356165</v>
      </c>
      <c r="L1071">
        <f>Table_Data[[#This Row],[E]]/(Table_Data[[#This Row],[CPI]]/$L$6)</f>
        <v>2.1370890410958907</v>
      </c>
      <c r="M1071">
        <f>Table_Data[[#This Row],[P]]/(Table_Data[[#This Row],[CPI]]/$L$6)</f>
        <v>37.439794520547949</v>
      </c>
      <c r="N1071" s="43">
        <f>1-(Table_Data[[#This Row],[D]]/Table_Data[[#This Row],[E]])</f>
        <v>0.4731173020527859</v>
      </c>
    </row>
    <row r="1072" spans="2:14" x14ac:dyDescent="0.25">
      <c r="B1072" s="27">
        <v>1959.08</v>
      </c>
      <c r="C1072" s="25">
        <v>59.4</v>
      </c>
      <c r="D1072" s="28">
        <v>1.8033300000000001</v>
      </c>
      <c r="E1072" s="25">
        <v>3.42</v>
      </c>
      <c r="F1072" s="25">
        <v>29.2</v>
      </c>
      <c r="G1072" s="26">
        <v>4.43</v>
      </c>
      <c r="H1072">
        <f t="shared" si="32"/>
        <v>1959</v>
      </c>
      <c r="I1072">
        <f t="shared" si="33"/>
        <v>8</v>
      </c>
      <c r="J1072">
        <f>Table_Data[[#This Row],[E]]*$J$6/Table_Data[[#This Row],[CPI]]</f>
        <v>31.023265068493153</v>
      </c>
      <c r="K1072">
        <f>Table_Data[[#This Row],[P]]*$J$6/Table_Data[[#This Row],[CPI]]</f>
        <v>538.82513013698633</v>
      </c>
      <c r="L1072">
        <f>Table_Data[[#This Row],[E]]/(Table_Data[[#This Row],[CPI]]/$L$6)</f>
        <v>2.1433561643835617</v>
      </c>
      <c r="M1072">
        <f>Table_Data[[#This Row],[P]]/(Table_Data[[#This Row],[CPI]]/$L$6)</f>
        <v>37.226712328767121</v>
      </c>
      <c r="N1072" s="43">
        <f>1-(Table_Data[[#This Row],[D]]/Table_Data[[#This Row],[E]])</f>
        <v>0.47271052631578947</v>
      </c>
    </row>
    <row r="1073" spans="2:14" x14ac:dyDescent="0.25">
      <c r="B1073" s="27">
        <v>1959.09</v>
      </c>
      <c r="C1073" s="25">
        <v>57.05</v>
      </c>
      <c r="D1073" s="28">
        <v>1.81</v>
      </c>
      <c r="E1073" s="25">
        <v>3.43</v>
      </c>
      <c r="F1073" s="25">
        <v>29.3</v>
      </c>
      <c r="G1073" s="26">
        <v>4.68</v>
      </c>
      <c r="H1073">
        <f t="shared" si="32"/>
        <v>1959</v>
      </c>
      <c r="I1073">
        <f t="shared" si="33"/>
        <v>9</v>
      </c>
      <c r="J1073">
        <f>Table_Data[[#This Row],[E]]*$J$6/Table_Data[[#This Row],[CPI]]</f>
        <v>31.007785324232085</v>
      </c>
      <c r="K1073">
        <f>Table_Data[[#This Row],[P]]*$J$6/Table_Data[[#This Row],[CPI]]</f>
        <v>515.74173549488057</v>
      </c>
      <c r="L1073">
        <f>Table_Data[[#This Row],[E]]/(Table_Data[[#This Row],[CPI]]/$L$6)</f>
        <v>2.1422866894197954</v>
      </c>
      <c r="M1073">
        <f>Table_Data[[#This Row],[P]]/(Table_Data[[#This Row],[CPI]]/$L$6)</f>
        <v>35.631911262798631</v>
      </c>
      <c r="N1073" s="43">
        <f>1-(Table_Data[[#This Row],[D]]/Table_Data[[#This Row],[E]])</f>
        <v>0.47230320699708461</v>
      </c>
    </row>
    <row r="1074" spans="2:14" x14ac:dyDescent="0.25">
      <c r="B1074" s="27">
        <v>1959.1</v>
      </c>
      <c r="C1074" s="25">
        <v>57</v>
      </c>
      <c r="D1074" s="28">
        <v>1.81667</v>
      </c>
      <c r="E1074" s="25">
        <v>3.4166699999999999</v>
      </c>
      <c r="F1074" s="25">
        <v>29.4</v>
      </c>
      <c r="G1074" s="26">
        <v>4.53</v>
      </c>
      <c r="H1074">
        <f t="shared" si="32"/>
        <v>1959</v>
      </c>
      <c r="I1074">
        <f t="shared" si="33"/>
        <v>10</v>
      </c>
      <c r="J1074">
        <f>Table_Data[[#This Row],[E]]*$J$6/Table_Data[[#This Row],[CPI]]</f>
        <v>30.782221074489797</v>
      </c>
      <c r="K1074">
        <f>Table_Data[[#This Row],[P]]*$J$6/Table_Data[[#This Row],[CPI]]</f>
        <v>513.53704081632657</v>
      </c>
      <c r="L1074">
        <f>Table_Data[[#This Row],[E]]/(Table_Data[[#This Row],[CPI]]/$L$6)</f>
        <v>2.1267027551020412</v>
      </c>
      <c r="M1074">
        <f>Table_Data[[#This Row],[P]]/(Table_Data[[#This Row],[CPI]]/$L$6)</f>
        <v>35.479591836734699</v>
      </c>
      <c r="N1074" s="43">
        <f>1-(Table_Data[[#This Row],[D]]/Table_Data[[#This Row],[E]])</f>
        <v>0.46829222605636478</v>
      </c>
    </row>
    <row r="1075" spans="2:14" x14ac:dyDescent="0.25">
      <c r="B1075" s="27">
        <v>1959.11</v>
      </c>
      <c r="C1075" s="25">
        <v>57.23</v>
      </c>
      <c r="D1075" s="28">
        <v>1.8233299999999999</v>
      </c>
      <c r="E1075" s="25">
        <v>3.40333</v>
      </c>
      <c r="F1075" s="25">
        <v>29.4</v>
      </c>
      <c r="G1075" s="26">
        <v>4.53</v>
      </c>
      <c r="H1075">
        <f t="shared" si="32"/>
        <v>1959</v>
      </c>
      <c r="I1075">
        <f t="shared" si="33"/>
        <v>11</v>
      </c>
      <c r="J1075">
        <f>Table_Data[[#This Row],[E]]*$J$6/Table_Data[[#This Row],[CPI]]</f>
        <v>30.662035388095241</v>
      </c>
      <c r="K1075">
        <f>Table_Data[[#This Row],[P]]*$J$6/Table_Data[[#This Row],[CPI]]</f>
        <v>515.60920782312928</v>
      </c>
      <c r="L1075">
        <f>Table_Data[[#This Row],[E]]/(Table_Data[[#This Row],[CPI]]/$L$6)</f>
        <v>2.1183992857142862</v>
      </c>
      <c r="M1075">
        <f>Table_Data[[#This Row],[P]]/(Table_Data[[#This Row],[CPI]]/$L$6)</f>
        <v>35.62275510204082</v>
      </c>
      <c r="N1075" s="43">
        <f>1-(Table_Data[[#This Row],[D]]/Table_Data[[#This Row],[E]])</f>
        <v>0.4642511892763852</v>
      </c>
    </row>
    <row r="1076" spans="2:14" x14ac:dyDescent="0.25">
      <c r="B1076" s="27">
        <v>1959.12</v>
      </c>
      <c r="C1076" s="25">
        <v>59.06</v>
      </c>
      <c r="D1076" s="28">
        <v>1.83</v>
      </c>
      <c r="E1076" s="25">
        <v>3.39</v>
      </c>
      <c r="F1076" s="25">
        <v>29.4</v>
      </c>
      <c r="G1076" s="26">
        <v>4.6900000000000004</v>
      </c>
      <c r="H1076">
        <f t="shared" si="32"/>
        <v>1959</v>
      </c>
      <c r="I1076">
        <f t="shared" si="33"/>
        <v>12</v>
      </c>
      <c r="J1076">
        <f>Table_Data[[#This Row],[E]]*$J$6/Table_Data[[#This Row],[CPI]]</f>
        <v>30.54193979591837</v>
      </c>
      <c r="K1076">
        <f>Table_Data[[#This Row],[P]]*$J$6/Table_Data[[#This Row],[CPI]]</f>
        <v>532.09644965986399</v>
      </c>
      <c r="L1076">
        <f>Table_Data[[#This Row],[E]]/(Table_Data[[#This Row],[CPI]]/$L$6)</f>
        <v>2.1101020408163267</v>
      </c>
      <c r="M1076">
        <f>Table_Data[[#This Row],[P]]/(Table_Data[[#This Row],[CPI]]/$L$6)</f>
        <v>36.761836734693887</v>
      </c>
      <c r="N1076" s="43">
        <f>1-(Table_Data[[#This Row],[D]]/Table_Data[[#This Row],[E]])</f>
        <v>0.46017699115044253</v>
      </c>
    </row>
    <row r="1077" spans="2:14" x14ac:dyDescent="0.25">
      <c r="B1077" s="27">
        <v>1960.01</v>
      </c>
      <c r="C1077" s="25">
        <v>58.03</v>
      </c>
      <c r="D1077" s="28">
        <v>1.8666700000000001</v>
      </c>
      <c r="E1077" s="25">
        <v>3.39</v>
      </c>
      <c r="F1077" s="25">
        <v>29.3</v>
      </c>
      <c r="G1077" s="26">
        <v>4.72</v>
      </c>
      <c r="H1077">
        <f t="shared" si="32"/>
        <v>1960</v>
      </c>
      <c r="I1077">
        <f t="shared" si="33"/>
        <v>1</v>
      </c>
      <c r="J1077">
        <f>Table_Data[[#This Row],[E]]*$J$6/Table_Data[[#This Row],[CPI]]</f>
        <v>30.646178498293516</v>
      </c>
      <c r="K1077">
        <f>Table_Data[[#This Row],[P]]*$J$6/Table_Data[[#This Row],[CPI]]</f>
        <v>524.60110273037549</v>
      </c>
      <c r="L1077">
        <f>Table_Data[[#This Row],[E]]/(Table_Data[[#This Row],[CPI]]/$L$6)</f>
        <v>2.1173037542662119</v>
      </c>
      <c r="M1077">
        <f>Table_Data[[#This Row],[P]]/(Table_Data[[#This Row],[CPI]]/$L$6)</f>
        <v>36.243993174061437</v>
      </c>
      <c r="N1077" s="43">
        <f>1-(Table_Data[[#This Row],[D]]/Table_Data[[#This Row],[E]])</f>
        <v>0.44935988200589971</v>
      </c>
    </row>
    <row r="1078" spans="2:14" x14ac:dyDescent="0.25">
      <c r="B1078" s="27">
        <v>1960.02</v>
      </c>
      <c r="C1078" s="25">
        <v>55.78</v>
      </c>
      <c r="D1078" s="28">
        <v>1.90333</v>
      </c>
      <c r="E1078" s="25">
        <v>3.39</v>
      </c>
      <c r="F1078" s="25">
        <v>29.4</v>
      </c>
      <c r="G1078" s="26">
        <v>4.49</v>
      </c>
      <c r="H1078">
        <f t="shared" si="32"/>
        <v>1960</v>
      </c>
      <c r="I1078">
        <f t="shared" si="33"/>
        <v>2</v>
      </c>
      <c r="J1078">
        <f>Table_Data[[#This Row],[E]]*$J$6/Table_Data[[#This Row],[CPI]]</f>
        <v>30.54193979591837</v>
      </c>
      <c r="K1078">
        <f>Table_Data[[#This Row],[P]]*$J$6/Table_Data[[#This Row],[CPI]]</f>
        <v>502.54554625850341</v>
      </c>
      <c r="L1078">
        <f>Table_Data[[#This Row],[E]]/(Table_Data[[#This Row],[CPI]]/$L$6)</f>
        <v>2.1101020408163267</v>
      </c>
      <c r="M1078">
        <f>Table_Data[[#This Row],[P]]/(Table_Data[[#This Row],[CPI]]/$L$6)</f>
        <v>34.720204081632659</v>
      </c>
      <c r="N1078" s="43">
        <f>1-(Table_Data[[#This Row],[D]]/Table_Data[[#This Row],[E]])</f>
        <v>0.43854572271386438</v>
      </c>
    </row>
    <row r="1079" spans="2:14" x14ac:dyDescent="0.25">
      <c r="B1079" s="27">
        <v>1960.03</v>
      </c>
      <c r="C1079" s="25">
        <v>55.02</v>
      </c>
      <c r="D1079" s="28">
        <v>1.94</v>
      </c>
      <c r="E1079" s="25">
        <v>3.39</v>
      </c>
      <c r="F1079" s="25">
        <v>29.4</v>
      </c>
      <c r="G1079" s="26">
        <v>4.25</v>
      </c>
      <c r="H1079">
        <f t="shared" si="32"/>
        <v>1960</v>
      </c>
      <c r="I1079">
        <f t="shared" si="33"/>
        <v>3</v>
      </c>
      <c r="J1079">
        <f>Table_Data[[#This Row],[E]]*$J$6/Table_Data[[#This Row],[CPI]]</f>
        <v>30.54193979591837</v>
      </c>
      <c r="K1079">
        <f>Table_Data[[#This Row],[P]]*$J$6/Table_Data[[#This Row],[CPI]]</f>
        <v>495.69838571428579</v>
      </c>
      <c r="L1079">
        <f>Table_Data[[#This Row],[E]]/(Table_Data[[#This Row],[CPI]]/$L$6)</f>
        <v>2.1101020408163267</v>
      </c>
      <c r="M1079">
        <f>Table_Data[[#This Row],[P]]/(Table_Data[[#This Row],[CPI]]/$L$6)</f>
        <v>34.247142857142862</v>
      </c>
      <c r="N1079" s="43">
        <f>1-(Table_Data[[#This Row],[D]]/Table_Data[[#This Row],[E]])</f>
        <v>0.42772861356932157</v>
      </c>
    </row>
    <row r="1080" spans="2:14" x14ac:dyDescent="0.25">
      <c r="B1080" s="27">
        <v>1960.04</v>
      </c>
      <c r="C1080" s="25">
        <v>55.73</v>
      </c>
      <c r="D1080" s="28">
        <v>1.94333</v>
      </c>
      <c r="E1080" s="25">
        <v>3.34667</v>
      </c>
      <c r="F1080" s="25">
        <v>29.5</v>
      </c>
      <c r="G1080" s="26">
        <v>4.28</v>
      </c>
      <c r="H1080">
        <f t="shared" si="32"/>
        <v>1960</v>
      </c>
      <c r="I1080">
        <f t="shared" si="33"/>
        <v>4</v>
      </c>
      <c r="J1080">
        <f>Table_Data[[#This Row],[E]]*$J$6/Table_Data[[#This Row],[CPI]]</f>
        <v>30.049352867457628</v>
      </c>
      <c r="K1080">
        <f>Table_Data[[#This Row],[P]]*$J$6/Table_Data[[#This Row],[CPI]]</f>
        <v>500.39305796610165</v>
      </c>
      <c r="L1080">
        <f>Table_Data[[#This Row],[E]]/(Table_Data[[#This Row],[CPI]]/$L$6)</f>
        <v>2.0760698644067799</v>
      </c>
      <c r="M1080">
        <f>Table_Data[[#This Row],[P]]/(Table_Data[[#This Row],[CPI]]/$L$6)</f>
        <v>34.571491525423724</v>
      </c>
      <c r="N1080" s="43">
        <f>1-(Table_Data[[#This Row],[D]]/Table_Data[[#This Row],[E]])</f>
        <v>0.41932428354155027</v>
      </c>
    </row>
    <row r="1081" spans="2:14" x14ac:dyDescent="0.25">
      <c r="B1081" s="27">
        <v>1960.05</v>
      </c>
      <c r="C1081" s="25">
        <v>55.22</v>
      </c>
      <c r="D1081" s="28">
        <v>1.9466699999999999</v>
      </c>
      <c r="E1081" s="25">
        <v>3.3033299999999999</v>
      </c>
      <c r="F1081" s="25">
        <v>29.5</v>
      </c>
      <c r="G1081" s="26">
        <v>4.3499999999999996</v>
      </c>
      <c r="H1081">
        <f t="shared" si="32"/>
        <v>1960</v>
      </c>
      <c r="I1081">
        <f t="shared" si="33"/>
        <v>5</v>
      </c>
      <c r="J1081">
        <f>Table_Data[[#This Row],[E]]*$J$6/Table_Data[[#This Row],[CPI]]</f>
        <v>29.660208149491524</v>
      </c>
      <c r="K1081">
        <f>Table_Data[[#This Row],[P]]*$J$6/Table_Data[[#This Row],[CPI]]</f>
        <v>495.81382847457627</v>
      </c>
      <c r="L1081">
        <f>Table_Data[[#This Row],[E]]/(Table_Data[[#This Row],[CPI]]/$L$6)</f>
        <v>2.0491843728813559</v>
      </c>
      <c r="M1081">
        <f>Table_Data[[#This Row],[P]]/(Table_Data[[#This Row],[CPI]]/$L$6)</f>
        <v>34.255118644067792</v>
      </c>
      <c r="N1081" s="43">
        <f>1-(Table_Data[[#This Row],[D]]/Table_Data[[#This Row],[E]])</f>
        <v>0.41069466265859</v>
      </c>
    </row>
    <row r="1082" spans="2:14" x14ac:dyDescent="0.25">
      <c r="B1082" s="27">
        <v>1960.06</v>
      </c>
      <c r="C1082" s="25">
        <v>57.26</v>
      </c>
      <c r="D1082" s="28">
        <v>1.95</v>
      </c>
      <c r="E1082" s="25">
        <v>3.26</v>
      </c>
      <c r="F1082" s="25">
        <v>29.6</v>
      </c>
      <c r="G1082" s="26">
        <v>4.1500000000000004</v>
      </c>
      <c r="H1082">
        <f t="shared" si="32"/>
        <v>1960</v>
      </c>
      <c r="I1082">
        <f t="shared" si="33"/>
        <v>6</v>
      </c>
      <c r="J1082">
        <f>Table_Data[[#This Row],[E]]*$J$6/Table_Data[[#This Row],[CPI]]</f>
        <v>29.172264189189185</v>
      </c>
      <c r="K1082">
        <f>Table_Data[[#This Row],[P]]*$J$6/Table_Data[[#This Row],[CPI]]</f>
        <v>512.39381824324323</v>
      </c>
      <c r="L1082">
        <f>Table_Data[[#This Row],[E]]/(Table_Data[[#This Row],[CPI]]/$L$6)</f>
        <v>2.0154729729729728</v>
      </c>
      <c r="M1082">
        <f>Table_Data[[#This Row],[P]]/(Table_Data[[#This Row],[CPI]]/$L$6)</f>
        <v>35.400608108108109</v>
      </c>
      <c r="N1082" s="43">
        <f>1-(Table_Data[[#This Row],[D]]/Table_Data[[#This Row],[E]])</f>
        <v>0.40184049079754602</v>
      </c>
    </row>
    <row r="1083" spans="2:14" x14ac:dyDescent="0.25">
      <c r="B1083" s="27">
        <v>1960.07</v>
      </c>
      <c r="C1083" s="25">
        <v>55.84</v>
      </c>
      <c r="D1083" s="28">
        <v>1.95</v>
      </c>
      <c r="E1083" s="25">
        <v>3.2633299999999998</v>
      </c>
      <c r="F1083" s="25">
        <v>29.6</v>
      </c>
      <c r="G1083" s="26">
        <v>3.9</v>
      </c>
      <c r="H1083">
        <f t="shared" si="32"/>
        <v>1960</v>
      </c>
      <c r="I1083">
        <f t="shared" si="33"/>
        <v>7.0000000000000009</v>
      </c>
      <c r="J1083">
        <f>Table_Data[[#This Row],[E]]*$J$6/Table_Data[[#This Row],[CPI]]</f>
        <v>29.202062851689188</v>
      </c>
      <c r="K1083">
        <f>Table_Data[[#This Row],[P]]*$J$6/Table_Data[[#This Row],[CPI]]</f>
        <v>499.68688108108108</v>
      </c>
      <c r="L1083">
        <f>Table_Data[[#This Row],[E]]/(Table_Data[[#This Row],[CPI]]/$L$6)</f>
        <v>2.017531722972973</v>
      </c>
      <c r="M1083">
        <f>Table_Data[[#This Row],[P]]/(Table_Data[[#This Row],[CPI]]/$L$6)</f>
        <v>34.522702702702702</v>
      </c>
      <c r="N1083" s="43">
        <f>1-(Table_Data[[#This Row],[D]]/Table_Data[[#This Row],[E]])</f>
        <v>0.40245087073633368</v>
      </c>
    </row>
    <row r="1084" spans="2:14" x14ac:dyDescent="0.25">
      <c r="B1084" s="27">
        <v>1960.08</v>
      </c>
      <c r="C1084" s="25">
        <v>56.51</v>
      </c>
      <c r="D1084" s="28">
        <v>1.95</v>
      </c>
      <c r="E1084" s="25">
        <v>3.26667</v>
      </c>
      <c r="F1084" s="25">
        <v>29.6</v>
      </c>
      <c r="G1084" s="26">
        <v>3.8</v>
      </c>
      <c r="H1084">
        <f t="shared" si="32"/>
        <v>1960</v>
      </c>
      <c r="I1084">
        <f t="shared" si="33"/>
        <v>8</v>
      </c>
      <c r="J1084">
        <f>Table_Data[[#This Row],[E]]*$J$6/Table_Data[[#This Row],[CPI]]</f>
        <v>29.23195099966216</v>
      </c>
      <c r="K1084">
        <f>Table_Data[[#This Row],[P]]*$J$6/Table_Data[[#This Row],[CPI]]</f>
        <v>505.68240777027023</v>
      </c>
      <c r="L1084">
        <f>Table_Data[[#This Row],[E]]/(Table_Data[[#This Row],[CPI]]/$L$6)</f>
        <v>2.0195966554054054</v>
      </c>
      <c r="M1084">
        <f>Table_Data[[#This Row],[P]]/(Table_Data[[#This Row],[CPI]]/$L$6)</f>
        <v>34.936925675675674</v>
      </c>
      <c r="N1084" s="43">
        <f>1-(Table_Data[[#This Row],[D]]/Table_Data[[#This Row],[E]])</f>
        <v>0.40306183361037384</v>
      </c>
    </row>
    <row r="1085" spans="2:14" x14ac:dyDescent="0.25">
      <c r="B1085" s="27">
        <v>1960.09</v>
      </c>
      <c r="C1085" s="25">
        <v>54.81</v>
      </c>
      <c r="D1085" s="28">
        <v>1.95</v>
      </c>
      <c r="E1085" s="25">
        <v>3.27</v>
      </c>
      <c r="F1085" s="25">
        <v>29.6</v>
      </c>
      <c r="G1085" s="26">
        <v>3.8</v>
      </c>
      <c r="H1085">
        <f t="shared" si="32"/>
        <v>1960</v>
      </c>
      <c r="I1085">
        <f t="shared" si="33"/>
        <v>9</v>
      </c>
      <c r="J1085">
        <f>Table_Data[[#This Row],[E]]*$J$6/Table_Data[[#This Row],[CPI]]</f>
        <v>29.26174966216216</v>
      </c>
      <c r="K1085">
        <f>Table_Data[[#This Row],[P]]*$J$6/Table_Data[[#This Row],[CPI]]</f>
        <v>490.46987736486489</v>
      </c>
      <c r="L1085">
        <f>Table_Data[[#This Row],[E]]/(Table_Data[[#This Row],[CPI]]/$L$6)</f>
        <v>2.0216554054054052</v>
      </c>
      <c r="M1085">
        <f>Table_Data[[#This Row],[P]]/(Table_Data[[#This Row],[CPI]]/$L$6)</f>
        <v>33.885912162162164</v>
      </c>
      <c r="N1085" s="43">
        <f>1-(Table_Data[[#This Row],[D]]/Table_Data[[#This Row],[E]])</f>
        <v>0.40366972477064222</v>
      </c>
    </row>
    <row r="1086" spans="2:14" x14ac:dyDescent="0.25">
      <c r="B1086" s="27">
        <v>1960.1</v>
      </c>
      <c r="C1086" s="25">
        <v>53.73</v>
      </c>
      <c r="D1086" s="28">
        <v>1.95</v>
      </c>
      <c r="E1086" s="25">
        <v>3.27</v>
      </c>
      <c r="F1086" s="25">
        <v>29.8</v>
      </c>
      <c r="G1086" s="26">
        <v>3.89</v>
      </c>
      <c r="H1086">
        <f t="shared" si="32"/>
        <v>1960</v>
      </c>
      <c r="I1086">
        <f t="shared" si="33"/>
        <v>10</v>
      </c>
      <c r="J1086">
        <f>Table_Data[[#This Row],[E]]*$J$6/Table_Data[[#This Row],[CPI]]</f>
        <v>29.065362080536911</v>
      </c>
      <c r="K1086">
        <f>Table_Data[[#This Row],[P]]*$J$6/Table_Data[[#This Row],[CPI]]</f>
        <v>477.57856409395976</v>
      </c>
      <c r="L1086">
        <f>Table_Data[[#This Row],[E]]/(Table_Data[[#This Row],[CPI]]/$L$6)</f>
        <v>2.0080872483221475</v>
      </c>
      <c r="M1086">
        <f>Table_Data[[#This Row],[P]]/(Table_Data[[#This Row],[CPI]]/$L$6)</f>
        <v>32.99526845637584</v>
      </c>
      <c r="N1086" s="43">
        <f>1-(Table_Data[[#This Row],[D]]/Table_Data[[#This Row],[E]])</f>
        <v>0.40366972477064222</v>
      </c>
    </row>
    <row r="1087" spans="2:14" x14ac:dyDescent="0.25">
      <c r="B1087" s="27">
        <v>1960.11</v>
      </c>
      <c r="C1087" s="25">
        <v>55.47</v>
      </c>
      <c r="D1087" s="28">
        <v>1.95</v>
      </c>
      <c r="E1087" s="25">
        <v>3.27</v>
      </c>
      <c r="F1087" s="25">
        <v>29.8</v>
      </c>
      <c r="G1087" s="26">
        <v>3.93</v>
      </c>
      <c r="H1087">
        <f t="shared" si="32"/>
        <v>1960</v>
      </c>
      <c r="I1087">
        <f t="shared" si="33"/>
        <v>11</v>
      </c>
      <c r="J1087">
        <f>Table_Data[[#This Row],[E]]*$J$6/Table_Data[[#This Row],[CPI]]</f>
        <v>29.065362080536911</v>
      </c>
      <c r="K1087">
        <f>Table_Data[[#This Row],[P]]*$J$6/Table_Data[[#This Row],[CPI]]</f>
        <v>493.04453657718119</v>
      </c>
      <c r="L1087">
        <f>Table_Data[[#This Row],[E]]/(Table_Data[[#This Row],[CPI]]/$L$6)</f>
        <v>2.0080872483221475</v>
      </c>
      <c r="M1087">
        <f>Table_Data[[#This Row],[P]]/(Table_Data[[#This Row],[CPI]]/$L$6)</f>
        <v>34.063791946308726</v>
      </c>
      <c r="N1087" s="43">
        <f>1-(Table_Data[[#This Row],[D]]/Table_Data[[#This Row],[E]])</f>
        <v>0.40366972477064222</v>
      </c>
    </row>
    <row r="1088" spans="2:14" x14ac:dyDescent="0.25">
      <c r="B1088" s="27">
        <v>1960.12</v>
      </c>
      <c r="C1088" s="25">
        <v>56.8</v>
      </c>
      <c r="D1088" s="28">
        <v>1.95</v>
      </c>
      <c r="E1088" s="25">
        <v>3.27</v>
      </c>
      <c r="F1088" s="25">
        <v>29.8</v>
      </c>
      <c r="G1088" s="26">
        <v>3.84</v>
      </c>
      <c r="H1088">
        <f t="shared" si="32"/>
        <v>1960</v>
      </c>
      <c r="I1088">
        <f t="shared" si="33"/>
        <v>12</v>
      </c>
      <c r="J1088">
        <f>Table_Data[[#This Row],[E]]*$J$6/Table_Data[[#This Row],[CPI]]</f>
        <v>29.065362080536911</v>
      </c>
      <c r="K1088">
        <f>Table_Data[[#This Row],[P]]*$J$6/Table_Data[[#This Row],[CPI]]</f>
        <v>504.86622818791943</v>
      </c>
      <c r="L1088">
        <f>Table_Data[[#This Row],[E]]/(Table_Data[[#This Row],[CPI]]/$L$6)</f>
        <v>2.0080872483221475</v>
      </c>
      <c r="M1088">
        <f>Table_Data[[#This Row],[P]]/(Table_Data[[#This Row],[CPI]]/$L$6)</f>
        <v>34.880536912751673</v>
      </c>
      <c r="N1088" s="43">
        <f>1-(Table_Data[[#This Row],[D]]/Table_Data[[#This Row],[E]])</f>
        <v>0.40366972477064222</v>
      </c>
    </row>
    <row r="1089" spans="2:14" x14ac:dyDescent="0.25">
      <c r="B1089" s="27">
        <v>1961.01</v>
      </c>
      <c r="C1089" s="25">
        <v>59.72</v>
      </c>
      <c r="D1089" s="28">
        <v>1.9466699999999999</v>
      </c>
      <c r="E1089" s="25">
        <v>3.21</v>
      </c>
      <c r="F1089" s="25">
        <v>29.8</v>
      </c>
      <c r="G1089" s="26">
        <v>3.84</v>
      </c>
      <c r="H1089">
        <f t="shared" si="32"/>
        <v>1961</v>
      </c>
      <c r="I1089">
        <f t="shared" si="33"/>
        <v>1</v>
      </c>
      <c r="J1089">
        <f>Table_Data[[#This Row],[E]]*$J$6/Table_Data[[#This Row],[CPI]]</f>
        <v>28.532052684563759</v>
      </c>
      <c r="K1089">
        <f>Table_Data[[#This Row],[P]]*$J$6/Table_Data[[#This Row],[CPI]]</f>
        <v>530.82061879194623</v>
      </c>
      <c r="L1089">
        <f>Table_Data[[#This Row],[E]]/(Table_Data[[#This Row],[CPI]]/$L$6)</f>
        <v>1.9712416107382549</v>
      </c>
      <c r="M1089">
        <f>Table_Data[[#This Row],[P]]/(Table_Data[[#This Row],[CPI]]/$L$6)</f>
        <v>36.673691275167783</v>
      </c>
      <c r="N1089" s="43">
        <f>1-(Table_Data[[#This Row],[D]]/Table_Data[[#This Row],[E]])</f>
        <v>0.39356074766355142</v>
      </c>
    </row>
    <row r="1090" spans="2:14" x14ac:dyDescent="0.25">
      <c r="B1090" s="27">
        <v>1961.02</v>
      </c>
      <c r="C1090" s="25">
        <v>62.17</v>
      </c>
      <c r="D1090" s="28">
        <v>1.94333</v>
      </c>
      <c r="E1090" s="25">
        <v>3.15</v>
      </c>
      <c r="F1090" s="25">
        <v>29.8</v>
      </c>
      <c r="G1090" s="26">
        <v>3.78</v>
      </c>
      <c r="H1090">
        <f t="shared" si="32"/>
        <v>1961</v>
      </c>
      <c r="I1090">
        <f t="shared" si="33"/>
        <v>2</v>
      </c>
      <c r="J1090">
        <f>Table_Data[[#This Row],[E]]*$J$6/Table_Data[[#This Row],[CPI]]</f>
        <v>27.998743288590607</v>
      </c>
      <c r="K1090">
        <f>Table_Data[[#This Row],[P]]*$J$6/Table_Data[[#This Row],[CPI]]</f>
        <v>552.59741912751679</v>
      </c>
      <c r="L1090">
        <f>Table_Data[[#This Row],[E]]/(Table_Data[[#This Row],[CPI]]/$L$6)</f>
        <v>1.9343959731543623</v>
      </c>
      <c r="M1090">
        <f>Table_Data[[#This Row],[P]]/(Table_Data[[#This Row],[CPI]]/$L$6)</f>
        <v>38.178221476510068</v>
      </c>
      <c r="N1090" s="43">
        <f>1-(Table_Data[[#This Row],[D]]/Table_Data[[#This Row],[E]])</f>
        <v>0.38306984126984123</v>
      </c>
    </row>
    <row r="1091" spans="2:14" x14ac:dyDescent="0.25">
      <c r="B1091" s="27">
        <v>1961.03</v>
      </c>
      <c r="C1091" s="25">
        <v>64.12</v>
      </c>
      <c r="D1091" s="28">
        <v>1.94</v>
      </c>
      <c r="E1091" s="25">
        <v>3.09</v>
      </c>
      <c r="F1091" s="25">
        <v>29.8</v>
      </c>
      <c r="G1091" s="26">
        <v>3.74</v>
      </c>
      <c r="H1091">
        <f t="shared" si="32"/>
        <v>1961</v>
      </c>
      <c r="I1091">
        <f t="shared" si="33"/>
        <v>3</v>
      </c>
      <c r="J1091">
        <f>Table_Data[[#This Row],[E]]*$J$6/Table_Data[[#This Row],[CPI]]</f>
        <v>27.465433892617447</v>
      </c>
      <c r="K1091">
        <f>Table_Data[[#This Row],[P]]*$J$6/Table_Data[[#This Row],[CPI]]</f>
        <v>569.92997449664438</v>
      </c>
      <c r="L1091">
        <f>Table_Data[[#This Row],[E]]/(Table_Data[[#This Row],[CPI]]/$L$6)</f>
        <v>1.8975503355704697</v>
      </c>
      <c r="M1091">
        <f>Table_Data[[#This Row],[P]]/(Table_Data[[#This Row],[CPI]]/$L$6)</f>
        <v>39.375704697986578</v>
      </c>
      <c r="N1091" s="43">
        <f>1-(Table_Data[[#This Row],[D]]/Table_Data[[#This Row],[E]])</f>
        <v>0.37216828478964403</v>
      </c>
    </row>
    <row r="1092" spans="2:14" x14ac:dyDescent="0.25">
      <c r="B1092" s="27">
        <v>1961.04</v>
      </c>
      <c r="C1092" s="25">
        <v>65.83</v>
      </c>
      <c r="D1092" s="28">
        <v>1.94</v>
      </c>
      <c r="E1092" s="25">
        <v>3.07</v>
      </c>
      <c r="F1092" s="25">
        <v>29.8</v>
      </c>
      <c r="G1092" s="26">
        <v>3.78</v>
      </c>
      <c r="H1092">
        <f t="shared" si="32"/>
        <v>1961</v>
      </c>
      <c r="I1092">
        <f t="shared" si="33"/>
        <v>4</v>
      </c>
      <c r="J1092">
        <f>Table_Data[[#This Row],[E]]*$J$6/Table_Data[[#This Row],[CPI]]</f>
        <v>27.28766409395973</v>
      </c>
      <c r="K1092">
        <f>Table_Data[[#This Row],[P]]*$J$6/Table_Data[[#This Row],[CPI]]</f>
        <v>585.1292922818792</v>
      </c>
      <c r="L1092">
        <f>Table_Data[[#This Row],[E]]/(Table_Data[[#This Row],[CPI]]/$L$6)</f>
        <v>1.8852684563758388</v>
      </c>
      <c r="M1092">
        <f>Table_Data[[#This Row],[P]]/(Table_Data[[#This Row],[CPI]]/$L$6)</f>
        <v>40.425805369127517</v>
      </c>
      <c r="N1092" s="43">
        <f>1-(Table_Data[[#This Row],[D]]/Table_Data[[#This Row],[E]])</f>
        <v>0.36807817589576541</v>
      </c>
    </row>
    <row r="1093" spans="2:14" x14ac:dyDescent="0.25">
      <c r="B1093" s="27">
        <v>1961.05</v>
      </c>
      <c r="C1093" s="25">
        <v>66.5</v>
      </c>
      <c r="D1093" s="28">
        <v>1.94</v>
      </c>
      <c r="E1093" s="25">
        <v>3.05</v>
      </c>
      <c r="F1093" s="25">
        <v>29.8</v>
      </c>
      <c r="G1093" s="26">
        <v>3.71</v>
      </c>
      <c r="H1093">
        <f t="shared" si="32"/>
        <v>1961</v>
      </c>
      <c r="I1093">
        <f t="shared" si="33"/>
        <v>5</v>
      </c>
      <c r="J1093">
        <f>Table_Data[[#This Row],[E]]*$J$6/Table_Data[[#This Row],[CPI]]</f>
        <v>27.109894295302013</v>
      </c>
      <c r="K1093">
        <f>Table_Data[[#This Row],[P]]*$J$6/Table_Data[[#This Row],[CPI]]</f>
        <v>591.08458053691277</v>
      </c>
      <c r="L1093">
        <f>Table_Data[[#This Row],[E]]/(Table_Data[[#This Row],[CPI]]/$L$6)</f>
        <v>1.872986577181208</v>
      </c>
      <c r="M1093">
        <f>Table_Data[[#This Row],[P]]/(Table_Data[[#This Row],[CPI]]/$L$6)</f>
        <v>40.837248322147651</v>
      </c>
      <c r="N1093" s="43">
        <f>1-(Table_Data[[#This Row],[D]]/Table_Data[[#This Row],[E]])</f>
        <v>0.36393442622950822</v>
      </c>
    </row>
    <row r="1094" spans="2:14" x14ac:dyDescent="0.25">
      <c r="B1094" s="27">
        <v>1961.06</v>
      </c>
      <c r="C1094" s="25">
        <v>65.62</v>
      </c>
      <c r="D1094" s="28">
        <v>1.94</v>
      </c>
      <c r="E1094" s="25">
        <v>3.03</v>
      </c>
      <c r="F1094" s="25">
        <v>29.8</v>
      </c>
      <c r="G1094" s="26">
        <v>3.88</v>
      </c>
      <c r="H1094">
        <f t="shared" si="32"/>
        <v>1961</v>
      </c>
      <c r="I1094">
        <f t="shared" si="33"/>
        <v>6</v>
      </c>
      <c r="J1094">
        <f>Table_Data[[#This Row],[E]]*$J$6/Table_Data[[#This Row],[CPI]]</f>
        <v>26.932124496644295</v>
      </c>
      <c r="K1094">
        <f>Table_Data[[#This Row],[P]]*$J$6/Table_Data[[#This Row],[CPI]]</f>
        <v>583.26270939597316</v>
      </c>
      <c r="L1094">
        <f>Table_Data[[#This Row],[E]]/(Table_Data[[#This Row],[CPI]]/$L$6)</f>
        <v>1.8607046979865771</v>
      </c>
      <c r="M1094">
        <f>Table_Data[[#This Row],[P]]/(Table_Data[[#This Row],[CPI]]/$L$6)</f>
        <v>40.296845637583893</v>
      </c>
      <c r="N1094" s="43">
        <f>1-(Table_Data[[#This Row],[D]]/Table_Data[[#This Row],[E]])</f>
        <v>0.35973597359735976</v>
      </c>
    </row>
    <row r="1095" spans="2:14" x14ac:dyDescent="0.25">
      <c r="B1095" s="27">
        <v>1961.07</v>
      </c>
      <c r="C1095" s="25">
        <v>65.44</v>
      </c>
      <c r="D1095" s="28">
        <v>1.9466699999999999</v>
      </c>
      <c r="E1095" s="25">
        <v>3.03667</v>
      </c>
      <c r="F1095" s="25">
        <v>30</v>
      </c>
      <c r="G1095" s="26">
        <v>3.92</v>
      </c>
      <c r="H1095">
        <f t="shared" si="32"/>
        <v>1961</v>
      </c>
      <c r="I1095">
        <f t="shared" si="33"/>
        <v>7.0000000000000009</v>
      </c>
      <c r="J1095">
        <f>Table_Data[[#This Row],[E]]*$J$6/Table_Data[[#This Row],[CPI]]</f>
        <v>26.811467986333337</v>
      </c>
      <c r="K1095">
        <f>Table_Data[[#This Row],[P]]*$J$6/Table_Data[[#This Row],[CPI]]</f>
        <v>577.78502933333334</v>
      </c>
      <c r="L1095">
        <f>Table_Data[[#This Row],[E]]/(Table_Data[[#This Row],[CPI]]/$L$6)</f>
        <v>1.8523687</v>
      </c>
      <c r="M1095">
        <f>Table_Data[[#This Row],[P]]/(Table_Data[[#This Row],[CPI]]/$L$6)</f>
        <v>39.918399999999998</v>
      </c>
      <c r="N1095" s="43">
        <f>1-(Table_Data[[#This Row],[D]]/Table_Data[[#This Row],[E]])</f>
        <v>0.35894581893982558</v>
      </c>
    </row>
    <row r="1096" spans="2:14" x14ac:dyDescent="0.25">
      <c r="B1096" s="27">
        <v>1961.08</v>
      </c>
      <c r="C1096" s="25">
        <v>67.790000000000006</v>
      </c>
      <c r="D1096" s="28">
        <v>1.95333</v>
      </c>
      <c r="E1096" s="25">
        <v>3.0433300000000001</v>
      </c>
      <c r="F1096" s="25">
        <v>29.9</v>
      </c>
      <c r="G1096" s="26">
        <v>4.04</v>
      </c>
      <c r="H1096">
        <f t="shared" si="32"/>
        <v>1961</v>
      </c>
      <c r="I1096">
        <f t="shared" si="33"/>
        <v>8</v>
      </c>
      <c r="J1096">
        <f>Table_Data[[#This Row],[E]]*$J$6/Table_Data[[#This Row],[CPI]]</f>
        <v>26.960137806354521</v>
      </c>
      <c r="K1096">
        <f>Table_Data[[#This Row],[P]]*$J$6/Table_Data[[#This Row],[CPI]]</f>
        <v>600.53551270903029</v>
      </c>
      <c r="L1096">
        <f>Table_Data[[#This Row],[E]]/(Table_Data[[#This Row],[CPI]]/$L$6)</f>
        <v>1.8626401003344484</v>
      </c>
      <c r="M1096">
        <f>Table_Data[[#This Row],[P]]/(Table_Data[[#This Row],[CPI]]/$L$6)</f>
        <v>41.490200668896328</v>
      </c>
      <c r="N1096" s="43">
        <f>1-(Table_Data[[#This Row],[D]]/Table_Data[[#This Row],[E]])</f>
        <v>0.35816030466627014</v>
      </c>
    </row>
    <row r="1097" spans="2:14" x14ac:dyDescent="0.25">
      <c r="B1097" s="27">
        <v>1961.09</v>
      </c>
      <c r="C1097" s="25">
        <v>67.260000000000005</v>
      </c>
      <c r="D1097" s="28">
        <v>1.96</v>
      </c>
      <c r="E1097" s="25">
        <v>3.05</v>
      </c>
      <c r="F1097" s="25">
        <v>30</v>
      </c>
      <c r="G1097" s="26">
        <v>3.98</v>
      </c>
      <c r="H1097">
        <f t="shared" si="32"/>
        <v>1961</v>
      </c>
      <c r="I1097">
        <f t="shared" si="33"/>
        <v>9</v>
      </c>
      <c r="J1097">
        <f>Table_Data[[#This Row],[E]]*$J$6/Table_Data[[#This Row],[CPI]]</f>
        <v>26.929161666666669</v>
      </c>
      <c r="K1097">
        <f>Table_Data[[#This Row],[P]]*$J$6/Table_Data[[#This Row],[CPI]]</f>
        <v>593.85423400000013</v>
      </c>
      <c r="L1097">
        <f>Table_Data[[#This Row],[E]]/(Table_Data[[#This Row],[CPI]]/$L$6)</f>
        <v>1.8604999999999998</v>
      </c>
      <c r="M1097">
        <f>Table_Data[[#This Row],[P]]/(Table_Data[[#This Row],[CPI]]/$L$6)</f>
        <v>41.028600000000004</v>
      </c>
      <c r="N1097" s="43">
        <f>1-(Table_Data[[#This Row],[D]]/Table_Data[[#This Row],[E]])</f>
        <v>0.35737704918032787</v>
      </c>
    </row>
    <row r="1098" spans="2:14" x14ac:dyDescent="0.25">
      <c r="B1098" s="27">
        <v>1961.1</v>
      </c>
      <c r="C1098" s="25">
        <v>68</v>
      </c>
      <c r="D1098" s="28">
        <v>1.98</v>
      </c>
      <c r="E1098" s="25">
        <v>3.09667</v>
      </c>
      <c r="F1098" s="25">
        <v>30</v>
      </c>
      <c r="G1098" s="26">
        <v>3.92</v>
      </c>
      <c r="H1098">
        <f t="shared" ref="H1098:H1161" si="34">VALUE(LEFT(B1098,4))</f>
        <v>1961</v>
      </c>
      <c r="I1098">
        <f t="shared" ref="I1098:I1161" si="35">VALUE(_xlfn.CONCAT("0.",RIGHT(B1098,LEN(B1098)-FIND(".",B1098))))*100</f>
        <v>10</v>
      </c>
      <c r="J1098">
        <f>Table_Data[[#This Row],[E]]*$J$6/Table_Data[[#This Row],[CPI]]</f>
        <v>27.341221986333334</v>
      </c>
      <c r="K1098">
        <f>Table_Data[[#This Row],[P]]*$J$6/Table_Data[[#This Row],[CPI]]</f>
        <v>600.3878666666667</v>
      </c>
      <c r="L1098">
        <f>Table_Data[[#This Row],[E]]/(Table_Data[[#This Row],[CPI]]/$L$6)</f>
        <v>1.8889686999999999</v>
      </c>
      <c r="M1098">
        <f>Table_Data[[#This Row],[P]]/(Table_Data[[#This Row],[CPI]]/$L$6)</f>
        <v>41.48</v>
      </c>
      <c r="N1098" s="43">
        <f>1-(Table_Data[[#This Row],[D]]/Table_Data[[#This Row],[E]])</f>
        <v>0.3606034869714887</v>
      </c>
    </row>
    <row r="1099" spans="2:14" x14ac:dyDescent="0.25">
      <c r="B1099" s="27">
        <v>1961.11</v>
      </c>
      <c r="C1099" s="25">
        <v>71.08</v>
      </c>
      <c r="D1099" s="28">
        <v>2</v>
      </c>
      <c r="E1099" s="25">
        <v>3.1433300000000002</v>
      </c>
      <c r="F1099" s="25">
        <v>30</v>
      </c>
      <c r="G1099" s="26">
        <v>3.94</v>
      </c>
      <c r="H1099">
        <f t="shared" si="34"/>
        <v>1961</v>
      </c>
      <c r="I1099">
        <f t="shared" si="35"/>
        <v>11</v>
      </c>
      <c r="J1099">
        <f>Table_Data[[#This Row],[E]]*$J$6/Table_Data[[#This Row],[CPI]]</f>
        <v>27.753194013666668</v>
      </c>
      <c r="K1099">
        <f>Table_Data[[#This Row],[P]]*$J$6/Table_Data[[#This Row],[CPI]]</f>
        <v>627.58190533333334</v>
      </c>
      <c r="L1099">
        <f>Table_Data[[#This Row],[E]]/(Table_Data[[#This Row],[CPI]]/$L$6)</f>
        <v>1.9174313000000001</v>
      </c>
      <c r="M1099">
        <f>Table_Data[[#This Row],[P]]/(Table_Data[[#This Row],[CPI]]/$L$6)</f>
        <v>43.358799999999995</v>
      </c>
      <c r="N1099" s="43">
        <f>1-(Table_Data[[#This Row],[D]]/Table_Data[[#This Row],[E]])</f>
        <v>0.36373209303509335</v>
      </c>
    </row>
    <row r="1100" spans="2:14" x14ac:dyDescent="0.25">
      <c r="B1100" s="27">
        <v>1961.12</v>
      </c>
      <c r="C1100" s="25">
        <v>71.739999999999995</v>
      </c>
      <c r="D1100" s="28">
        <v>2.02</v>
      </c>
      <c r="E1100" s="25">
        <v>3.19</v>
      </c>
      <c r="F1100" s="25">
        <v>30</v>
      </c>
      <c r="G1100" s="26">
        <v>4.0599999999999996</v>
      </c>
      <c r="H1100">
        <f t="shared" si="34"/>
        <v>1961</v>
      </c>
      <c r="I1100">
        <f t="shared" si="35"/>
        <v>12</v>
      </c>
      <c r="J1100">
        <f>Table_Data[[#This Row],[E]]*$J$6/Table_Data[[#This Row],[CPI]]</f>
        <v>28.165254333333333</v>
      </c>
      <c r="K1100">
        <f>Table_Data[[#This Row],[P]]*$J$6/Table_Data[[#This Row],[CPI]]</f>
        <v>633.40919933333328</v>
      </c>
      <c r="L1100">
        <f>Table_Data[[#This Row],[E]]/(Table_Data[[#This Row],[CPI]]/$L$6)</f>
        <v>1.9459</v>
      </c>
      <c r="M1100">
        <f>Table_Data[[#This Row],[P]]/(Table_Data[[#This Row],[CPI]]/$L$6)</f>
        <v>43.761399999999995</v>
      </c>
      <c r="N1100" s="43">
        <f>1-(Table_Data[[#This Row],[D]]/Table_Data[[#This Row],[E]])</f>
        <v>0.36677115987460818</v>
      </c>
    </row>
    <row r="1101" spans="2:14" x14ac:dyDescent="0.25">
      <c r="B1101" s="27">
        <v>1962.01</v>
      </c>
      <c r="C1101" s="25">
        <v>69.069999999999993</v>
      </c>
      <c r="D1101" s="28">
        <v>2.0266700000000002</v>
      </c>
      <c r="E1101" s="25">
        <v>3.25</v>
      </c>
      <c r="F1101" s="25">
        <v>30</v>
      </c>
      <c r="G1101" s="26">
        <v>4.08</v>
      </c>
      <c r="H1101">
        <f t="shared" si="34"/>
        <v>1962</v>
      </c>
      <c r="I1101">
        <f t="shared" si="35"/>
        <v>1</v>
      </c>
      <c r="J1101">
        <f>Table_Data[[#This Row],[E]]*$J$6/Table_Data[[#This Row],[CPI]]</f>
        <v>28.695008333333337</v>
      </c>
      <c r="K1101">
        <f>Table_Data[[#This Row],[P]]*$J$6/Table_Data[[#This Row],[CPI]]</f>
        <v>609.83514633333323</v>
      </c>
      <c r="L1101">
        <f>Table_Data[[#This Row],[E]]/(Table_Data[[#This Row],[CPI]]/$L$6)</f>
        <v>1.9824999999999999</v>
      </c>
      <c r="M1101">
        <f>Table_Data[[#This Row],[P]]/(Table_Data[[#This Row],[CPI]]/$L$6)</f>
        <v>42.132699999999993</v>
      </c>
      <c r="N1101" s="43">
        <f>1-(Table_Data[[#This Row],[D]]/Table_Data[[#This Row],[E]])</f>
        <v>0.37640923076923072</v>
      </c>
    </row>
    <row r="1102" spans="2:14" x14ac:dyDescent="0.25">
      <c r="B1102" s="27">
        <v>1962.02</v>
      </c>
      <c r="C1102" s="25">
        <v>70.22</v>
      </c>
      <c r="D1102" s="28">
        <v>2.0333299999999999</v>
      </c>
      <c r="E1102" s="25">
        <v>3.31</v>
      </c>
      <c r="F1102" s="25">
        <v>30.1</v>
      </c>
      <c r="G1102" s="26">
        <v>4.04</v>
      </c>
      <c r="H1102">
        <f t="shared" si="34"/>
        <v>1962</v>
      </c>
      <c r="I1102">
        <f t="shared" si="35"/>
        <v>2</v>
      </c>
      <c r="J1102">
        <f>Table_Data[[#This Row],[E]]*$J$6/Table_Data[[#This Row],[CPI]]</f>
        <v>29.127670099667775</v>
      </c>
      <c r="K1102">
        <f>Table_Data[[#This Row],[P]]*$J$6/Table_Data[[#This Row],[CPI]]</f>
        <v>617.92900132890372</v>
      </c>
      <c r="L1102">
        <f>Table_Data[[#This Row],[E]]/(Table_Data[[#This Row],[CPI]]/$L$6)</f>
        <v>2.0123920265780733</v>
      </c>
      <c r="M1102">
        <f>Table_Data[[#This Row],[P]]/(Table_Data[[#This Row],[CPI]]/$L$6)</f>
        <v>42.69189368770764</v>
      </c>
      <c r="N1102" s="43">
        <f>1-(Table_Data[[#This Row],[D]]/Table_Data[[#This Row],[E]])</f>
        <v>0.3857009063444109</v>
      </c>
    </row>
    <row r="1103" spans="2:14" x14ac:dyDescent="0.25">
      <c r="B1103" s="27">
        <v>1962.03</v>
      </c>
      <c r="C1103" s="25">
        <v>70.290000000000006</v>
      </c>
      <c r="D1103" s="28">
        <v>2.04</v>
      </c>
      <c r="E1103" s="25">
        <v>3.37</v>
      </c>
      <c r="F1103" s="25">
        <v>30.1</v>
      </c>
      <c r="G1103" s="26">
        <v>3.93</v>
      </c>
      <c r="H1103">
        <f t="shared" si="34"/>
        <v>1962</v>
      </c>
      <c r="I1103">
        <f t="shared" si="35"/>
        <v>3</v>
      </c>
      <c r="J1103">
        <f>Table_Data[[#This Row],[E]]*$J$6/Table_Data[[#This Row],[CPI]]</f>
        <v>29.655664119601326</v>
      </c>
      <c r="K1103">
        <f>Table_Data[[#This Row],[P]]*$J$6/Table_Data[[#This Row],[CPI]]</f>
        <v>618.54499435215962</v>
      </c>
      <c r="L1103">
        <f>Table_Data[[#This Row],[E]]/(Table_Data[[#This Row],[CPI]]/$L$6)</f>
        <v>2.0488704318936879</v>
      </c>
      <c r="M1103">
        <f>Table_Data[[#This Row],[P]]/(Table_Data[[#This Row],[CPI]]/$L$6)</f>
        <v>42.73445182724253</v>
      </c>
      <c r="N1103" s="43">
        <f>1-(Table_Data[[#This Row],[D]]/Table_Data[[#This Row],[E]])</f>
        <v>0.39465875370919878</v>
      </c>
    </row>
    <row r="1104" spans="2:14" x14ac:dyDescent="0.25">
      <c r="B1104" s="27">
        <v>1962.04</v>
      </c>
      <c r="C1104" s="25">
        <v>68.05</v>
      </c>
      <c r="D1104" s="28">
        <v>2.0466700000000002</v>
      </c>
      <c r="E1104" s="25">
        <v>3.40333</v>
      </c>
      <c r="F1104" s="25">
        <v>30.2</v>
      </c>
      <c r="G1104" s="26">
        <v>3.84</v>
      </c>
      <c r="H1104">
        <f t="shared" si="34"/>
        <v>1962</v>
      </c>
      <c r="I1104">
        <f t="shared" si="35"/>
        <v>4</v>
      </c>
      <c r="J1104">
        <f>Table_Data[[#This Row],[E]]*$J$6/Table_Data[[#This Row],[CPI]]</f>
        <v>29.849796040066227</v>
      </c>
      <c r="K1104">
        <f>Table_Data[[#This Row],[P]]*$J$6/Table_Data[[#This Row],[CPI]]</f>
        <v>596.85032615894045</v>
      </c>
      <c r="L1104">
        <f>Table_Data[[#This Row],[E]]/(Table_Data[[#This Row],[CPI]]/$L$6)</f>
        <v>2.0622827483443711</v>
      </c>
      <c r="M1104">
        <f>Table_Data[[#This Row],[P]]/(Table_Data[[#This Row],[CPI]]/$L$6)</f>
        <v>41.235596026490072</v>
      </c>
      <c r="N1104" s="43">
        <f>1-(Table_Data[[#This Row],[D]]/Table_Data[[#This Row],[E]])</f>
        <v>0.3986272268631017</v>
      </c>
    </row>
    <row r="1105" spans="2:14" x14ac:dyDescent="0.25">
      <c r="B1105" s="27">
        <v>1962.05</v>
      </c>
      <c r="C1105" s="25">
        <v>62.99</v>
      </c>
      <c r="D1105" s="28">
        <v>2.0533299999999999</v>
      </c>
      <c r="E1105" s="25">
        <v>3.4366699999999999</v>
      </c>
      <c r="F1105" s="25">
        <v>30.2</v>
      </c>
      <c r="G1105" s="26">
        <v>3.87</v>
      </c>
      <c r="H1105">
        <f t="shared" si="34"/>
        <v>1962</v>
      </c>
      <c r="I1105">
        <f t="shared" si="35"/>
        <v>5</v>
      </c>
      <c r="J1105">
        <f>Table_Data[[#This Row],[E]]*$J$6/Table_Data[[#This Row],[CPI]]</f>
        <v>30.142213231456957</v>
      </c>
      <c r="K1105">
        <f>Table_Data[[#This Row],[P]]*$J$6/Table_Data[[#This Row],[CPI]]</f>
        <v>552.47027251655629</v>
      </c>
      <c r="L1105">
        <f>Table_Data[[#This Row],[E]]/(Table_Data[[#This Row],[CPI]]/$L$6)</f>
        <v>2.0824854635761589</v>
      </c>
      <c r="M1105">
        <f>Table_Data[[#This Row],[P]]/(Table_Data[[#This Row],[CPI]]/$L$6)</f>
        <v>38.169437086092721</v>
      </c>
      <c r="N1105" s="43">
        <f>1-(Table_Data[[#This Row],[D]]/Table_Data[[#This Row],[E]])</f>
        <v>0.4025233729162242</v>
      </c>
    </row>
    <row r="1106" spans="2:14" x14ac:dyDescent="0.25">
      <c r="B1106" s="27">
        <v>1962.06</v>
      </c>
      <c r="C1106" s="25">
        <v>55.63</v>
      </c>
      <c r="D1106" s="28">
        <v>2.06</v>
      </c>
      <c r="E1106" s="25">
        <v>3.47</v>
      </c>
      <c r="F1106" s="25">
        <v>30.2</v>
      </c>
      <c r="G1106" s="26">
        <v>3.91</v>
      </c>
      <c r="H1106">
        <f t="shared" si="34"/>
        <v>1962</v>
      </c>
      <c r="I1106">
        <f t="shared" si="35"/>
        <v>6</v>
      </c>
      <c r="J1106">
        <f>Table_Data[[#This Row],[E]]*$J$6/Table_Data[[#This Row],[CPI]]</f>
        <v>30.434542715231792</v>
      </c>
      <c r="K1106">
        <f>Table_Data[[#This Row],[P]]*$J$6/Table_Data[[#This Row],[CPI]]</f>
        <v>487.91746721854309</v>
      </c>
      <c r="L1106">
        <f>Table_Data[[#This Row],[E]]/(Table_Data[[#This Row],[CPI]]/$L$6)</f>
        <v>2.1026821192052982</v>
      </c>
      <c r="M1106">
        <f>Table_Data[[#This Row],[P]]/(Table_Data[[#This Row],[CPI]]/$L$6)</f>
        <v>33.709569536423849</v>
      </c>
      <c r="N1106" s="43">
        <f>1-(Table_Data[[#This Row],[D]]/Table_Data[[#This Row],[E]])</f>
        <v>0.40634005763688763</v>
      </c>
    </row>
    <row r="1107" spans="2:14" x14ac:dyDescent="0.25">
      <c r="B1107" s="27">
        <v>1962.07</v>
      </c>
      <c r="C1107" s="25">
        <v>56.97</v>
      </c>
      <c r="D1107" s="28">
        <v>2.0666699999999998</v>
      </c>
      <c r="E1107" s="25">
        <v>3.49</v>
      </c>
      <c r="F1107" s="25">
        <v>30.3</v>
      </c>
      <c r="G1107" s="26">
        <v>4.01</v>
      </c>
      <c r="H1107">
        <f t="shared" si="34"/>
        <v>1962</v>
      </c>
      <c r="I1107">
        <f t="shared" si="35"/>
        <v>7.0000000000000009</v>
      </c>
      <c r="J1107">
        <f>Table_Data[[#This Row],[E]]*$J$6/Table_Data[[#This Row],[CPI]]</f>
        <v>30.508934983498349</v>
      </c>
      <c r="K1107">
        <f>Table_Data[[#This Row],[P]]*$J$6/Table_Data[[#This Row],[CPI]]</f>
        <v>498.02121089108908</v>
      </c>
      <c r="L1107">
        <f>Table_Data[[#This Row],[E]]/(Table_Data[[#This Row],[CPI]]/$L$6)</f>
        <v>2.1078217821782177</v>
      </c>
      <c r="M1107">
        <f>Table_Data[[#This Row],[P]]/(Table_Data[[#This Row],[CPI]]/$L$6)</f>
        <v>34.407623762376232</v>
      </c>
      <c r="N1107" s="43">
        <f>1-(Table_Data[[#This Row],[D]]/Table_Data[[#This Row],[E]])</f>
        <v>0.40783094555873933</v>
      </c>
    </row>
    <row r="1108" spans="2:14" x14ac:dyDescent="0.25">
      <c r="B1108" s="27">
        <v>1962.08</v>
      </c>
      <c r="C1108" s="25">
        <v>58.52</v>
      </c>
      <c r="D1108" s="28">
        <v>2.0733299999999999</v>
      </c>
      <c r="E1108" s="25">
        <v>3.51</v>
      </c>
      <c r="F1108" s="25">
        <v>30.3</v>
      </c>
      <c r="G1108" s="26">
        <v>3.98</v>
      </c>
      <c r="H1108">
        <f t="shared" si="34"/>
        <v>1962</v>
      </c>
      <c r="I1108">
        <f t="shared" si="35"/>
        <v>8</v>
      </c>
      <c r="J1108">
        <f>Table_Data[[#This Row],[E]]*$J$6/Table_Data[[#This Row],[CPI]]</f>
        <v>30.68377128712871</v>
      </c>
      <c r="K1108">
        <f>Table_Data[[#This Row],[P]]*$J$6/Table_Data[[#This Row],[CPI]]</f>
        <v>511.57102442244229</v>
      </c>
      <c r="L1108">
        <f>Table_Data[[#This Row],[E]]/(Table_Data[[#This Row],[CPI]]/$L$6)</f>
        <v>2.1199009900990098</v>
      </c>
      <c r="M1108">
        <f>Table_Data[[#This Row],[P]]/(Table_Data[[#This Row],[CPI]]/$L$6)</f>
        <v>35.343762376237628</v>
      </c>
      <c r="N1108" s="43">
        <f>1-(Table_Data[[#This Row],[D]]/Table_Data[[#This Row],[E]])</f>
        <v>0.40930769230769226</v>
      </c>
    </row>
    <row r="1109" spans="2:14" x14ac:dyDescent="0.25">
      <c r="B1109" s="27">
        <v>1962.09</v>
      </c>
      <c r="C1109" s="25">
        <v>58</v>
      </c>
      <c r="D1109" s="28">
        <v>2.08</v>
      </c>
      <c r="E1109" s="25">
        <v>3.53</v>
      </c>
      <c r="F1109" s="25">
        <v>30.4</v>
      </c>
      <c r="G1109" s="26">
        <v>3.98</v>
      </c>
      <c r="H1109">
        <f t="shared" si="34"/>
        <v>1962</v>
      </c>
      <c r="I1109">
        <f t="shared" si="35"/>
        <v>9</v>
      </c>
      <c r="J1109">
        <f>Table_Data[[#This Row],[E]]*$J$6/Table_Data[[#This Row],[CPI]]</f>
        <v>30.757099013157895</v>
      </c>
      <c r="K1109">
        <f>Table_Data[[#This Row],[P]]*$J$6/Table_Data[[#This Row],[CPI]]</f>
        <v>505.35743421052632</v>
      </c>
      <c r="L1109">
        <f>Table_Data[[#This Row],[E]]/(Table_Data[[#This Row],[CPI]]/$L$6)</f>
        <v>2.124967105263158</v>
      </c>
      <c r="M1109">
        <f>Table_Data[[#This Row],[P]]/(Table_Data[[#This Row],[CPI]]/$L$6)</f>
        <v>34.914473684210527</v>
      </c>
      <c r="N1109" s="43">
        <f>1-(Table_Data[[#This Row],[D]]/Table_Data[[#This Row],[E]])</f>
        <v>0.41076487252124638</v>
      </c>
    </row>
    <row r="1110" spans="2:14" x14ac:dyDescent="0.25">
      <c r="B1110" s="27">
        <v>1962.1</v>
      </c>
      <c r="C1110" s="25">
        <v>56.17</v>
      </c>
      <c r="D1110" s="28">
        <v>2.09667</v>
      </c>
      <c r="E1110" s="25">
        <v>3.57667</v>
      </c>
      <c r="F1110" s="25">
        <v>30.4</v>
      </c>
      <c r="G1110" s="26">
        <v>3.93</v>
      </c>
      <c r="H1110">
        <f t="shared" si="34"/>
        <v>1962</v>
      </c>
      <c r="I1110">
        <f t="shared" si="35"/>
        <v>10</v>
      </c>
      <c r="J1110">
        <f>Table_Data[[#This Row],[E]]*$J$6/Table_Data[[#This Row],[CPI]]</f>
        <v>31.16373748651316</v>
      </c>
      <c r="K1110">
        <f>Table_Data[[#This Row],[P]]*$J$6/Table_Data[[#This Row],[CPI]]</f>
        <v>489.41253585526323</v>
      </c>
      <c r="L1110">
        <f>Table_Data[[#This Row],[E]]/(Table_Data[[#This Row],[CPI]]/$L$6)</f>
        <v>2.1530612171052632</v>
      </c>
      <c r="M1110">
        <f>Table_Data[[#This Row],[P]]/(Table_Data[[#This Row],[CPI]]/$L$6)</f>
        <v>33.812861842105271</v>
      </c>
      <c r="N1110" s="43">
        <f>1-(Table_Data[[#This Row],[D]]/Table_Data[[#This Row],[E]])</f>
        <v>0.41379271780734594</v>
      </c>
    </row>
    <row r="1111" spans="2:14" x14ac:dyDescent="0.25">
      <c r="B1111" s="27">
        <v>1962.11</v>
      </c>
      <c r="C1111" s="25">
        <v>60.04</v>
      </c>
      <c r="D1111" s="28">
        <v>2.1133299999999999</v>
      </c>
      <c r="E1111" s="25">
        <v>3.6233300000000002</v>
      </c>
      <c r="F1111" s="25">
        <v>30.4</v>
      </c>
      <c r="G1111" s="26">
        <v>3.92</v>
      </c>
      <c r="H1111">
        <f t="shared" si="34"/>
        <v>1962</v>
      </c>
      <c r="I1111">
        <f t="shared" si="35"/>
        <v>11</v>
      </c>
      <c r="J1111">
        <f>Table_Data[[#This Row],[E]]*$J$6/Table_Data[[#This Row],[CPI]]</f>
        <v>31.570288829276318</v>
      </c>
      <c r="K1111">
        <f>Table_Data[[#This Row],[P]]*$J$6/Table_Data[[#This Row],[CPI]]</f>
        <v>523.13207499999999</v>
      </c>
      <c r="L1111">
        <f>Table_Data[[#This Row],[E]]/(Table_Data[[#This Row],[CPI]]/$L$6)</f>
        <v>2.1811493092105265</v>
      </c>
      <c r="M1111">
        <f>Table_Data[[#This Row],[P]]/(Table_Data[[#This Row],[CPI]]/$L$6)</f>
        <v>36.142500000000005</v>
      </c>
      <c r="N1111" s="43">
        <f>1-(Table_Data[[#This Row],[D]]/Table_Data[[#This Row],[E]])</f>
        <v>0.41674371365567042</v>
      </c>
    </row>
    <row r="1112" spans="2:14" x14ac:dyDescent="0.25">
      <c r="B1112" s="27">
        <v>1962.12</v>
      </c>
      <c r="C1112" s="25">
        <v>62.64</v>
      </c>
      <c r="D1112" s="28">
        <v>2.13</v>
      </c>
      <c r="E1112" s="25">
        <v>3.67</v>
      </c>
      <c r="F1112" s="25">
        <v>30.4</v>
      </c>
      <c r="G1112" s="26">
        <v>3.86</v>
      </c>
      <c r="H1112">
        <f t="shared" si="34"/>
        <v>1962</v>
      </c>
      <c r="I1112">
        <f t="shared" si="35"/>
        <v>12</v>
      </c>
      <c r="J1112">
        <f>Table_Data[[#This Row],[E]]*$J$6/Table_Data[[#This Row],[CPI]]</f>
        <v>31.976927302631584</v>
      </c>
      <c r="K1112">
        <f>Table_Data[[#This Row],[P]]*$J$6/Table_Data[[#This Row],[CPI]]</f>
        <v>545.78602894736844</v>
      </c>
      <c r="L1112">
        <f>Table_Data[[#This Row],[E]]/(Table_Data[[#This Row],[CPI]]/$L$6)</f>
        <v>2.2092434210526317</v>
      </c>
      <c r="M1112">
        <f>Table_Data[[#This Row],[P]]/(Table_Data[[#This Row],[CPI]]/$L$6)</f>
        <v>37.707631578947371</v>
      </c>
      <c r="N1112" s="43">
        <f>1-(Table_Data[[#This Row],[D]]/Table_Data[[#This Row],[E]])</f>
        <v>0.4196185286103542</v>
      </c>
    </row>
    <row r="1113" spans="2:14" x14ac:dyDescent="0.25">
      <c r="B1113" s="27">
        <v>1963.01</v>
      </c>
      <c r="C1113" s="25">
        <v>65.06</v>
      </c>
      <c r="D1113" s="28">
        <v>2.1366700000000001</v>
      </c>
      <c r="E1113" s="25">
        <v>3.6833300000000002</v>
      </c>
      <c r="F1113" s="25">
        <v>30.4</v>
      </c>
      <c r="G1113" s="26">
        <v>3.83</v>
      </c>
      <c r="H1113">
        <f t="shared" si="34"/>
        <v>1963</v>
      </c>
      <c r="I1113">
        <f t="shared" si="35"/>
        <v>1</v>
      </c>
      <c r="J1113">
        <f>Table_Data[[#This Row],[E]]*$J$6/Table_Data[[#This Row],[CPI]]</f>
        <v>32.093072381907902</v>
      </c>
      <c r="K1113">
        <f>Table_Data[[#This Row],[P]]*$J$6/Table_Data[[#This Row],[CPI]]</f>
        <v>566.87163223684217</v>
      </c>
      <c r="L1113">
        <f>Table_Data[[#This Row],[E]]/(Table_Data[[#This Row],[CPI]]/$L$6)</f>
        <v>2.217267730263158</v>
      </c>
      <c r="M1113">
        <f>Table_Data[[#This Row],[P]]/(Table_Data[[#This Row],[CPI]]/$L$6)</f>
        <v>39.164407894736847</v>
      </c>
      <c r="N1113" s="43">
        <f>1-(Table_Data[[#This Row],[D]]/Table_Data[[#This Row],[E]])</f>
        <v>0.4199080723149976</v>
      </c>
    </row>
    <row r="1114" spans="2:14" x14ac:dyDescent="0.25">
      <c r="B1114" s="27">
        <v>1963.02</v>
      </c>
      <c r="C1114" s="25">
        <v>65.92</v>
      </c>
      <c r="D1114" s="28">
        <v>2.1433300000000002</v>
      </c>
      <c r="E1114" s="25">
        <v>3.6966700000000001</v>
      </c>
      <c r="F1114" s="25">
        <v>30.4</v>
      </c>
      <c r="G1114" s="26">
        <v>3.92</v>
      </c>
      <c r="H1114">
        <f t="shared" si="34"/>
        <v>1963</v>
      </c>
      <c r="I1114">
        <f t="shared" si="35"/>
        <v>2</v>
      </c>
      <c r="J1114">
        <f>Table_Data[[#This Row],[E]]*$J$6/Table_Data[[#This Row],[CPI]]</f>
        <v>32.209304591776316</v>
      </c>
      <c r="K1114">
        <f>Table_Data[[#This Row],[P]]*$J$6/Table_Data[[#This Row],[CPI]]</f>
        <v>574.36486315789477</v>
      </c>
      <c r="L1114">
        <f>Table_Data[[#This Row],[E]]/(Table_Data[[#This Row],[CPI]]/$L$6)</f>
        <v>2.2252980592105267</v>
      </c>
      <c r="M1114">
        <f>Table_Data[[#This Row],[P]]/(Table_Data[[#This Row],[CPI]]/$L$6)</f>
        <v>39.682105263157901</v>
      </c>
      <c r="N1114" s="43">
        <f>1-(Table_Data[[#This Row],[D]]/Table_Data[[#This Row],[E]])</f>
        <v>0.42019980144292024</v>
      </c>
    </row>
    <row r="1115" spans="2:14" x14ac:dyDescent="0.25">
      <c r="B1115" s="27">
        <v>1963.03</v>
      </c>
      <c r="C1115" s="25">
        <v>65.67</v>
      </c>
      <c r="D1115" s="28">
        <v>2.15</v>
      </c>
      <c r="E1115" s="25">
        <v>3.71</v>
      </c>
      <c r="F1115" s="25">
        <v>30.5</v>
      </c>
      <c r="G1115" s="26">
        <v>3.93</v>
      </c>
      <c r="H1115">
        <f t="shared" si="34"/>
        <v>1963</v>
      </c>
      <c r="I1115">
        <f t="shared" si="35"/>
        <v>3</v>
      </c>
      <c r="J1115">
        <f>Table_Data[[#This Row],[E]]*$J$6/Table_Data[[#This Row],[CPI]]</f>
        <v>32.219464590163938</v>
      </c>
      <c r="K1115">
        <f>Table_Data[[#This Row],[P]]*$J$6/Table_Data[[#This Row],[CPI]]</f>
        <v>570.31057672131146</v>
      </c>
      <c r="L1115">
        <f>Table_Data[[#This Row],[E]]/(Table_Data[[#This Row],[CPI]]/$L$6)</f>
        <v>2.226</v>
      </c>
      <c r="M1115">
        <f>Table_Data[[#This Row],[P]]/(Table_Data[[#This Row],[CPI]]/$L$6)</f>
        <v>39.402000000000001</v>
      </c>
      <c r="N1115" s="43">
        <f>1-(Table_Data[[#This Row],[D]]/Table_Data[[#This Row],[E]])</f>
        <v>0.42048517520215634</v>
      </c>
    </row>
    <row r="1116" spans="2:14" x14ac:dyDescent="0.25">
      <c r="B1116" s="27">
        <v>1963.04</v>
      </c>
      <c r="C1116" s="25">
        <v>68.760000000000005</v>
      </c>
      <c r="D1116" s="28">
        <v>2.1666699999999999</v>
      </c>
      <c r="E1116" s="25">
        <v>3.7533300000000001</v>
      </c>
      <c r="F1116" s="25">
        <v>30.5</v>
      </c>
      <c r="G1116" s="26">
        <v>3.97</v>
      </c>
      <c r="H1116">
        <f t="shared" si="34"/>
        <v>1963</v>
      </c>
      <c r="I1116">
        <f t="shared" si="35"/>
        <v>4</v>
      </c>
      <c r="J1116">
        <f>Table_Data[[#This Row],[E]]*$J$6/Table_Data[[#This Row],[CPI]]</f>
        <v>32.59576362</v>
      </c>
      <c r="K1116">
        <f>Table_Data[[#This Row],[P]]*$J$6/Table_Data[[#This Row],[CPI]]</f>
        <v>597.14565639344266</v>
      </c>
      <c r="L1116">
        <f>Table_Data[[#This Row],[E]]/(Table_Data[[#This Row],[CPI]]/$L$6)</f>
        <v>2.2519980000000004</v>
      </c>
      <c r="M1116">
        <f>Table_Data[[#This Row],[P]]/(Table_Data[[#This Row],[CPI]]/$L$6)</f>
        <v>41.256000000000007</v>
      </c>
      <c r="N1116" s="43">
        <f>1-(Table_Data[[#This Row],[D]]/Table_Data[[#This Row],[E]])</f>
        <v>0.42273394558964972</v>
      </c>
    </row>
    <row r="1117" spans="2:14" x14ac:dyDescent="0.25">
      <c r="B1117" s="27">
        <v>1963.05</v>
      </c>
      <c r="C1117" s="25">
        <v>70.14</v>
      </c>
      <c r="D1117" s="28">
        <v>2.1833300000000002</v>
      </c>
      <c r="E1117" s="25">
        <v>3.7966700000000002</v>
      </c>
      <c r="F1117" s="25">
        <v>30.5</v>
      </c>
      <c r="G1117" s="26">
        <v>3.93</v>
      </c>
      <c r="H1117">
        <f t="shared" si="34"/>
        <v>1963</v>
      </c>
      <c r="I1117">
        <f t="shared" si="35"/>
        <v>5</v>
      </c>
      <c r="J1117">
        <f>Table_Data[[#This Row],[E]]*$J$6/Table_Data[[#This Row],[CPI]]</f>
        <v>32.972149494754099</v>
      </c>
      <c r="K1117">
        <f>Table_Data[[#This Row],[P]]*$J$6/Table_Data[[#This Row],[CPI]]</f>
        <v>609.13025508196722</v>
      </c>
      <c r="L1117">
        <f>Table_Data[[#This Row],[E]]/(Table_Data[[#This Row],[CPI]]/$L$6)</f>
        <v>2.2780020000000003</v>
      </c>
      <c r="M1117">
        <f>Table_Data[[#This Row],[P]]/(Table_Data[[#This Row],[CPI]]/$L$6)</f>
        <v>42.084000000000003</v>
      </c>
      <c r="N1117" s="43">
        <f>1-(Table_Data[[#This Row],[D]]/Table_Data[[#This Row],[E]])</f>
        <v>0.42493553561410391</v>
      </c>
    </row>
    <row r="1118" spans="2:14" x14ac:dyDescent="0.25">
      <c r="B1118" s="27">
        <v>1963.06</v>
      </c>
      <c r="C1118" s="25">
        <v>70.11</v>
      </c>
      <c r="D1118" s="28">
        <v>2.2000000000000002</v>
      </c>
      <c r="E1118" s="25">
        <v>3.84</v>
      </c>
      <c r="F1118" s="25">
        <v>30.6</v>
      </c>
      <c r="G1118" s="26">
        <v>3.99</v>
      </c>
      <c r="H1118">
        <f t="shared" si="34"/>
        <v>1963</v>
      </c>
      <c r="I1118">
        <f t="shared" si="35"/>
        <v>6</v>
      </c>
      <c r="J1118">
        <f>Table_Data[[#This Row],[E]]*$J$6/Table_Data[[#This Row],[CPI]]</f>
        <v>33.239466666666665</v>
      </c>
      <c r="K1118">
        <f>Table_Data[[#This Row],[P]]*$J$6/Table_Data[[#This Row],[CPI]]</f>
        <v>606.87995000000001</v>
      </c>
      <c r="L1118">
        <f>Table_Data[[#This Row],[E]]/(Table_Data[[#This Row],[CPI]]/$L$6)</f>
        <v>2.296470588235294</v>
      </c>
      <c r="M1118">
        <f>Table_Data[[#This Row],[P]]/(Table_Data[[#This Row],[CPI]]/$L$6)</f>
        <v>41.928529411764707</v>
      </c>
      <c r="N1118" s="43">
        <f>1-(Table_Data[[#This Row],[D]]/Table_Data[[#This Row],[E]])</f>
        <v>0.42708333333333326</v>
      </c>
    </row>
    <row r="1119" spans="2:14" x14ac:dyDescent="0.25">
      <c r="B1119" s="27">
        <v>1963.07</v>
      </c>
      <c r="C1119" s="25">
        <v>69.069999999999993</v>
      </c>
      <c r="D1119" s="28">
        <v>2.2033299999999998</v>
      </c>
      <c r="E1119" s="25">
        <v>3.88</v>
      </c>
      <c r="F1119" s="25">
        <v>30.7</v>
      </c>
      <c r="G1119" s="26">
        <v>4.0199999999999996</v>
      </c>
      <c r="H1119">
        <f t="shared" si="34"/>
        <v>1963</v>
      </c>
      <c r="I1119">
        <f t="shared" si="35"/>
        <v>7.0000000000000009</v>
      </c>
      <c r="J1119">
        <f>Table_Data[[#This Row],[E]]*$J$6/Table_Data[[#This Row],[CPI]]</f>
        <v>33.476311400651468</v>
      </c>
      <c r="K1119">
        <f>Table_Data[[#This Row],[P]]*$J$6/Table_Data[[#This Row],[CPI]]</f>
        <v>595.93011042345267</v>
      </c>
      <c r="L1119">
        <f>Table_Data[[#This Row],[E]]/(Table_Data[[#This Row],[CPI]]/$L$6)</f>
        <v>2.3128338762214984</v>
      </c>
      <c r="M1119">
        <f>Table_Data[[#This Row],[P]]/(Table_Data[[#This Row],[CPI]]/$L$6)</f>
        <v>41.172019543973938</v>
      </c>
      <c r="N1119" s="43">
        <f>1-(Table_Data[[#This Row],[D]]/Table_Data[[#This Row],[E]])</f>
        <v>0.43213144329896913</v>
      </c>
    </row>
    <row r="1120" spans="2:14" x14ac:dyDescent="0.25">
      <c r="B1120" s="27">
        <v>1963.08</v>
      </c>
      <c r="C1120" s="25">
        <v>70.98</v>
      </c>
      <c r="D1120" s="28">
        <v>2.2066699999999999</v>
      </c>
      <c r="E1120" s="25">
        <v>3.92</v>
      </c>
      <c r="F1120" s="25">
        <v>30.7</v>
      </c>
      <c r="G1120" s="26">
        <v>4</v>
      </c>
      <c r="H1120">
        <f t="shared" si="34"/>
        <v>1963</v>
      </c>
      <c r="I1120">
        <f t="shared" si="35"/>
        <v>8</v>
      </c>
      <c r="J1120">
        <f>Table_Data[[#This Row],[E]]*$J$6/Table_Data[[#This Row],[CPI]]</f>
        <v>33.821428013029312</v>
      </c>
      <c r="K1120">
        <f>Table_Data[[#This Row],[P]]*$J$6/Table_Data[[#This Row],[CPI]]</f>
        <v>612.40942866449518</v>
      </c>
      <c r="L1120">
        <f>Table_Data[[#This Row],[E]]/(Table_Data[[#This Row],[CPI]]/$L$6)</f>
        <v>2.3366775244299678</v>
      </c>
      <c r="M1120">
        <f>Table_Data[[#This Row],[P]]/(Table_Data[[#This Row],[CPI]]/$L$6)</f>
        <v>42.310553745928345</v>
      </c>
      <c r="N1120" s="43">
        <f>1-(Table_Data[[#This Row],[D]]/Table_Data[[#This Row],[E]])</f>
        <v>0.4370739795918368</v>
      </c>
    </row>
    <row r="1121" spans="2:14" x14ac:dyDescent="0.25">
      <c r="B1121" s="27">
        <v>1963.09</v>
      </c>
      <c r="C1121" s="25">
        <v>72.849999999999994</v>
      </c>
      <c r="D1121" s="28">
        <v>2.21</v>
      </c>
      <c r="E1121" s="25">
        <v>3.96</v>
      </c>
      <c r="F1121" s="25">
        <v>30.7</v>
      </c>
      <c r="G1121" s="26">
        <v>4.08</v>
      </c>
      <c r="H1121">
        <f t="shared" si="34"/>
        <v>1963</v>
      </c>
      <c r="I1121">
        <f t="shared" si="35"/>
        <v>9</v>
      </c>
      <c r="J1121">
        <f>Table_Data[[#This Row],[E]]*$J$6/Table_Data[[#This Row],[CPI]]</f>
        <v>34.16654462540717</v>
      </c>
      <c r="K1121">
        <f>Table_Data[[#This Row],[P]]*$J$6/Table_Data[[#This Row],[CPI]]</f>
        <v>628.54363029315959</v>
      </c>
      <c r="L1121">
        <f>Table_Data[[#This Row],[E]]/(Table_Data[[#This Row],[CPI]]/$L$6)</f>
        <v>2.3605211726384367</v>
      </c>
      <c r="M1121">
        <f>Table_Data[[#This Row],[P]]/(Table_Data[[#This Row],[CPI]]/$L$6)</f>
        <v>43.425244299674269</v>
      </c>
      <c r="N1121" s="43">
        <f>1-(Table_Data[[#This Row],[D]]/Table_Data[[#This Row],[E]])</f>
        <v>0.44191919191919193</v>
      </c>
    </row>
    <row r="1122" spans="2:14" x14ac:dyDescent="0.25">
      <c r="B1122" s="27">
        <v>1963.1</v>
      </c>
      <c r="C1122" s="25">
        <v>73.03</v>
      </c>
      <c r="D1122" s="28">
        <v>2.23333</v>
      </c>
      <c r="E1122" s="25">
        <v>3.98</v>
      </c>
      <c r="F1122" s="25">
        <v>30.8</v>
      </c>
      <c r="G1122" s="26">
        <v>4.1100000000000003</v>
      </c>
      <c r="H1122">
        <f t="shared" si="34"/>
        <v>1963</v>
      </c>
      <c r="I1122">
        <f t="shared" si="35"/>
        <v>10</v>
      </c>
      <c r="J1122">
        <f>Table_Data[[#This Row],[E]]*$J$6/Table_Data[[#This Row],[CPI]]</f>
        <v>34.227612337662336</v>
      </c>
      <c r="K1122">
        <f>Table_Data[[#This Row],[P]]*$J$6/Table_Data[[#This Row],[CPI]]</f>
        <v>628.05088668831172</v>
      </c>
      <c r="L1122">
        <f>Table_Data[[#This Row],[E]]/(Table_Data[[#This Row],[CPI]]/$L$6)</f>
        <v>2.3647402597402598</v>
      </c>
      <c r="M1122">
        <f>Table_Data[[#This Row],[P]]/(Table_Data[[#This Row],[CPI]]/$L$6)</f>
        <v>43.391201298701304</v>
      </c>
      <c r="N1122" s="43">
        <f>1-(Table_Data[[#This Row],[D]]/Table_Data[[#This Row],[E]])</f>
        <v>0.43886180904522609</v>
      </c>
    </row>
    <row r="1123" spans="2:14" x14ac:dyDescent="0.25">
      <c r="B1123" s="27">
        <v>1963.11</v>
      </c>
      <c r="C1123" s="25">
        <v>72.62</v>
      </c>
      <c r="D1123" s="28">
        <v>2.2566700000000002</v>
      </c>
      <c r="E1123" s="25">
        <v>4</v>
      </c>
      <c r="F1123" s="25">
        <v>30.8</v>
      </c>
      <c r="G1123" s="26">
        <v>4.12</v>
      </c>
      <c r="H1123">
        <f t="shared" si="34"/>
        <v>1963</v>
      </c>
      <c r="I1123">
        <f t="shared" si="35"/>
        <v>11</v>
      </c>
      <c r="J1123">
        <f>Table_Data[[#This Row],[E]]*$J$6/Table_Data[[#This Row],[CPI]]</f>
        <v>34.399610389610388</v>
      </c>
      <c r="K1123">
        <f>Table_Data[[#This Row],[P]]*$J$6/Table_Data[[#This Row],[CPI]]</f>
        <v>624.5249266233767</v>
      </c>
      <c r="L1123">
        <f>Table_Data[[#This Row],[E]]/(Table_Data[[#This Row],[CPI]]/$L$6)</f>
        <v>2.3766233766233769</v>
      </c>
      <c r="M1123">
        <f>Table_Data[[#This Row],[P]]/(Table_Data[[#This Row],[CPI]]/$L$6)</f>
        <v>43.147597402597405</v>
      </c>
      <c r="N1123" s="43">
        <f>1-(Table_Data[[#This Row],[D]]/Table_Data[[#This Row],[E]])</f>
        <v>0.43583249999999996</v>
      </c>
    </row>
    <row r="1124" spans="2:14" x14ac:dyDescent="0.25">
      <c r="B1124" s="27">
        <v>1963.12</v>
      </c>
      <c r="C1124" s="25">
        <v>74.17</v>
      </c>
      <c r="D1124" s="28">
        <v>2.2799999999999998</v>
      </c>
      <c r="E1124" s="25">
        <v>4.0199999999999996</v>
      </c>
      <c r="F1124" s="25">
        <v>30.9</v>
      </c>
      <c r="G1124" s="26">
        <v>4.13</v>
      </c>
      <c r="H1124">
        <f t="shared" si="34"/>
        <v>1963</v>
      </c>
      <c r="I1124">
        <f t="shared" si="35"/>
        <v>12</v>
      </c>
      <c r="J1124">
        <f>Table_Data[[#This Row],[E]]*$J$6/Table_Data[[#This Row],[CPI]]</f>
        <v>34.459726213592226</v>
      </c>
      <c r="K1124">
        <f>Table_Data[[#This Row],[P]]*$J$6/Table_Data[[#This Row],[CPI]]</f>
        <v>635.79052071197418</v>
      </c>
      <c r="L1124">
        <f>Table_Data[[#This Row],[E]]/(Table_Data[[#This Row],[CPI]]/$L$6)</f>
        <v>2.3807766990291261</v>
      </c>
      <c r="M1124">
        <f>Table_Data[[#This Row],[P]]/(Table_Data[[#This Row],[CPI]]/$L$6)</f>
        <v>43.925922330097094</v>
      </c>
      <c r="N1124" s="43">
        <f>1-(Table_Data[[#This Row],[D]]/Table_Data[[#This Row],[E]])</f>
        <v>0.43283582089552242</v>
      </c>
    </row>
    <row r="1125" spans="2:14" x14ac:dyDescent="0.25">
      <c r="B1125" s="27">
        <v>1964.01</v>
      </c>
      <c r="C1125" s="25">
        <v>76.45</v>
      </c>
      <c r="D1125" s="28">
        <v>2.2966700000000002</v>
      </c>
      <c r="E1125" s="25">
        <v>4.0733300000000003</v>
      </c>
      <c r="F1125" s="25">
        <v>30.9</v>
      </c>
      <c r="G1125" s="26">
        <v>4.17</v>
      </c>
      <c r="H1125">
        <f t="shared" si="34"/>
        <v>1964</v>
      </c>
      <c r="I1125">
        <f t="shared" si="35"/>
        <v>1</v>
      </c>
      <c r="J1125">
        <f>Table_Data[[#This Row],[E]]*$J$6/Table_Data[[#This Row],[CPI]]</f>
        <v>34.916874770550166</v>
      </c>
      <c r="K1125">
        <f>Table_Data[[#This Row],[P]]*$J$6/Table_Data[[#This Row],[CPI]]</f>
        <v>655.33484304207138</v>
      </c>
      <c r="L1125">
        <f>Table_Data[[#This Row],[E]]/(Table_Data[[#This Row],[CPI]]/$L$6)</f>
        <v>2.4123604854368934</v>
      </c>
      <c r="M1125">
        <f>Table_Data[[#This Row],[P]]/(Table_Data[[#This Row],[CPI]]/$L$6)</f>
        <v>45.276213592233013</v>
      </c>
      <c r="N1125" s="43">
        <f>1-(Table_Data[[#This Row],[D]]/Table_Data[[#This Row],[E]])</f>
        <v>0.43616893303513338</v>
      </c>
    </row>
    <row r="1126" spans="2:14" x14ac:dyDescent="0.25">
      <c r="B1126" s="27">
        <v>1964.02</v>
      </c>
      <c r="C1126" s="25">
        <v>77.39</v>
      </c>
      <c r="D1126" s="28">
        <v>2.3133300000000001</v>
      </c>
      <c r="E1126" s="25">
        <v>4.1266699999999998</v>
      </c>
      <c r="F1126" s="25">
        <v>30.9</v>
      </c>
      <c r="G1126" s="26">
        <v>4.1500000000000004</v>
      </c>
      <c r="H1126">
        <f t="shared" si="34"/>
        <v>1964</v>
      </c>
      <c r="I1126">
        <f t="shared" si="35"/>
        <v>2</v>
      </c>
      <c r="J1126">
        <f>Table_Data[[#This Row],[E]]*$J$6/Table_Data[[#This Row],[CPI]]</f>
        <v>35.37410904822007</v>
      </c>
      <c r="K1126">
        <f>Table_Data[[#This Row],[P]]*$J$6/Table_Data[[#This Row],[CPI]]</f>
        <v>663.3925899676376</v>
      </c>
      <c r="L1126">
        <f>Table_Data[[#This Row],[E]]/(Table_Data[[#This Row],[CPI]]/$L$6)</f>
        <v>2.4439501941747572</v>
      </c>
      <c r="M1126">
        <f>Table_Data[[#This Row],[P]]/(Table_Data[[#This Row],[CPI]]/$L$6)</f>
        <v>45.832912621359228</v>
      </c>
      <c r="N1126" s="43">
        <f>1-(Table_Data[[#This Row],[D]]/Table_Data[[#This Row],[E]])</f>
        <v>0.43941967736698107</v>
      </c>
    </row>
    <row r="1127" spans="2:14" x14ac:dyDescent="0.25">
      <c r="B1127" s="27">
        <v>1964.03</v>
      </c>
      <c r="C1127" s="25">
        <v>78.8</v>
      </c>
      <c r="D1127" s="28">
        <v>2.33</v>
      </c>
      <c r="E1127" s="25">
        <v>4.18</v>
      </c>
      <c r="F1127" s="25">
        <v>30.9</v>
      </c>
      <c r="G1127" s="26">
        <v>4.22</v>
      </c>
      <c r="H1127">
        <f t="shared" si="34"/>
        <v>1964</v>
      </c>
      <c r="I1127">
        <f t="shared" si="35"/>
        <v>3</v>
      </c>
      <c r="J1127">
        <f>Table_Data[[#This Row],[E]]*$J$6/Table_Data[[#This Row],[CPI]]</f>
        <v>35.831257605177996</v>
      </c>
      <c r="K1127">
        <f>Table_Data[[#This Row],[P]]*$J$6/Table_Data[[#This Row],[CPI]]</f>
        <v>675.47921035598711</v>
      </c>
      <c r="L1127">
        <f>Table_Data[[#This Row],[E]]/(Table_Data[[#This Row],[CPI]]/$L$6)</f>
        <v>2.4755339805825245</v>
      </c>
      <c r="M1127">
        <f>Table_Data[[#This Row],[P]]/(Table_Data[[#This Row],[CPI]]/$L$6)</f>
        <v>46.667961165048546</v>
      </c>
      <c r="N1127" s="43">
        <f>1-(Table_Data[[#This Row],[D]]/Table_Data[[#This Row],[E]])</f>
        <v>0.44258373205741619</v>
      </c>
    </row>
    <row r="1128" spans="2:14" x14ac:dyDescent="0.25">
      <c r="B1128" s="27">
        <v>1964.04</v>
      </c>
      <c r="C1128" s="25">
        <v>79.94</v>
      </c>
      <c r="D1128" s="28">
        <v>2.34667</v>
      </c>
      <c r="E1128" s="25">
        <v>4.2300000000000004</v>
      </c>
      <c r="F1128" s="25">
        <v>30.9</v>
      </c>
      <c r="G1128" s="26">
        <v>4.2300000000000004</v>
      </c>
      <c r="H1128">
        <f t="shared" si="34"/>
        <v>1964</v>
      </c>
      <c r="I1128">
        <f t="shared" si="35"/>
        <v>4</v>
      </c>
      <c r="J1128">
        <f>Table_Data[[#This Row],[E]]*$J$6/Table_Data[[#This Row],[CPI]]</f>
        <v>36.259861165048548</v>
      </c>
      <c r="K1128">
        <f>Table_Data[[#This Row],[P]]*$J$6/Table_Data[[#This Row],[CPI]]</f>
        <v>685.25137152103571</v>
      </c>
      <c r="L1128">
        <f>Table_Data[[#This Row],[E]]/(Table_Data[[#This Row],[CPI]]/$L$6)</f>
        <v>2.5051456310679616</v>
      </c>
      <c r="M1128">
        <f>Table_Data[[#This Row],[P]]/(Table_Data[[#This Row],[CPI]]/$L$6)</f>
        <v>47.343106796116508</v>
      </c>
      <c r="N1128" s="43">
        <f>1-(Table_Data[[#This Row],[D]]/Table_Data[[#This Row],[E]])</f>
        <v>0.44523167848699763</v>
      </c>
    </row>
    <row r="1129" spans="2:14" x14ac:dyDescent="0.25">
      <c r="B1129" s="27">
        <v>1964.05</v>
      </c>
      <c r="C1129" s="25">
        <v>80.72</v>
      </c>
      <c r="D1129" s="28">
        <v>2.3633299999999999</v>
      </c>
      <c r="E1129" s="25">
        <v>4.28</v>
      </c>
      <c r="F1129" s="25">
        <v>30.9</v>
      </c>
      <c r="G1129" s="26">
        <v>4.2</v>
      </c>
      <c r="H1129">
        <f t="shared" si="34"/>
        <v>1964</v>
      </c>
      <c r="I1129">
        <f t="shared" si="35"/>
        <v>5</v>
      </c>
      <c r="J1129">
        <f>Table_Data[[#This Row],[E]]*$J$6/Table_Data[[#This Row],[CPI]]</f>
        <v>36.6884647249191</v>
      </c>
      <c r="K1129">
        <f>Table_Data[[#This Row],[P]]*$J$6/Table_Data[[#This Row],[CPI]]</f>
        <v>691.93758705501614</v>
      </c>
      <c r="L1129">
        <f>Table_Data[[#This Row],[E]]/(Table_Data[[#This Row],[CPI]]/$L$6)</f>
        <v>2.5347572815533983</v>
      </c>
      <c r="M1129">
        <f>Table_Data[[#This Row],[P]]/(Table_Data[[#This Row],[CPI]]/$L$6)</f>
        <v>47.805048543689324</v>
      </c>
      <c r="N1129" s="43">
        <f>1-(Table_Data[[#This Row],[D]]/Table_Data[[#This Row],[E]])</f>
        <v>0.44782009345794394</v>
      </c>
    </row>
    <row r="1130" spans="2:14" x14ac:dyDescent="0.25">
      <c r="B1130" s="27">
        <v>1964.06</v>
      </c>
      <c r="C1130" s="25">
        <v>80.239999999999995</v>
      </c>
      <c r="D1130" s="28">
        <v>2.38</v>
      </c>
      <c r="E1130" s="25">
        <v>4.33</v>
      </c>
      <c r="F1130" s="25">
        <v>31</v>
      </c>
      <c r="G1130" s="26">
        <v>4.17</v>
      </c>
      <c r="H1130">
        <f t="shared" si="34"/>
        <v>1964</v>
      </c>
      <c r="I1130">
        <f t="shared" si="35"/>
        <v>6</v>
      </c>
      <c r="J1130">
        <f>Table_Data[[#This Row],[E]]*$J$6/Table_Data[[#This Row],[CPI]]</f>
        <v>36.997335806451616</v>
      </c>
      <c r="K1130">
        <f>Table_Data[[#This Row],[P]]*$J$6/Table_Data[[#This Row],[CPI]]</f>
        <v>685.60420903225804</v>
      </c>
      <c r="L1130">
        <f>Table_Data[[#This Row],[E]]/(Table_Data[[#This Row],[CPI]]/$L$6)</f>
        <v>2.5560967741935485</v>
      </c>
      <c r="M1130">
        <f>Table_Data[[#This Row],[P]]/(Table_Data[[#This Row],[CPI]]/$L$6)</f>
        <v>47.367483870967739</v>
      </c>
      <c r="N1130" s="43">
        <f>1-(Table_Data[[#This Row],[D]]/Table_Data[[#This Row],[E]])</f>
        <v>0.45034642032332561</v>
      </c>
    </row>
    <row r="1131" spans="2:14" x14ac:dyDescent="0.25">
      <c r="B1131" s="27">
        <v>1964.07</v>
      </c>
      <c r="C1131" s="25">
        <v>83.22</v>
      </c>
      <c r="D1131" s="28">
        <v>2.4</v>
      </c>
      <c r="E1131" s="25">
        <v>4.3766699999999998</v>
      </c>
      <c r="F1131" s="25">
        <v>31.1</v>
      </c>
      <c r="G1131" s="26">
        <v>4.1900000000000004</v>
      </c>
      <c r="H1131">
        <f t="shared" si="34"/>
        <v>1964</v>
      </c>
      <c r="I1131">
        <f t="shared" si="35"/>
        <v>7.0000000000000009</v>
      </c>
      <c r="J1131">
        <f>Table_Data[[#This Row],[E]]*$J$6/Table_Data[[#This Row],[CPI]]</f>
        <v>37.275859150803853</v>
      </c>
      <c r="K1131">
        <f>Table_Data[[#This Row],[P]]*$J$6/Table_Data[[#This Row],[CPI]]</f>
        <v>708.78019099678454</v>
      </c>
      <c r="L1131">
        <f>Table_Data[[#This Row],[E]]/(Table_Data[[#This Row],[CPI]]/$L$6)</f>
        <v>2.5753395819935689</v>
      </c>
      <c r="M1131">
        <f>Table_Data[[#This Row],[P]]/(Table_Data[[#This Row],[CPI]]/$L$6)</f>
        <v>48.968681672025717</v>
      </c>
      <c r="N1131" s="43">
        <f>1-(Table_Data[[#This Row],[D]]/Table_Data[[#This Row],[E]])</f>
        <v>0.45163788908005398</v>
      </c>
    </row>
    <row r="1132" spans="2:14" x14ac:dyDescent="0.25">
      <c r="B1132" s="27">
        <v>1964.08</v>
      </c>
      <c r="C1132" s="25">
        <v>82</v>
      </c>
      <c r="D1132" s="28">
        <v>2.42</v>
      </c>
      <c r="E1132" s="25">
        <v>4.42333</v>
      </c>
      <c r="F1132" s="25">
        <v>31</v>
      </c>
      <c r="G1132" s="26">
        <v>4.1900000000000004</v>
      </c>
      <c r="H1132">
        <f t="shared" si="34"/>
        <v>1964</v>
      </c>
      <c r="I1132">
        <f t="shared" si="35"/>
        <v>8</v>
      </c>
      <c r="J1132">
        <f>Table_Data[[#This Row],[E]]*$J$6/Table_Data[[#This Row],[CPI]]</f>
        <v>37.794786464838715</v>
      </c>
      <c r="K1132">
        <f>Table_Data[[#This Row],[P]]*$J$6/Table_Data[[#This Row],[CPI]]</f>
        <v>700.6423870967742</v>
      </c>
      <c r="L1132">
        <f>Table_Data[[#This Row],[E]]/(Table_Data[[#This Row],[CPI]]/$L$6)</f>
        <v>2.6111915806451615</v>
      </c>
      <c r="M1132">
        <f>Table_Data[[#This Row],[P]]/(Table_Data[[#This Row],[CPI]]/$L$6)</f>
        <v>48.406451612903226</v>
      </c>
      <c r="N1132" s="43">
        <f>1-(Table_Data[[#This Row],[D]]/Table_Data[[#This Row],[E]])</f>
        <v>0.45290086880246327</v>
      </c>
    </row>
    <row r="1133" spans="2:14" x14ac:dyDescent="0.25">
      <c r="B1133" s="27">
        <v>1964.09</v>
      </c>
      <c r="C1133" s="25">
        <v>83.41</v>
      </c>
      <c r="D1133" s="28">
        <v>2.44</v>
      </c>
      <c r="E1133" s="25">
        <v>4.47</v>
      </c>
      <c r="F1133" s="25">
        <v>31.1</v>
      </c>
      <c r="G1133" s="26">
        <v>4.2</v>
      </c>
      <c r="H1133">
        <f t="shared" si="34"/>
        <v>1964</v>
      </c>
      <c r="I1133">
        <f t="shared" si="35"/>
        <v>9</v>
      </c>
      <c r="J1133">
        <f>Table_Data[[#This Row],[E]]*$J$6/Table_Data[[#This Row],[CPI]]</f>
        <v>38.070745659163983</v>
      </c>
      <c r="K1133">
        <f>Table_Data[[#This Row],[P]]*$J$6/Table_Data[[#This Row],[CPI]]</f>
        <v>710.39841061093239</v>
      </c>
      <c r="L1133">
        <f>Table_Data[[#This Row],[E]]/(Table_Data[[#This Row],[CPI]]/$L$6)</f>
        <v>2.6302572347266877</v>
      </c>
      <c r="M1133">
        <f>Table_Data[[#This Row],[P]]/(Table_Data[[#This Row],[CPI]]/$L$6)</f>
        <v>49.080482315112533</v>
      </c>
      <c r="N1133" s="43">
        <f>1-(Table_Data[[#This Row],[D]]/Table_Data[[#This Row],[E]])</f>
        <v>0.45413870246085009</v>
      </c>
    </row>
    <row r="1134" spans="2:14" x14ac:dyDescent="0.25">
      <c r="B1134" s="27">
        <v>1964.1</v>
      </c>
      <c r="C1134" s="25">
        <v>84.85</v>
      </c>
      <c r="D1134" s="28">
        <v>2.46</v>
      </c>
      <c r="E1134" s="25">
        <v>4.4966699999999999</v>
      </c>
      <c r="F1134" s="25">
        <v>31.1</v>
      </c>
      <c r="G1134" s="26">
        <v>4.1900000000000004</v>
      </c>
      <c r="H1134">
        <f t="shared" si="34"/>
        <v>1964</v>
      </c>
      <c r="I1134">
        <f t="shared" si="35"/>
        <v>10</v>
      </c>
      <c r="J1134">
        <f>Table_Data[[#This Row],[E]]*$J$6/Table_Data[[#This Row],[CPI]]</f>
        <v>38.29789259131833</v>
      </c>
      <c r="K1134">
        <f>Table_Data[[#This Row],[P]]*$J$6/Table_Data[[#This Row],[CPI]]</f>
        <v>722.66281189710605</v>
      </c>
      <c r="L1134">
        <f>Table_Data[[#This Row],[E]]/(Table_Data[[#This Row],[CPI]]/$L$6)</f>
        <v>2.6459505144694533</v>
      </c>
      <c r="M1134">
        <f>Table_Data[[#This Row],[P]]/(Table_Data[[#This Row],[CPI]]/$L$6)</f>
        <v>49.927813504823142</v>
      </c>
      <c r="N1134" s="43">
        <f>1-(Table_Data[[#This Row],[D]]/Table_Data[[#This Row],[E]])</f>
        <v>0.45292850042364685</v>
      </c>
    </row>
    <row r="1135" spans="2:14" x14ac:dyDescent="0.25">
      <c r="B1135" s="27">
        <v>1964.11</v>
      </c>
      <c r="C1135" s="25">
        <v>85.44</v>
      </c>
      <c r="D1135" s="28">
        <v>2.48</v>
      </c>
      <c r="E1135" s="25">
        <v>4.5233299999999996</v>
      </c>
      <c r="F1135" s="25">
        <v>31.2</v>
      </c>
      <c r="G1135" s="26">
        <v>4.1500000000000004</v>
      </c>
      <c r="H1135">
        <f t="shared" si="34"/>
        <v>1964</v>
      </c>
      <c r="I1135">
        <f t="shared" si="35"/>
        <v>11</v>
      </c>
      <c r="J1135">
        <f>Table_Data[[#This Row],[E]]*$J$6/Table_Data[[#This Row],[CPI]]</f>
        <v>38.401476936217946</v>
      </c>
      <c r="K1135">
        <f>Table_Data[[#This Row],[P]]*$J$6/Table_Data[[#This Row],[CPI]]</f>
        <v>725.35547692307694</v>
      </c>
      <c r="L1135">
        <f>Table_Data[[#This Row],[E]]/(Table_Data[[#This Row],[CPI]]/$L$6)</f>
        <v>2.6531070192307693</v>
      </c>
      <c r="M1135">
        <f>Table_Data[[#This Row],[P]]/(Table_Data[[#This Row],[CPI]]/$L$6)</f>
        <v>50.113846153846154</v>
      </c>
      <c r="N1135" s="43">
        <f>1-(Table_Data[[#This Row],[D]]/Table_Data[[#This Row],[E]])</f>
        <v>0.45173135720807456</v>
      </c>
    </row>
    <row r="1136" spans="2:14" x14ac:dyDescent="0.25">
      <c r="B1136" s="27">
        <v>1964.12</v>
      </c>
      <c r="C1136" s="25">
        <v>83.96</v>
      </c>
      <c r="D1136" s="28">
        <v>2.5</v>
      </c>
      <c r="E1136" s="25">
        <v>4.55</v>
      </c>
      <c r="F1136" s="25">
        <v>31.2</v>
      </c>
      <c r="G1136" s="26">
        <v>4.18</v>
      </c>
      <c r="H1136">
        <f t="shared" si="34"/>
        <v>1964</v>
      </c>
      <c r="I1136">
        <f t="shared" si="35"/>
        <v>12</v>
      </c>
      <c r="J1136">
        <f>Table_Data[[#This Row],[E]]*$J$6/Table_Data[[#This Row],[CPI]]</f>
        <v>38.627895833333334</v>
      </c>
      <c r="K1136">
        <f>Table_Data[[#This Row],[P]]*$J$6/Table_Data[[#This Row],[CPI]]</f>
        <v>712.79079871794875</v>
      </c>
      <c r="L1136">
        <f>Table_Data[[#This Row],[E]]/(Table_Data[[#This Row],[CPI]]/$L$6)</f>
        <v>2.6687500000000002</v>
      </c>
      <c r="M1136">
        <f>Table_Data[[#This Row],[P]]/(Table_Data[[#This Row],[CPI]]/$L$6)</f>
        <v>49.245769230769227</v>
      </c>
      <c r="N1136" s="43">
        <f>1-(Table_Data[[#This Row],[D]]/Table_Data[[#This Row],[E]])</f>
        <v>0.4505494505494505</v>
      </c>
    </row>
    <row r="1137" spans="2:14" x14ac:dyDescent="0.25">
      <c r="B1137" s="27">
        <v>1965.01</v>
      </c>
      <c r="C1137" s="25">
        <v>86.12</v>
      </c>
      <c r="D1137" s="28">
        <v>2.51667</v>
      </c>
      <c r="E1137" s="25">
        <v>4.5933299999999999</v>
      </c>
      <c r="F1137" s="25">
        <v>31.2</v>
      </c>
      <c r="G1137" s="26">
        <v>4.1900000000000004</v>
      </c>
      <c r="H1137">
        <f t="shared" si="34"/>
        <v>1965</v>
      </c>
      <c r="I1137">
        <f t="shared" si="35"/>
        <v>1</v>
      </c>
      <c r="J1137">
        <f>Table_Data[[#This Row],[E]]*$J$6/Table_Data[[#This Row],[CPI]]</f>
        <v>38.995752256730775</v>
      </c>
      <c r="K1137">
        <f>Table_Data[[#This Row],[P]]*$J$6/Table_Data[[#This Row],[CPI]]</f>
        <v>731.12843717948726</v>
      </c>
      <c r="L1137">
        <f>Table_Data[[#This Row],[E]]/(Table_Data[[#This Row],[CPI]]/$L$6)</f>
        <v>2.6941647115384617</v>
      </c>
      <c r="M1137">
        <f>Table_Data[[#This Row],[P]]/(Table_Data[[#This Row],[CPI]]/$L$6)</f>
        <v>50.512692307692312</v>
      </c>
      <c r="N1137" s="43">
        <f>1-(Table_Data[[#This Row],[D]]/Table_Data[[#This Row],[E]])</f>
        <v>0.45210337598213057</v>
      </c>
    </row>
    <row r="1138" spans="2:14" x14ac:dyDescent="0.25">
      <c r="B1138" s="27">
        <v>1965.02</v>
      </c>
      <c r="C1138" s="25">
        <v>86.75</v>
      </c>
      <c r="D1138" s="28">
        <v>2.5333299999999999</v>
      </c>
      <c r="E1138" s="25">
        <v>4.6366699999999996</v>
      </c>
      <c r="F1138" s="25">
        <v>31.2</v>
      </c>
      <c r="G1138" s="26">
        <v>4.21</v>
      </c>
      <c r="H1138">
        <f t="shared" si="34"/>
        <v>1965</v>
      </c>
      <c r="I1138">
        <f t="shared" si="35"/>
        <v>2</v>
      </c>
      <c r="J1138">
        <f>Table_Data[[#This Row],[E]]*$J$6/Table_Data[[#This Row],[CPI]]</f>
        <v>39.363693576602564</v>
      </c>
      <c r="K1138">
        <f>Table_Data[[#This Row],[P]]*$J$6/Table_Data[[#This Row],[CPI]]</f>
        <v>736.47691506410263</v>
      </c>
      <c r="L1138">
        <f>Table_Data[[#This Row],[E]]/(Table_Data[[#This Row],[CPI]]/$L$6)</f>
        <v>2.7195852884615386</v>
      </c>
      <c r="M1138">
        <f>Table_Data[[#This Row],[P]]/(Table_Data[[#This Row],[CPI]]/$L$6)</f>
        <v>50.88221153846154</v>
      </c>
      <c r="N1138" s="43">
        <f>1-(Table_Data[[#This Row],[D]]/Table_Data[[#This Row],[E]])</f>
        <v>0.45363159336334047</v>
      </c>
    </row>
    <row r="1139" spans="2:14" x14ac:dyDescent="0.25">
      <c r="B1139" s="27">
        <v>1965.03</v>
      </c>
      <c r="C1139" s="25">
        <v>86.83</v>
      </c>
      <c r="D1139" s="28">
        <v>2.5499999999999998</v>
      </c>
      <c r="E1139" s="25">
        <v>4.68</v>
      </c>
      <c r="F1139" s="25">
        <v>31.3</v>
      </c>
      <c r="G1139" s="26">
        <v>4.21</v>
      </c>
      <c r="H1139">
        <f t="shared" si="34"/>
        <v>1965</v>
      </c>
      <c r="I1139">
        <f t="shared" si="35"/>
        <v>3</v>
      </c>
      <c r="J1139">
        <f>Table_Data[[#This Row],[E]]*$J$6/Table_Data[[#This Row],[CPI]]</f>
        <v>39.604612140575078</v>
      </c>
      <c r="K1139">
        <f>Table_Data[[#This Row],[P]]*$J$6/Table_Data[[#This Row],[CPI]]</f>
        <v>734.80095559105428</v>
      </c>
      <c r="L1139">
        <f>Table_Data[[#This Row],[E]]/(Table_Data[[#This Row],[CPI]]/$L$6)</f>
        <v>2.7362300319488817</v>
      </c>
      <c r="M1139">
        <f>Table_Data[[#This Row],[P]]/(Table_Data[[#This Row],[CPI]]/$L$6)</f>
        <v>50.766421725239617</v>
      </c>
      <c r="N1139" s="43">
        <f>1-(Table_Data[[#This Row],[D]]/Table_Data[[#This Row],[E]])</f>
        <v>0.45512820512820518</v>
      </c>
    </row>
    <row r="1140" spans="2:14" x14ac:dyDescent="0.25">
      <c r="B1140" s="27">
        <v>1965.04</v>
      </c>
      <c r="C1140" s="25">
        <v>87.97</v>
      </c>
      <c r="D1140" s="28">
        <v>2.57</v>
      </c>
      <c r="E1140" s="25">
        <v>4.7333299999999996</v>
      </c>
      <c r="F1140" s="25">
        <v>31.4</v>
      </c>
      <c r="G1140" s="26">
        <v>4.2</v>
      </c>
      <c r="H1140">
        <f t="shared" si="34"/>
        <v>1965</v>
      </c>
      <c r="I1140">
        <f t="shared" si="35"/>
        <v>4</v>
      </c>
      <c r="J1140">
        <f>Table_Data[[#This Row],[E]]*$J$6/Table_Data[[#This Row],[CPI]]</f>
        <v>39.928351923885351</v>
      </c>
      <c r="K1140">
        <f>Table_Data[[#This Row],[P]]*$J$6/Table_Data[[#This Row],[CPI]]</f>
        <v>742.07737866242041</v>
      </c>
      <c r="L1140">
        <f>Table_Data[[#This Row],[E]]/(Table_Data[[#This Row],[CPI]]/$L$6)</f>
        <v>2.7585967834394904</v>
      </c>
      <c r="M1140">
        <f>Table_Data[[#This Row],[P]]/(Table_Data[[#This Row],[CPI]]/$L$6)</f>
        <v>51.269140127388539</v>
      </c>
      <c r="N1140" s="43">
        <f>1-(Table_Data[[#This Row],[D]]/Table_Data[[#This Row],[E]])</f>
        <v>0.45704187115624728</v>
      </c>
    </row>
    <row r="1141" spans="2:14" x14ac:dyDescent="0.25">
      <c r="B1141" s="27">
        <v>1965.05</v>
      </c>
      <c r="C1141" s="25">
        <v>89.28</v>
      </c>
      <c r="D1141" s="28">
        <v>2.59</v>
      </c>
      <c r="E1141" s="25">
        <v>4.78667</v>
      </c>
      <c r="F1141" s="25">
        <v>31.4</v>
      </c>
      <c r="G1141" s="26">
        <v>4.21</v>
      </c>
      <c r="H1141">
        <f t="shared" si="34"/>
        <v>1965</v>
      </c>
      <c r="I1141">
        <f t="shared" si="35"/>
        <v>5</v>
      </c>
      <c r="J1141">
        <f>Table_Data[[#This Row],[E]]*$J$6/Table_Data[[#This Row],[CPI]]</f>
        <v>40.378305400955419</v>
      </c>
      <c r="K1141">
        <f>Table_Data[[#This Row],[P]]*$J$6/Table_Data[[#This Row],[CPI]]</f>
        <v>753.12797961783451</v>
      </c>
      <c r="L1141">
        <f>Table_Data[[#This Row],[E]]/(Table_Data[[#This Row],[CPI]]/$L$6)</f>
        <v>2.7896834713375798</v>
      </c>
      <c r="M1141">
        <f>Table_Data[[#This Row],[P]]/(Table_Data[[#This Row],[CPI]]/$L$6)</f>
        <v>52.032611464968156</v>
      </c>
      <c r="N1141" s="43">
        <f>1-(Table_Data[[#This Row],[D]]/Table_Data[[#This Row],[E]])</f>
        <v>0.45891402582588736</v>
      </c>
    </row>
    <row r="1142" spans="2:14" x14ac:dyDescent="0.25">
      <c r="B1142" s="27">
        <v>1965.06</v>
      </c>
      <c r="C1142" s="25">
        <v>85.04</v>
      </c>
      <c r="D1142" s="28">
        <v>2.61</v>
      </c>
      <c r="E1142" s="25">
        <v>4.84</v>
      </c>
      <c r="F1142" s="25">
        <v>31.6</v>
      </c>
      <c r="G1142" s="26">
        <v>4.21</v>
      </c>
      <c r="H1142">
        <f t="shared" si="34"/>
        <v>1965</v>
      </c>
      <c r="I1142">
        <f t="shared" si="35"/>
        <v>6</v>
      </c>
      <c r="J1142">
        <f>Table_Data[[#This Row],[E]]*$J$6/Table_Data[[#This Row],[CPI]]</f>
        <v>40.56976835443038</v>
      </c>
      <c r="K1142">
        <f>Table_Data[[#This Row],[P]]*$J$6/Table_Data[[#This Row],[CPI]]</f>
        <v>712.82088860759495</v>
      </c>
      <c r="L1142">
        <f>Table_Data[[#This Row],[E]]/(Table_Data[[#This Row],[CPI]]/$L$6)</f>
        <v>2.8029113924050635</v>
      </c>
      <c r="M1142">
        <f>Table_Data[[#This Row],[P]]/(Table_Data[[#This Row],[CPI]]/$L$6)</f>
        <v>49.247848101265831</v>
      </c>
      <c r="N1142" s="43">
        <f>1-(Table_Data[[#This Row],[D]]/Table_Data[[#This Row],[E]])</f>
        <v>0.46074380165289253</v>
      </c>
    </row>
    <row r="1143" spans="2:14" x14ac:dyDescent="0.25">
      <c r="B1143" s="27">
        <v>1965.07</v>
      </c>
      <c r="C1143" s="25">
        <v>84.91</v>
      </c>
      <c r="D1143" s="28">
        <v>2.6266699999999998</v>
      </c>
      <c r="E1143" s="25">
        <v>4.8866699999999996</v>
      </c>
      <c r="F1143" s="25">
        <v>31.6</v>
      </c>
      <c r="G1143" s="26">
        <v>4.2</v>
      </c>
      <c r="H1143">
        <f t="shared" si="34"/>
        <v>1965</v>
      </c>
      <c r="I1143">
        <f t="shared" si="35"/>
        <v>7.0000000000000009</v>
      </c>
      <c r="J1143">
        <f>Table_Data[[#This Row],[E]]*$J$6/Table_Data[[#This Row],[CPI]]</f>
        <v>40.960964860443035</v>
      </c>
      <c r="K1143">
        <f>Table_Data[[#This Row],[P]]*$J$6/Table_Data[[#This Row],[CPI]]</f>
        <v>711.73120474683537</v>
      </c>
      <c r="L1143">
        <f>Table_Data[[#This Row],[E]]/(Table_Data[[#This Row],[CPI]]/$L$6)</f>
        <v>2.8299386392405061</v>
      </c>
      <c r="M1143">
        <f>Table_Data[[#This Row],[P]]/(Table_Data[[#This Row],[CPI]]/$L$6)</f>
        <v>49.172563291139241</v>
      </c>
      <c r="N1143" s="43">
        <f>1-(Table_Data[[#This Row],[D]]/Table_Data[[#This Row],[E]])</f>
        <v>0.46248263132153389</v>
      </c>
    </row>
    <row r="1144" spans="2:14" x14ac:dyDescent="0.25">
      <c r="B1144" s="27">
        <v>1965.08</v>
      </c>
      <c r="C1144" s="25">
        <v>86.49</v>
      </c>
      <c r="D1144" s="28">
        <v>2.6433300000000002</v>
      </c>
      <c r="E1144" s="25">
        <v>4.9333299999999998</v>
      </c>
      <c r="F1144" s="25">
        <v>31.6</v>
      </c>
      <c r="G1144" s="26">
        <v>4.25</v>
      </c>
      <c r="H1144">
        <f t="shared" si="34"/>
        <v>1965</v>
      </c>
      <c r="I1144">
        <f t="shared" si="35"/>
        <v>8</v>
      </c>
      <c r="J1144">
        <f>Table_Data[[#This Row],[E]]*$J$6/Table_Data[[#This Row],[CPI]]</f>
        <v>41.352077544620251</v>
      </c>
      <c r="K1144">
        <f>Table_Data[[#This Row],[P]]*$J$6/Table_Data[[#This Row],[CPI]]</f>
        <v>724.97505474683533</v>
      </c>
      <c r="L1144">
        <f>Table_Data[[#This Row],[E]]/(Table_Data[[#This Row],[CPI]]/$L$6)</f>
        <v>2.8569600949367087</v>
      </c>
      <c r="M1144">
        <f>Table_Data[[#This Row],[P]]/(Table_Data[[#This Row],[CPI]]/$L$6)</f>
        <v>50.08756329113924</v>
      </c>
      <c r="N1144" s="43">
        <f>1-(Table_Data[[#This Row],[D]]/Table_Data[[#This Row],[E]])</f>
        <v>0.46418950283074512</v>
      </c>
    </row>
    <row r="1145" spans="2:14" x14ac:dyDescent="0.25">
      <c r="B1145" s="27">
        <v>1965.09</v>
      </c>
      <c r="C1145" s="25">
        <v>89.38</v>
      </c>
      <c r="D1145" s="28">
        <v>2.66</v>
      </c>
      <c r="E1145" s="25">
        <v>4.9800000000000004</v>
      </c>
      <c r="F1145" s="25">
        <v>31.6</v>
      </c>
      <c r="G1145" s="26">
        <v>4.29</v>
      </c>
      <c r="H1145">
        <f t="shared" si="34"/>
        <v>1965</v>
      </c>
      <c r="I1145">
        <f t="shared" si="35"/>
        <v>9</v>
      </c>
      <c r="J1145">
        <f>Table_Data[[#This Row],[E]]*$J$6/Table_Data[[#This Row],[CPI]]</f>
        <v>41.743274050632913</v>
      </c>
      <c r="K1145">
        <f>Table_Data[[#This Row],[P]]*$J$6/Table_Data[[#This Row],[CPI]]</f>
        <v>749.1995651898734</v>
      </c>
      <c r="L1145">
        <f>Table_Data[[#This Row],[E]]/(Table_Data[[#This Row],[CPI]]/$L$6)</f>
        <v>2.8839873417721522</v>
      </c>
      <c r="M1145">
        <f>Table_Data[[#This Row],[P]]/(Table_Data[[#This Row],[CPI]]/$L$6)</f>
        <v>51.761202531645573</v>
      </c>
      <c r="N1145" s="43">
        <f>1-(Table_Data[[#This Row],[D]]/Table_Data[[#This Row],[E]])</f>
        <v>0.46586345381526106</v>
      </c>
    </row>
    <row r="1146" spans="2:14" x14ac:dyDescent="0.25">
      <c r="B1146" s="27">
        <v>1965.1</v>
      </c>
      <c r="C1146" s="25">
        <v>91.39</v>
      </c>
      <c r="D1146" s="28">
        <v>2.68</v>
      </c>
      <c r="E1146" s="25">
        <v>5.05</v>
      </c>
      <c r="F1146" s="25">
        <v>31.7</v>
      </c>
      <c r="G1146" s="26">
        <v>4.3499999999999996</v>
      </c>
      <c r="H1146">
        <f t="shared" si="34"/>
        <v>1965</v>
      </c>
      <c r="I1146">
        <f t="shared" si="35"/>
        <v>10</v>
      </c>
      <c r="J1146">
        <f>Table_Data[[#This Row],[E]]*$J$6/Table_Data[[#This Row],[CPI]]</f>
        <v>42.196493690851739</v>
      </c>
      <c r="K1146">
        <f>Table_Data[[#This Row],[P]]*$J$6/Table_Data[[#This Row],[CPI]]</f>
        <v>763.63119968454259</v>
      </c>
      <c r="L1146">
        <f>Table_Data[[#This Row],[E]]/(Table_Data[[#This Row],[CPI]]/$L$6)</f>
        <v>2.9152996845425867</v>
      </c>
      <c r="M1146">
        <f>Table_Data[[#This Row],[P]]/(Table_Data[[#This Row],[CPI]]/$L$6)</f>
        <v>52.758264984227132</v>
      </c>
      <c r="N1146" s="43">
        <f>1-(Table_Data[[#This Row],[D]]/Table_Data[[#This Row],[E]])</f>
        <v>0.46930693069306928</v>
      </c>
    </row>
    <row r="1147" spans="2:14" x14ac:dyDescent="0.25">
      <c r="B1147" s="27">
        <v>1965.11</v>
      </c>
      <c r="C1147" s="25">
        <v>92.15</v>
      </c>
      <c r="D1147" s="28">
        <v>2.7</v>
      </c>
      <c r="E1147" s="25">
        <v>5.12</v>
      </c>
      <c r="F1147" s="25">
        <v>31.7</v>
      </c>
      <c r="G1147" s="26">
        <v>4.45</v>
      </c>
      <c r="H1147">
        <f t="shared" si="34"/>
        <v>1965</v>
      </c>
      <c r="I1147">
        <f t="shared" si="35"/>
        <v>11</v>
      </c>
      <c r="J1147">
        <f>Table_Data[[#This Row],[E]]*$J$6/Table_Data[[#This Row],[CPI]]</f>
        <v>42.781395583596222</v>
      </c>
      <c r="K1147">
        <f>Table_Data[[#This Row],[P]]*$J$6/Table_Data[[#This Row],[CPI]]</f>
        <v>769.98156309148271</v>
      </c>
      <c r="L1147">
        <f>Table_Data[[#This Row],[E]]/(Table_Data[[#This Row],[CPI]]/$L$6)</f>
        <v>2.955709779179811</v>
      </c>
      <c r="M1147">
        <f>Table_Data[[#This Row],[P]]/(Table_Data[[#This Row],[CPI]]/$L$6)</f>
        <v>53.197003154574141</v>
      </c>
      <c r="N1147" s="43">
        <f>1-(Table_Data[[#This Row],[D]]/Table_Data[[#This Row],[E]])</f>
        <v>0.47265625</v>
      </c>
    </row>
    <row r="1148" spans="2:14" x14ac:dyDescent="0.25">
      <c r="B1148" s="27">
        <v>1965.12</v>
      </c>
      <c r="C1148" s="25">
        <v>91.73</v>
      </c>
      <c r="D1148" s="28">
        <v>2.72</v>
      </c>
      <c r="E1148" s="25">
        <v>5.19</v>
      </c>
      <c r="F1148" s="25">
        <v>31.8</v>
      </c>
      <c r="G1148" s="26">
        <v>4.62</v>
      </c>
      <c r="H1148">
        <f t="shared" si="34"/>
        <v>1965</v>
      </c>
      <c r="I1148">
        <f t="shared" si="35"/>
        <v>12</v>
      </c>
      <c r="J1148">
        <f>Table_Data[[#This Row],[E]]*$J$6/Table_Data[[#This Row],[CPI]]</f>
        <v>43.229925471698117</v>
      </c>
      <c r="K1148">
        <f>Table_Data[[#This Row],[P]]*$J$6/Table_Data[[#This Row],[CPI]]</f>
        <v>764.06186194968564</v>
      </c>
      <c r="L1148">
        <f>Table_Data[[#This Row],[E]]/(Table_Data[[#This Row],[CPI]]/$L$6)</f>
        <v>2.9866981132075474</v>
      </c>
      <c r="M1148">
        <f>Table_Data[[#This Row],[P]]/(Table_Data[[#This Row],[CPI]]/$L$6)</f>
        <v>52.788018867924535</v>
      </c>
      <c r="N1148" s="43">
        <f>1-(Table_Data[[#This Row],[D]]/Table_Data[[#This Row],[E]])</f>
        <v>0.47591522157996147</v>
      </c>
    </row>
    <row r="1149" spans="2:14" x14ac:dyDescent="0.25">
      <c r="B1149" s="27">
        <v>1966.01</v>
      </c>
      <c r="C1149" s="25">
        <v>93.32</v>
      </c>
      <c r="D1149" s="28">
        <v>2.74</v>
      </c>
      <c r="E1149" s="25">
        <v>5.24</v>
      </c>
      <c r="F1149" s="25">
        <v>31.8</v>
      </c>
      <c r="G1149" s="26">
        <v>4.6100000000000003</v>
      </c>
      <c r="H1149">
        <f t="shared" si="34"/>
        <v>1966</v>
      </c>
      <c r="I1149">
        <f t="shared" si="35"/>
        <v>1</v>
      </c>
      <c r="J1149">
        <f>Table_Data[[#This Row],[E]]*$J$6/Table_Data[[#This Row],[CPI]]</f>
        <v>43.646398742138366</v>
      </c>
      <c r="K1149">
        <f>Table_Data[[#This Row],[P]]*$J$6/Table_Data[[#This Row],[CPI]]</f>
        <v>777.30571194968547</v>
      </c>
      <c r="L1149">
        <f>Table_Data[[#This Row],[E]]/(Table_Data[[#This Row],[CPI]]/$L$6)</f>
        <v>3.0154716981132079</v>
      </c>
      <c r="M1149">
        <f>Table_Data[[#This Row],[P]]/(Table_Data[[#This Row],[CPI]]/$L$6)</f>
        <v>53.703018867924527</v>
      </c>
      <c r="N1149" s="43">
        <f>1-(Table_Data[[#This Row],[D]]/Table_Data[[#This Row],[E]])</f>
        <v>0.47709923664122134</v>
      </c>
    </row>
    <row r="1150" spans="2:14" x14ac:dyDescent="0.25">
      <c r="B1150" s="27">
        <v>1966.02</v>
      </c>
      <c r="C1150" s="25">
        <v>92.69</v>
      </c>
      <c r="D1150" s="28">
        <v>2.76</v>
      </c>
      <c r="E1150" s="25">
        <v>5.29</v>
      </c>
      <c r="F1150" s="25">
        <v>32</v>
      </c>
      <c r="G1150" s="26">
        <v>4.83</v>
      </c>
      <c r="H1150">
        <f t="shared" si="34"/>
        <v>1966</v>
      </c>
      <c r="I1150">
        <f t="shared" si="35"/>
        <v>2</v>
      </c>
      <c r="J1150">
        <f>Table_Data[[#This Row],[E]]*$J$6/Table_Data[[#This Row],[CPI]]</f>
        <v>43.787479062500005</v>
      </c>
      <c r="K1150">
        <f>Table_Data[[#This Row],[P]]*$J$6/Table_Data[[#This Row],[CPI]]</f>
        <v>767.23278531250003</v>
      </c>
      <c r="L1150">
        <f>Table_Data[[#This Row],[E]]/(Table_Data[[#This Row],[CPI]]/$L$6)</f>
        <v>3.0252187500000001</v>
      </c>
      <c r="M1150">
        <f>Table_Data[[#This Row],[P]]/(Table_Data[[#This Row],[CPI]]/$L$6)</f>
        <v>53.007093750000003</v>
      </c>
      <c r="N1150" s="43">
        <f>1-(Table_Data[[#This Row],[D]]/Table_Data[[#This Row],[E]])</f>
        <v>0.47826086956521741</v>
      </c>
    </row>
    <row r="1151" spans="2:14" x14ac:dyDescent="0.25">
      <c r="B1151" s="27">
        <v>1966.03</v>
      </c>
      <c r="C1151" s="25">
        <v>88.88</v>
      </c>
      <c r="D1151" s="28">
        <v>2.78</v>
      </c>
      <c r="E1151" s="25">
        <v>5.34</v>
      </c>
      <c r="F1151" s="25">
        <v>32.1</v>
      </c>
      <c r="G1151" s="26">
        <v>4.87</v>
      </c>
      <c r="H1151">
        <f t="shared" si="34"/>
        <v>1966</v>
      </c>
      <c r="I1151">
        <f t="shared" si="35"/>
        <v>3</v>
      </c>
      <c r="J1151">
        <f>Table_Data[[#This Row],[E]]*$J$6/Table_Data[[#This Row],[CPI]]</f>
        <v>44.063650467289719</v>
      </c>
      <c r="K1151">
        <f>Table_Data[[#This Row],[P]]*$J$6/Table_Data[[#This Row],[CPI]]</f>
        <v>733.40398006230521</v>
      </c>
      <c r="L1151">
        <f>Table_Data[[#This Row],[E]]/(Table_Data[[#This Row],[CPI]]/$L$6)</f>
        <v>3.0442990654205606</v>
      </c>
      <c r="M1151">
        <f>Table_Data[[#This Row],[P]]/(Table_Data[[#This Row],[CPI]]/$L$6)</f>
        <v>50.669906542056076</v>
      </c>
      <c r="N1151" s="43">
        <f>1-(Table_Data[[#This Row],[D]]/Table_Data[[#This Row],[E]])</f>
        <v>0.47940074906367047</v>
      </c>
    </row>
    <row r="1152" spans="2:14" x14ac:dyDescent="0.25">
      <c r="B1152" s="27">
        <v>1966.04</v>
      </c>
      <c r="C1152" s="25">
        <v>91.6</v>
      </c>
      <c r="D1152" s="28">
        <v>2.7966700000000002</v>
      </c>
      <c r="E1152" s="25">
        <v>5.38</v>
      </c>
      <c r="F1152" s="25">
        <v>32.299999999999997</v>
      </c>
      <c r="G1152" s="26">
        <v>4.75</v>
      </c>
      <c r="H1152">
        <f t="shared" si="34"/>
        <v>1966</v>
      </c>
      <c r="I1152">
        <f t="shared" si="35"/>
        <v>4</v>
      </c>
      <c r="J1152">
        <f>Table_Data[[#This Row],[E]]*$J$6/Table_Data[[#This Row],[CPI]]</f>
        <v>44.118831578947372</v>
      </c>
      <c r="K1152">
        <f>Table_Data[[#This Row],[P]]*$J$6/Table_Data[[#This Row],[CPI]]</f>
        <v>751.16821052631576</v>
      </c>
      <c r="L1152">
        <f>Table_Data[[#This Row],[E]]/(Table_Data[[#This Row],[CPI]]/$L$6)</f>
        <v>3.0481114551083595</v>
      </c>
      <c r="M1152">
        <f>Table_Data[[#This Row],[P]]/(Table_Data[[#This Row],[CPI]]/$L$6)</f>
        <v>51.897213622291027</v>
      </c>
      <c r="N1152" s="43">
        <f>1-(Table_Data[[#This Row],[D]]/Table_Data[[#This Row],[E]])</f>
        <v>0.48017286245353152</v>
      </c>
    </row>
    <row r="1153" spans="2:14" x14ac:dyDescent="0.25">
      <c r="B1153" s="27">
        <v>1966.05</v>
      </c>
      <c r="C1153" s="25">
        <v>86.78</v>
      </c>
      <c r="D1153" s="28">
        <v>2.8133300000000001</v>
      </c>
      <c r="E1153" s="25">
        <v>5.42</v>
      </c>
      <c r="F1153" s="25">
        <v>32.299999999999997</v>
      </c>
      <c r="G1153" s="26">
        <v>4.78</v>
      </c>
      <c r="H1153">
        <f t="shared" si="34"/>
        <v>1966</v>
      </c>
      <c r="I1153">
        <f t="shared" si="35"/>
        <v>5</v>
      </c>
      <c r="J1153">
        <f>Table_Data[[#This Row],[E]]*$J$6/Table_Data[[#This Row],[CPI]]</f>
        <v>44.446852631578956</v>
      </c>
      <c r="K1153">
        <f>Table_Data[[#This Row],[P]]*$J$6/Table_Data[[#This Row],[CPI]]</f>
        <v>711.64167368421056</v>
      </c>
      <c r="L1153">
        <f>Table_Data[[#This Row],[E]]/(Table_Data[[#This Row],[CPI]]/$L$6)</f>
        <v>3.0707739938080501</v>
      </c>
      <c r="M1153">
        <f>Table_Data[[#This Row],[P]]/(Table_Data[[#This Row],[CPI]]/$L$6)</f>
        <v>49.166377708978338</v>
      </c>
      <c r="N1153" s="43">
        <f>1-(Table_Data[[#This Row],[D]]/Table_Data[[#This Row],[E]])</f>
        <v>0.48093542435424352</v>
      </c>
    </row>
    <row r="1154" spans="2:14" x14ac:dyDescent="0.25">
      <c r="B1154" s="27">
        <v>1966.06</v>
      </c>
      <c r="C1154" s="25">
        <v>86.06</v>
      </c>
      <c r="D1154" s="28">
        <v>2.83</v>
      </c>
      <c r="E1154" s="25">
        <v>5.46</v>
      </c>
      <c r="F1154" s="25">
        <v>32.4</v>
      </c>
      <c r="G1154" s="26">
        <v>4.8099999999999996</v>
      </c>
      <c r="H1154">
        <f t="shared" si="34"/>
        <v>1966</v>
      </c>
      <c r="I1154">
        <f t="shared" si="35"/>
        <v>6</v>
      </c>
      <c r="J1154">
        <f>Table_Data[[#This Row],[E]]*$J$6/Table_Data[[#This Row],[CPI]]</f>
        <v>44.636679629629633</v>
      </c>
      <c r="K1154">
        <f>Table_Data[[#This Row],[P]]*$J$6/Table_Data[[#This Row],[CPI]]</f>
        <v>703.55909320987655</v>
      </c>
      <c r="L1154">
        <f>Table_Data[[#This Row],[E]]/(Table_Data[[#This Row],[CPI]]/$L$6)</f>
        <v>3.0838888888888891</v>
      </c>
      <c r="M1154">
        <f>Table_Data[[#This Row],[P]]/(Table_Data[[#This Row],[CPI]]/$L$6)</f>
        <v>48.607962962962972</v>
      </c>
      <c r="N1154" s="43">
        <f>1-(Table_Data[[#This Row],[D]]/Table_Data[[#This Row],[E]])</f>
        <v>0.48168498168498164</v>
      </c>
    </row>
    <row r="1155" spans="2:14" x14ac:dyDescent="0.25">
      <c r="B1155" s="27">
        <v>1966.07</v>
      </c>
      <c r="C1155" s="25">
        <v>85.84</v>
      </c>
      <c r="D1155" s="28">
        <v>2.85</v>
      </c>
      <c r="E1155" s="25">
        <v>5.4766700000000004</v>
      </c>
      <c r="F1155" s="25">
        <v>32.5</v>
      </c>
      <c r="G1155" s="26">
        <v>5.0199999999999996</v>
      </c>
      <c r="H1155">
        <f t="shared" si="34"/>
        <v>1966</v>
      </c>
      <c r="I1155">
        <f t="shared" si="35"/>
        <v>7.0000000000000009</v>
      </c>
      <c r="J1155">
        <f>Table_Data[[#This Row],[E]]*$J$6/Table_Data[[#This Row],[CPI]]</f>
        <v>44.635197525846159</v>
      </c>
      <c r="K1155">
        <f>Table_Data[[#This Row],[P]]*$J$6/Table_Data[[#This Row],[CPI]]</f>
        <v>699.60128246153852</v>
      </c>
      <c r="L1155">
        <f>Table_Data[[#This Row],[E]]/(Table_Data[[#This Row],[CPI]]/$L$6)</f>
        <v>3.0837864923076928</v>
      </c>
      <c r="M1155">
        <f>Table_Data[[#This Row],[P]]/(Table_Data[[#This Row],[CPI]]/$L$6)</f>
        <v>48.334523076923077</v>
      </c>
      <c r="N1155" s="43">
        <f>1-(Table_Data[[#This Row],[D]]/Table_Data[[#This Row],[E]])</f>
        <v>0.4796107853860101</v>
      </c>
    </row>
    <row r="1156" spans="2:14" x14ac:dyDescent="0.25">
      <c r="B1156" s="27">
        <v>1966.08</v>
      </c>
      <c r="C1156" s="25">
        <v>80.650000000000006</v>
      </c>
      <c r="D1156" s="28">
        <v>2.87</v>
      </c>
      <c r="E1156" s="25">
        <v>5.4933300000000003</v>
      </c>
      <c r="F1156" s="25">
        <v>32.700000000000003</v>
      </c>
      <c r="G1156" s="26">
        <v>5.22</v>
      </c>
      <c r="H1156">
        <f t="shared" si="34"/>
        <v>1966</v>
      </c>
      <c r="I1156">
        <f t="shared" si="35"/>
        <v>8</v>
      </c>
      <c r="J1156">
        <f>Table_Data[[#This Row],[E]]*$J$6/Table_Data[[#This Row],[CPI]]</f>
        <v>44.497148942201832</v>
      </c>
      <c r="K1156">
        <f>Table_Data[[#This Row],[P]]*$J$6/Table_Data[[#This Row],[CPI]]</f>
        <v>653.28226452599381</v>
      </c>
      <c r="L1156">
        <f>Table_Data[[#This Row],[E]]/(Table_Data[[#This Row],[CPI]]/$L$6)</f>
        <v>3.0742488990825692</v>
      </c>
      <c r="M1156">
        <f>Table_Data[[#This Row],[P]]/(Table_Data[[#This Row],[CPI]]/$L$6)</f>
        <v>45.134403669724776</v>
      </c>
      <c r="N1156" s="43">
        <f>1-(Table_Data[[#This Row],[D]]/Table_Data[[#This Row],[E]])</f>
        <v>0.47754822666761332</v>
      </c>
    </row>
    <row r="1157" spans="2:14" x14ac:dyDescent="0.25">
      <c r="B1157" s="27">
        <v>1966.09</v>
      </c>
      <c r="C1157" s="25">
        <v>77.81</v>
      </c>
      <c r="D1157" s="28">
        <v>2.89</v>
      </c>
      <c r="E1157" s="25">
        <v>5.51</v>
      </c>
      <c r="F1157" s="25">
        <v>32.700000000000003</v>
      </c>
      <c r="G1157" s="26">
        <v>5.18</v>
      </c>
      <c r="H1157">
        <f t="shared" si="34"/>
        <v>1966</v>
      </c>
      <c r="I1157">
        <f t="shared" si="35"/>
        <v>9</v>
      </c>
      <c r="J1157">
        <f>Table_Data[[#This Row],[E]]*$J$6/Table_Data[[#This Row],[CPI]]</f>
        <v>44.632179510703359</v>
      </c>
      <c r="K1157">
        <f>Table_Data[[#This Row],[P]]*$J$6/Table_Data[[#This Row],[CPI]]</f>
        <v>630.27765657492364</v>
      </c>
      <c r="L1157">
        <f>Table_Data[[#This Row],[E]]/(Table_Data[[#This Row],[CPI]]/$L$6)</f>
        <v>3.0835779816513762</v>
      </c>
      <c r="M1157">
        <f>Table_Data[[#This Row],[P]]/(Table_Data[[#This Row],[CPI]]/$L$6)</f>
        <v>43.545045871559637</v>
      </c>
      <c r="N1157" s="43">
        <f>1-(Table_Data[[#This Row],[D]]/Table_Data[[#This Row],[E]])</f>
        <v>0.47549909255898359</v>
      </c>
    </row>
    <row r="1158" spans="2:14" x14ac:dyDescent="0.25">
      <c r="B1158" s="27">
        <v>1966.1</v>
      </c>
      <c r="C1158" s="25">
        <v>77.13</v>
      </c>
      <c r="D1158" s="28">
        <v>2.8833299999999999</v>
      </c>
      <c r="E1158" s="25">
        <v>5.5233299999999996</v>
      </c>
      <c r="F1158" s="25">
        <v>32.9</v>
      </c>
      <c r="G1158" s="26">
        <v>5.01</v>
      </c>
      <c r="H1158">
        <f t="shared" si="34"/>
        <v>1966</v>
      </c>
      <c r="I1158">
        <f t="shared" si="35"/>
        <v>10</v>
      </c>
      <c r="J1158">
        <f>Table_Data[[#This Row],[E]]*$J$6/Table_Data[[#This Row],[CPI]]</f>
        <v>44.46817873586626</v>
      </c>
      <c r="K1158">
        <f>Table_Data[[#This Row],[P]]*$J$6/Table_Data[[#This Row],[CPI]]</f>
        <v>620.97152006079034</v>
      </c>
      <c r="L1158">
        <f>Table_Data[[#This Row],[E]]/(Table_Data[[#This Row],[CPI]]/$L$6)</f>
        <v>3.0722473860182373</v>
      </c>
      <c r="M1158">
        <f>Table_Data[[#This Row],[P]]/(Table_Data[[#This Row],[CPI]]/$L$6)</f>
        <v>42.902097264437693</v>
      </c>
      <c r="N1158" s="43">
        <f>1-(Table_Data[[#This Row],[D]]/Table_Data[[#This Row],[E]])</f>
        <v>0.47797252744268404</v>
      </c>
    </row>
    <row r="1159" spans="2:14" x14ac:dyDescent="0.25">
      <c r="B1159" s="27">
        <v>1966.11</v>
      </c>
      <c r="C1159" s="25">
        <v>80.989999999999995</v>
      </c>
      <c r="D1159" s="28">
        <v>2.8766699999999998</v>
      </c>
      <c r="E1159" s="25">
        <v>5.53667</v>
      </c>
      <c r="F1159" s="25">
        <v>32.9</v>
      </c>
      <c r="G1159" s="26">
        <v>5.16</v>
      </c>
      <c r="H1159">
        <f t="shared" si="34"/>
        <v>1966</v>
      </c>
      <c r="I1159">
        <f t="shared" si="35"/>
        <v>11</v>
      </c>
      <c r="J1159">
        <f>Table_Data[[#This Row],[E]]*$J$6/Table_Data[[#This Row],[CPI]]</f>
        <v>44.575578710942253</v>
      </c>
      <c r="K1159">
        <f>Table_Data[[#This Row],[P]]*$J$6/Table_Data[[#This Row],[CPI]]</f>
        <v>652.0482744680852</v>
      </c>
      <c r="L1159">
        <f>Table_Data[[#This Row],[E]]/(Table_Data[[#This Row],[CPI]]/$L$6)</f>
        <v>3.0796675075987845</v>
      </c>
      <c r="M1159">
        <f>Table_Data[[#This Row],[P]]/(Table_Data[[#This Row],[CPI]]/$L$6)</f>
        <v>45.049148936170212</v>
      </c>
      <c r="N1159" s="43">
        <f>1-(Table_Data[[#This Row],[D]]/Table_Data[[#This Row],[E]])</f>
        <v>0.48043318456761919</v>
      </c>
    </row>
    <row r="1160" spans="2:14" x14ac:dyDescent="0.25">
      <c r="B1160" s="27">
        <v>1966.12</v>
      </c>
      <c r="C1160" s="25">
        <v>81.33</v>
      </c>
      <c r="D1160" s="28">
        <v>2.87</v>
      </c>
      <c r="E1160" s="25">
        <v>5.55</v>
      </c>
      <c r="F1160" s="25">
        <v>32.9</v>
      </c>
      <c r="G1160" s="26">
        <v>4.84</v>
      </c>
      <c r="H1160">
        <f t="shared" si="34"/>
        <v>1966</v>
      </c>
      <c r="I1160">
        <f t="shared" si="35"/>
        <v>12</v>
      </c>
      <c r="J1160">
        <f>Table_Data[[#This Row],[E]]*$J$6/Table_Data[[#This Row],[CPI]]</f>
        <v>44.682898176291793</v>
      </c>
      <c r="K1160">
        <f>Table_Data[[#This Row],[P]]*$J$6/Table_Data[[#This Row],[CPI]]</f>
        <v>654.78560516717334</v>
      </c>
      <c r="L1160">
        <f>Table_Data[[#This Row],[E]]/(Table_Data[[#This Row],[CPI]]/$L$6)</f>
        <v>3.0870820668693013</v>
      </c>
      <c r="M1160">
        <f>Table_Data[[#This Row],[P]]/(Table_Data[[#This Row],[CPI]]/$L$6)</f>
        <v>45.238267477203649</v>
      </c>
      <c r="N1160" s="43">
        <f>1-(Table_Data[[#This Row],[D]]/Table_Data[[#This Row],[E]])</f>
        <v>0.48288288288288284</v>
      </c>
    </row>
    <row r="1161" spans="2:14" x14ac:dyDescent="0.25">
      <c r="B1161" s="27">
        <v>1967.01</v>
      </c>
      <c r="C1161" s="25">
        <v>84.45</v>
      </c>
      <c r="D1161" s="28">
        <v>2.88</v>
      </c>
      <c r="E1161" s="25">
        <v>5.5166700000000004</v>
      </c>
      <c r="F1161" s="25">
        <v>32.9</v>
      </c>
      <c r="G1161" s="26">
        <v>4.58</v>
      </c>
      <c r="H1161">
        <f t="shared" si="34"/>
        <v>1967</v>
      </c>
      <c r="I1161">
        <f t="shared" si="35"/>
        <v>1</v>
      </c>
      <c r="J1161">
        <f>Table_Data[[#This Row],[E]]*$J$6/Table_Data[[#This Row],[CPI]]</f>
        <v>44.414559258054716</v>
      </c>
      <c r="K1161">
        <f>Table_Data[[#This Row],[P]]*$J$6/Table_Data[[#This Row],[CPI]]</f>
        <v>679.90463981762935</v>
      </c>
      <c r="L1161">
        <f>Table_Data[[#This Row],[E]]/(Table_Data[[#This Row],[CPI]]/$L$6)</f>
        <v>3.0685428875379945</v>
      </c>
      <c r="M1161">
        <f>Table_Data[[#This Row],[P]]/(Table_Data[[#This Row],[CPI]]/$L$6)</f>
        <v>46.973708206686936</v>
      </c>
      <c r="N1161" s="43">
        <f>1-(Table_Data[[#This Row],[D]]/Table_Data[[#This Row],[E]])</f>
        <v>0.47794593477587033</v>
      </c>
    </row>
    <row r="1162" spans="2:14" x14ac:dyDescent="0.25">
      <c r="B1162" s="27">
        <v>1967.02</v>
      </c>
      <c r="C1162" s="25">
        <v>87.36</v>
      </c>
      <c r="D1162" s="28">
        <v>2.89</v>
      </c>
      <c r="E1162" s="25">
        <v>5.4833299999999996</v>
      </c>
      <c r="F1162" s="25">
        <v>32.9</v>
      </c>
      <c r="G1162" s="26">
        <v>4.63</v>
      </c>
      <c r="H1162">
        <f t="shared" ref="H1162:H1225" si="36">VALUE(LEFT(B1162,4))</f>
        <v>1967</v>
      </c>
      <c r="I1162">
        <f t="shared" ref="I1162:I1225" si="37">VALUE(_xlfn.CONCAT("0.",RIGHT(B1162,LEN(B1162)-FIND(".",B1162))))*100</f>
        <v>2</v>
      </c>
      <c r="J1162">
        <f>Table_Data[[#This Row],[E]]*$J$6/Table_Data[[#This Row],[CPI]]</f>
        <v>44.146139830091187</v>
      </c>
      <c r="K1162">
        <f>Table_Data[[#This Row],[P]]*$J$6/Table_Data[[#This Row],[CPI]]</f>
        <v>703.3329702127661</v>
      </c>
      <c r="L1162">
        <f>Table_Data[[#This Row],[E]]/(Table_Data[[#This Row],[CPI]]/$L$6)</f>
        <v>3.0499981458966565</v>
      </c>
      <c r="M1162">
        <f>Table_Data[[#This Row],[P]]/(Table_Data[[#This Row],[CPI]]/$L$6)</f>
        <v>48.592340425531923</v>
      </c>
      <c r="N1162" s="43">
        <f>1-(Table_Data[[#This Row],[D]]/Table_Data[[#This Row],[E]])</f>
        <v>0.47294800787112934</v>
      </c>
    </row>
    <row r="1163" spans="2:14" x14ac:dyDescent="0.25">
      <c r="B1163" s="27">
        <v>1967.03</v>
      </c>
      <c r="C1163" s="25">
        <v>89.42</v>
      </c>
      <c r="D1163" s="28">
        <v>2.9</v>
      </c>
      <c r="E1163" s="25">
        <v>5.45</v>
      </c>
      <c r="F1163" s="25">
        <v>33</v>
      </c>
      <c r="G1163" s="26">
        <v>4.54</v>
      </c>
      <c r="H1163">
        <f t="shared" si="36"/>
        <v>1967</v>
      </c>
      <c r="I1163">
        <f t="shared" si="37"/>
        <v>3</v>
      </c>
      <c r="J1163">
        <f>Table_Data[[#This Row],[E]]*$J$6/Table_Data[[#This Row],[CPI]]</f>
        <v>43.744837878787884</v>
      </c>
      <c r="K1163">
        <f>Table_Data[[#This Row],[P]]*$J$6/Table_Data[[#This Row],[CPI]]</f>
        <v>717.73640424242433</v>
      </c>
      <c r="L1163">
        <f>Table_Data[[#This Row],[E]]/(Table_Data[[#This Row],[CPI]]/$L$6)</f>
        <v>3.0222727272727274</v>
      </c>
      <c r="M1163">
        <f>Table_Data[[#This Row],[P]]/(Table_Data[[#This Row],[CPI]]/$L$6)</f>
        <v>49.587454545454548</v>
      </c>
      <c r="N1163" s="43">
        <f>1-(Table_Data[[#This Row],[D]]/Table_Data[[#This Row],[E]])</f>
        <v>0.46788990825688082</v>
      </c>
    </row>
    <row r="1164" spans="2:14" x14ac:dyDescent="0.25">
      <c r="B1164" s="27">
        <v>1967.04</v>
      </c>
      <c r="C1164" s="25">
        <v>90.96</v>
      </c>
      <c r="D1164" s="28">
        <v>2.9</v>
      </c>
      <c r="E1164" s="25">
        <v>5.41</v>
      </c>
      <c r="F1164" s="25">
        <v>33.1</v>
      </c>
      <c r="G1164" s="26">
        <v>4.59</v>
      </c>
      <c r="H1164">
        <f t="shared" si="36"/>
        <v>1967</v>
      </c>
      <c r="I1164">
        <f t="shared" si="37"/>
        <v>4</v>
      </c>
      <c r="J1164">
        <f>Table_Data[[#This Row],[E]]*$J$6/Table_Data[[#This Row],[CPI]]</f>
        <v>43.292585196374624</v>
      </c>
      <c r="K1164">
        <f>Table_Data[[#This Row],[P]]*$J$6/Table_Data[[#This Row],[CPI]]</f>
        <v>727.89159879154067</v>
      </c>
      <c r="L1164">
        <f>Table_Data[[#This Row],[E]]/(Table_Data[[#This Row],[CPI]]/$L$6)</f>
        <v>2.9910271903323262</v>
      </c>
      <c r="M1164">
        <f>Table_Data[[#This Row],[P]]/(Table_Data[[#This Row],[CPI]]/$L$6)</f>
        <v>50.289063444108756</v>
      </c>
      <c r="N1164" s="43">
        <f>1-(Table_Data[[#This Row],[D]]/Table_Data[[#This Row],[E]])</f>
        <v>0.46395563770794823</v>
      </c>
    </row>
    <row r="1165" spans="2:14" x14ac:dyDescent="0.25">
      <c r="B1165" s="27">
        <v>1967.05</v>
      </c>
      <c r="C1165" s="25">
        <v>92.59</v>
      </c>
      <c r="D1165" s="28">
        <v>2.9</v>
      </c>
      <c r="E1165" s="25">
        <v>5.37</v>
      </c>
      <c r="F1165" s="25">
        <v>33.200000000000003</v>
      </c>
      <c r="G1165" s="26">
        <v>4.8499999999999996</v>
      </c>
      <c r="H1165">
        <f t="shared" si="36"/>
        <v>1967</v>
      </c>
      <c r="I1165">
        <f t="shared" si="37"/>
        <v>5</v>
      </c>
      <c r="J1165">
        <f>Table_Data[[#This Row],[E]]*$J$6/Table_Data[[#This Row],[CPI]]</f>
        <v>42.84305692771084</v>
      </c>
      <c r="K1165">
        <f>Table_Data[[#This Row],[P]]*$J$6/Table_Data[[#This Row],[CPI]]</f>
        <v>738.70365753012049</v>
      </c>
      <c r="L1165">
        <f>Table_Data[[#This Row],[E]]/(Table_Data[[#This Row],[CPI]]/$L$6)</f>
        <v>2.9599698795180722</v>
      </c>
      <c r="M1165">
        <f>Table_Data[[#This Row],[P]]/(Table_Data[[#This Row],[CPI]]/$L$6)</f>
        <v>51.03605421686747</v>
      </c>
      <c r="N1165" s="43">
        <f>1-(Table_Data[[#This Row],[D]]/Table_Data[[#This Row],[E]])</f>
        <v>0.45996275605214154</v>
      </c>
    </row>
    <row r="1166" spans="2:14" x14ac:dyDescent="0.25">
      <c r="B1166" s="27">
        <v>1967.06</v>
      </c>
      <c r="C1166" s="25">
        <v>91.43</v>
      </c>
      <c r="D1166" s="28">
        <v>2.9</v>
      </c>
      <c r="E1166" s="25">
        <v>5.33</v>
      </c>
      <c r="F1166" s="25">
        <v>33.299999999999997</v>
      </c>
      <c r="G1166" s="26">
        <v>5.0199999999999996</v>
      </c>
      <c r="H1166">
        <f t="shared" si="36"/>
        <v>1967</v>
      </c>
      <c r="I1166">
        <f t="shared" si="37"/>
        <v>6</v>
      </c>
      <c r="J1166">
        <f>Table_Data[[#This Row],[E]]*$J$6/Table_Data[[#This Row],[CPI]]</f>
        <v>42.396228528528532</v>
      </c>
      <c r="K1166">
        <f>Table_Data[[#This Row],[P]]*$J$6/Table_Data[[#This Row],[CPI]]</f>
        <v>727.25838168168184</v>
      </c>
      <c r="L1166">
        <f>Table_Data[[#This Row],[E]]/(Table_Data[[#This Row],[CPI]]/$L$6)</f>
        <v>2.9290990990990995</v>
      </c>
      <c r="M1166">
        <f>Table_Data[[#This Row],[P]]/(Table_Data[[#This Row],[CPI]]/$L$6)</f>
        <v>50.245315315315324</v>
      </c>
      <c r="N1166" s="43">
        <f>1-(Table_Data[[#This Row],[D]]/Table_Data[[#This Row],[E]])</f>
        <v>0.45590994371482174</v>
      </c>
    </row>
    <row r="1167" spans="2:14" x14ac:dyDescent="0.25">
      <c r="B1167" s="27">
        <v>1967.07</v>
      </c>
      <c r="C1167" s="25">
        <v>93.01</v>
      </c>
      <c r="D1167" s="28">
        <v>2.9066700000000001</v>
      </c>
      <c r="E1167" s="25">
        <v>5.32</v>
      </c>
      <c r="F1167" s="25">
        <v>33.4</v>
      </c>
      <c r="G1167" s="26">
        <v>5.16</v>
      </c>
      <c r="H1167">
        <f t="shared" si="36"/>
        <v>1967</v>
      </c>
      <c r="I1167">
        <f t="shared" si="37"/>
        <v>7.0000000000000009</v>
      </c>
      <c r="J1167">
        <f>Table_Data[[#This Row],[E]]*$J$6/Table_Data[[#This Row],[CPI]]</f>
        <v>42.189989221556893</v>
      </c>
      <c r="K1167">
        <f>Table_Data[[#This Row],[P]]*$J$6/Table_Data[[#This Row],[CPI]]</f>
        <v>737.61107095808393</v>
      </c>
      <c r="L1167">
        <f>Table_Data[[#This Row],[E]]/(Table_Data[[#This Row],[CPI]]/$L$6)</f>
        <v>2.914850299401198</v>
      </c>
      <c r="M1167">
        <f>Table_Data[[#This Row],[P]]/(Table_Data[[#This Row],[CPI]]/$L$6)</f>
        <v>50.960568862275458</v>
      </c>
      <c r="N1167" s="43">
        <f>1-(Table_Data[[#This Row],[D]]/Table_Data[[#This Row],[E]])</f>
        <v>0.45363345864661653</v>
      </c>
    </row>
    <row r="1168" spans="2:14" x14ac:dyDescent="0.25">
      <c r="B1168" s="27">
        <v>1967.08</v>
      </c>
      <c r="C1168" s="25">
        <v>94.49</v>
      </c>
      <c r="D1168" s="28">
        <v>2.9133300000000002</v>
      </c>
      <c r="E1168" s="25">
        <v>5.31</v>
      </c>
      <c r="F1168" s="25">
        <v>33.5</v>
      </c>
      <c r="G1168" s="26">
        <v>5.28</v>
      </c>
      <c r="H1168">
        <f t="shared" si="36"/>
        <v>1967</v>
      </c>
      <c r="I1168">
        <f t="shared" si="37"/>
        <v>8</v>
      </c>
      <c r="J1168">
        <f>Table_Data[[#This Row],[E]]*$J$6/Table_Data[[#This Row],[CPI]]</f>
        <v>41.984981194029849</v>
      </c>
      <c r="K1168">
        <f>Table_Data[[#This Row],[P]]*$J$6/Table_Data[[#This Row],[CPI]]</f>
        <v>747.11127552238804</v>
      </c>
      <c r="L1168">
        <f>Table_Data[[#This Row],[E]]/(Table_Data[[#This Row],[CPI]]/$L$6)</f>
        <v>2.9006865671641791</v>
      </c>
      <c r="M1168">
        <f>Table_Data[[#This Row],[P]]/(Table_Data[[#This Row],[CPI]]/$L$6)</f>
        <v>51.616925373134322</v>
      </c>
      <c r="N1168" s="43">
        <f>1-(Table_Data[[#This Row],[D]]/Table_Data[[#This Row],[E]])</f>
        <v>0.45135028248587561</v>
      </c>
    </row>
    <row r="1169" spans="2:14" x14ac:dyDescent="0.25">
      <c r="B1169" s="27">
        <v>1967.09</v>
      </c>
      <c r="C1169" s="25">
        <v>95.81</v>
      </c>
      <c r="D1169" s="28">
        <v>2.92</v>
      </c>
      <c r="E1169" s="25">
        <v>5.3</v>
      </c>
      <c r="F1169" s="25">
        <v>33.6</v>
      </c>
      <c r="G1169" s="26">
        <v>5.3</v>
      </c>
      <c r="H1169">
        <f t="shared" si="36"/>
        <v>1967</v>
      </c>
      <c r="I1169">
        <f t="shared" si="37"/>
        <v>9</v>
      </c>
      <c r="J1169">
        <f>Table_Data[[#This Row],[E]]*$J$6/Table_Data[[#This Row],[CPI]]</f>
        <v>41.781193452380947</v>
      </c>
      <c r="K1169">
        <f>Table_Data[[#This Row],[P]]*$J$6/Table_Data[[#This Row],[CPI]]</f>
        <v>755.29361220238104</v>
      </c>
      <c r="L1169">
        <f>Table_Data[[#This Row],[E]]/(Table_Data[[#This Row],[CPI]]/$L$6)</f>
        <v>2.8866071428571427</v>
      </c>
      <c r="M1169">
        <f>Table_Data[[#This Row],[P]]/(Table_Data[[#This Row],[CPI]]/$L$6)</f>
        <v>52.182232142857146</v>
      </c>
      <c r="N1169" s="43">
        <f>1-(Table_Data[[#This Row],[D]]/Table_Data[[#This Row],[E]])</f>
        <v>0.44905660377358492</v>
      </c>
    </row>
    <row r="1170" spans="2:14" x14ac:dyDescent="0.25">
      <c r="B1170" s="27">
        <v>1967.1</v>
      </c>
      <c r="C1170" s="25">
        <v>95.66</v>
      </c>
      <c r="D1170" s="28">
        <v>2.92</v>
      </c>
      <c r="E1170" s="25">
        <v>5.31</v>
      </c>
      <c r="F1170" s="25">
        <v>33.700000000000003</v>
      </c>
      <c r="G1170" s="26">
        <v>5.48</v>
      </c>
      <c r="H1170">
        <f t="shared" si="36"/>
        <v>1967</v>
      </c>
      <c r="I1170">
        <f t="shared" si="37"/>
        <v>10</v>
      </c>
      <c r="J1170">
        <f>Table_Data[[#This Row],[E]]*$J$6/Table_Data[[#This Row],[CPI]]</f>
        <v>41.735812166172103</v>
      </c>
      <c r="K1170">
        <f>Table_Data[[#This Row],[P]]*$J$6/Table_Data[[#This Row],[CPI]]</f>
        <v>751.87340712166167</v>
      </c>
      <c r="L1170">
        <f>Table_Data[[#This Row],[E]]/(Table_Data[[#This Row],[CPI]]/$L$6)</f>
        <v>2.8834718100890204</v>
      </c>
      <c r="M1170">
        <f>Table_Data[[#This Row],[P]]/(Table_Data[[#This Row],[CPI]]/$L$6)</f>
        <v>51.945934718100887</v>
      </c>
      <c r="N1170" s="43">
        <f>1-(Table_Data[[#This Row],[D]]/Table_Data[[#This Row],[E]])</f>
        <v>0.45009416195856866</v>
      </c>
    </row>
    <row r="1171" spans="2:14" x14ac:dyDescent="0.25">
      <c r="B1171" s="27">
        <v>1967.11</v>
      </c>
      <c r="C1171" s="25">
        <v>92.66</v>
      </c>
      <c r="D1171" s="28">
        <v>2.92</v>
      </c>
      <c r="E1171" s="25">
        <v>5.32</v>
      </c>
      <c r="F1171" s="25">
        <v>33.799999999999997</v>
      </c>
      <c r="G1171" s="26">
        <v>5.75</v>
      </c>
      <c r="H1171">
        <f t="shared" si="36"/>
        <v>1967</v>
      </c>
      <c r="I1171">
        <f t="shared" si="37"/>
        <v>11</v>
      </c>
      <c r="J1171">
        <f>Table_Data[[#This Row],[E]]*$J$6/Table_Data[[#This Row],[CPI]]</f>
        <v>41.690699408284033</v>
      </c>
      <c r="K1171">
        <f>Table_Data[[#This Row],[P]]*$J$6/Table_Data[[#This Row],[CPI]]</f>
        <v>726.13913668639066</v>
      </c>
      <c r="L1171">
        <f>Table_Data[[#This Row],[E]]/(Table_Data[[#This Row],[CPI]]/$L$6)</f>
        <v>2.8803550295857994</v>
      </c>
      <c r="M1171">
        <f>Table_Data[[#This Row],[P]]/(Table_Data[[#This Row],[CPI]]/$L$6)</f>
        <v>50.167988165680477</v>
      </c>
      <c r="N1171" s="43">
        <f>1-(Table_Data[[#This Row],[D]]/Table_Data[[#This Row],[E]])</f>
        <v>0.45112781954887227</v>
      </c>
    </row>
    <row r="1172" spans="2:14" x14ac:dyDescent="0.25">
      <c r="B1172" s="27">
        <v>1967.12</v>
      </c>
      <c r="C1172" s="25">
        <v>95.3</v>
      </c>
      <c r="D1172" s="28">
        <v>2.92</v>
      </c>
      <c r="E1172" s="25">
        <v>5.33</v>
      </c>
      <c r="F1172" s="25">
        <v>33.9</v>
      </c>
      <c r="G1172" s="26">
        <v>5.7</v>
      </c>
      <c r="H1172">
        <f t="shared" si="36"/>
        <v>1967</v>
      </c>
      <c r="I1172">
        <f t="shared" si="37"/>
        <v>12</v>
      </c>
      <c r="J1172">
        <f>Table_Data[[#This Row],[E]]*$J$6/Table_Data[[#This Row],[CPI]]</f>
        <v>41.645852802359883</v>
      </c>
      <c r="K1172">
        <f>Table_Data[[#This Row],[P]]*$J$6/Table_Data[[#This Row],[CPI]]</f>
        <v>744.62472271386434</v>
      </c>
      <c r="L1172">
        <f>Table_Data[[#This Row],[E]]/(Table_Data[[#This Row],[CPI]]/$L$6)</f>
        <v>2.8772566371681418</v>
      </c>
      <c r="M1172">
        <f>Table_Data[[#This Row],[P]]/(Table_Data[[#This Row],[CPI]]/$L$6)</f>
        <v>51.445132743362834</v>
      </c>
      <c r="N1172" s="43">
        <f>1-(Table_Data[[#This Row],[D]]/Table_Data[[#This Row],[E]])</f>
        <v>0.4521575984990619</v>
      </c>
    </row>
    <row r="1173" spans="2:14" x14ac:dyDescent="0.25">
      <c r="B1173" s="27">
        <v>1968.01</v>
      </c>
      <c r="C1173" s="25">
        <v>95.04</v>
      </c>
      <c r="D1173" s="28">
        <v>2.93</v>
      </c>
      <c r="E1173" s="25">
        <v>5.3666700000000001</v>
      </c>
      <c r="F1173" s="25">
        <v>34.1</v>
      </c>
      <c r="G1173" s="26">
        <v>5.53</v>
      </c>
      <c r="H1173">
        <f t="shared" si="36"/>
        <v>1968</v>
      </c>
      <c r="I1173">
        <f t="shared" si="37"/>
        <v>1</v>
      </c>
      <c r="J1173">
        <f>Table_Data[[#This Row],[E]]*$J$6/Table_Data[[#This Row],[CPI]]</f>
        <v>41.68643547184751</v>
      </c>
      <c r="K1173">
        <f>Table_Data[[#This Row],[P]]*$J$6/Table_Data[[#This Row],[CPI]]</f>
        <v>738.23783225806449</v>
      </c>
      <c r="L1173">
        <f>Table_Data[[#This Row],[E]]/(Table_Data[[#This Row],[CPI]]/$L$6)</f>
        <v>2.8800604398826977</v>
      </c>
      <c r="M1173">
        <f>Table_Data[[#This Row],[P]]/(Table_Data[[#This Row],[CPI]]/$L$6)</f>
        <v>51.003870967741939</v>
      </c>
      <c r="N1173" s="43">
        <f>1-(Table_Data[[#This Row],[D]]/Table_Data[[#This Row],[E]])</f>
        <v>0.45403760618782218</v>
      </c>
    </row>
    <row r="1174" spans="2:14" x14ac:dyDescent="0.25">
      <c r="B1174" s="27">
        <v>1968.02</v>
      </c>
      <c r="C1174" s="25">
        <v>90.75</v>
      </c>
      <c r="D1174" s="28">
        <v>2.94</v>
      </c>
      <c r="E1174" s="25">
        <v>5.4033300000000004</v>
      </c>
      <c r="F1174" s="25">
        <v>34.200000000000003</v>
      </c>
      <c r="G1174" s="26">
        <v>5.56</v>
      </c>
      <c r="H1174">
        <f t="shared" si="36"/>
        <v>1968</v>
      </c>
      <c r="I1174">
        <f t="shared" si="37"/>
        <v>2</v>
      </c>
      <c r="J1174">
        <f>Table_Data[[#This Row],[E]]*$J$6/Table_Data[[#This Row],[CPI]]</f>
        <v>41.848474865789477</v>
      </c>
      <c r="K1174">
        <f>Table_Data[[#This Row],[P]]*$J$6/Table_Data[[#This Row],[CPI]]</f>
        <v>702.85344298245616</v>
      </c>
      <c r="L1174">
        <f>Table_Data[[#This Row],[E]]/(Table_Data[[#This Row],[CPI]]/$L$6)</f>
        <v>2.8912555263157897</v>
      </c>
      <c r="M1174">
        <f>Table_Data[[#This Row],[P]]/(Table_Data[[#This Row],[CPI]]/$L$6)</f>
        <v>48.559210526315788</v>
      </c>
      <c r="N1174" s="43">
        <f>1-(Table_Data[[#This Row],[D]]/Table_Data[[#This Row],[E]])</f>
        <v>0.45589108938376899</v>
      </c>
    </row>
    <row r="1175" spans="2:14" x14ac:dyDescent="0.25">
      <c r="B1175" s="27">
        <v>1968.03</v>
      </c>
      <c r="C1175" s="25">
        <v>89.09</v>
      </c>
      <c r="D1175" s="28">
        <v>2.95</v>
      </c>
      <c r="E1175" s="25">
        <v>5.44</v>
      </c>
      <c r="F1175" s="25">
        <v>34.299999999999997</v>
      </c>
      <c r="G1175" s="26">
        <v>5.74</v>
      </c>
      <c r="H1175">
        <f t="shared" si="36"/>
        <v>1968</v>
      </c>
      <c r="I1175">
        <f t="shared" si="37"/>
        <v>3</v>
      </c>
      <c r="J1175">
        <f>Table_Data[[#This Row],[E]]*$J$6/Table_Data[[#This Row],[CPI]]</f>
        <v>42.009646647230326</v>
      </c>
      <c r="K1175">
        <f>Table_Data[[#This Row],[P]]*$J$6/Table_Data[[#This Row],[CPI]]</f>
        <v>687.98518746355694</v>
      </c>
      <c r="L1175">
        <f>Table_Data[[#This Row],[E]]/(Table_Data[[#This Row],[CPI]]/$L$6)</f>
        <v>2.9023906705539364</v>
      </c>
      <c r="M1175">
        <f>Table_Data[[#This Row],[P]]/(Table_Data[[#This Row],[CPI]]/$L$6)</f>
        <v>47.531982507288632</v>
      </c>
      <c r="N1175" s="43">
        <f>1-(Table_Data[[#This Row],[D]]/Table_Data[[#This Row],[E]])</f>
        <v>0.45772058823529416</v>
      </c>
    </row>
    <row r="1176" spans="2:14" x14ac:dyDescent="0.25">
      <c r="B1176" s="27">
        <v>1968.04</v>
      </c>
      <c r="C1176" s="25">
        <v>95.67</v>
      </c>
      <c r="D1176" s="28">
        <v>2.96333</v>
      </c>
      <c r="E1176" s="25">
        <v>5.4833299999999996</v>
      </c>
      <c r="F1176" s="25">
        <v>34.4</v>
      </c>
      <c r="G1176" s="26">
        <v>5.64</v>
      </c>
      <c r="H1176">
        <f t="shared" si="36"/>
        <v>1968</v>
      </c>
      <c r="I1176">
        <f t="shared" si="37"/>
        <v>4</v>
      </c>
      <c r="J1176">
        <f>Table_Data[[#This Row],[E]]*$J$6/Table_Data[[#This Row],[CPI]]</f>
        <v>42.221162802616277</v>
      </c>
      <c r="K1176">
        <f>Table_Data[[#This Row],[P]]*$J$6/Table_Data[[#This Row],[CPI]]</f>
        <v>736.65065668604666</v>
      </c>
      <c r="L1176">
        <f>Table_Data[[#This Row],[E]]/(Table_Data[[#This Row],[CPI]]/$L$6)</f>
        <v>2.9170040406976745</v>
      </c>
      <c r="M1176">
        <f>Table_Data[[#This Row],[P]]/(Table_Data[[#This Row],[CPI]]/$L$6)</f>
        <v>50.894215116279071</v>
      </c>
      <c r="N1176" s="43">
        <f>1-(Table_Data[[#This Row],[D]]/Table_Data[[#This Row],[E]])</f>
        <v>0.45957474746185256</v>
      </c>
    </row>
    <row r="1177" spans="2:14" x14ac:dyDescent="0.25">
      <c r="B1177" s="27">
        <v>1968.05</v>
      </c>
      <c r="C1177" s="25">
        <v>97.87</v>
      </c>
      <c r="D1177" s="28">
        <v>2.9766699999999999</v>
      </c>
      <c r="E1177" s="25">
        <v>5.5266700000000002</v>
      </c>
      <c r="F1177" s="25">
        <v>34.5</v>
      </c>
      <c r="G1177" s="26">
        <v>5.87</v>
      </c>
      <c r="H1177">
        <f t="shared" si="36"/>
        <v>1968</v>
      </c>
      <c r="I1177">
        <f t="shared" si="37"/>
        <v>5</v>
      </c>
      <c r="J1177">
        <f>Table_Data[[#This Row],[E]]*$J$6/Table_Data[[#This Row],[CPI]]</f>
        <v>42.431529553333334</v>
      </c>
      <c r="K1177">
        <f>Table_Data[[#This Row],[P]]*$J$6/Table_Data[[#This Row],[CPI]]</f>
        <v>751.40614463768122</v>
      </c>
      <c r="L1177">
        <f>Table_Data[[#This Row],[E]]/(Table_Data[[#This Row],[CPI]]/$L$6)</f>
        <v>2.9315380000000002</v>
      </c>
      <c r="M1177">
        <f>Table_Data[[#This Row],[P]]/(Table_Data[[#This Row],[CPI]]/$L$6)</f>
        <v>51.91365217391305</v>
      </c>
      <c r="N1177" s="43">
        <f>1-(Table_Data[[#This Row],[D]]/Table_Data[[#This Row],[E]])</f>
        <v>0.46139899794994099</v>
      </c>
    </row>
    <row r="1178" spans="2:14" x14ac:dyDescent="0.25">
      <c r="B1178" s="27">
        <v>1968.06</v>
      </c>
      <c r="C1178" s="25">
        <v>100.5</v>
      </c>
      <c r="D1178" s="28">
        <v>2.99</v>
      </c>
      <c r="E1178" s="25">
        <v>5.57</v>
      </c>
      <c r="F1178" s="25">
        <v>34.700000000000003</v>
      </c>
      <c r="G1178" s="26">
        <v>5.72</v>
      </c>
      <c r="H1178">
        <f t="shared" si="36"/>
        <v>1968</v>
      </c>
      <c r="I1178">
        <f t="shared" si="37"/>
        <v>6</v>
      </c>
      <c r="J1178">
        <f>Table_Data[[#This Row],[E]]*$J$6/Table_Data[[#This Row],[CPI]]</f>
        <v>42.517720172910664</v>
      </c>
      <c r="K1178">
        <f>Table_Data[[#This Row],[P]]*$J$6/Table_Data[[#This Row],[CPI]]</f>
        <v>767.15096541786738</v>
      </c>
      <c r="L1178">
        <f>Table_Data[[#This Row],[E]]/(Table_Data[[#This Row],[CPI]]/$L$6)</f>
        <v>2.9374927953890491</v>
      </c>
      <c r="M1178">
        <f>Table_Data[[#This Row],[P]]/(Table_Data[[#This Row],[CPI]]/$L$6)</f>
        <v>53.001440922190199</v>
      </c>
      <c r="N1178" s="43">
        <f>1-(Table_Data[[#This Row],[D]]/Table_Data[[#This Row],[E]])</f>
        <v>0.46319569120287252</v>
      </c>
    </row>
    <row r="1179" spans="2:14" x14ac:dyDescent="0.25">
      <c r="B1179" s="27">
        <v>1968.07</v>
      </c>
      <c r="C1179" s="25">
        <v>100.3</v>
      </c>
      <c r="D1179" s="28">
        <v>3.0033300000000001</v>
      </c>
      <c r="E1179" s="25">
        <v>5.6</v>
      </c>
      <c r="F1179" s="25">
        <v>34.9</v>
      </c>
      <c r="G1179" s="26">
        <v>5.5</v>
      </c>
      <c r="H1179">
        <f t="shared" si="36"/>
        <v>1968</v>
      </c>
      <c r="I1179">
        <f t="shared" si="37"/>
        <v>7.0000000000000009</v>
      </c>
      <c r="J1179">
        <f>Table_Data[[#This Row],[E]]*$J$6/Table_Data[[#This Row],[CPI]]</f>
        <v>42.501753581661887</v>
      </c>
      <c r="K1179">
        <f>Table_Data[[#This Row],[P]]*$J$6/Table_Data[[#This Row],[CPI]]</f>
        <v>761.23676504297998</v>
      </c>
      <c r="L1179">
        <f>Table_Data[[#This Row],[E]]/(Table_Data[[#This Row],[CPI]]/$L$6)</f>
        <v>2.9363896848137534</v>
      </c>
      <c r="M1179">
        <f>Table_Data[[#This Row],[P]]/(Table_Data[[#This Row],[CPI]]/$L$6)</f>
        <v>52.592836676217765</v>
      </c>
      <c r="N1179" s="43">
        <f>1-(Table_Data[[#This Row],[D]]/Table_Data[[#This Row],[E]])</f>
        <v>0.46369107142857136</v>
      </c>
    </row>
    <row r="1180" spans="2:14" x14ac:dyDescent="0.25">
      <c r="B1180" s="27">
        <v>1968.08</v>
      </c>
      <c r="C1180" s="25">
        <v>98.11</v>
      </c>
      <c r="D1180" s="28">
        <v>3.01667</v>
      </c>
      <c r="E1180" s="25">
        <v>5.63</v>
      </c>
      <c r="F1180" s="25">
        <v>35</v>
      </c>
      <c r="G1180" s="26">
        <v>5.42</v>
      </c>
      <c r="H1180">
        <f t="shared" si="36"/>
        <v>1968</v>
      </c>
      <c r="I1180">
        <f t="shared" si="37"/>
        <v>8</v>
      </c>
      <c r="J1180">
        <f>Table_Data[[#This Row],[E]]*$J$6/Table_Data[[#This Row],[CPI]]</f>
        <v>42.607357428571433</v>
      </c>
      <c r="K1180">
        <f>Table_Data[[#This Row],[P]]*$J$6/Table_Data[[#This Row],[CPI]]</f>
        <v>742.48807057142858</v>
      </c>
      <c r="L1180">
        <f>Table_Data[[#This Row],[E]]/(Table_Data[[#This Row],[CPI]]/$L$6)</f>
        <v>2.9436857142857145</v>
      </c>
      <c r="M1180">
        <f>Table_Data[[#This Row],[P]]/(Table_Data[[#This Row],[CPI]]/$L$6)</f>
        <v>51.297514285714286</v>
      </c>
      <c r="N1180" s="43">
        <f>1-(Table_Data[[#This Row],[D]]/Table_Data[[#This Row],[E]])</f>
        <v>0.46417939609236236</v>
      </c>
    </row>
    <row r="1181" spans="2:14" x14ac:dyDescent="0.25">
      <c r="B1181" s="27">
        <v>1968.09</v>
      </c>
      <c r="C1181" s="25">
        <v>101.3</v>
      </c>
      <c r="D1181" s="28">
        <v>3.03</v>
      </c>
      <c r="E1181" s="25">
        <v>5.66</v>
      </c>
      <c r="F1181" s="25">
        <v>35.1</v>
      </c>
      <c r="G1181" s="26">
        <v>5.46</v>
      </c>
      <c r="H1181">
        <f t="shared" si="36"/>
        <v>1968</v>
      </c>
      <c r="I1181">
        <f t="shared" si="37"/>
        <v>9</v>
      </c>
      <c r="J1181">
        <f>Table_Data[[#This Row],[E]]*$J$6/Table_Data[[#This Row],[CPI]]</f>
        <v>42.712359544159547</v>
      </c>
      <c r="K1181">
        <f>Table_Data[[#This Row],[P]]*$J$6/Table_Data[[#This Row],[CPI]]</f>
        <v>764.44558689458688</v>
      </c>
      <c r="L1181">
        <f>Table_Data[[#This Row],[E]]/(Table_Data[[#This Row],[CPI]]/$L$6)</f>
        <v>2.950940170940171</v>
      </c>
      <c r="M1181">
        <f>Table_Data[[#This Row],[P]]/(Table_Data[[#This Row],[CPI]]/$L$6)</f>
        <v>52.814529914529913</v>
      </c>
      <c r="N1181" s="43">
        <f>1-(Table_Data[[#This Row],[D]]/Table_Data[[#This Row],[E]])</f>
        <v>0.46466431095406369</v>
      </c>
    </row>
    <row r="1182" spans="2:14" x14ac:dyDescent="0.25">
      <c r="B1182" s="27">
        <v>1968.1</v>
      </c>
      <c r="C1182" s="25">
        <v>103.8</v>
      </c>
      <c r="D1182" s="28">
        <v>3.0433300000000001</v>
      </c>
      <c r="E1182" s="25">
        <v>5.6933299999999996</v>
      </c>
      <c r="F1182" s="25">
        <v>35.299999999999997</v>
      </c>
      <c r="G1182" s="26">
        <v>5.58</v>
      </c>
      <c r="H1182">
        <f t="shared" si="36"/>
        <v>1968</v>
      </c>
      <c r="I1182">
        <f t="shared" si="37"/>
        <v>10</v>
      </c>
      <c r="J1182">
        <f>Table_Data[[#This Row],[E]]*$J$6/Table_Data[[#This Row],[CPI]]</f>
        <v>42.720458085269122</v>
      </c>
      <c r="K1182">
        <f>Table_Data[[#This Row],[P]]*$J$6/Table_Data[[#This Row],[CPI]]</f>
        <v>778.87344475920679</v>
      </c>
      <c r="L1182">
        <f>Table_Data[[#This Row],[E]]/(Table_Data[[#This Row],[CPI]]/$L$6)</f>
        <v>2.9514996883852693</v>
      </c>
      <c r="M1182">
        <f>Table_Data[[#This Row],[P]]/(Table_Data[[#This Row],[CPI]]/$L$6)</f>
        <v>53.811331444759212</v>
      </c>
      <c r="N1182" s="43">
        <f>1-(Table_Data[[#This Row],[D]]/Table_Data[[#This Row],[E]])</f>
        <v>0.46545694698884477</v>
      </c>
    </row>
    <row r="1183" spans="2:14" x14ac:dyDescent="0.25">
      <c r="B1183" s="27">
        <v>1968.11</v>
      </c>
      <c r="C1183" s="25">
        <v>105.4</v>
      </c>
      <c r="D1183" s="28">
        <v>3.05667</v>
      </c>
      <c r="E1183" s="25">
        <v>5.7266700000000004</v>
      </c>
      <c r="F1183" s="25">
        <v>35.4</v>
      </c>
      <c r="G1183" s="26">
        <v>5.7</v>
      </c>
      <c r="H1183">
        <f t="shared" si="36"/>
        <v>1968</v>
      </c>
      <c r="I1183">
        <f t="shared" si="37"/>
        <v>11</v>
      </c>
      <c r="J1183">
        <f>Table_Data[[#This Row],[E]]*$J$6/Table_Data[[#This Row],[CPI]]</f>
        <v>42.84924207881356</v>
      </c>
      <c r="K1183">
        <f>Table_Data[[#This Row],[P]]*$J$6/Table_Data[[#This Row],[CPI]]</f>
        <v>788.64507909604527</v>
      </c>
      <c r="L1183">
        <f>Table_Data[[#This Row],[E]]/(Table_Data[[#This Row],[CPI]]/$L$6)</f>
        <v>2.9603972033898307</v>
      </c>
      <c r="M1183">
        <f>Table_Data[[#This Row],[P]]/(Table_Data[[#This Row],[CPI]]/$L$6)</f>
        <v>54.486440677966108</v>
      </c>
      <c r="N1183" s="43">
        <f>1-(Table_Data[[#This Row],[D]]/Table_Data[[#This Row],[E]])</f>
        <v>0.46623954235183807</v>
      </c>
    </row>
    <row r="1184" spans="2:14" x14ac:dyDescent="0.25">
      <c r="B1184" s="27">
        <v>1968.12</v>
      </c>
      <c r="C1184" s="25">
        <v>106.5</v>
      </c>
      <c r="D1184" s="28">
        <v>3.07</v>
      </c>
      <c r="E1184" s="25">
        <v>5.76</v>
      </c>
      <c r="F1184" s="25">
        <v>35.5</v>
      </c>
      <c r="G1184" s="26">
        <v>6.03</v>
      </c>
      <c r="H1184">
        <f t="shared" si="36"/>
        <v>1968</v>
      </c>
      <c r="I1184">
        <f t="shared" si="37"/>
        <v>12</v>
      </c>
      <c r="J1184">
        <f>Table_Data[[#This Row],[E]]*$J$6/Table_Data[[#This Row],[CPI]]</f>
        <v>42.977225915492959</v>
      </c>
      <c r="K1184">
        <f>Table_Data[[#This Row],[P]]*$J$6/Table_Data[[#This Row],[CPI]]</f>
        <v>794.63099999999997</v>
      </c>
      <c r="L1184">
        <f>Table_Data[[#This Row],[E]]/(Table_Data[[#This Row],[CPI]]/$L$6)</f>
        <v>2.9692394366197181</v>
      </c>
      <c r="M1184">
        <f>Table_Data[[#This Row],[P]]/(Table_Data[[#This Row],[CPI]]/$L$6)</f>
        <v>54.9</v>
      </c>
      <c r="N1184" s="43">
        <f>1-(Table_Data[[#This Row],[D]]/Table_Data[[#This Row],[E]])</f>
        <v>0.46701388888888895</v>
      </c>
    </row>
    <row r="1185" spans="2:14" x14ac:dyDescent="0.25">
      <c r="B1185" s="27">
        <v>1969.01</v>
      </c>
      <c r="C1185" s="25">
        <v>102</v>
      </c>
      <c r="D1185" s="28">
        <v>3.08</v>
      </c>
      <c r="E1185" s="25">
        <v>5.78</v>
      </c>
      <c r="F1185" s="25">
        <v>35.6</v>
      </c>
      <c r="G1185" s="26">
        <v>6.04</v>
      </c>
      <c r="H1185">
        <f t="shared" si="36"/>
        <v>1969</v>
      </c>
      <c r="I1185">
        <f t="shared" si="37"/>
        <v>1</v>
      </c>
      <c r="J1185">
        <f>Table_Data[[#This Row],[E]]*$J$6/Table_Data[[#This Row],[CPI]]</f>
        <v>43.005310674157307</v>
      </c>
      <c r="K1185">
        <f>Table_Data[[#This Row],[P]]*$J$6/Table_Data[[#This Row],[CPI]]</f>
        <v>758.91724719101126</v>
      </c>
      <c r="L1185">
        <f>Table_Data[[#This Row],[E]]/(Table_Data[[#This Row],[CPI]]/$L$6)</f>
        <v>2.9711797752808993</v>
      </c>
      <c r="M1185">
        <f>Table_Data[[#This Row],[P]]/(Table_Data[[#This Row],[CPI]]/$L$6)</f>
        <v>52.432584269662925</v>
      </c>
      <c r="N1185" s="43">
        <f>1-(Table_Data[[#This Row],[D]]/Table_Data[[#This Row],[E]])</f>
        <v>0.46712802768166095</v>
      </c>
    </row>
    <row r="1186" spans="2:14" x14ac:dyDescent="0.25">
      <c r="B1186" s="27">
        <v>1969.02</v>
      </c>
      <c r="C1186" s="25">
        <v>101.5</v>
      </c>
      <c r="D1186" s="28">
        <v>3.09</v>
      </c>
      <c r="E1186" s="25">
        <v>5.8</v>
      </c>
      <c r="F1186" s="25">
        <v>35.799999999999997</v>
      </c>
      <c r="G1186" s="26">
        <v>6.19</v>
      </c>
      <c r="H1186">
        <f t="shared" si="36"/>
        <v>1969</v>
      </c>
      <c r="I1186">
        <f t="shared" si="37"/>
        <v>2</v>
      </c>
      <c r="J1186">
        <f>Table_Data[[#This Row],[E]]*$J$6/Table_Data[[#This Row],[CPI]]</f>
        <v>42.913033519553075</v>
      </c>
      <c r="K1186">
        <f>Table_Data[[#This Row],[P]]*$J$6/Table_Data[[#This Row],[CPI]]</f>
        <v>750.9780865921789</v>
      </c>
      <c r="L1186">
        <f>Table_Data[[#This Row],[E]]/(Table_Data[[#This Row],[CPI]]/$L$6)</f>
        <v>2.9648044692737434</v>
      </c>
      <c r="M1186">
        <f>Table_Data[[#This Row],[P]]/(Table_Data[[#This Row],[CPI]]/$L$6)</f>
        <v>51.884078212290511</v>
      </c>
      <c r="N1186" s="43">
        <f>1-(Table_Data[[#This Row],[D]]/Table_Data[[#This Row],[E]])</f>
        <v>0.46724137931034482</v>
      </c>
    </row>
    <row r="1187" spans="2:14" x14ac:dyDescent="0.25">
      <c r="B1187" s="27">
        <v>1969.03</v>
      </c>
      <c r="C1187" s="25">
        <v>99.3</v>
      </c>
      <c r="D1187" s="28">
        <v>3.1</v>
      </c>
      <c r="E1187" s="25">
        <v>5.82</v>
      </c>
      <c r="F1187" s="25">
        <v>36.1</v>
      </c>
      <c r="G1187" s="26">
        <v>6.3</v>
      </c>
      <c r="H1187">
        <f t="shared" si="36"/>
        <v>1969</v>
      </c>
      <c r="I1187">
        <f t="shared" si="37"/>
        <v>3</v>
      </c>
      <c r="J1187">
        <f>Table_Data[[#This Row],[E]]*$J$6/Table_Data[[#This Row],[CPI]]</f>
        <v>42.703161772853186</v>
      </c>
      <c r="K1187">
        <f>Table_Data[[#This Row],[P]]*$J$6/Table_Data[[#This Row],[CPI]]</f>
        <v>728.59518282548481</v>
      </c>
      <c r="L1187">
        <f>Table_Data[[#This Row],[E]]/(Table_Data[[#This Row],[CPI]]/$L$6)</f>
        <v>2.9503047091412746</v>
      </c>
      <c r="M1187">
        <f>Table_Data[[#This Row],[P]]/(Table_Data[[#This Row],[CPI]]/$L$6)</f>
        <v>50.337673130193906</v>
      </c>
      <c r="N1187" s="43">
        <f>1-(Table_Data[[#This Row],[D]]/Table_Data[[#This Row],[E]])</f>
        <v>0.46735395189003437</v>
      </c>
    </row>
    <row r="1188" spans="2:14" x14ac:dyDescent="0.25">
      <c r="B1188" s="27">
        <v>1969.04</v>
      </c>
      <c r="C1188" s="25">
        <v>101.3</v>
      </c>
      <c r="D1188" s="28">
        <v>3.11</v>
      </c>
      <c r="E1188" s="25">
        <v>5.82667</v>
      </c>
      <c r="F1188" s="25">
        <v>36.299999999999997</v>
      </c>
      <c r="G1188" s="26">
        <v>6.17</v>
      </c>
      <c r="H1188">
        <f t="shared" si="36"/>
        <v>1969</v>
      </c>
      <c r="I1188">
        <f t="shared" si="37"/>
        <v>4</v>
      </c>
      <c r="J1188">
        <f>Table_Data[[#This Row],[E]]*$J$6/Table_Data[[#This Row],[CPI]]</f>
        <v>42.516552881267224</v>
      </c>
      <c r="K1188">
        <f>Table_Data[[#This Row],[P]]*$J$6/Table_Data[[#This Row],[CPI]]</f>
        <v>739.17465840220393</v>
      </c>
      <c r="L1188">
        <f>Table_Data[[#This Row],[E]]/(Table_Data[[#This Row],[CPI]]/$L$6)</f>
        <v>2.9374121487603309</v>
      </c>
      <c r="M1188">
        <f>Table_Data[[#This Row],[P]]/(Table_Data[[#This Row],[CPI]]/$L$6)</f>
        <v>51.068595041322318</v>
      </c>
      <c r="N1188" s="43">
        <f>1-(Table_Data[[#This Row],[D]]/Table_Data[[#This Row],[E]])</f>
        <v>0.46624744493853265</v>
      </c>
    </row>
    <row r="1189" spans="2:14" x14ac:dyDescent="0.25">
      <c r="B1189" s="27">
        <v>1969.05</v>
      </c>
      <c r="C1189" s="25">
        <v>104.6</v>
      </c>
      <c r="D1189" s="28">
        <v>3.12</v>
      </c>
      <c r="E1189" s="25">
        <v>5.8333300000000001</v>
      </c>
      <c r="F1189" s="25">
        <v>36.4</v>
      </c>
      <c r="G1189" s="26">
        <v>6.32</v>
      </c>
      <c r="H1189">
        <f t="shared" si="36"/>
        <v>1969</v>
      </c>
      <c r="I1189">
        <f t="shared" si="37"/>
        <v>5</v>
      </c>
      <c r="J1189">
        <f>Table_Data[[#This Row],[E]]*$J$6/Table_Data[[#This Row],[CPI]]</f>
        <v>42.448212923351655</v>
      </c>
      <c r="K1189">
        <f>Table_Data[[#This Row],[P]]*$J$6/Table_Data[[#This Row],[CPI]]</f>
        <v>761.15753296703303</v>
      </c>
      <c r="L1189">
        <f>Table_Data[[#This Row],[E]]/(Table_Data[[#This Row],[CPI]]/$L$6)</f>
        <v>2.9326906318681321</v>
      </c>
      <c r="M1189">
        <f>Table_Data[[#This Row],[P]]/(Table_Data[[#This Row],[CPI]]/$L$6)</f>
        <v>52.587362637362638</v>
      </c>
      <c r="N1189" s="43">
        <f>1-(Table_Data[[#This Row],[D]]/Table_Data[[#This Row],[E]])</f>
        <v>0.46514255151002948</v>
      </c>
    </row>
    <row r="1190" spans="2:14" x14ac:dyDescent="0.25">
      <c r="B1190" s="27">
        <v>1969.06</v>
      </c>
      <c r="C1190" s="25">
        <v>99.14</v>
      </c>
      <c r="D1190" s="28">
        <v>3.13</v>
      </c>
      <c r="E1190" s="25">
        <v>5.84</v>
      </c>
      <c r="F1190" s="25">
        <v>36.6</v>
      </c>
      <c r="G1190" s="26">
        <v>6.57</v>
      </c>
      <c r="H1190">
        <f t="shared" si="36"/>
        <v>1969</v>
      </c>
      <c r="I1190">
        <f t="shared" si="37"/>
        <v>6</v>
      </c>
      <c r="J1190">
        <f>Table_Data[[#This Row],[E]]*$J$6/Table_Data[[#This Row],[CPI]]</f>
        <v>42.264526775956284</v>
      </c>
      <c r="K1190">
        <f>Table_Data[[#This Row],[P]]*$J$6/Table_Data[[#This Row],[CPI]]</f>
        <v>717.48376448087436</v>
      </c>
      <c r="L1190">
        <f>Table_Data[[#This Row],[E]]/(Table_Data[[#This Row],[CPI]]/$L$6)</f>
        <v>2.92</v>
      </c>
      <c r="M1190">
        <f>Table_Data[[#This Row],[P]]/(Table_Data[[#This Row],[CPI]]/$L$6)</f>
        <v>49.57</v>
      </c>
      <c r="N1190" s="43">
        <f>1-(Table_Data[[#This Row],[D]]/Table_Data[[#This Row],[E]])</f>
        <v>0.46404109589041098</v>
      </c>
    </row>
    <row r="1191" spans="2:14" x14ac:dyDescent="0.25">
      <c r="B1191" s="27">
        <v>1969.07</v>
      </c>
      <c r="C1191" s="25">
        <v>94.71</v>
      </c>
      <c r="D1191" s="28">
        <v>3.1366700000000001</v>
      </c>
      <c r="E1191" s="25">
        <v>5.8566700000000003</v>
      </c>
      <c r="F1191" s="25">
        <v>36.799999999999997</v>
      </c>
      <c r="G1191" s="26">
        <v>6.72</v>
      </c>
      <c r="H1191">
        <f t="shared" si="36"/>
        <v>1969</v>
      </c>
      <c r="I1191">
        <f t="shared" si="37"/>
        <v>7.0000000000000009</v>
      </c>
      <c r="J1191">
        <f>Table_Data[[#This Row],[E]]*$J$6/Table_Data[[#This Row],[CPI]]</f>
        <v>42.154814662771741</v>
      </c>
      <c r="K1191">
        <f>Table_Data[[#This Row],[P]]*$J$6/Table_Data[[#This Row],[CPI]]</f>
        <v>681.69838777173914</v>
      </c>
      <c r="L1191">
        <f>Table_Data[[#This Row],[E]]/(Table_Data[[#This Row],[CPI]]/$L$6)</f>
        <v>2.9124201358695658</v>
      </c>
      <c r="M1191">
        <f>Table_Data[[#This Row],[P]]/(Table_Data[[#This Row],[CPI]]/$L$6)</f>
        <v>47.097635869565224</v>
      </c>
      <c r="N1191" s="43">
        <f>1-(Table_Data[[#This Row],[D]]/Table_Data[[#This Row],[E]])</f>
        <v>0.46442773794664882</v>
      </c>
    </row>
    <row r="1192" spans="2:14" x14ac:dyDescent="0.25">
      <c r="B1192" s="27">
        <v>1969.08</v>
      </c>
      <c r="C1192" s="25">
        <v>94.18</v>
      </c>
      <c r="D1192" s="28">
        <v>3.1433300000000002</v>
      </c>
      <c r="E1192" s="25">
        <v>5.8733300000000002</v>
      </c>
      <c r="F1192" s="25">
        <v>37</v>
      </c>
      <c r="G1192" s="26">
        <v>6.69</v>
      </c>
      <c r="H1192">
        <f t="shared" si="36"/>
        <v>1969</v>
      </c>
      <c r="I1192">
        <f t="shared" si="37"/>
        <v>8</v>
      </c>
      <c r="J1192">
        <f>Table_Data[[#This Row],[E]]*$J$6/Table_Data[[#This Row],[CPI]]</f>
        <v>42.046217038108111</v>
      </c>
      <c r="K1192">
        <f>Table_Data[[#This Row],[P]]*$J$6/Table_Data[[#This Row],[CPI]]</f>
        <v>674.21934756756764</v>
      </c>
      <c r="L1192">
        <f>Table_Data[[#This Row],[E]]/(Table_Data[[#This Row],[CPI]]/$L$6)</f>
        <v>2.9049172702702704</v>
      </c>
      <c r="M1192">
        <f>Table_Data[[#This Row],[P]]/(Table_Data[[#This Row],[CPI]]/$L$6)</f>
        <v>46.580918918918918</v>
      </c>
      <c r="N1192" s="43">
        <f>1-(Table_Data[[#This Row],[D]]/Table_Data[[#This Row],[E]])</f>
        <v>0.46481297662484489</v>
      </c>
    </row>
    <row r="1193" spans="2:14" x14ac:dyDescent="0.25">
      <c r="B1193" s="27">
        <v>1969.09</v>
      </c>
      <c r="C1193" s="25">
        <v>94.51</v>
      </c>
      <c r="D1193" s="28">
        <v>3.15</v>
      </c>
      <c r="E1193" s="25">
        <v>5.89</v>
      </c>
      <c r="F1193" s="25">
        <v>37.1</v>
      </c>
      <c r="G1193" s="26">
        <v>7.16</v>
      </c>
      <c r="H1193">
        <f t="shared" si="36"/>
        <v>1969</v>
      </c>
      <c r="I1193">
        <f t="shared" si="37"/>
        <v>9</v>
      </c>
      <c r="J1193">
        <f>Table_Data[[#This Row],[E]]*$J$6/Table_Data[[#This Row],[CPI]]</f>
        <v>42.051901078167113</v>
      </c>
      <c r="K1193">
        <f>Table_Data[[#This Row],[P]]*$J$6/Table_Data[[#This Row],[CPI]]</f>
        <v>674.75809353099737</v>
      </c>
      <c r="L1193">
        <f>Table_Data[[#This Row],[E]]/(Table_Data[[#This Row],[CPI]]/$L$6)</f>
        <v>2.9053099730458221</v>
      </c>
      <c r="M1193">
        <f>Table_Data[[#This Row],[P]]/(Table_Data[[#This Row],[CPI]]/$L$6)</f>
        <v>46.618140161725073</v>
      </c>
      <c r="N1193" s="43">
        <f>1-(Table_Data[[#This Row],[D]]/Table_Data[[#This Row],[E]])</f>
        <v>0.46519524617996599</v>
      </c>
    </row>
    <row r="1194" spans="2:14" x14ac:dyDescent="0.25">
      <c r="B1194" s="27">
        <v>1969.1</v>
      </c>
      <c r="C1194" s="25">
        <v>95.52</v>
      </c>
      <c r="D1194" s="28">
        <v>3.15333</v>
      </c>
      <c r="E1194" s="25">
        <v>5.8533299999999997</v>
      </c>
      <c r="F1194" s="25">
        <v>37.299999999999997</v>
      </c>
      <c r="G1194" s="26">
        <v>7.1</v>
      </c>
      <c r="H1194">
        <f t="shared" si="36"/>
        <v>1969</v>
      </c>
      <c r="I1194">
        <f t="shared" si="37"/>
        <v>10</v>
      </c>
      <c r="J1194">
        <f>Table_Data[[#This Row],[E]]*$J$6/Table_Data[[#This Row],[CPI]]</f>
        <v>41.566018509651478</v>
      </c>
      <c r="K1194">
        <f>Table_Data[[#This Row],[P]]*$J$6/Table_Data[[#This Row],[CPI]]</f>
        <v>678.3123603217158</v>
      </c>
      <c r="L1194">
        <f>Table_Data[[#This Row],[E]]/(Table_Data[[#This Row],[CPI]]/$L$6)</f>
        <v>2.8717409919571049</v>
      </c>
      <c r="M1194">
        <f>Table_Data[[#This Row],[P]]/(Table_Data[[#This Row],[CPI]]/$L$6)</f>
        <v>46.863699731903488</v>
      </c>
      <c r="N1194" s="43">
        <f>1-(Table_Data[[#This Row],[D]]/Table_Data[[#This Row],[E]])</f>
        <v>0.46127588910927619</v>
      </c>
    </row>
    <row r="1195" spans="2:14" x14ac:dyDescent="0.25">
      <c r="B1195" s="27">
        <v>1969.11</v>
      </c>
      <c r="C1195" s="25">
        <v>96.21</v>
      </c>
      <c r="D1195" s="28">
        <v>3.1566700000000001</v>
      </c>
      <c r="E1195" s="25">
        <v>5.8166700000000002</v>
      </c>
      <c r="F1195" s="25">
        <v>37.5</v>
      </c>
      <c r="G1195" s="26">
        <v>7.14</v>
      </c>
      <c r="H1195">
        <f t="shared" si="36"/>
        <v>1969</v>
      </c>
      <c r="I1195">
        <f t="shared" si="37"/>
        <v>11</v>
      </c>
      <c r="J1195">
        <f>Table_Data[[#This Row],[E]]*$J$6/Table_Data[[#This Row],[CPI]]</f>
        <v>41.085389322400005</v>
      </c>
      <c r="K1195">
        <f>Table_Data[[#This Row],[P]]*$J$6/Table_Data[[#This Row],[CPI]]</f>
        <v>679.56843119999996</v>
      </c>
      <c r="L1195">
        <f>Table_Data[[#This Row],[E]]/(Table_Data[[#This Row],[CPI]]/$L$6)</f>
        <v>2.8385349600000005</v>
      </c>
      <c r="M1195">
        <f>Table_Data[[#This Row],[P]]/(Table_Data[[#This Row],[CPI]]/$L$6)</f>
        <v>46.950479999999999</v>
      </c>
      <c r="N1195" s="43">
        <f>1-(Table_Data[[#This Row],[D]]/Table_Data[[#This Row],[E]])</f>
        <v>0.45730632819121597</v>
      </c>
    </row>
    <row r="1196" spans="2:14" x14ac:dyDescent="0.25">
      <c r="B1196" s="27">
        <v>1969.12</v>
      </c>
      <c r="C1196" s="25">
        <v>91.11</v>
      </c>
      <c r="D1196" s="28">
        <v>3.16</v>
      </c>
      <c r="E1196" s="25">
        <v>5.78</v>
      </c>
      <c r="F1196" s="25">
        <v>37.700000000000003</v>
      </c>
      <c r="G1196" s="26">
        <v>7.65</v>
      </c>
      <c r="H1196">
        <f t="shared" si="36"/>
        <v>1969</v>
      </c>
      <c r="I1196">
        <f t="shared" si="37"/>
        <v>12</v>
      </c>
      <c r="J1196">
        <f>Table_Data[[#This Row],[E]]*$J$6/Table_Data[[#This Row],[CPI]]</f>
        <v>40.609789389920422</v>
      </c>
      <c r="K1196">
        <f>Table_Data[[#This Row],[P]]*$J$6/Table_Data[[#This Row],[CPI]]</f>
        <v>640.13112652519897</v>
      </c>
      <c r="L1196">
        <f>Table_Data[[#This Row],[E]]/(Table_Data[[#This Row],[CPI]]/$L$6)</f>
        <v>2.805676392572944</v>
      </c>
      <c r="M1196">
        <f>Table_Data[[#This Row],[P]]/(Table_Data[[#This Row],[CPI]]/$L$6)</f>
        <v>44.225809018567631</v>
      </c>
      <c r="N1196" s="43">
        <f>1-(Table_Data[[#This Row],[D]]/Table_Data[[#This Row],[E]])</f>
        <v>0.45328719723183386</v>
      </c>
    </row>
    <row r="1197" spans="2:14" x14ac:dyDescent="0.25">
      <c r="B1197" s="27">
        <v>1970.01</v>
      </c>
      <c r="C1197" s="25">
        <v>90.31</v>
      </c>
      <c r="D1197" s="28">
        <v>3.1633300000000002</v>
      </c>
      <c r="E1197" s="25">
        <v>5.73</v>
      </c>
      <c r="F1197" s="25">
        <v>37.799999999999997</v>
      </c>
      <c r="G1197" s="26">
        <v>7.79</v>
      </c>
      <c r="H1197">
        <f t="shared" si="36"/>
        <v>1970</v>
      </c>
      <c r="I1197">
        <f t="shared" si="37"/>
        <v>1</v>
      </c>
      <c r="J1197">
        <f>Table_Data[[#This Row],[E]]*$J$6/Table_Data[[#This Row],[CPI]]</f>
        <v>40.151989682539693</v>
      </c>
      <c r="K1197">
        <f>Table_Data[[#This Row],[P]]*$J$6/Table_Data[[#This Row],[CPI]]</f>
        <v>632.8317955026456</v>
      </c>
      <c r="L1197">
        <f>Table_Data[[#This Row],[E]]/(Table_Data[[#This Row],[CPI]]/$L$6)</f>
        <v>2.7740476190476198</v>
      </c>
      <c r="M1197">
        <f>Table_Data[[#This Row],[P]]/(Table_Data[[#This Row],[CPI]]/$L$6)</f>
        <v>43.721507936507948</v>
      </c>
      <c r="N1197" s="43">
        <f>1-(Table_Data[[#This Row],[D]]/Table_Data[[#This Row],[E]])</f>
        <v>0.44793542757417104</v>
      </c>
    </row>
    <row r="1198" spans="2:14" x14ac:dyDescent="0.25">
      <c r="B1198" s="27">
        <v>1970.02</v>
      </c>
      <c r="C1198" s="25">
        <v>87.16</v>
      </c>
      <c r="D1198" s="28">
        <v>3.1666699999999999</v>
      </c>
      <c r="E1198" s="25">
        <v>5.68</v>
      </c>
      <c r="F1198" s="25">
        <v>38</v>
      </c>
      <c r="G1198" s="26">
        <v>7.24</v>
      </c>
      <c r="H1198">
        <f t="shared" si="36"/>
        <v>1970</v>
      </c>
      <c r="I1198">
        <f t="shared" si="37"/>
        <v>2</v>
      </c>
      <c r="J1198">
        <f>Table_Data[[#This Row],[E]]*$J$6/Table_Data[[#This Row],[CPI]]</f>
        <v>39.592141052631575</v>
      </c>
      <c r="K1198">
        <f>Table_Data[[#This Row],[P]]*$J$6/Table_Data[[#This Row],[CPI]]</f>
        <v>607.54419263157888</v>
      </c>
      <c r="L1198">
        <f>Table_Data[[#This Row],[E]]/(Table_Data[[#This Row],[CPI]]/$L$6)</f>
        <v>2.7353684210526312</v>
      </c>
      <c r="M1198">
        <f>Table_Data[[#This Row],[P]]/(Table_Data[[#This Row],[CPI]]/$L$6)</f>
        <v>41.974421052631577</v>
      </c>
      <c r="N1198" s="43">
        <f>1-(Table_Data[[#This Row],[D]]/Table_Data[[#This Row],[E]])</f>
        <v>0.44248767605633799</v>
      </c>
    </row>
    <row r="1199" spans="2:14" x14ac:dyDescent="0.25">
      <c r="B1199" s="27">
        <v>1970.03</v>
      </c>
      <c r="C1199" s="25">
        <v>88.65</v>
      </c>
      <c r="D1199" s="28">
        <v>3.17</v>
      </c>
      <c r="E1199" s="25">
        <v>5.63</v>
      </c>
      <c r="F1199" s="25">
        <v>38.200000000000003</v>
      </c>
      <c r="G1199" s="26">
        <v>7.07</v>
      </c>
      <c r="H1199">
        <f t="shared" si="36"/>
        <v>1970</v>
      </c>
      <c r="I1199">
        <f t="shared" si="37"/>
        <v>3</v>
      </c>
      <c r="J1199">
        <f>Table_Data[[#This Row],[E]]*$J$6/Table_Data[[#This Row],[CPI]]</f>
        <v>39.038154712041887</v>
      </c>
      <c r="K1199">
        <f>Table_Data[[#This Row],[P]]*$J$6/Table_Data[[#This Row],[CPI]]</f>
        <v>614.69492277486916</v>
      </c>
      <c r="L1199">
        <f>Table_Data[[#This Row],[E]]/(Table_Data[[#This Row],[CPI]]/$L$6)</f>
        <v>2.6970942408376963</v>
      </c>
      <c r="M1199">
        <f>Table_Data[[#This Row],[P]]/(Table_Data[[#This Row],[CPI]]/$L$6)</f>
        <v>42.468455497382202</v>
      </c>
      <c r="N1199" s="43">
        <f>1-(Table_Data[[#This Row],[D]]/Table_Data[[#This Row],[E]])</f>
        <v>0.43694493783303734</v>
      </c>
    </row>
    <row r="1200" spans="2:14" x14ac:dyDescent="0.25">
      <c r="B1200" s="27">
        <v>1970.04</v>
      </c>
      <c r="C1200" s="25">
        <v>85.95</v>
      </c>
      <c r="D1200" s="28">
        <v>3.17333</v>
      </c>
      <c r="E1200" s="25">
        <v>5.5933299999999999</v>
      </c>
      <c r="F1200" s="25">
        <v>38.5</v>
      </c>
      <c r="G1200" s="26">
        <v>7.39</v>
      </c>
      <c r="H1200">
        <f t="shared" si="36"/>
        <v>1970</v>
      </c>
      <c r="I1200">
        <f t="shared" si="37"/>
        <v>4</v>
      </c>
      <c r="J1200">
        <f>Table_Data[[#This Row],[E]]*$J$6/Table_Data[[#This Row],[CPI]]</f>
        <v>38.481674556103897</v>
      </c>
      <c r="K1200">
        <f>Table_Data[[#This Row],[P]]*$J$6/Table_Data[[#This Row],[CPI]]</f>
        <v>591.32930259740272</v>
      </c>
      <c r="L1200">
        <f>Table_Data[[#This Row],[E]]/(Table_Data[[#This Row],[CPI]]/$L$6)</f>
        <v>2.6586477662337664</v>
      </c>
      <c r="M1200">
        <f>Table_Data[[#This Row],[P]]/(Table_Data[[#This Row],[CPI]]/$L$6)</f>
        <v>40.854155844155848</v>
      </c>
      <c r="N1200" s="43">
        <f>1-(Table_Data[[#This Row],[D]]/Table_Data[[#This Row],[E]])</f>
        <v>0.4326581839440905</v>
      </c>
    </row>
    <row r="1201" spans="2:14" x14ac:dyDescent="0.25">
      <c r="B1201" s="27">
        <v>1970.05</v>
      </c>
      <c r="C1201" s="25">
        <v>76.06</v>
      </c>
      <c r="D1201" s="28">
        <v>3.1766700000000001</v>
      </c>
      <c r="E1201" s="25">
        <v>5.5566700000000004</v>
      </c>
      <c r="F1201" s="25">
        <v>38.6</v>
      </c>
      <c r="G1201" s="26">
        <v>7.91</v>
      </c>
      <c r="H1201">
        <f t="shared" si="36"/>
        <v>1970</v>
      </c>
      <c r="I1201">
        <f t="shared" si="37"/>
        <v>5</v>
      </c>
      <c r="J1201">
        <f>Table_Data[[#This Row],[E]]*$J$6/Table_Data[[#This Row],[CPI]]</f>
        <v>38.130416569689118</v>
      </c>
      <c r="K1201">
        <f>Table_Data[[#This Row],[P]]*$J$6/Table_Data[[#This Row],[CPI]]</f>
        <v>521.93120777202068</v>
      </c>
      <c r="L1201">
        <f>Table_Data[[#This Row],[E]]/(Table_Data[[#This Row],[CPI]]/$L$6)</f>
        <v>2.63437981865285</v>
      </c>
      <c r="M1201">
        <f>Table_Data[[#This Row],[P]]/(Table_Data[[#This Row],[CPI]]/$L$6)</f>
        <v>36.059533678756473</v>
      </c>
      <c r="N1201" s="43">
        <f>1-(Table_Data[[#This Row],[D]]/Table_Data[[#This Row],[E]])</f>
        <v>0.42831408019551276</v>
      </c>
    </row>
    <row r="1202" spans="2:14" x14ac:dyDescent="0.25">
      <c r="B1202" s="27">
        <v>1970.06</v>
      </c>
      <c r="C1202" s="25">
        <v>75.59</v>
      </c>
      <c r="D1202" s="28">
        <v>3.18</v>
      </c>
      <c r="E1202" s="25">
        <v>5.52</v>
      </c>
      <c r="F1202" s="25">
        <v>38.799999999999997</v>
      </c>
      <c r="G1202" s="26">
        <v>7.84</v>
      </c>
      <c r="H1202">
        <f t="shared" si="36"/>
        <v>1970</v>
      </c>
      <c r="I1202">
        <f t="shared" si="37"/>
        <v>6</v>
      </c>
      <c r="J1202">
        <f>Table_Data[[#This Row],[E]]*$J$6/Table_Data[[#This Row],[CPI]]</f>
        <v>37.683531958762892</v>
      </c>
      <c r="K1202">
        <f>Table_Data[[#This Row],[P]]*$J$6/Table_Data[[#This Row],[CPI]]</f>
        <v>516.03227912371142</v>
      </c>
      <c r="L1202">
        <f>Table_Data[[#This Row],[E]]/(Table_Data[[#This Row],[CPI]]/$L$6)</f>
        <v>2.6035051546391754</v>
      </c>
      <c r="M1202">
        <f>Table_Data[[#This Row],[P]]/(Table_Data[[#This Row],[CPI]]/$L$6)</f>
        <v>35.65198453608248</v>
      </c>
      <c r="N1202" s="43">
        <f>1-(Table_Data[[#This Row],[D]]/Table_Data[[#This Row],[E]])</f>
        <v>0.42391304347826075</v>
      </c>
    </row>
    <row r="1203" spans="2:14" x14ac:dyDescent="0.25">
      <c r="B1203" s="27">
        <v>1970.07</v>
      </c>
      <c r="C1203" s="25">
        <v>75.72</v>
      </c>
      <c r="D1203" s="28">
        <v>3.1833300000000002</v>
      </c>
      <c r="E1203" s="25">
        <v>5.4666699999999997</v>
      </c>
      <c r="F1203" s="25">
        <v>39</v>
      </c>
      <c r="G1203" s="26">
        <v>7.46</v>
      </c>
      <c r="H1203">
        <f t="shared" si="36"/>
        <v>1970</v>
      </c>
      <c r="I1203">
        <f t="shared" si="37"/>
        <v>7.0000000000000009</v>
      </c>
      <c r="J1203">
        <f>Table_Data[[#This Row],[E]]*$J$6/Table_Data[[#This Row],[CPI]]</f>
        <v>37.12808075871795</v>
      </c>
      <c r="K1203">
        <f>Table_Data[[#This Row],[P]]*$J$6/Table_Data[[#This Row],[CPI]]</f>
        <v>514.26888307692309</v>
      </c>
      <c r="L1203">
        <f>Table_Data[[#This Row],[E]]/(Table_Data[[#This Row],[CPI]]/$L$6)</f>
        <v>2.5651297692307695</v>
      </c>
      <c r="M1203">
        <f>Table_Data[[#This Row],[P]]/(Table_Data[[#This Row],[CPI]]/$L$6)</f>
        <v>35.530153846153851</v>
      </c>
      <c r="N1203" s="43">
        <f>1-(Table_Data[[#This Row],[D]]/Table_Data[[#This Row],[E]])</f>
        <v>0.4176838916561636</v>
      </c>
    </row>
    <row r="1204" spans="2:14" x14ac:dyDescent="0.25">
      <c r="B1204" s="27">
        <v>1970.08</v>
      </c>
      <c r="C1204" s="25">
        <v>77.92</v>
      </c>
      <c r="D1204" s="28">
        <v>3.1866699999999999</v>
      </c>
      <c r="E1204" s="25">
        <v>5.4133300000000002</v>
      </c>
      <c r="F1204" s="25">
        <v>39</v>
      </c>
      <c r="G1204" s="26">
        <v>7.53</v>
      </c>
      <c r="H1204">
        <f t="shared" si="36"/>
        <v>1970</v>
      </c>
      <c r="I1204">
        <f t="shared" si="37"/>
        <v>8</v>
      </c>
      <c r="J1204">
        <f>Table_Data[[#This Row],[E]]*$J$6/Table_Data[[#This Row],[CPI]]</f>
        <v>36.765810523333336</v>
      </c>
      <c r="K1204">
        <f>Table_Data[[#This Row],[P]]*$J$6/Table_Data[[#This Row],[CPI]]</f>
        <v>529.21066256410256</v>
      </c>
      <c r="L1204">
        <f>Table_Data[[#This Row],[E]]/(Table_Data[[#This Row],[CPI]]/$L$6)</f>
        <v>2.5401010000000004</v>
      </c>
      <c r="M1204">
        <f>Table_Data[[#This Row],[P]]/(Table_Data[[#This Row],[CPI]]/$L$6)</f>
        <v>36.562461538461541</v>
      </c>
      <c r="N1204" s="43">
        <f>1-(Table_Data[[#This Row],[D]]/Table_Data[[#This Row],[E]])</f>
        <v>0.41132907101543781</v>
      </c>
    </row>
    <row r="1205" spans="2:14" x14ac:dyDescent="0.25">
      <c r="B1205" s="27">
        <v>1970.09</v>
      </c>
      <c r="C1205" s="25">
        <v>82.58</v>
      </c>
      <c r="D1205" s="28">
        <v>3.19</v>
      </c>
      <c r="E1205" s="25">
        <v>5.36</v>
      </c>
      <c r="F1205" s="25">
        <v>39.200000000000003</v>
      </c>
      <c r="G1205" s="26">
        <v>7.39</v>
      </c>
      <c r="H1205">
        <f t="shared" si="36"/>
        <v>1970</v>
      </c>
      <c r="I1205">
        <f t="shared" si="37"/>
        <v>9</v>
      </c>
      <c r="J1205">
        <f>Table_Data[[#This Row],[E]]*$J$6/Table_Data[[#This Row],[CPI]]</f>
        <v>36.217875510204088</v>
      </c>
      <c r="K1205">
        <f>Table_Data[[#This Row],[P]]*$J$6/Table_Data[[#This Row],[CPI]]</f>
        <v>557.99853724489788</v>
      </c>
      <c r="L1205">
        <f>Table_Data[[#This Row],[E]]/(Table_Data[[#This Row],[CPI]]/$L$6)</f>
        <v>2.5022448979591836</v>
      </c>
      <c r="M1205">
        <f>Table_Data[[#This Row],[P]]/(Table_Data[[#This Row],[CPI]]/$L$6)</f>
        <v>38.551377551020401</v>
      </c>
      <c r="N1205" s="43">
        <f>1-(Table_Data[[#This Row],[D]]/Table_Data[[#This Row],[E]])</f>
        <v>0.4048507462686568</v>
      </c>
    </row>
    <row r="1206" spans="2:14" x14ac:dyDescent="0.25">
      <c r="B1206" s="27">
        <v>1970.1</v>
      </c>
      <c r="C1206" s="25">
        <v>84.37</v>
      </c>
      <c r="D1206" s="28">
        <v>3.17333</v>
      </c>
      <c r="E1206" s="25">
        <v>5.2833300000000003</v>
      </c>
      <c r="F1206" s="25">
        <v>39.4</v>
      </c>
      <c r="G1206" s="26">
        <v>7.33</v>
      </c>
      <c r="H1206">
        <f t="shared" si="36"/>
        <v>1970</v>
      </c>
      <c r="I1206">
        <f t="shared" si="37"/>
        <v>10</v>
      </c>
      <c r="J1206">
        <f>Table_Data[[#This Row],[E]]*$J$6/Table_Data[[#This Row],[CPI]]</f>
        <v>35.518593919035538</v>
      </c>
      <c r="K1206">
        <f>Table_Data[[#This Row],[P]]*$J$6/Table_Data[[#This Row],[CPI]]</f>
        <v>567.19980939086304</v>
      </c>
      <c r="L1206">
        <f>Table_Data[[#This Row],[E]]/(Table_Data[[#This Row],[CPI]]/$L$6)</f>
        <v>2.4539324619289347</v>
      </c>
      <c r="M1206">
        <f>Table_Data[[#This Row],[P]]/(Table_Data[[#This Row],[CPI]]/$L$6)</f>
        <v>39.187081218274116</v>
      </c>
      <c r="N1206" s="43">
        <f>1-(Table_Data[[#This Row],[D]]/Table_Data[[#This Row],[E]])</f>
        <v>0.39936933714153766</v>
      </c>
    </row>
    <row r="1207" spans="2:14" x14ac:dyDescent="0.25">
      <c r="B1207" s="27">
        <v>1970.11</v>
      </c>
      <c r="C1207" s="25">
        <v>84.28</v>
      </c>
      <c r="D1207" s="28">
        <v>3.1566700000000001</v>
      </c>
      <c r="E1207" s="25">
        <v>5.2066699999999999</v>
      </c>
      <c r="F1207" s="25">
        <v>39.6</v>
      </c>
      <c r="G1207" s="26">
        <v>6.84</v>
      </c>
      <c r="H1207">
        <f t="shared" si="36"/>
        <v>1970</v>
      </c>
      <c r="I1207">
        <f t="shared" si="37"/>
        <v>11</v>
      </c>
      <c r="J1207">
        <f>Table_Data[[#This Row],[E]]*$J$6/Table_Data[[#This Row],[CPI]]</f>
        <v>34.826442666414145</v>
      </c>
      <c r="K1207">
        <f>Table_Data[[#This Row],[P]]*$J$6/Table_Data[[#This Row],[CPI]]</f>
        <v>563.73317070707071</v>
      </c>
      <c r="L1207">
        <f>Table_Data[[#This Row],[E]]/(Table_Data[[#This Row],[CPI]]/$L$6)</f>
        <v>2.4061126515151514</v>
      </c>
      <c r="M1207">
        <f>Table_Data[[#This Row],[P]]/(Table_Data[[#This Row],[CPI]]/$L$6)</f>
        <v>38.947575757575756</v>
      </c>
      <c r="N1207" s="43">
        <f>1-(Table_Data[[#This Row],[D]]/Table_Data[[#This Row],[E]])</f>
        <v>0.39372574025240703</v>
      </c>
    </row>
    <row r="1208" spans="2:14" x14ac:dyDescent="0.25">
      <c r="B1208" s="27">
        <v>1970.12</v>
      </c>
      <c r="C1208" s="25">
        <v>90.05</v>
      </c>
      <c r="D1208" s="28">
        <v>3.14</v>
      </c>
      <c r="E1208" s="25">
        <v>5.13</v>
      </c>
      <c r="F1208" s="25">
        <v>39.799999999999997</v>
      </c>
      <c r="G1208" s="26">
        <v>6.39</v>
      </c>
      <c r="H1208">
        <f t="shared" si="36"/>
        <v>1970</v>
      </c>
      <c r="I1208">
        <f t="shared" si="37"/>
        <v>12</v>
      </c>
      <c r="J1208">
        <f>Table_Data[[#This Row],[E]]*$J$6/Table_Data[[#This Row],[CPI]]</f>
        <v>34.141181155778895</v>
      </c>
      <c r="K1208">
        <f>Table_Data[[#This Row],[P]]*$J$6/Table_Data[[#This Row],[CPI]]</f>
        <v>599.30085050251262</v>
      </c>
      <c r="L1208">
        <f>Table_Data[[#This Row],[E]]/(Table_Data[[#This Row],[CPI]]/$L$6)</f>
        <v>2.3587688442211059</v>
      </c>
      <c r="M1208">
        <f>Table_Data[[#This Row],[P]]/(Table_Data[[#This Row],[CPI]]/$L$6)</f>
        <v>41.404899497487442</v>
      </c>
      <c r="N1208" s="43">
        <f>1-(Table_Data[[#This Row],[D]]/Table_Data[[#This Row],[E]])</f>
        <v>0.3879142300194931</v>
      </c>
    </row>
    <row r="1209" spans="2:14" x14ac:dyDescent="0.25">
      <c r="B1209" s="27">
        <v>1971.01</v>
      </c>
      <c r="C1209" s="25">
        <v>93.49</v>
      </c>
      <c r="D1209" s="28">
        <v>3.13</v>
      </c>
      <c r="E1209" s="25">
        <v>5.16</v>
      </c>
      <c r="F1209" s="25">
        <v>39.799999999999997</v>
      </c>
      <c r="G1209" s="26">
        <v>6.24</v>
      </c>
      <c r="H1209">
        <f t="shared" si="36"/>
        <v>1971</v>
      </c>
      <c r="I1209">
        <f t="shared" si="37"/>
        <v>1</v>
      </c>
      <c r="J1209">
        <f>Table_Data[[#This Row],[E]]*$J$6/Table_Data[[#This Row],[CPI]]</f>
        <v>34.340837185929651</v>
      </c>
      <c r="K1209">
        <f>Table_Data[[#This Row],[P]]*$J$6/Table_Data[[#This Row],[CPI]]</f>
        <v>622.19474195979899</v>
      </c>
      <c r="L1209">
        <f>Table_Data[[#This Row],[E]]/(Table_Data[[#This Row],[CPI]]/$L$6)</f>
        <v>2.3725628140703523</v>
      </c>
      <c r="M1209">
        <f>Table_Data[[#This Row],[P]]/(Table_Data[[#This Row],[CPI]]/$L$6)</f>
        <v>42.986608040201006</v>
      </c>
      <c r="N1209" s="43">
        <f>1-(Table_Data[[#This Row],[D]]/Table_Data[[#This Row],[E]])</f>
        <v>0.39341085271317833</v>
      </c>
    </row>
    <row r="1210" spans="2:14" x14ac:dyDescent="0.25">
      <c r="B1210" s="27">
        <v>1971.02</v>
      </c>
      <c r="C1210" s="25">
        <v>97.11</v>
      </c>
      <c r="D1210" s="28">
        <v>3.12</v>
      </c>
      <c r="E1210" s="25">
        <v>5.19</v>
      </c>
      <c r="F1210" s="25">
        <v>39.9</v>
      </c>
      <c r="G1210" s="26">
        <v>6.11</v>
      </c>
      <c r="H1210">
        <f t="shared" si="36"/>
        <v>1971</v>
      </c>
      <c r="I1210">
        <f t="shared" si="37"/>
        <v>2</v>
      </c>
      <c r="J1210">
        <f>Table_Data[[#This Row],[E]]*$J$6/Table_Data[[#This Row],[CPI]]</f>
        <v>34.453925563909785</v>
      </c>
      <c r="K1210">
        <f>Table_Data[[#This Row],[P]]*$J$6/Table_Data[[#This Row],[CPI]]</f>
        <v>644.66680375939859</v>
      </c>
      <c r="L1210">
        <f>Table_Data[[#This Row],[E]]/(Table_Data[[#This Row],[CPI]]/$L$6)</f>
        <v>2.3803759398496243</v>
      </c>
      <c r="M1210">
        <f>Table_Data[[#This Row],[P]]/(Table_Data[[#This Row],[CPI]]/$L$6)</f>
        <v>44.539172932330828</v>
      </c>
      <c r="N1210" s="43">
        <f>1-(Table_Data[[#This Row],[D]]/Table_Data[[#This Row],[E]])</f>
        <v>0.39884393063583823</v>
      </c>
    </row>
    <row r="1211" spans="2:14" x14ac:dyDescent="0.25">
      <c r="B1211" s="27">
        <v>1971.03</v>
      </c>
      <c r="C1211" s="25">
        <v>99.6</v>
      </c>
      <c r="D1211" s="28">
        <v>3.11</v>
      </c>
      <c r="E1211" s="25">
        <v>5.22</v>
      </c>
      <c r="F1211" s="25">
        <v>40</v>
      </c>
      <c r="G1211" s="26">
        <v>5.7</v>
      </c>
      <c r="H1211">
        <f t="shared" si="36"/>
        <v>1971</v>
      </c>
      <c r="I1211">
        <f t="shared" si="37"/>
        <v>3</v>
      </c>
      <c r="J1211">
        <f>Table_Data[[#This Row],[E]]*$J$6/Table_Data[[#This Row],[CPI]]</f>
        <v>34.5664485</v>
      </c>
      <c r="K1211">
        <f>Table_Data[[#This Row],[P]]*$J$6/Table_Data[[#This Row],[CPI]]</f>
        <v>659.54372999999998</v>
      </c>
      <c r="L1211">
        <f>Table_Data[[#This Row],[E]]/(Table_Data[[#This Row],[CPI]]/$L$6)</f>
        <v>2.38815</v>
      </c>
      <c r="M1211">
        <f>Table_Data[[#This Row],[P]]/(Table_Data[[#This Row],[CPI]]/$L$6)</f>
        <v>45.567</v>
      </c>
      <c r="N1211" s="43">
        <f>1-(Table_Data[[#This Row],[D]]/Table_Data[[#This Row],[E]])</f>
        <v>0.40421455938697315</v>
      </c>
    </row>
    <row r="1212" spans="2:14" x14ac:dyDescent="0.25">
      <c r="B1212" s="27">
        <v>1971.04</v>
      </c>
      <c r="C1212" s="25">
        <v>103</v>
      </c>
      <c r="D1212" s="28">
        <v>3.1066699999999998</v>
      </c>
      <c r="E1212" s="25">
        <v>5.2533300000000001</v>
      </c>
      <c r="F1212" s="25">
        <v>40.1</v>
      </c>
      <c r="G1212" s="26">
        <v>5.83</v>
      </c>
      <c r="H1212">
        <f t="shared" si="36"/>
        <v>1971</v>
      </c>
      <c r="I1212">
        <f t="shared" si="37"/>
        <v>4</v>
      </c>
      <c r="J1212">
        <f>Table_Data[[#This Row],[E]]*$J$6/Table_Data[[#This Row],[CPI]]</f>
        <v>34.700406244638401</v>
      </c>
      <c r="K1212">
        <f>Table_Data[[#This Row],[P]]*$J$6/Table_Data[[#This Row],[CPI]]</f>
        <v>680.35738154613466</v>
      </c>
      <c r="L1212">
        <f>Table_Data[[#This Row],[E]]/(Table_Data[[#This Row],[CPI]]/$L$6)</f>
        <v>2.3974049625935163</v>
      </c>
      <c r="M1212">
        <f>Table_Data[[#This Row],[P]]/(Table_Data[[#This Row],[CPI]]/$L$6)</f>
        <v>47.00498753117207</v>
      </c>
      <c r="N1212" s="43">
        <f>1-(Table_Data[[#This Row],[D]]/Table_Data[[#This Row],[E]])</f>
        <v>0.40862843187083242</v>
      </c>
    </row>
    <row r="1213" spans="2:14" x14ac:dyDescent="0.25">
      <c r="B1213" s="27">
        <v>1971.05</v>
      </c>
      <c r="C1213" s="25">
        <v>101.6</v>
      </c>
      <c r="D1213" s="28">
        <v>3.1033300000000001</v>
      </c>
      <c r="E1213" s="25">
        <v>5.28667</v>
      </c>
      <c r="F1213" s="25">
        <v>40.299999999999997</v>
      </c>
      <c r="G1213" s="26">
        <v>6.39</v>
      </c>
      <c r="H1213">
        <f t="shared" si="36"/>
        <v>1971</v>
      </c>
      <c r="I1213">
        <f t="shared" si="37"/>
        <v>5</v>
      </c>
      <c r="J1213">
        <f>Table_Data[[#This Row],[E]]*$J$6/Table_Data[[#This Row],[CPI]]</f>
        <v>34.747327285111666</v>
      </c>
      <c r="K1213">
        <f>Table_Data[[#This Row],[P]]*$J$6/Table_Data[[#This Row],[CPI]]</f>
        <v>667.77923573200997</v>
      </c>
      <c r="L1213">
        <f>Table_Data[[#This Row],[E]]/(Table_Data[[#This Row],[CPI]]/$L$6)</f>
        <v>2.4006466749379656</v>
      </c>
      <c r="M1213">
        <f>Table_Data[[#This Row],[P]]/(Table_Data[[#This Row],[CPI]]/$L$6)</f>
        <v>46.135980148883384</v>
      </c>
      <c r="N1213" s="43">
        <f>1-(Table_Data[[#This Row],[D]]/Table_Data[[#This Row],[E]])</f>
        <v>0.41298965133061072</v>
      </c>
    </row>
    <row r="1214" spans="2:14" x14ac:dyDescent="0.25">
      <c r="B1214" s="27">
        <v>1971.06</v>
      </c>
      <c r="C1214" s="25">
        <v>99.72</v>
      </c>
      <c r="D1214" s="28">
        <v>3.1</v>
      </c>
      <c r="E1214" s="25">
        <v>5.32</v>
      </c>
      <c r="F1214" s="25">
        <v>40.6</v>
      </c>
      <c r="G1214" s="26">
        <v>6.52</v>
      </c>
      <c r="H1214">
        <f t="shared" si="36"/>
        <v>1971</v>
      </c>
      <c r="I1214">
        <f t="shared" si="37"/>
        <v>6</v>
      </c>
      <c r="J1214">
        <f>Table_Data[[#This Row],[E]]*$J$6/Table_Data[[#This Row],[CPI]]</f>
        <v>34.708020689655179</v>
      </c>
      <c r="K1214">
        <f>Table_Data[[#This Row],[P]]*$J$6/Table_Data[[#This Row],[CPI]]</f>
        <v>650.57966600985219</v>
      </c>
      <c r="L1214">
        <f>Table_Data[[#This Row],[E]]/(Table_Data[[#This Row],[CPI]]/$L$6)</f>
        <v>2.3979310344827591</v>
      </c>
      <c r="M1214">
        <f>Table_Data[[#This Row],[P]]/(Table_Data[[#This Row],[CPI]]/$L$6)</f>
        <v>44.947684729064044</v>
      </c>
      <c r="N1214" s="43">
        <f>1-(Table_Data[[#This Row],[D]]/Table_Data[[#This Row],[E]])</f>
        <v>0.41729323308270683</v>
      </c>
    </row>
    <row r="1215" spans="2:14" x14ac:dyDescent="0.25">
      <c r="B1215" s="27">
        <v>1971.07</v>
      </c>
      <c r="C1215" s="25">
        <v>99</v>
      </c>
      <c r="D1215" s="28">
        <v>3.09667</v>
      </c>
      <c r="E1215" s="25">
        <v>5.3566700000000003</v>
      </c>
      <c r="F1215" s="25">
        <v>40.700000000000003</v>
      </c>
      <c r="G1215" s="26">
        <v>6.73</v>
      </c>
      <c r="H1215">
        <f t="shared" si="36"/>
        <v>1971</v>
      </c>
      <c r="I1215">
        <f t="shared" si="37"/>
        <v>7.0000000000000009</v>
      </c>
      <c r="J1215">
        <f>Table_Data[[#This Row],[E]]*$J$6/Table_Data[[#This Row],[CPI]]</f>
        <v>34.86139261891892</v>
      </c>
      <c r="K1215">
        <f>Table_Data[[#This Row],[P]]*$J$6/Table_Data[[#This Row],[CPI]]</f>
        <v>644.2954054054054</v>
      </c>
      <c r="L1215">
        <f>Table_Data[[#This Row],[E]]/(Table_Data[[#This Row],[CPI]]/$L$6)</f>
        <v>2.4085272972972973</v>
      </c>
      <c r="M1215">
        <f>Table_Data[[#This Row],[P]]/(Table_Data[[#This Row],[CPI]]/$L$6)</f>
        <v>44.513513513513516</v>
      </c>
      <c r="N1215" s="43">
        <f>1-(Table_Data[[#This Row],[D]]/Table_Data[[#This Row],[E]])</f>
        <v>0.42190390671816635</v>
      </c>
    </row>
    <row r="1216" spans="2:14" x14ac:dyDescent="0.25">
      <c r="B1216" s="27">
        <v>1971.08</v>
      </c>
      <c r="C1216" s="25">
        <v>97.24</v>
      </c>
      <c r="D1216" s="28">
        <v>3.0933299999999999</v>
      </c>
      <c r="E1216" s="25">
        <v>5.3933299999999997</v>
      </c>
      <c r="F1216" s="25">
        <v>40.799999999999997</v>
      </c>
      <c r="G1216" s="26">
        <v>6.58</v>
      </c>
      <c r="H1216">
        <f t="shared" si="36"/>
        <v>1971</v>
      </c>
      <c r="I1216">
        <f t="shared" si="37"/>
        <v>8</v>
      </c>
      <c r="J1216">
        <f>Table_Data[[#This Row],[E]]*$J$6/Table_Data[[#This Row],[CPI]]</f>
        <v>35.013947804166669</v>
      </c>
      <c r="K1216">
        <f>Table_Data[[#This Row],[P]]*$J$6/Table_Data[[#This Row],[CPI]]</f>
        <v>631.29018333333329</v>
      </c>
      <c r="L1216">
        <f>Table_Data[[#This Row],[E]]/(Table_Data[[#This Row],[CPI]]/$L$6)</f>
        <v>2.4190671323529411</v>
      </c>
      <c r="M1216">
        <f>Table_Data[[#This Row],[P]]/(Table_Data[[#This Row],[CPI]]/$L$6)</f>
        <v>43.615000000000002</v>
      </c>
      <c r="N1216" s="43">
        <f>1-(Table_Data[[#This Row],[D]]/Table_Data[[#This Row],[E]])</f>
        <v>0.42645267395097275</v>
      </c>
    </row>
    <row r="1217" spans="2:14" x14ac:dyDescent="0.25">
      <c r="B1217" s="27">
        <v>1971.09</v>
      </c>
      <c r="C1217" s="25">
        <v>99.4</v>
      </c>
      <c r="D1217" s="28">
        <v>3.09</v>
      </c>
      <c r="E1217" s="25">
        <v>5.43</v>
      </c>
      <c r="F1217" s="25">
        <v>40.799999999999997</v>
      </c>
      <c r="G1217" s="26">
        <v>6.14</v>
      </c>
      <c r="H1217">
        <f t="shared" si="36"/>
        <v>1971</v>
      </c>
      <c r="I1217">
        <f t="shared" si="37"/>
        <v>9</v>
      </c>
      <c r="J1217">
        <f>Table_Data[[#This Row],[E]]*$J$6/Table_Data[[#This Row],[CPI]]</f>
        <v>35.252012499999999</v>
      </c>
      <c r="K1217">
        <f>Table_Data[[#This Row],[P]]*$J$6/Table_Data[[#This Row],[CPI]]</f>
        <v>645.31308333333345</v>
      </c>
      <c r="L1217">
        <f>Table_Data[[#This Row],[E]]/(Table_Data[[#This Row],[CPI]]/$L$6)</f>
        <v>2.435514705882353</v>
      </c>
      <c r="M1217">
        <f>Table_Data[[#This Row],[P]]/(Table_Data[[#This Row],[CPI]]/$L$6)</f>
        <v>44.583823529411774</v>
      </c>
      <c r="N1217" s="43">
        <f>1-(Table_Data[[#This Row],[D]]/Table_Data[[#This Row],[E]])</f>
        <v>0.43093922651933703</v>
      </c>
    </row>
    <row r="1218" spans="2:14" x14ac:dyDescent="0.25">
      <c r="B1218" s="27">
        <v>1971.1</v>
      </c>
      <c r="C1218" s="25">
        <v>97.29</v>
      </c>
      <c r="D1218" s="28">
        <v>3.0833300000000001</v>
      </c>
      <c r="E1218" s="25">
        <v>5.52</v>
      </c>
      <c r="F1218" s="25">
        <v>40.9</v>
      </c>
      <c r="G1218" s="26">
        <v>5.93</v>
      </c>
      <c r="H1218">
        <f t="shared" si="36"/>
        <v>1971</v>
      </c>
      <c r="I1218">
        <f t="shared" si="37"/>
        <v>10</v>
      </c>
      <c r="J1218">
        <f>Table_Data[[#This Row],[E]]*$J$6/Table_Data[[#This Row],[CPI]]</f>
        <v>35.748680684596579</v>
      </c>
      <c r="K1218">
        <f>Table_Data[[#This Row],[P]]*$J$6/Table_Data[[#This Row],[CPI]]</f>
        <v>630.07049706601481</v>
      </c>
      <c r="L1218">
        <f>Table_Data[[#This Row],[E]]/(Table_Data[[#This Row],[CPI]]/$L$6)</f>
        <v>2.4698288508557456</v>
      </c>
      <c r="M1218">
        <f>Table_Data[[#This Row],[P]]/(Table_Data[[#This Row],[CPI]]/$L$6)</f>
        <v>43.530733496332523</v>
      </c>
      <c r="N1218" s="43">
        <f>1-(Table_Data[[#This Row],[D]]/Table_Data[[#This Row],[E]])</f>
        <v>0.44142572463768104</v>
      </c>
    </row>
    <row r="1219" spans="2:14" x14ac:dyDescent="0.25">
      <c r="B1219" s="27">
        <v>1971.11</v>
      </c>
      <c r="C1219" s="25">
        <v>92.78</v>
      </c>
      <c r="D1219" s="28">
        <v>3.07667</v>
      </c>
      <c r="E1219" s="25">
        <v>5.61</v>
      </c>
      <c r="F1219" s="25">
        <v>40.9</v>
      </c>
      <c r="G1219" s="26">
        <v>5.81</v>
      </c>
      <c r="H1219">
        <f t="shared" si="36"/>
        <v>1971</v>
      </c>
      <c r="I1219">
        <f t="shared" si="37"/>
        <v>11</v>
      </c>
      <c r="J1219">
        <f>Table_Data[[#This Row],[E]]*$J$6/Table_Data[[#This Row],[CPI]]</f>
        <v>36.331539608801961</v>
      </c>
      <c r="K1219">
        <f>Table_Data[[#This Row],[P]]*$J$6/Table_Data[[#This Row],[CPI]]</f>
        <v>600.86278875305629</v>
      </c>
      <c r="L1219">
        <f>Table_Data[[#This Row],[E]]/(Table_Data[[#This Row],[CPI]]/$L$6)</f>
        <v>2.5100977995110028</v>
      </c>
      <c r="M1219">
        <f>Table_Data[[#This Row],[P]]/(Table_Data[[#This Row],[CPI]]/$L$6)</f>
        <v>41.51281173594132</v>
      </c>
      <c r="N1219" s="43">
        <f>1-(Table_Data[[#This Row],[D]]/Table_Data[[#This Row],[E]])</f>
        <v>0.45157397504456331</v>
      </c>
    </row>
    <row r="1220" spans="2:14" x14ac:dyDescent="0.25">
      <c r="B1220" s="27">
        <v>1971.12</v>
      </c>
      <c r="C1220" s="25">
        <v>99.17</v>
      </c>
      <c r="D1220" s="28">
        <v>3.07</v>
      </c>
      <c r="E1220" s="25">
        <v>5.7</v>
      </c>
      <c r="F1220" s="25">
        <v>41.1</v>
      </c>
      <c r="G1220" s="26">
        <v>5.93</v>
      </c>
      <c r="H1220">
        <f t="shared" si="36"/>
        <v>1971</v>
      </c>
      <c r="I1220">
        <f t="shared" si="37"/>
        <v>12</v>
      </c>
      <c r="J1220">
        <f>Table_Data[[#This Row],[E]]*$J$6/Table_Data[[#This Row],[CPI]]</f>
        <v>36.734766423357662</v>
      </c>
      <c r="K1220">
        <f>Table_Data[[#This Row],[P]]*$J$6/Table_Data[[#This Row],[CPI]]</f>
        <v>639.12048880778582</v>
      </c>
      <c r="L1220">
        <f>Table_Data[[#This Row],[E]]/(Table_Data[[#This Row],[CPI]]/$L$6)</f>
        <v>2.537956204379562</v>
      </c>
      <c r="M1220">
        <f>Table_Data[[#This Row],[P]]/(Table_Data[[#This Row],[CPI]]/$L$6)</f>
        <v>44.155985401459851</v>
      </c>
      <c r="N1220" s="43">
        <f>1-(Table_Data[[#This Row],[D]]/Table_Data[[#This Row],[E]])</f>
        <v>0.46140350877192982</v>
      </c>
    </row>
    <row r="1221" spans="2:14" x14ac:dyDescent="0.25">
      <c r="B1221" s="27">
        <v>1972.01</v>
      </c>
      <c r="C1221" s="25">
        <v>103.3</v>
      </c>
      <c r="D1221" s="28">
        <v>3.07</v>
      </c>
      <c r="E1221" s="25">
        <v>5.7366700000000002</v>
      </c>
      <c r="F1221" s="25">
        <v>41.1</v>
      </c>
      <c r="G1221" s="26">
        <v>5.95</v>
      </c>
      <c r="H1221">
        <f t="shared" si="36"/>
        <v>1972</v>
      </c>
      <c r="I1221">
        <f t="shared" si="37"/>
        <v>1</v>
      </c>
      <c r="J1221">
        <f>Table_Data[[#This Row],[E]]*$J$6/Table_Data[[#This Row],[CPI]]</f>
        <v>36.971093420681264</v>
      </c>
      <c r="K1221">
        <f>Table_Data[[#This Row],[P]]*$J$6/Table_Data[[#This Row],[CPI]]</f>
        <v>665.73708272506076</v>
      </c>
      <c r="L1221">
        <f>Table_Data[[#This Row],[E]]/(Table_Data[[#This Row],[CPI]]/$L$6)</f>
        <v>2.5542837226277371</v>
      </c>
      <c r="M1221">
        <f>Table_Data[[#This Row],[P]]/(Table_Data[[#This Row],[CPI]]/$L$6)</f>
        <v>45.994890510948906</v>
      </c>
      <c r="N1221" s="43">
        <f>1-(Table_Data[[#This Row],[D]]/Table_Data[[#This Row],[E]])</f>
        <v>0.46484633071102233</v>
      </c>
    </row>
    <row r="1222" spans="2:14" x14ac:dyDescent="0.25">
      <c r="B1222" s="27">
        <v>1972.02</v>
      </c>
      <c r="C1222" s="25">
        <v>105.2</v>
      </c>
      <c r="D1222" s="28">
        <v>3.07</v>
      </c>
      <c r="E1222" s="25">
        <v>5.7733299999999996</v>
      </c>
      <c r="F1222" s="25">
        <v>41.3</v>
      </c>
      <c r="G1222" s="26">
        <v>6.08</v>
      </c>
      <c r="H1222">
        <f t="shared" si="36"/>
        <v>1972</v>
      </c>
      <c r="I1222">
        <f t="shared" si="37"/>
        <v>2</v>
      </c>
      <c r="J1222">
        <f>Table_Data[[#This Row],[E]]*$J$6/Table_Data[[#This Row],[CPI]]</f>
        <v>37.027175070460054</v>
      </c>
      <c r="K1222">
        <f>Table_Data[[#This Row],[P]]*$J$6/Table_Data[[#This Row],[CPI]]</f>
        <v>674.69879903147705</v>
      </c>
      <c r="L1222">
        <f>Table_Data[[#This Row],[E]]/(Table_Data[[#This Row],[CPI]]/$L$6)</f>
        <v>2.5581583292978212</v>
      </c>
      <c r="M1222">
        <f>Table_Data[[#This Row],[P]]/(Table_Data[[#This Row],[CPI]]/$L$6)</f>
        <v>46.614043583535121</v>
      </c>
      <c r="N1222" s="43">
        <f>1-(Table_Data[[#This Row],[D]]/Table_Data[[#This Row],[E]])</f>
        <v>0.46824449667696111</v>
      </c>
    </row>
    <row r="1223" spans="2:14" x14ac:dyDescent="0.25">
      <c r="B1223" s="27">
        <v>1972.03</v>
      </c>
      <c r="C1223" s="25">
        <v>107.7</v>
      </c>
      <c r="D1223" s="28">
        <v>3.07</v>
      </c>
      <c r="E1223" s="25">
        <v>5.81</v>
      </c>
      <c r="F1223" s="25">
        <v>41.4</v>
      </c>
      <c r="G1223" s="26">
        <v>6.07</v>
      </c>
      <c r="H1223">
        <f t="shared" si="36"/>
        <v>1972</v>
      </c>
      <c r="I1223">
        <f t="shared" si="37"/>
        <v>3</v>
      </c>
      <c r="J1223">
        <f>Table_Data[[#This Row],[E]]*$J$6/Table_Data[[#This Row],[CPI]]</f>
        <v>37.17235193236715</v>
      </c>
      <c r="K1223">
        <f>Table_Data[[#This Row],[P]]*$J$6/Table_Data[[#This Row],[CPI]]</f>
        <v>689.06407971014505</v>
      </c>
      <c r="L1223">
        <f>Table_Data[[#This Row],[E]]/(Table_Data[[#This Row],[CPI]]/$L$6)</f>
        <v>2.5681884057971014</v>
      </c>
      <c r="M1223">
        <f>Table_Data[[#This Row],[P]]/(Table_Data[[#This Row],[CPI]]/$L$6)</f>
        <v>47.606521739130436</v>
      </c>
      <c r="N1223" s="43">
        <f>1-(Table_Data[[#This Row],[D]]/Table_Data[[#This Row],[E]])</f>
        <v>0.47160068846815839</v>
      </c>
    </row>
    <row r="1224" spans="2:14" x14ac:dyDescent="0.25">
      <c r="B1224" s="27">
        <v>1972.04</v>
      </c>
      <c r="C1224" s="25">
        <v>108.8</v>
      </c>
      <c r="D1224" s="28">
        <v>3.07</v>
      </c>
      <c r="E1224" s="25">
        <v>5.8633300000000004</v>
      </c>
      <c r="F1224" s="25">
        <v>41.5</v>
      </c>
      <c r="G1224" s="26">
        <v>6.19</v>
      </c>
      <c r="H1224">
        <f t="shared" si="36"/>
        <v>1972</v>
      </c>
      <c r="I1224">
        <f t="shared" si="37"/>
        <v>4</v>
      </c>
      <c r="J1224">
        <f>Table_Data[[#This Row],[E]]*$J$6/Table_Data[[#This Row],[CPI]]</f>
        <v>37.423162901445785</v>
      </c>
      <c r="K1224">
        <f>Table_Data[[#This Row],[P]]*$J$6/Table_Data[[#This Row],[CPI]]</f>
        <v>694.42452048192774</v>
      </c>
      <c r="L1224">
        <f>Table_Data[[#This Row],[E]]/(Table_Data[[#This Row],[CPI]]/$L$6)</f>
        <v>2.5855166024096388</v>
      </c>
      <c r="M1224">
        <f>Table_Data[[#This Row],[P]]/(Table_Data[[#This Row],[CPI]]/$L$6)</f>
        <v>47.976867469879515</v>
      </c>
      <c r="N1224" s="43">
        <f>1-(Table_Data[[#This Row],[D]]/Table_Data[[#This Row],[E]])</f>
        <v>0.47640675179462866</v>
      </c>
    </row>
    <row r="1225" spans="2:14" x14ac:dyDescent="0.25">
      <c r="B1225" s="27">
        <v>1972.05</v>
      </c>
      <c r="C1225" s="25">
        <v>107.7</v>
      </c>
      <c r="D1225" s="28">
        <v>3.07</v>
      </c>
      <c r="E1225" s="25">
        <v>5.9166699999999999</v>
      </c>
      <c r="F1225" s="25">
        <v>41.6</v>
      </c>
      <c r="G1225" s="26">
        <v>6.13</v>
      </c>
      <c r="H1225">
        <f t="shared" si="36"/>
        <v>1972</v>
      </c>
      <c r="I1225">
        <f t="shared" si="37"/>
        <v>5</v>
      </c>
      <c r="J1225">
        <f>Table_Data[[#This Row],[E]]*$J$6/Table_Data[[#This Row],[CPI]]</f>
        <v>37.672831720913464</v>
      </c>
      <c r="K1225">
        <f>Table_Data[[#This Row],[P]]*$J$6/Table_Data[[#This Row],[CPI]]</f>
        <v>685.75127163461548</v>
      </c>
      <c r="L1225">
        <f>Table_Data[[#This Row],[E]]/(Table_Data[[#This Row],[CPI]]/$L$6)</f>
        <v>2.6027658894230772</v>
      </c>
      <c r="M1225">
        <f>Table_Data[[#This Row],[P]]/(Table_Data[[#This Row],[CPI]]/$L$6)</f>
        <v>47.377644230769235</v>
      </c>
      <c r="N1225" s="43">
        <f>1-(Table_Data[[#This Row],[D]]/Table_Data[[#This Row],[E]])</f>
        <v>0.48112705288616742</v>
      </c>
    </row>
    <row r="1226" spans="2:14" x14ac:dyDescent="0.25">
      <c r="B1226" s="27">
        <v>1972.06</v>
      </c>
      <c r="C1226" s="25">
        <v>108</v>
      </c>
      <c r="D1226" s="28">
        <v>3.07</v>
      </c>
      <c r="E1226" s="25">
        <v>5.97</v>
      </c>
      <c r="F1226" s="25">
        <v>41.7</v>
      </c>
      <c r="G1226" s="26">
        <v>6.11</v>
      </c>
      <c r="H1226">
        <f t="shared" ref="H1226:H1289" si="38">VALUE(LEFT(B1226,4))</f>
        <v>1972</v>
      </c>
      <c r="I1226">
        <f t="shared" ref="I1226:I1289" si="39">VALUE(_xlfn.CONCAT("0.",RIGHT(B1226,LEN(B1226)-FIND(".",B1226))))*100</f>
        <v>6</v>
      </c>
      <c r="J1226">
        <f>Table_Data[[#This Row],[E]]*$J$6/Table_Data[[#This Row],[CPI]]</f>
        <v>37.921239568345321</v>
      </c>
      <c r="K1226">
        <f>Table_Data[[#This Row],[P]]*$J$6/Table_Data[[#This Row],[CPI]]</f>
        <v>686.0123741007194</v>
      </c>
      <c r="L1226">
        <f>Table_Data[[#This Row],[E]]/(Table_Data[[#This Row],[CPI]]/$L$6)</f>
        <v>2.6199280575539565</v>
      </c>
      <c r="M1226">
        <f>Table_Data[[#This Row],[P]]/(Table_Data[[#This Row],[CPI]]/$L$6)</f>
        <v>47.39568345323741</v>
      </c>
      <c r="N1226" s="43">
        <f>1-(Table_Data[[#This Row],[D]]/Table_Data[[#This Row],[E]])</f>
        <v>0.4857621440536013</v>
      </c>
    </row>
    <row r="1227" spans="2:14" x14ac:dyDescent="0.25">
      <c r="B1227" s="27">
        <v>1972.07</v>
      </c>
      <c r="C1227" s="25">
        <v>107.2</v>
      </c>
      <c r="D1227" s="28">
        <v>3.0733299999999999</v>
      </c>
      <c r="E1227" s="25">
        <v>6.0266700000000002</v>
      </c>
      <c r="F1227" s="25">
        <v>41.9</v>
      </c>
      <c r="G1227" s="26">
        <v>6.11</v>
      </c>
      <c r="H1227">
        <f t="shared" si="38"/>
        <v>1972</v>
      </c>
      <c r="I1227">
        <f t="shared" si="39"/>
        <v>7.0000000000000009</v>
      </c>
      <c r="J1227">
        <f>Table_Data[[#This Row],[E]]*$J$6/Table_Data[[#This Row],[CPI]]</f>
        <v>38.098478987828166</v>
      </c>
      <c r="K1227">
        <f>Table_Data[[#This Row],[P]]*$J$6/Table_Data[[#This Row],[CPI]]</f>
        <v>677.68053460620536</v>
      </c>
      <c r="L1227">
        <f>Table_Data[[#This Row],[E]]/(Table_Data[[#This Row],[CPI]]/$L$6)</f>
        <v>2.6321732935560864</v>
      </c>
      <c r="M1227">
        <f>Table_Data[[#This Row],[P]]/(Table_Data[[#This Row],[CPI]]/$L$6)</f>
        <v>46.820047732696906</v>
      </c>
      <c r="N1227" s="43">
        <f>1-(Table_Data[[#This Row],[D]]/Table_Data[[#This Row],[E]])</f>
        <v>0.49004508293966653</v>
      </c>
    </row>
    <row r="1228" spans="2:14" x14ac:dyDescent="0.25">
      <c r="B1228" s="27">
        <v>1972.08</v>
      </c>
      <c r="C1228" s="25">
        <v>111</v>
      </c>
      <c r="D1228" s="28">
        <v>3.07667</v>
      </c>
      <c r="E1228" s="25">
        <v>6.0833300000000001</v>
      </c>
      <c r="F1228" s="25">
        <v>42</v>
      </c>
      <c r="G1228" s="26">
        <v>6.21</v>
      </c>
      <c r="H1228">
        <f t="shared" si="38"/>
        <v>1972</v>
      </c>
      <c r="I1228">
        <f t="shared" si="39"/>
        <v>8</v>
      </c>
      <c r="J1228">
        <f>Table_Data[[#This Row],[E]]*$J$6/Table_Data[[#This Row],[CPI]]</f>
        <v>38.365100009761903</v>
      </c>
      <c r="K1228">
        <f>Table_Data[[#This Row],[P]]*$J$6/Table_Data[[#This Row],[CPI]]</f>
        <v>700.0320714285715</v>
      </c>
      <c r="L1228">
        <f>Table_Data[[#This Row],[E]]/(Table_Data[[#This Row],[CPI]]/$L$6)</f>
        <v>2.6505937857142858</v>
      </c>
      <c r="M1228">
        <f>Table_Data[[#This Row],[P]]/(Table_Data[[#This Row],[CPI]]/$L$6)</f>
        <v>48.364285714285714</v>
      </c>
      <c r="N1228" s="43">
        <f>1-(Table_Data[[#This Row],[D]]/Table_Data[[#This Row],[E]])</f>
        <v>0.49424575027164397</v>
      </c>
    </row>
    <row r="1229" spans="2:14" x14ac:dyDescent="0.25">
      <c r="B1229" s="27">
        <v>1972.09</v>
      </c>
      <c r="C1229" s="25">
        <v>109.4</v>
      </c>
      <c r="D1229" s="28">
        <v>3.08</v>
      </c>
      <c r="E1229" s="25">
        <v>6.14</v>
      </c>
      <c r="F1229" s="25">
        <v>42.1</v>
      </c>
      <c r="G1229" s="26">
        <v>6.55</v>
      </c>
      <c r="H1229">
        <f t="shared" si="38"/>
        <v>1972</v>
      </c>
      <c r="I1229">
        <f t="shared" si="39"/>
        <v>9</v>
      </c>
      <c r="J1229">
        <f>Table_Data[[#This Row],[E]]*$J$6/Table_Data[[#This Row],[CPI]]</f>
        <v>38.630517339667456</v>
      </c>
      <c r="K1229">
        <f>Table_Data[[#This Row],[P]]*$J$6/Table_Data[[#This Row],[CPI]]</f>
        <v>688.30270308788602</v>
      </c>
      <c r="L1229">
        <f>Table_Data[[#This Row],[E]]/(Table_Data[[#This Row],[CPI]]/$L$6)</f>
        <v>2.6689311163895484</v>
      </c>
      <c r="M1229">
        <f>Table_Data[[#This Row],[P]]/(Table_Data[[#This Row],[CPI]]/$L$6)</f>
        <v>47.553919239904985</v>
      </c>
      <c r="N1229" s="43">
        <f>1-(Table_Data[[#This Row],[D]]/Table_Data[[#This Row],[E]])</f>
        <v>0.49837133550488599</v>
      </c>
    </row>
    <row r="1230" spans="2:14" x14ac:dyDescent="0.25">
      <c r="B1230" s="27">
        <v>1972.1</v>
      </c>
      <c r="C1230" s="25">
        <v>109.6</v>
      </c>
      <c r="D1230" s="28">
        <v>3.1033300000000001</v>
      </c>
      <c r="E1230" s="25">
        <v>6.2333299999999996</v>
      </c>
      <c r="F1230" s="25">
        <v>42.3</v>
      </c>
      <c r="G1230" s="26">
        <v>6.48</v>
      </c>
      <c r="H1230">
        <f t="shared" si="38"/>
        <v>1972</v>
      </c>
      <c r="I1230">
        <f t="shared" si="39"/>
        <v>10</v>
      </c>
      <c r="J1230">
        <f>Table_Data[[#This Row],[E]]*$J$6/Table_Data[[#This Row],[CPI]]</f>
        <v>39.032287243735226</v>
      </c>
      <c r="K1230">
        <f>Table_Data[[#This Row],[P]]*$J$6/Table_Data[[#This Row],[CPI]]</f>
        <v>686.30069030732864</v>
      </c>
      <c r="L1230">
        <f>Table_Data[[#This Row],[E]]/(Table_Data[[#This Row],[CPI]]/$L$6)</f>
        <v>2.6966888652482273</v>
      </c>
      <c r="M1230">
        <f>Table_Data[[#This Row],[P]]/(Table_Data[[#This Row],[CPI]]/$L$6)</f>
        <v>47.415602836879437</v>
      </c>
      <c r="N1230" s="43">
        <f>1-(Table_Data[[#This Row],[D]]/Table_Data[[#This Row],[E]])</f>
        <v>0.50213930595684797</v>
      </c>
    </row>
    <row r="1231" spans="2:14" x14ac:dyDescent="0.25">
      <c r="B1231" s="27">
        <v>1972.11</v>
      </c>
      <c r="C1231" s="25">
        <v>115.1</v>
      </c>
      <c r="D1231" s="28">
        <v>3.1266699999999998</v>
      </c>
      <c r="E1231" s="25">
        <v>6.32667</v>
      </c>
      <c r="F1231" s="25">
        <v>42.4</v>
      </c>
      <c r="G1231" s="26">
        <v>6.28</v>
      </c>
      <c r="H1231">
        <f t="shared" si="38"/>
        <v>1972</v>
      </c>
      <c r="I1231">
        <f t="shared" si="39"/>
        <v>11</v>
      </c>
      <c r="J1231">
        <f>Table_Data[[#This Row],[E]]*$J$6/Table_Data[[#This Row],[CPI]]</f>
        <v>39.5233341884434</v>
      </c>
      <c r="K1231">
        <f>Table_Data[[#This Row],[P]]*$J$6/Table_Data[[#This Row],[CPI]]</f>
        <v>719.04110141509443</v>
      </c>
      <c r="L1231">
        <f>Table_Data[[#This Row],[E]]/(Table_Data[[#This Row],[CPI]]/$L$6)</f>
        <v>2.7306146462264151</v>
      </c>
      <c r="M1231">
        <f>Table_Data[[#This Row],[P]]/(Table_Data[[#This Row],[CPI]]/$L$6)</f>
        <v>49.677594339622644</v>
      </c>
      <c r="N1231" s="43">
        <f>1-(Table_Data[[#This Row],[D]]/Table_Data[[#This Row],[E]])</f>
        <v>0.50579530780015403</v>
      </c>
    </row>
    <row r="1232" spans="2:14" x14ac:dyDescent="0.25">
      <c r="B1232" s="27">
        <v>1972.12</v>
      </c>
      <c r="C1232" s="25">
        <v>117.5</v>
      </c>
      <c r="D1232" s="28">
        <v>3.15</v>
      </c>
      <c r="E1232" s="25">
        <v>6.42</v>
      </c>
      <c r="F1232" s="25">
        <v>42.5</v>
      </c>
      <c r="G1232" s="26">
        <v>6.36</v>
      </c>
      <c r="H1232">
        <f t="shared" si="38"/>
        <v>1972</v>
      </c>
      <c r="I1232">
        <f t="shared" si="39"/>
        <v>12</v>
      </c>
      <c r="J1232">
        <f>Table_Data[[#This Row],[E]]*$J$6/Table_Data[[#This Row],[CPI]]</f>
        <v>40.012008000000002</v>
      </c>
      <c r="K1232">
        <f>Table_Data[[#This Row],[P]]*$J$6/Table_Data[[#This Row],[CPI]]</f>
        <v>732.30700000000002</v>
      </c>
      <c r="L1232">
        <f>Table_Data[[#This Row],[E]]/(Table_Data[[#This Row],[CPI]]/$L$6)</f>
        <v>2.7643764705882354</v>
      </c>
      <c r="M1232">
        <f>Table_Data[[#This Row],[P]]/(Table_Data[[#This Row],[CPI]]/$L$6)</f>
        <v>50.59411764705883</v>
      </c>
      <c r="N1232" s="43">
        <f>1-(Table_Data[[#This Row],[D]]/Table_Data[[#This Row],[E]])</f>
        <v>0.50934579439252337</v>
      </c>
    </row>
    <row r="1233" spans="2:14" x14ac:dyDescent="0.25">
      <c r="B1233" s="27">
        <v>1973.01</v>
      </c>
      <c r="C1233" s="25">
        <v>118.4</v>
      </c>
      <c r="D1233" s="28">
        <v>3.1566700000000001</v>
      </c>
      <c r="E1233" s="25">
        <v>6.5466699999999998</v>
      </c>
      <c r="F1233" s="25">
        <v>42.6</v>
      </c>
      <c r="G1233" s="26">
        <v>6.46</v>
      </c>
      <c r="H1233">
        <f t="shared" si="38"/>
        <v>1973</v>
      </c>
      <c r="I1233">
        <f t="shared" si="39"/>
        <v>1</v>
      </c>
      <c r="J1233">
        <f>Table_Data[[#This Row],[E]]*$J$6/Table_Data[[#This Row],[CPI]]</f>
        <v>40.705688018544599</v>
      </c>
      <c r="K1233">
        <f>Table_Data[[#This Row],[P]]*$J$6/Table_Data[[#This Row],[CPI]]</f>
        <v>736.18396244131463</v>
      </c>
      <c r="L1233">
        <f>Table_Data[[#This Row],[E]]/(Table_Data[[#This Row],[CPI]]/$L$6)</f>
        <v>2.8123019014084507</v>
      </c>
      <c r="M1233">
        <f>Table_Data[[#This Row],[P]]/(Table_Data[[#This Row],[CPI]]/$L$6)</f>
        <v>50.861971830985922</v>
      </c>
      <c r="N1233" s="43">
        <f>1-(Table_Data[[#This Row],[D]]/Table_Data[[#This Row],[E]])</f>
        <v>0.51782051027468923</v>
      </c>
    </row>
    <row r="1234" spans="2:14" x14ac:dyDescent="0.25">
      <c r="B1234" s="27">
        <v>1973.02</v>
      </c>
      <c r="C1234" s="25">
        <v>114.2</v>
      </c>
      <c r="D1234" s="28">
        <v>3.1633300000000002</v>
      </c>
      <c r="E1234" s="25">
        <v>6.67333</v>
      </c>
      <c r="F1234" s="25">
        <v>42.9</v>
      </c>
      <c r="G1234" s="26">
        <v>6.64</v>
      </c>
      <c r="H1234">
        <f t="shared" si="38"/>
        <v>1973</v>
      </c>
      <c r="I1234">
        <f t="shared" si="39"/>
        <v>2</v>
      </c>
      <c r="J1234">
        <f>Table_Data[[#This Row],[E]]*$J$6/Table_Data[[#This Row],[CPI]]</f>
        <v>41.203068307925413</v>
      </c>
      <c r="K1234">
        <f>Table_Data[[#This Row],[P]]*$J$6/Table_Data[[#This Row],[CPI]]</f>
        <v>705.10380885780899</v>
      </c>
      <c r="L1234">
        <f>Table_Data[[#This Row],[E]]/(Table_Data[[#This Row],[CPI]]/$L$6)</f>
        <v>2.8466652447552452</v>
      </c>
      <c r="M1234">
        <f>Table_Data[[#This Row],[P]]/(Table_Data[[#This Row],[CPI]]/$L$6)</f>
        <v>48.714685314685319</v>
      </c>
      <c r="N1234" s="43">
        <f>1-(Table_Data[[#This Row],[D]]/Table_Data[[#This Row],[E]])</f>
        <v>0.52597428869844587</v>
      </c>
    </row>
    <row r="1235" spans="2:14" x14ac:dyDescent="0.25">
      <c r="B1235" s="27">
        <v>1973.03</v>
      </c>
      <c r="C1235" s="25">
        <v>112.4</v>
      </c>
      <c r="D1235" s="28">
        <v>3.17</v>
      </c>
      <c r="E1235" s="25">
        <v>6.8</v>
      </c>
      <c r="F1235" s="25">
        <v>43.3</v>
      </c>
      <c r="G1235" s="26">
        <v>6.71</v>
      </c>
      <c r="H1235">
        <f t="shared" si="38"/>
        <v>1973</v>
      </c>
      <c r="I1235">
        <f t="shared" si="39"/>
        <v>3</v>
      </c>
      <c r="J1235">
        <f>Table_Data[[#This Row],[E]]*$J$6/Table_Data[[#This Row],[CPI]]</f>
        <v>41.597311778291001</v>
      </c>
      <c r="K1235">
        <f>Table_Data[[#This Row],[P]]*$J$6/Table_Data[[#This Row],[CPI]]</f>
        <v>687.57909468822186</v>
      </c>
      <c r="L1235">
        <f>Table_Data[[#This Row],[E]]/(Table_Data[[#This Row],[CPI]]/$L$6)</f>
        <v>2.8739030023094689</v>
      </c>
      <c r="M1235">
        <f>Table_Data[[#This Row],[P]]/(Table_Data[[#This Row],[CPI]]/$L$6)</f>
        <v>47.503926096997695</v>
      </c>
      <c r="N1235" s="43">
        <f>1-(Table_Data[[#This Row],[D]]/Table_Data[[#This Row],[E]])</f>
        <v>0.5338235294117647</v>
      </c>
    </row>
    <row r="1236" spans="2:14" x14ac:dyDescent="0.25">
      <c r="B1236" s="27">
        <v>1973.04</v>
      </c>
      <c r="C1236" s="25">
        <v>110.3</v>
      </c>
      <c r="D1236" s="28">
        <v>3.1866699999999999</v>
      </c>
      <c r="E1236" s="25">
        <v>6.9433299999999996</v>
      </c>
      <c r="F1236" s="25">
        <v>43.6</v>
      </c>
      <c r="G1236" s="26">
        <v>6.67</v>
      </c>
      <c r="H1236">
        <f t="shared" si="38"/>
        <v>1973</v>
      </c>
      <c r="I1236">
        <f t="shared" si="39"/>
        <v>4</v>
      </c>
      <c r="J1236">
        <f>Table_Data[[#This Row],[E]]*$J$6/Table_Data[[#This Row],[CPI]]</f>
        <v>42.18184450481651</v>
      </c>
      <c r="K1236">
        <f>Table_Data[[#This Row],[P]]*$J$6/Table_Data[[#This Row],[CPI]]</f>
        <v>670.0902087155963</v>
      </c>
      <c r="L1236">
        <f>Table_Data[[#This Row],[E]]/(Table_Data[[#This Row],[CPI]]/$L$6)</f>
        <v>2.9142875917431192</v>
      </c>
      <c r="M1236">
        <f>Table_Data[[#This Row],[P]]/(Table_Data[[#This Row],[CPI]]/$L$6)</f>
        <v>46.295642201834859</v>
      </c>
      <c r="N1236" s="43">
        <f>1-(Table_Data[[#This Row],[D]]/Table_Data[[#This Row],[E]])</f>
        <v>0.54104586704074276</v>
      </c>
    </row>
    <row r="1237" spans="2:14" x14ac:dyDescent="0.25">
      <c r="B1237" s="27">
        <v>1973.05</v>
      </c>
      <c r="C1237" s="25">
        <v>107.2</v>
      </c>
      <c r="D1237" s="28">
        <v>3.2033299999999998</v>
      </c>
      <c r="E1237" s="25">
        <v>7.0866699999999998</v>
      </c>
      <c r="F1237" s="25">
        <v>43.9</v>
      </c>
      <c r="G1237" s="26">
        <v>6.85</v>
      </c>
      <c r="H1237">
        <f t="shared" si="38"/>
        <v>1973</v>
      </c>
      <c r="I1237">
        <f t="shared" si="39"/>
        <v>5</v>
      </c>
      <c r="J1237">
        <f>Table_Data[[#This Row],[E]]*$J$6/Table_Data[[#This Row],[CPI]]</f>
        <v>42.758448510022781</v>
      </c>
      <c r="K1237">
        <f>Table_Data[[#This Row],[P]]*$J$6/Table_Data[[#This Row],[CPI]]</f>
        <v>646.80670615034182</v>
      </c>
      <c r="L1237">
        <f>Table_Data[[#This Row],[E]]/(Table_Data[[#This Row],[CPI]]/$L$6)</f>
        <v>2.9541243963553532</v>
      </c>
      <c r="M1237">
        <f>Table_Data[[#This Row],[P]]/(Table_Data[[#This Row],[CPI]]/$L$6)</f>
        <v>44.687015945330302</v>
      </c>
      <c r="N1237" s="43">
        <f>1-(Table_Data[[#This Row],[D]]/Table_Data[[#This Row],[E]])</f>
        <v>0.54797810537248104</v>
      </c>
    </row>
    <row r="1238" spans="2:14" x14ac:dyDescent="0.25">
      <c r="B1238" s="27">
        <v>1973.06</v>
      </c>
      <c r="C1238" s="25">
        <v>104.8</v>
      </c>
      <c r="D1238" s="28">
        <v>3.22</v>
      </c>
      <c r="E1238" s="25">
        <v>7.23</v>
      </c>
      <c r="F1238" s="25">
        <v>44.2</v>
      </c>
      <c r="G1238" s="26">
        <v>6.9</v>
      </c>
      <c r="H1238">
        <f t="shared" si="38"/>
        <v>1973</v>
      </c>
      <c r="I1238">
        <f t="shared" si="39"/>
        <v>6</v>
      </c>
      <c r="J1238">
        <f>Table_Data[[#This Row],[E]]*$J$6/Table_Data[[#This Row],[CPI]]</f>
        <v>43.327165384615384</v>
      </c>
      <c r="K1238">
        <f>Table_Data[[#This Row],[P]]*$J$6/Table_Data[[#This Row],[CPI]]</f>
        <v>628.0341538461538</v>
      </c>
      <c r="L1238">
        <f>Table_Data[[#This Row],[E]]/(Table_Data[[#This Row],[CPI]]/$L$6)</f>
        <v>2.9934162895927603</v>
      </c>
      <c r="M1238">
        <f>Table_Data[[#This Row],[P]]/(Table_Data[[#This Row],[CPI]]/$L$6)</f>
        <v>43.390045248868773</v>
      </c>
      <c r="N1238" s="43">
        <f>1-(Table_Data[[#This Row],[D]]/Table_Data[[#This Row],[E]])</f>
        <v>0.55463347164591981</v>
      </c>
    </row>
    <row r="1239" spans="2:14" x14ac:dyDescent="0.25">
      <c r="B1239" s="27">
        <v>1973.07</v>
      </c>
      <c r="C1239" s="25">
        <v>105.8</v>
      </c>
      <c r="D1239" s="28">
        <v>3.2366700000000002</v>
      </c>
      <c r="E1239" s="25">
        <v>7.3833299999999999</v>
      </c>
      <c r="F1239" s="25">
        <v>44.3</v>
      </c>
      <c r="G1239" s="26">
        <v>7.13</v>
      </c>
      <c r="H1239">
        <f t="shared" si="38"/>
        <v>1973</v>
      </c>
      <c r="I1239">
        <f t="shared" si="39"/>
        <v>7.0000000000000009</v>
      </c>
      <c r="J1239">
        <f>Table_Data[[#This Row],[E]]*$J$6/Table_Data[[#This Row],[CPI]]</f>
        <v>44.146146736117387</v>
      </c>
      <c r="K1239">
        <f>Table_Data[[#This Row],[P]]*$J$6/Table_Data[[#This Row],[CPI]]</f>
        <v>632.59563431151241</v>
      </c>
      <c r="L1239">
        <f>Table_Data[[#This Row],[E]]/(Table_Data[[#This Row],[CPI]]/$L$6)</f>
        <v>3.0499986230248308</v>
      </c>
      <c r="M1239">
        <f>Table_Data[[#This Row],[P]]/(Table_Data[[#This Row],[CPI]]/$L$6)</f>
        <v>43.705191873589165</v>
      </c>
      <c r="N1239" s="43">
        <f>1-(Table_Data[[#This Row],[D]]/Table_Data[[#This Row],[E]])</f>
        <v>0.56162463278764463</v>
      </c>
    </row>
    <row r="1240" spans="2:14" x14ac:dyDescent="0.25">
      <c r="B1240" s="27">
        <v>1973.08</v>
      </c>
      <c r="C1240" s="25">
        <v>103.8</v>
      </c>
      <c r="D1240" s="28">
        <v>3.2533300000000001</v>
      </c>
      <c r="E1240" s="25">
        <v>7.53667</v>
      </c>
      <c r="F1240" s="25">
        <v>45.1</v>
      </c>
      <c r="G1240" s="26">
        <v>7.4</v>
      </c>
      <c r="H1240">
        <f t="shared" si="38"/>
        <v>1973</v>
      </c>
      <c r="I1240">
        <f t="shared" si="39"/>
        <v>8</v>
      </c>
      <c r="J1240">
        <f>Table_Data[[#This Row],[E]]*$J$6/Table_Data[[#This Row],[CPI]]</f>
        <v>44.263648327937915</v>
      </c>
      <c r="K1240">
        <f>Table_Data[[#This Row],[P]]*$J$6/Table_Data[[#This Row],[CPI]]</f>
        <v>609.6282172949002</v>
      </c>
      <c r="L1240">
        <f>Table_Data[[#This Row],[E]]/(Table_Data[[#This Row],[CPI]]/$L$6)</f>
        <v>3.0581166518847009</v>
      </c>
      <c r="M1240">
        <f>Table_Data[[#This Row],[P]]/(Table_Data[[#This Row],[CPI]]/$L$6)</f>
        <v>42.118403547671839</v>
      </c>
      <c r="N1240" s="43">
        <f>1-(Table_Data[[#This Row],[D]]/Table_Data[[#This Row],[E]])</f>
        <v>0.56833322939706798</v>
      </c>
    </row>
    <row r="1241" spans="2:14" x14ac:dyDescent="0.25">
      <c r="B1241" s="27">
        <v>1973.09</v>
      </c>
      <c r="C1241" s="25">
        <v>105.6</v>
      </c>
      <c r="D1241" s="28">
        <v>3.27</v>
      </c>
      <c r="E1241" s="25">
        <v>7.69</v>
      </c>
      <c r="F1241" s="25">
        <v>45.2</v>
      </c>
      <c r="G1241" s="26">
        <v>7.09</v>
      </c>
      <c r="H1241">
        <f t="shared" si="38"/>
        <v>1973</v>
      </c>
      <c r="I1241">
        <f t="shared" si="39"/>
        <v>9</v>
      </c>
      <c r="J1241">
        <f>Table_Data[[#This Row],[E]]*$J$6/Table_Data[[#This Row],[CPI]]</f>
        <v>45.064250663716813</v>
      </c>
      <c r="K1241">
        <f>Table_Data[[#This Row],[P]]*$J$6/Table_Data[[#This Row],[CPI]]</f>
        <v>618.82768141592919</v>
      </c>
      <c r="L1241">
        <f>Table_Data[[#This Row],[E]]/(Table_Data[[#This Row],[CPI]]/$L$6)</f>
        <v>3.1134292035398232</v>
      </c>
      <c r="M1241">
        <f>Table_Data[[#This Row],[P]]/(Table_Data[[#This Row],[CPI]]/$L$6)</f>
        <v>42.75398230088495</v>
      </c>
      <c r="N1241" s="43">
        <f>1-(Table_Data[[#This Row],[D]]/Table_Data[[#This Row],[E]])</f>
        <v>0.57477243172951886</v>
      </c>
    </row>
    <row r="1242" spans="2:14" x14ac:dyDescent="0.25">
      <c r="B1242" s="27">
        <v>1973.1</v>
      </c>
      <c r="C1242" s="25">
        <v>109.8</v>
      </c>
      <c r="D1242" s="28">
        <v>3.30667</v>
      </c>
      <c r="E1242" s="25">
        <v>7.8466699999999996</v>
      </c>
      <c r="F1242" s="25">
        <v>45.6</v>
      </c>
      <c r="G1242" s="26">
        <v>6.79</v>
      </c>
      <c r="H1242">
        <f t="shared" si="38"/>
        <v>1973</v>
      </c>
      <c r="I1242">
        <f t="shared" si="39"/>
        <v>10</v>
      </c>
      <c r="J1242">
        <f>Table_Data[[#This Row],[E]]*$J$6/Table_Data[[#This Row],[CPI]]</f>
        <v>45.579000210307015</v>
      </c>
      <c r="K1242">
        <f>Table_Data[[#This Row],[P]]*$J$6/Table_Data[[#This Row],[CPI]]</f>
        <v>637.7959342105263</v>
      </c>
      <c r="L1242">
        <f>Table_Data[[#This Row],[E]]/(Table_Data[[#This Row],[CPI]]/$L$6)</f>
        <v>3.1489925657894733</v>
      </c>
      <c r="M1242">
        <f>Table_Data[[#This Row],[P]]/(Table_Data[[#This Row],[CPI]]/$L$6)</f>
        <v>44.064473684210526</v>
      </c>
      <c r="N1242" s="43">
        <f>1-(Table_Data[[#This Row],[D]]/Table_Data[[#This Row],[E]])</f>
        <v>0.57858938887451616</v>
      </c>
    </row>
    <row r="1243" spans="2:14" x14ac:dyDescent="0.25">
      <c r="B1243" s="27">
        <v>1973.11</v>
      </c>
      <c r="C1243" s="25">
        <v>102</v>
      </c>
      <c r="D1243" s="28">
        <v>3.3433299999999999</v>
      </c>
      <c r="E1243" s="25">
        <v>8.0033300000000001</v>
      </c>
      <c r="F1243" s="25">
        <v>45.9</v>
      </c>
      <c r="G1243" s="26">
        <v>6.73</v>
      </c>
      <c r="H1243">
        <f t="shared" si="38"/>
        <v>1973</v>
      </c>
      <c r="I1243">
        <f t="shared" si="39"/>
        <v>11</v>
      </c>
      <c r="J1243">
        <f>Table_Data[[#This Row],[E]]*$J$6/Table_Data[[#This Row],[CPI]]</f>
        <v>46.185142492592597</v>
      </c>
      <c r="K1243">
        <f>Table_Data[[#This Row],[P]]*$J$6/Table_Data[[#This Row],[CPI]]</f>
        <v>588.6155555555556</v>
      </c>
      <c r="L1243">
        <f>Table_Data[[#This Row],[E]]/(Table_Data[[#This Row],[CPI]]/$L$6)</f>
        <v>3.1908701307189542</v>
      </c>
      <c r="M1243">
        <f>Table_Data[[#This Row],[P]]/(Table_Data[[#This Row],[CPI]]/$L$6)</f>
        <v>40.666666666666671</v>
      </c>
      <c r="N1243" s="43">
        <f>1-(Table_Data[[#This Row],[D]]/Table_Data[[#This Row],[E]])</f>
        <v>0.58225763525932339</v>
      </c>
    </row>
    <row r="1244" spans="2:14" x14ac:dyDescent="0.25">
      <c r="B1244" s="27">
        <v>1973.12</v>
      </c>
      <c r="C1244" s="25">
        <v>94.78</v>
      </c>
      <c r="D1244" s="28">
        <v>3.38</v>
      </c>
      <c r="E1244" s="25">
        <v>8.16</v>
      </c>
      <c r="F1244" s="25">
        <v>46.2</v>
      </c>
      <c r="G1244" s="26">
        <v>6.74</v>
      </c>
      <c r="H1244">
        <f t="shared" si="38"/>
        <v>1973</v>
      </c>
      <c r="I1244">
        <f t="shared" si="39"/>
        <v>12</v>
      </c>
      <c r="J1244">
        <f>Table_Data[[#This Row],[E]]*$J$6/Table_Data[[#This Row],[CPI]]</f>
        <v>46.783470129870132</v>
      </c>
      <c r="K1244">
        <f>Table_Data[[#This Row],[P]]*$J$6/Table_Data[[#This Row],[CPI]]</f>
        <v>543.39917878787878</v>
      </c>
      <c r="L1244">
        <f>Table_Data[[#This Row],[E]]/(Table_Data[[#This Row],[CPI]]/$L$6)</f>
        <v>3.2322077922077921</v>
      </c>
      <c r="M1244">
        <f>Table_Data[[#This Row],[P]]/(Table_Data[[#This Row],[CPI]]/$L$6)</f>
        <v>37.542727272727269</v>
      </c>
      <c r="N1244" s="43">
        <f>1-(Table_Data[[#This Row],[D]]/Table_Data[[#This Row],[E]])</f>
        <v>0.58578431372549022</v>
      </c>
    </row>
    <row r="1245" spans="2:14" x14ac:dyDescent="0.25">
      <c r="B1245" s="27">
        <v>1974.01</v>
      </c>
      <c r="C1245" s="25">
        <v>96.11</v>
      </c>
      <c r="D1245" s="28">
        <v>3.4</v>
      </c>
      <c r="E1245" s="25">
        <v>8.2266700000000004</v>
      </c>
      <c r="F1245" s="25">
        <v>46.6</v>
      </c>
      <c r="G1245" s="26">
        <v>6.99</v>
      </c>
      <c r="H1245">
        <f t="shared" si="38"/>
        <v>1974</v>
      </c>
      <c r="I1245">
        <f t="shared" si="39"/>
        <v>1</v>
      </c>
      <c r="J1245">
        <f>Table_Data[[#This Row],[E]]*$J$6/Table_Data[[#This Row],[CPI]]</f>
        <v>46.760851278755361</v>
      </c>
      <c r="K1245">
        <f>Table_Data[[#This Row],[P]]*$J$6/Table_Data[[#This Row],[CPI]]</f>
        <v>546.294602360515</v>
      </c>
      <c r="L1245">
        <f>Table_Data[[#This Row],[E]]/(Table_Data[[#This Row],[CPI]]/$L$6)</f>
        <v>3.23064508583691</v>
      </c>
      <c r="M1245">
        <f>Table_Data[[#This Row],[P]]/(Table_Data[[#This Row],[CPI]]/$L$6)</f>
        <v>37.742768240343345</v>
      </c>
      <c r="N1245" s="43">
        <f>1-(Table_Data[[#This Row],[D]]/Table_Data[[#This Row],[E]])</f>
        <v>0.5867100540072715</v>
      </c>
    </row>
    <row r="1246" spans="2:14" x14ac:dyDescent="0.25">
      <c r="B1246" s="27">
        <v>1974.02</v>
      </c>
      <c r="C1246" s="25">
        <v>93.45</v>
      </c>
      <c r="D1246" s="28">
        <v>3.42</v>
      </c>
      <c r="E1246" s="25">
        <v>8.2933299999999992</v>
      </c>
      <c r="F1246" s="25">
        <v>47.2</v>
      </c>
      <c r="G1246" s="26">
        <v>6.96</v>
      </c>
      <c r="H1246">
        <f t="shared" si="38"/>
        <v>1974</v>
      </c>
      <c r="I1246">
        <f t="shared" si="39"/>
        <v>2</v>
      </c>
      <c r="J1246">
        <f>Table_Data[[#This Row],[E]]*$J$6/Table_Data[[#This Row],[CPI]]</f>
        <v>46.540516322245757</v>
      </c>
      <c r="K1246">
        <f>Table_Data[[#This Row],[P]]*$J$6/Table_Data[[#This Row],[CPI]]</f>
        <v>524.42278919491525</v>
      </c>
      <c r="L1246">
        <f>Table_Data[[#This Row],[E]]/(Table_Data[[#This Row],[CPI]]/$L$6)</f>
        <v>3.2154224364406776</v>
      </c>
      <c r="M1246">
        <f>Table_Data[[#This Row],[P]]/(Table_Data[[#This Row],[CPI]]/$L$6)</f>
        <v>36.231673728813554</v>
      </c>
      <c r="N1246" s="43">
        <f>1-(Table_Data[[#This Row],[D]]/Table_Data[[#This Row],[E]])</f>
        <v>0.58762041303071255</v>
      </c>
    </row>
    <row r="1247" spans="2:14" x14ac:dyDescent="0.25">
      <c r="B1247" s="27">
        <v>1974.03</v>
      </c>
      <c r="C1247" s="25">
        <v>97.44</v>
      </c>
      <c r="D1247" s="28">
        <v>3.44</v>
      </c>
      <c r="E1247" s="25">
        <v>8.36</v>
      </c>
      <c r="F1247" s="25">
        <v>47.8</v>
      </c>
      <c r="G1247" s="26">
        <v>7.21</v>
      </c>
      <c r="H1247">
        <f t="shared" si="38"/>
        <v>1974</v>
      </c>
      <c r="I1247">
        <f t="shared" si="39"/>
        <v>3</v>
      </c>
      <c r="J1247">
        <f>Table_Data[[#This Row],[E]]*$J$6/Table_Data[[#This Row],[CPI]]</f>
        <v>46.325768200836826</v>
      </c>
      <c r="K1247">
        <f>Table_Data[[#This Row],[P]]*$J$6/Table_Data[[#This Row],[CPI]]</f>
        <v>539.95010209205032</v>
      </c>
      <c r="L1247">
        <f>Table_Data[[#This Row],[E]]/(Table_Data[[#This Row],[CPI]]/$L$6)</f>
        <v>3.2005857740585775</v>
      </c>
      <c r="M1247">
        <f>Table_Data[[#This Row],[P]]/(Table_Data[[#This Row],[CPI]]/$L$6)</f>
        <v>37.304435146443517</v>
      </c>
      <c r="N1247" s="43">
        <f>1-(Table_Data[[#This Row],[D]]/Table_Data[[#This Row],[E]])</f>
        <v>0.58851674641148322</v>
      </c>
    </row>
    <row r="1248" spans="2:14" x14ac:dyDescent="0.25">
      <c r="B1248" s="27">
        <v>1974.04</v>
      </c>
      <c r="C1248" s="25">
        <v>92.46</v>
      </c>
      <c r="D1248" s="28">
        <v>3.46</v>
      </c>
      <c r="E1248" s="25">
        <v>8.4866700000000002</v>
      </c>
      <c r="F1248" s="25">
        <v>48</v>
      </c>
      <c r="G1248" s="26">
        <v>7.51</v>
      </c>
      <c r="H1248">
        <f t="shared" si="38"/>
        <v>1974</v>
      </c>
      <c r="I1248">
        <f t="shared" si="39"/>
        <v>4</v>
      </c>
      <c r="J1248">
        <f>Table_Data[[#This Row],[E]]*$J$6/Table_Data[[#This Row],[CPI]]</f>
        <v>46.831743533125007</v>
      </c>
      <c r="K1248">
        <f>Table_Data[[#This Row],[P]]*$J$6/Table_Data[[#This Row],[CPI]]</f>
        <v>510.21932124999995</v>
      </c>
      <c r="L1248">
        <f>Table_Data[[#This Row],[E]]/(Table_Data[[#This Row],[CPI]]/$L$6)</f>
        <v>3.2355429375000004</v>
      </c>
      <c r="M1248">
        <f>Table_Data[[#This Row],[P]]/(Table_Data[[#This Row],[CPI]]/$L$6)</f>
        <v>35.250374999999998</v>
      </c>
      <c r="N1248" s="43">
        <f>1-(Table_Data[[#This Row],[D]]/Table_Data[[#This Row],[E]])</f>
        <v>0.59230180977933633</v>
      </c>
    </row>
    <row r="1249" spans="2:14" x14ac:dyDescent="0.25">
      <c r="B1249" s="27">
        <v>1974.05</v>
      </c>
      <c r="C1249" s="25">
        <v>89.67</v>
      </c>
      <c r="D1249" s="28">
        <v>3.48</v>
      </c>
      <c r="E1249" s="25">
        <v>8.6133299999999995</v>
      </c>
      <c r="F1249" s="25">
        <v>48.6</v>
      </c>
      <c r="G1249" s="26">
        <v>7.58</v>
      </c>
      <c r="H1249">
        <f t="shared" si="38"/>
        <v>1974</v>
      </c>
      <c r="I1249">
        <f t="shared" si="39"/>
        <v>5</v>
      </c>
      <c r="J1249">
        <f>Table_Data[[#This Row],[E]]*$J$6/Table_Data[[#This Row],[CPI]]</f>
        <v>46.94388910308642</v>
      </c>
      <c r="K1249">
        <f>Table_Data[[#This Row],[P]]*$J$6/Table_Data[[#This Row],[CPI]]</f>
        <v>488.71441543209875</v>
      </c>
      <c r="L1249">
        <f>Table_Data[[#This Row],[E]]/(Table_Data[[#This Row],[CPI]]/$L$6)</f>
        <v>3.2432909259259257</v>
      </c>
      <c r="M1249">
        <f>Table_Data[[#This Row],[P]]/(Table_Data[[#This Row],[CPI]]/$L$6)</f>
        <v>33.764629629629631</v>
      </c>
      <c r="N1249" s="43">
        <f>1-(Table_Data[[#This Row],[D]]/Table_Data[[#This Row],[E]])</f>
        <v>0.59597507584174758</v>
      </c>
    </row>
    <row r="1250" spans="2:14" x14ac:dyDescent="0.25">
      <c r="B1250" s="27">
        <v>1974.06</v>
      </c>
      <c r="C1250" s="25">
        <v>89.79</v>
      </c>
      <c r="D1250" s="28">
        <v>3.5</v>
      </c>
      <c r="E1250" s="25">
        <v>8.74</v>
      </c>
      <c r="F1250" s="25">
        <v>49</v>
      </c>
      <c r="G1250" s="26">
        <v>7.54</v>
      </c>
      <c r="H1250">
        <f t="shared" si="38"/>
        <v>1974</v>
      </c>
      <c r="I1250">
        <f t="shared" si="39"/>
        <v>6</v>
      </c>
      <c r="J1250">
        <f>Table_Data[[#This Row],[E]]*$J$6/Table_Data[[#This Row],[CPI]]</f>
        <v>47.245407755102043</v>
      </c>
      <c r="K1250">
        <f>Table_Data[[#This Row],[P]]*$J$6/Table_Data[[#This Row],[CPI]]</f>
        <v>485.37358836734694</v>
      </c>
      <c r="L1250">
        <f>Table_Data[[#This Row],[E]]/(Table_Data[[#This Row],[CPI]]/$L$6)</f>
        <v>3.2641224489795921</v>
      </c>
      <c r="M1250">
        <f>Table_Data[[#This Row],[P]]/(Table_Data[[#This Row],[CPI]]/$L$6)</f>
        <v>33.533816326530619</v>
      </c>
      <c r="N1250" s="43">
        <f>1-(Table_Data[[#This Row],[D]]/Table_Data[[#This Row],[E]])</f>
        <v>0.59954233409610991</v>
      </c>
    </row>
    <row r="1251" spans="2:14" x14ac:dyDescent="0.25">
      <c r="B1251" s="27">
        <v>1974.07</v>
      </c>
      <c r="C1251" s="25">
        <v>79.31</v>
      </c>
      <c r="D1251" s="28">
        <v>3.53</v>
      </c>
      <c r="E1251" s="25">
        <v>8.8633299999999995</v>
      </c>
      <c r="F1251" s="25">
        <v>49.4</v>
      </c>
      <c r="G1251" s="26">
        <v>7.81</v>
      </c>
      <c r="H1251">
        <f t="shared" si="38"/>
        <v>1974</v>
      </c>
      <c r="I1251">
        <f t="shared" si="39"/>
        <v>7.0000000000000009</v>
      </c>
      <c r="J1251">
        <f>Table_Data[[#This Row],[E]]*$J$6/Table_Data[[#This Row],[CPI]]</f>
        <v>47.524134826113361</v>
      </c>
      <c r="K1251">
        <f>Table_Data[[#This Row],[P]]*$J$6/Table_Data[[#This Row],[CPI]]</f>
        <v>425.25090829959515</v>
      </c>
      <c r="L1251">
        <f>Table_Data[[#This Row],[E]]/(Table_Data[[#This Row],[CPI]]/$L$6)</f>
        <v>3.2833793319838058</v>
      </c>
      <c r="M1251">
        <f>Table_Data[[#This Row],[P]]/(Table_Data[[#This Row],[CPI]]/$L$6)</f>
        <v>29.380020242914981</v>
      </c>
      <c r="N1251" s="43">
        <f>1-(Table_Data[[#This Row],[D]]/Table_Data[[#This Row],[E]])</f>
        <v>0.6017298238923745</v>
      </c>
    </row>
    <row r="1252" spans="2:14" x14ac:dyDescent="0.25">
      <c r="B1252" s="27">
        <v>1974.08</v>
      </c>
      <c r="C1252" s="25">
        <v>76.03</v>
      </c>
      <c r="D1252" s="28">
        <v>3.56</v>
      </c>
      <c r="E1252" s="25">
        <v>8.9866700000000002</v>
      </c>
      <c r="F1252" s="25">
        <v>50</v>
      </c>
      <c r="G1252" s="26">
        <v>8.0399999999999991</v>
      </c>
      <c r="H1252">
        <f t="shared" si="38"/>
        <v>1974</v>
      </c>
      <c r="I1252">
        <f t="shared" si="39"/>
        <v>8</v>
      </c>
      <c r="J1252">
        <f>Table_Data[[#This Row],[E]]*$J$6/Table_Data[[#This Row],[CPI]]</f>
        <v>47.607243791800002</v>
      </c>
      <c r="K1252">
        <f>Table_Data[[#This Row],[P]]*$J$6/Table_Data[[#This Row],[CPI]]</f>
        <v>402.77196620000001</v>
      </c>
      <c r="L1252">
        <f>Table_Data[[#This Row],[E]]/(Table_Data[[#This Row],[CPI]]/$L$6)</f>
        <v>3.2891212200000002</v>
      </c>
      <c r="M1252">
        <f>Table_Data[[#This Row],[P]]/(Table_Data[[#This Row],[CPI]]/$L$6)</f>
        <v>27.826980000000002</v>
      </c>
      <c r="N1252" s="43">
        <f>1-(Table_Data[[#This Row],[D]]/Table_Data[[#This Row],[E]])</f>
        <v>0.60385771370262842</v>
      </c>
    </row>
    <row r="1253" spans="2:14" x14ac:dyDescent="0.25">
      <c r="B1253" s="27">
        <v>1974.09</v>
      </c>
      <c r="C1253" s="25">
        <v>68.12</v>
      </c>
      <c r="D1253" s="28">
        <v>3.59</v>
      </c>
      <c r="E1253" s="25">
        <v>9.11</v>
      </c>
      <c r="F1253" s="25">
        <v>50.6</v>
      </c>
      <c r="G1253" s="26">
        <v>8.0399999999999991</v>
      </c>
      <c r="H1253">
        <f t="shared" si="38"/>
        <v>1974</v>
      </c>
      <c r="I1253">
        <f t="shared" si="39"/>
        <v>9</v>
      </c>
      <c r="J1253">
        <f>Table_Data[[#This Row],[E]]*$J$6/Table_Data[[#This Row],[CPI]]</f>
        <v>47.688329446640317</v>
      </c>
      <c r="K1253">
        <f>Table_Data[[#This Row],[P]]*$J$6/Table_Data[[#This Row],[CPI]]</f>
        <v>356.58935256916999</v>
      </c>
      <c r="L1253">
        <f>Table_Data[[#This Row],[E]]/(Table_Data[[#This Row],[CPI]]/$L$6)</f>
        <v>3.2947233201581025</v>
      </c>
      <c r="M1253">
        <f>Table_Data[[#This Row],[P]]/(Table_Data[[#This Row],[CPI]]/$L$6)</f>
        <v>24.636284584980238</v>
      </c>
      <c r="N1253" s="43">
        <f>1-(Table_Data[[#This Row],[D]]/Table_Data[[#This Row],[E]])</f>
        <v>0.60592755214050498</v>
      </c>
    </row>
    <row r="1254" spans="2:14" x14ac:dyDescent="0.25">
      <c r="B1254" s="27">
        <v>1974.1</v>
      </c>
      <c r="C1254" s="25">
        <v>69.44</v>
      </c>
      <c r="D1254" s="28">
        <v>3.5933299999999999</v>
      </c>
      <c r="E1254" s="25">
        <v>9.0366700000000009</v>
      </c>
      <c r="F1254" s="25">
        <v>51.1</v>
      </c>
      <c r="G1254" s="26">
        <v>7.9</v>
      </c>
      <c r="H1254">
        <f t="shared" si="38"/>
        <v>1974</v>
      </c>
      <c r="I1254">
        <f t="shared" si="39"/>
        <v>10</v>
      </c>
      <c r="J1254">
        <f>Table_Data[[#This Row],[E]]*$J$6/Table_Data[[#This Row],[CPI]]</f>
        <v>46.841605471428579</v>
      </c>
      <c r="K1254">
        <f>Table_Data[[#This Row],[P]]*$J$6/Table_Data[[#This Row],[CPI]]</f>
        <v>359.94244383561642</v>
      </c>
      <c r="L1254">
        <f>Table_Data[[#This Row],[E]]/(Table_Data[[#This Row],[CPI]]/$L$6)</f>
        <v>3.2362242857142864</v>
      </c>
      <c r="M1254">
        <f>Table_Data[[#This Row],[P]]/(Table_Data[[#This Row],[CPI]]/$L$6)</f>
        <v>24.867945205479455</v>
      </c>
      <c r="N1254" s="43">
        <f>1-(Table_Data[[#This Row],[D]]/Table_Data[[#This Row],[E]])</f>
        <v>0.60236126803346812</v>
      </c>
    </row>
    <row r="1255" spans="2:14" x14ac:dyDescent="0.25">
      <c r="B1255" s="27">
        <v>1974.11</v>
      </c>
      <c r="C1255" s="25">
        <v>71.739999999999995</v>
      </c>
      <c r="D1255" s="28">
        <v>3.59667</v>
      </c>
      <c r="E1255" s="25">
        <v>8.9633299999999991</v>
      </c>
      <c r="F1255" s="25">
        <v>51.5</v>
      </c>
      <c r="G1255" s="26">
        <v>7.68</v>
      </c>
      <c r="H1255">
        <f t="shared" si="38"/>
        <v>1974</v>
      </c>
      <c r="I1255">
        <f t="shared" si="39"/>
        <v>11</v>
      </c>
      <c r="J1255">
        <f>Table_Data[[#This Row],[E]]*$J$6/Table_Data[[#This Row],[CPI]]</f>
        <v>46.100581755533973</v>
      </c>
      <c r="K1255">
        <f>Table_Data[[#This Row],[P]]*$J$6/Table_Data[[#This Row],[CPI]]</f>
        <v>368.9762326213592</v>
      </c>
      <c r="L1255">
        <f>Table_Data[[#This Row],[E]]/(Table_Data[[#This Row],[CPI]]/$L$6)</f>
        <v>3.1850279417475726</v>
      </c>
      <c r="M1255">
        <f>Table_Data[[#This Row],[P]]/(Table_Data[[#This Row],[CPI]]/$L$6)</f>
        <v>25.492077669902912</v>
      </c>
      <c r="N1255" s="43">
        <f>1-(Table_Data[[#This Row],[D]]/Table_Data[[#This Row],[E]])</f>
        <v>0.59873506832840029</v>
      </c>
    </row>
    <row r="1256" spans="2:14" x14ac:dyDescent="0.25">
      <c r="B1256" s="27">
        <v>1974.12</v>
      </c>
      <c r="C1256" s="25">
        <v>67.069999999999993</v>
      </c>
      <c r="D1256" s="28">
        <v>3.6</v>
      </c>
      <c r="E1256" s="25">
        <v>8.89</v>
      </c>
      <c r="F1256" s="25">
        <v>51.9</v>
      </c>
      <c r="G1256" s="26">
        <v>7.43</v>
      </c>
      <c r="H1256">
        <f t="shared" si="38"/>
        <v>1974</v>
      </c>
      <c r="I1256">
        <f t="shared" si="39"/>
        <v>12</v>
      </c>
      <c r="J1256">
        <f>Table_Data[[#This Row],[E]]*$J$6/Table_Data[[#This Row],[CPI]]</f>
        <v>45.371031406551062</v>
      </c>
      <c r="K1256">
        <f>Table_Data[[#This Row],[P]]*$J$6/Table_Data[[#This Row],[CPI]]</f>
        <v>342.29865876685938</v>
      </c>
      <c r="L1256">
        <f>Table_Data[[#This Row],[E]]/(Table_Data[[#This Row],[CPI]]/$L$6)</f>
        <v>3.134624277456648</v>
      </c>
      <c r="M1256">
        <f>Table_Data[[#This Row],[P]]/(Table_Data[[#This Row],[CPI]]/$L$6)</f>
        <v>23.648959537572253</v>
      </c>
      <c r="N1256" s="43">
        <f>1-(Table_Data[[#This Row],[D]]/Table_Data[[#This Row],[E]])</f>
        <v>0.59505061867266595</v>
      </c>
    </row>
    <row r="1257" spans="2:14" x14ac:dyDescent="0.25">
      <c r="B1257" s="27">
        <v>1975.01</v>
      </c>
      <c r="C1257" s="25">
        <v>72.56</v>
      </c>
      <c r="D1257" s="28">
        <v>3.6233300000000002</v>
      </c>
      <c r="E1257" s="25">
        <v>8.7433300000000003</v>
      </c>
      <c r="F1257" s="25">
        <v>52.1</v>
      </c>
      <c r="G1257" s="26">
        <v>7.5</v>
      </c>
      <c r="H1257">
        <f t="shared" si="38"/>
        <v>1975</v>
      </c>
      <c r="I1257">
        <f t="shared" si="39"/>
        <v>1</v>
      </c>
      <c r="J1257">
        <f>Table_Data[[#This Row],[E]]*$J$6/Table_Data[[#This Row],[CPI]]</f>
        <v>44.451190410940505</v>
      </c>
      <c r="K1257">
        <f>Table_Data[[#This Row],[P]]*$J$6/Table_Data[[#This Row],[CPI]]</f>
        <v>368.89587562380041</v>
      </c>
      <c r="L1257">
        <f>Table_Data[[#This Row],[E]]/(Table_Data[[#This Row],[CPI]]/$L$6)</f>
        <v>3.0710736852207297</v>
      </c>
      <c r="M1257">
        <f>Table_Data[[#This Row],[P]]/(Table_Data[[#This Row],[CPI]]/$L$6)</f>
        <v>25.486525911708256</v>
      </c>
      <c r="N1257" s="43">
        <f>1-(Table_Data[[#This Row],[D]]/Table_Data[[#This Row],[E]])</f>
        <v>0.58558924345758423</v>
      </c>
    </row>
    <row r="1258" spans="2:14" x14ac:dyDescent="0.25">
      <c r="B1258" s="27">
        <v>1975.02</v>
      </c>
      <c r="C1258" s="25">
        <v>80.099999999999994</v>
      </c>
      <c r="D1258" s="28">
        <v>3.6466699999999999</v>
      </c>
      <c r="E1258" s="25">
        <v>8.5966699999999996</v>
      </c>
      <c r="F1258" s="25">
        <v>52.5</v>
      </c>
      <c r="G1258" s="26">
        <v>7.39</v>
      </c>
      <c r="H1258">
        <f t="shared" si="38"/>
        <v>1975</v>
      </c>
      <c r="I1258">
        <f t="shared" si="39"/>
        <v>2</v>
      </c>
      <c r="J1258">
        <f>Table_Data[[#This Row],[E]]*$J$6/Table_Data[[#This Row],[CPI]]</f>
        <v>43.372574468380947</v>
      </c>
      <c r="K1258">
        <f>Table_Data[[#This Row],[P]]*$J$6/Table_Data[[#This Row],[CPI]]</f>
        <v>404.12662285714282</v>
      </c>
      <c r="L1258">
        <f>Table_Data[[#This Row],[E]]/(Table_Data[[#This Row],[CPI]]/$L$6)</f>
        <v>2.9965535428571428</v>
      </c>
      <c r="M1258">
        <f>Table_Data[[#This Row],[P]]/(Table_Data[[#This Row],[CPI]]/$L$6)</f>
        <v>27.920571428571428</v>
      </c>
      <c r="N1258" s="43">
        <f>1-(Table_Data[[#This Row],[D]]/Table_Data[[#This Row],[E]])</f>
        <v>0.57580435215030934</v>
      </c>
    </row>
    <row r="1259" spans="2:14" x14ac:dyDescent="0.25">
      <c r="B1259" s="27">
        <v>1975.03</v>
      </c>
      <c r="C1259" s="25">
        <v>83.78</v>
      </c>
      <c r="D1259" s="28">
        <v>3.67</v>
      </c>
      <c r="E1259" s="25">
        <v>8.4499999999999993</v>
      </c>
      <c r="F1259" s="25">
        <v>52.7</v>
      </c>
      <c r="G1259" s="26">
        <v>7.73</v>
      </c>
      <c r="H1259">
        <f t="shared" si="38"/>
        <v>1975</v>
      </c>
      <c r="I1259">
        <f t="shared" si="39"/>
        <v>3</v>
      </c>
      <c r="J1259">
        <f>Table_Data[[#This Row],[E]]*$J$6/Table_Data[[#This Row],[CPI]]</f>
        <v>42.47079032258064</v>
      </c>
      <c r="K1259">
        <f>Table_Data[[#This Row],[P]]*$J$6/Table_Data[[#This Row],[CPI]]</f>
        <v>421.08909032258066</v>
      </c>
      <c r="L1259">
        <f>Table_Data[[#This Row],[E]]/(Table_Data[[#This Row],[CPI]]/$L$6)</f>
        <v>2.9342504743833016</v>
      </c>
      <c r="M1259">
        <f>Table_Data[[#This Row],[P]]/(Table_Data[[#This Row],[CPI]]/$L$6)</f>
        <v>29.09248576850095</v>
      </c>
      <c r="N1259" s="43">
        <f>1-(Table_Data[[#This Row],[D]]/Table_Data[[#This Row],[E]])</f>
        <v>0.56568047337278105</v>
      </c>
    </row>
    <row r="1260" spans="2:14" x14ac:dyDescent="0.25">
      <c r="B1260" s="27">
        <v>1975.04</v>
      </c>
      <c r="C1260" s="25">
        <v>84.72</v>
      </c>
      <c r="D1260" s="28">
        <v>3.6833300000000002</v>
      </c>
      <c r="E1260" s="25">
        <v>8.2866700000000009</v>
      </c>
      <c r="F1260" s="25">
        <v>52.9</v>
      </c>
      <c r="G1260" s="26">
        <v>8.23</v>
      </c>
      <c r="H1260">
        <f t="shared" si="38"/>
        <v>1975</v>
      </c>
      <c r="I1260">
        <f t="shared" si="39"/>
        <v>4</v>
      </c>
      <c r="J1260">
        <f>Table_Data[[#This Row],[E]]*$J$6/Table_Data[[#This Row],[CPI]]</f>
        <v>41.492406230434796</v>
      </c>
      <c r="K1260">
        <f>Table_Data[[#This Row],[P]]*$J$6/Table_Data[[#This Row],[CPI]]</f>
        <v>424.20377013232519</v>
      </c>
      <c r="L1260">
        <f>Table_Data[[#This Row],[E]]/(Table_Data[[#This Row],[CPI]]/$L$6)</f>
        <v>2.8666552173913047</v>
      </c>
      <c r="M1260">
        <f>Table_Data[[#This Row],[P]]/(Table_Data[[#This Row],[CPI]]/$L$6)</f>
        <v>29.307674858223063</v>
      </c>
      <c r="N1260" s="43">
        <f>1-(Table_Data[[#This Row],[D]]/Table_Data[[#This Row],[E]])</f>
        <v>0.55551144186989476</v>
      </c>
    </row>
    <row r="1261" spans="2:14" x14ac:dyDescent="0.25">
      <c r="B1261" s="27">
        <v>1975.05</v>
      </c>
      <c r="C1261" s="25">
        <v>90.1</v>
      </c>
      <c r="D1261" s="28">
        <v>3.6966700000000001</v>
      </c>
      <c r="E1261" s="25">
        <v>8.1233299999999993</v>
      </c>
      <c r="F1261" s="25">
        <v>53.2</v>
      </c>
      <c r="G1261" s="26">
        <v>8.06</v>
      </c>
      <c r="H1261">
        <f t="shared" si="38"/>
        <v>1975</v>
      </c>
      <c r="I1261">
        <f t="shared" si="39"/>
        <v>5</v>
      </c>
      <c r="J1261">
        <f>Table_Data[[#This Row],[E]]*$J$6/Table_Data[[#This Row],[CPI]]</f>
        <v>40.445174443796986</v>
      </c>
      <c r="K1261">
        <f>Table_Data[[#This Row],[P]]*$J$6/Table_Data[[#This Row],[CPI]]</f>
        <v>448.59807706766912</v>
      </c>
      <c r="L1261">
        <f>Table_Data[[#This Row],[E]]/(Table_Data[[#This Row],[CPI]]/$L$6)</f>
        <v>2.794303364661654</v>
      </c>
      <c r="M1261">
        <f>Table_Data[[#This Row],[P]]/(Table_Data[[#This Row],[CPI]]/$L$6)</f>
        <v>30.993045112781953</v>
      </c>
      <c r="N1261" s="43">
        <f>1-(Table_Data[[#This Row],[D]]/Table_Data[[#This Row],[E]])</f>
        <v>0.54493169673028174</v>
      </c>
    </row>
    <row r="1262" spans="2:14" x14ac:dyDescent="0.25">
      <c r="B1262" s="27">
        <v>1975.06</v>
      </c>
      <c r="C1262" s="25">
        <v>92.4</v>
      </c>
      <c r="D1262" s="28">
        <v>3.71</v>
      </c>
      <c r="E1262" s="25">
        <v>7.96</v>
      </c>
      <c r="F1262" s="25">
        <v>53.6</v>
      </c>
      <c r="G1262" s="26">
        <v>7.86</v>
      </c>
      <c r="H1262">
        <f t="shared" si="38"/>
        <v>1975</v>
      </c>
      <c r="I1262">
        <f t="shared" si="39"/>
        <v>6</v>
      </c>
      <c r="J1262">
        <f>Table_Data[[#This Row],[E]]*$J$6/Table_Data[[#This Row],[CPI]]</f>
        <v>39.33621119402985</v>
      </c>
      <c r="K1262">
        <f>Table_Data[[#This Row],[P]]*$J$6/Table_Data[[#This Row],[CPI]]</f>
        <v>456.61632089552245</v>
      </c>
      <c r="L1262">
        <f>Table_Data[[#This Row],[E]]/(Table_Data[[#This Row],[CPI]]/$L$6)</f>
        <v>2.7176865671641788</v>
      </c>
      <c r="M1262">
        <f>Table_Data[[#This Row],[P]]/(Table_Data[[#This Row],[CPI]]/$L$6)</f>
        <v>31.547014925373134</v>
      </c>
      <c r="N1262" s="43">
        <f>1-(Table_Data[[#This Row],[D]]/Table_Data[[#This Row],[E]])</f>
        <v>0.53391959798994981</v>
      </c>
    </row>
    <row r="1263" spans="2:14" x14ac:dyDescent="0.25">
      <c r="B1263" s="27">
        <v>1975.07</v>
      </c>
      <c r="C1263" s="25">
        <v>92.49</v>
      </c>
      <c r="D1263" s="28">
        <v>3.71</v>
      </c>
      <c r="E1263" s="25">
        <v>7.8933299999999997</v>
      </c>
      <c r="F1263" s="25">
        <v>54.2</v>
      </c>
      <c r="G1263" s="26">
        <v>8.06</v>
      </c>
      <c r="H1263">
        <f t="shared" si="38"/>
        <v>1975</v>
      </c>
      <c r="I1263">
        <f t="shared" si="39"/>
        <v>7.0000000000000009</v>
      </c>
      <c r="J1263">
        <f>Table_Data[[#This Row],[E]]*$J$6/Table_Data[[#This Row],[CPI]]</f>
        <v>38.574936723431733</v>
      </c>
      <c r="K1263">
        <f>Table_Data[[#This Row],[P]]*$J$6/Table_Data[[#This Row],[CPI]]</f>
        <v>452.00136033210327</v>
      </c>
      <c r="L1263">
        <f>Table_Data[[#This Row],[E]]/(Table_Data[[#This Row],[CPI]]/$L$6)</f>
        <v>2.6650911254612542</v>
      </c>
      <c r="M1263">
        <f>Table_Data[[#This Row],[P]]/(Table_Data[[#This Row],[CPI]]/$L$6)</f>
        <v>31.228173431734312</v>
      </c>
      <c r="N1263" s="43">
        <f>1-(Table_Data[[#This Row],[D]]/Table_Data[[#This Row],[E]])</f>
        <v>0.52998290962116112</v>
      </c>
    </row>
    <row r="1264" spans="2:14" x14ac:dyDescent="0.25">
      <c r="B1264" s="27">
        <v>1975.08</v>
      </c>
      <c r="C1264" s="25">
        <v>85.71</v>
      </c>
      <c r="D1264" s="28">
        <v>3.71</v>
      </c>
      <c r="E1264" s="25">
        <v>7.82667</v>
      </c>
      <c r="F1264" s="25">
        <v>54.3</v>
      </c>
      <c r="G1264" s="26">
        <v>8.4</v>
      </c>
      <c r="H1264">
        <f t="shared" si="38"/>
        <v>1975</v>
      </c>
      <c r="I1264">
        <f t="shared" si="39"/>
        <v>8</v>
      </c>
      <c r="J1264">
        <f>Table_Data[[#This Row],[E]]*$J$6/Table_Data[[#This Row],[CPI]]</f>
        <v>38.178726880110496</v>
      </c>
      <c r="K1264">
        <f>Table_Data[[#This Row],[P]]*$J$6/Table_Data[[#This Row],[CPI]]</f>
        <v>418.09590552486185</v>
      </c>
      <c r="L1264">
        <f>Table_Data[[#This Row],[E]]/(Table_Data[[#This Row],[CPI]]/$L$6)</f>
        <v>2.6377175138121549</v>
      </c>
      <c r="M1264">
        <f>Table_Data[[#This Row],[P]]/(Table_Data[[#This Row],[CPI]]/$L$6)</f>
        <v>28.885690607734809</v>
      </c>
      <c r="N1264" s="43">
        <f>1-(Table_Data[[#This Row],[D]]/Table_Data[[#This Row],[E]])</f>
        <v>0.52597975895240245</v>
      </c>
    </row>
    <row r="1265" spans="2:14" x14ac:dyDescent="0.25">
      <c r="B1265" s="27">
        <v>1975.09</v>
      </c>
      <c r="C1265" s="25">
        <v>84.67</v>
      </c>
      <c r="D1265" s="28">
        <v>3.71</v>
      </c>
      <c r="E1265" s="25">
        <v>7.76</v>
      </c>
      <c r="F1265" s="25">
        <v>54.6</v>
      </c>
      <c r="G1265" s="26">
        <v>8.43</v>
      </c>
      <c r="H1265">
        <f t="shared" si="38"/>
        <v>1975</v>
      </c>
      <c r="I1265">
        <f t="shared" si="39"/>
        <v>9</v>
      </c>
      <c r="J1265">
        <f>Table_Data[[#This Row],[E]]*$J$6/Table_Data[[#This Row],[CPI]]</f>
        <v>37.645522344322345</v>
      </c>
      <c r="K1265">
        <f>Table_Data[[#This Row],[P]]*$J$6/Table_Data[[#This Row],[CPI]]</f>
        <v>410.75339908424911</v>
      </c>
      <c r="L1265">
        <f>Table_Data[[#This Row],[E]]/(Table_Data[[#This Row],[CPI]]/$L$6)</f>
        <v>2.6008791208791209</v>
      </c>
      <c r="M1265">
        <f>Table_Data[[#This Row],[P]]/(Table_Data[[#This Row],[CPI]]/$L$6)</f>
        <v>28.378406593406595</v>
      </c>
      <c r="N1265" s="43">
        <f>1-(Table_Data[[#This Row],[D]]/Table_Data[[#This Row],[E]])</f>
        <v>0.52190721649484528</v>
      </c>
    </row>
    <row r="1266" spans="2:14" x14ac:dyDescent="0.25">
      <c r="B1266" s="27">
        <v>1975.1</v>
      </c>
      <c r="C1266" s="25">
        <v>88.57</v>
      </c>
      <c r="D1266" s="28">
        <v>3.7</v>
      </c>
      <c r="E1266" s="25">
        <v>7.82667</v>
      </c>
      <c r="F1266" s="25">
        <v>54.9</v>
      </c>
      <c r="G1266" s="26">
        <v>8.14</v>
      </c>
      <c r="H1266">
        <f t="shared" si="38"/>
        <v>1975</v>
      </c>
      <c r="I1266">
        <f t="shared" si="39"/>
        <v>10</v>
      </c>
      <c r="J1266">
        <f>Table_Data[[#This Row],[E]]*$J$6/Table_Data[[#This Row],[CPI]]</f>
        <v>37.761473034426231</v>
      </c>
      <c r="K1266">
        <f>Table_Data[[#This Row],[P]]*$J$6/Table_Data[[#This Row],[CPI]]</f>
        <v>427.32524389799636</v>
      </c>
      <c r="L1266">
        <f>Table_Data[[#This Row],[E]]/(Table_Data[[#This Row],[CPI]]/$L$6)</f>
        <v>2.6088900000000002</v>
      </c>
      <c r="M1266">
        <f>Table_Data[[#This Row],[P]]/(Table_Data[[#This Row],[CPI]]/$L$6)</f>
        <v>29.52333333333333</v>
      </c>
      <c r="N1266" s="43">
        <f>1-(Table_Data[[#This Row],[D]]/Table_Data[[#This Row],[E]])</f>
        <v>0.52725744154282728</v>
      </c>
    </row>
    <row r="1267" spans="2:14" x14ac:dyDescent="0.25">
      <c r="B1267" s="27">
        <v>1975.11</v>
      </c>
      <c r="C1267" s="25">
        <v>90.07</v>
      </c>
      <c r="D1267" s="28">
        <v>3.69</v>
      </c>
      <c r="E1267" s="25">
        <v>7.8933299999999997</v>
      </c>
      <c r="F1267" s="25">
        <v>55.3</v>
      </c>
      <c r="G1267" s="26">
        <v>8.0500000000000007</v>
      </c>
      <c r="H1267">
        <f t="shared" si="38"/>
        <v>1975</v>
      </c>
      <c r="I1267">
        <f t="shared" si="39"/>
        <v>11</v>
      </c>
      <c r="J1267">
        <f>Table_Data[[#This Row],[E]]*$J$6/Table_Data[[#This Row],[CPI]]</f>
        <v>37.807623334719707</v>
      </c>
      <c r="K1267">
        <f>Table_Data[[#This Row],[P]]*$J$6/Table_Data[[#This Row],[CPI]]</f>
        <v>431.419012477396</v>
      </c>
      <c r="L1267">
        <f>Table_Data[[#This Row],[E]]/(Table_Data[[#This Row],[CPI]]/$L$6)</f>
        <v>2.612078462929476</v>
      </c>
      <c r="M1267">
        <f>Table_Data[[#This Row],[P]]/(Table_Data[[#This Row],[CPI]]/$L$6)</f>
        <v>29.806166365280291</v>
      </c>
      <c r="N1267" s="43">
        <f>1-(Table_Data[[#This Row],[D]]/Table_Data[[#This Row],[E]])</f>
        <v>0.53251669447495542</v>
      </c>
    </row>
    <row r="1268" spans="2:14" x14ac:dyDescent="0.25">
      <c r="B1268" s="27">
        <v>1975.12</v>
      </c>
      <c r="C1268" s="25">
        <v>88.7</v>
      </c>
      <c r="D1268" s="28">
        <v>3.68</v>
      </c>
      <c r="E1268" s="25">
        <v>7.96</v>
      </c>
      <c r="F1268" s="25">
        <v>55.5</v>
      </c>
      <c r="G1268" s="26">
        <v>8</v>
      </c>
      <c r="H1268">
        <f t="shared" si="38"/>
        <v>1975</v>
      </c>
      <c r="I1268">
        <f t="shared" si="39"/>
        <v>12</v>
      </c>
      <c r="J1268">
        <f>Table_Data[[#This Row],[E]]*$J$6/Table_Data[[#This Row],[CPI]]</f>
        <v>37.989566126126128</v>
      </c>
      <c r="K1268">
        <f>Table_Data[[#This Row],[P]]*$J$6/Table_Data[[#This Row],[CPI]]</f>
        <v>423.32594414414422</v>
      </c>
      <c r="L1268">
        <f>Table_Data[[#This Row],[E]]/(Table_Data[[#This Row],[CPI]]/$L$6)</f>
        <v>2.6246486486486487</v>
      </c>
      <c r="M1268">
        <f>Table_Data[[#This Row],[P]]/(Table_Data[[#This Row],[CPI]]/$L$6)</f>
        <v>29.247027027027027</v>
      </c>
      <c r="N1268" s="43">
        <f>1-(Table_Data[[#This Row],[D]]/Table_Data[[#This Row],[E]])</f>
        <v>0.53768844221105527</v>
      </c>
    </row>
    <row r="1269" spans="2:14" x14ac:dyDescent="0.25">
      <c r="B1269" s="27">
        <v>1976.01</v>
      </c>
      <c r="C1269" s="25">
        <v>96.86</v>
      </c>
      <c r="D1269" s="28">
        <v>3.6833300000000002</v>
      </c>
      <c r="E1269" s="25">
        <v>8.1933299999999996</v>
      </c>
      <c r="F1269" s="25">
        <v>55.6</v>
      </c>
      <c r="G1269" s="26">
        <v>7.74</v>
      </c>
      <c r="H1269">
        <f t="shared" si="38"/>
        <v>1976</v>
      </c>
      <c r="I1269">
        <f t="shared" si="39"/>
        <v>1</v>
      </c>
      <c r="J1269">
        <f>Table_Data[[#This Row],[E]]*$J$6/Table_Data[[#This Row],[CPI]]</f>
        <v>39.032817813129491</v>
      </c>
      <c r="K1269">
        <f>Table_Data[[#This Row],[P]]*$J$6/Table_Data[[#This Row],[CPI]]</f>
        <v>461.43860107913673</v>
      </c>
      <c r="L1269">
        <f>Table_Data[[#This Row],[E]]/(Table_Data[[#This Row],[CPI]]/$L$6)</f>
        <v>2.6967255215827337</v>
      </c>
      <c r="M1269">
        <f>Table_Data[[#This Row],[P]]/(Table_Data[[#This Row],[CPI]]/$L$6)</f>
        <v>31.88017985611511</v>
      </c>
      <c r="N1269" s="43">
        <f>1-(Table_Data[[#This Row],[D]]/Table_Data[[#This Row],[E]])</f>
        <v>0.55044774224887805</v>
      </c>
    </row>
    <row r="1270" spans="2:14" x14ac:dyDescent="0.25">
      <c r="B1270" s="27">
        <v>1976.02</v>
      </c>
      <c r="C1270" s="25">
        <v>100.6</v>
      </c>
      <c r="D1270" s="28">
        <v>3.6866699999999999</v>
      </c>
      <c r="E1270" s="25">
        <v>8.4266699999999997</v>
      </c>
      <c r="F1270" s="25">
        <v>55.8</v>
      </c>
      <c r="G1270" s="26">
        <v>7.79</v>
      </c>
      <c r="H1270">
        <f t="shared" si="38"/>
        <v>1976</v>
      </c>
      <c r="I1270">
        <f t="shared" si="39"/>
        <v>2</v>
      </c>
      <c r="J1270">
        <f>Table_Data[[#This Row],[E]]*$J$6/Table_Data[[#This Row],[CPI]]</f>
        <v>40.000556802688173</v>
      </c>
      <c r="K1270">
        <f>Table_Data[[#This Row],[P]]*$J$6/Table_Data[[#This Row],[CPI]]</f>
        <v>477.53810394265236</v>
      </c>
      <c r="L1270">
        <f>Table_Data[[#This Row],[E]]/(Table_Data[[#This Row],[CPI]]/$L$6)</f>
        <v>2.7635853225806453</v>
      </c>
      <c r="M1270">
        <f>Table_Data[[#This Row],[P]]/(Table_Data[[#This Row],[CPI]]/$L$6)</f>
        <v>32.99247311827957</v>
      </c>
      <c r="N1270" s="43">
        <f>1-(Table_Data[[#This Row],[D]]/Table_Data[[#This Row],[E]])</f>
        <v>0.56249977749217661</v>
      </c>
    </row>
    <row r="1271" spans="2:14" x14ac:dyDescent="0.25">
      <c r="B1271" s="27">
        <v>1976.03</v>
      </c>
      <c r="C1271" s="25">
        <v>101.1</v>
      </c>
      <c r="D1271" s="28">
        <v>3.69</v>
      </c>
      <c r="E1271" s="25">
        <v>8.66</v>
      </c>
      <c r="F1271" s="25">
        <v>55.9</v>
      </c>
      <c r="G1271" s="26">
        <v>7.73</v>
      </c>
      <c r="H1271">
        <f t="shared" si="38"/>
        <v>1976</v>
      </c>
      <c r="I1271">
        <f t="shared" si="39"/>
        <v>3</v>
      </c>
      <c r="J1271">
        <f>Table_Data[[#This Row],[E]]*$J$6/Table_Data[[#This Row],[CPI]]</f>
        <v>41.034612164579606</v>
      </c>
      <c r="K1271">
        <f>Table_Data[[#This Row],[P]]*$J$6/Table_Data[[#This Row],[CPI]]</f>
        <v>479.05303577817529</v>
      </c>
      <c r="L1271">
        <f>Table_Data[[#This Row],[E]]/(Table_Data[[#This Row],[CPI]]/$L$6)</f>
        <v>2.8350268336314852</v>
      </c>
      <c r="M1271">
        <f>Table_Data[[#This Row],[P]]/(Table_Data[[#This Row],[CPI]]/$L$6)</f>
        <v>33.097137745974955</v>
      </c>
      <c r="N1271" s="43">
        <f>1-(Table_Data[[#This Row],[D]]/Table_Data[[#This Row],[E]])</f>
        <v>0.57390300230946889</v>
      </c>
    </row>
    <row r="1272" spans="2:14" x14ac:dyDescent="0.25">
      <c r="B1272" s="27">
        <v>1976.04</v>
      </c>
      <c r="C1272" s="25">
        <v>101.9</v>
      </c>
      <c r="D1272" s="28">
        <v>3.71333</v>
      </c>
      <c r="E1272" s="25">
        <v>8.8566699999999994</v>
      </c>
      <c r="F1272" s="25">
        <v>56.1</v>
      </c>
      <c r="G1272" s="26">
        <v>7.56</v>
      </c>
      <c r="H1272">
        <f t="shared" si="38"/>
        <v>1976</v>
      </c>
      <c r="I1272">
        <f t="shared" si="39"/>
        <v>4</v>
      </c>
      <c r="J1272">
        <f>Table_Data[[#This Row],[E]]*$J$6/Table_Data[[#This Row],[CPI]]</f>
        <v>41.8169015969697</v>
      </c>
      <c r="K1272">
        <f>Table_Data[[#This Row],[P]]*$J$6/Table_Data[[#This Row],[CPI]]</f>
        <v>481.12239393939399</v>
      </c>
      <c r="L1272">
        <f>Table_Data[[#This Row],[E]]/(Table_Data[[#This Row],[CPI]]/$L$6)</f>
        <v>2.8890741711229944</v>
      </c>
      <c r="M1272">
        <f>Table_Data[[#This Row],[P]]/(Table_Data[[#This Row],[CPI]]/$L$6)</f>
        <v>33.24010695187166</v>
      </c>
      <c r="N1272" s="43">
        <f>1-(Table_Data[[#This Row],[D]]/Table_Data[[#This Row],[E]])</f>
        <v>0.58073068094441815</v>
      </c>
    </row>
    <row r="1273" spans="2:14" x14ac:dyDescent="0.25">
      <c r="B1273" s="27">
        <v>1976.05</v>
      </c>
      <c r="C1273" s="25">
        <v>101.2</v>
      </c>
      <c r="D1273" s="28">
        <v>3.7366700000000002</v>
      </c>
      <c r="E1273" s="25">
        <v>9.0533300000000008</v>
      </c>
      <c r="F1273" s="25">
        <v>56.5</v>
      </c>
      <c r="G1273" s="26">
        <v>7.9</v>
      </c>
      <c r="H1273">
        <f t="shared" si="38"/>
        <v>1976</v>
      </c>
      <c r="I1273">
        <f t="shared" si="39"/>
        <v>5</v>
      </c>
      <c r="J1273">
        <f>Table_Data[[#This Row],[E]]*$J$6/Table_Data[[#This Row],[CPI]]</f>
        <v>42.442812219646029</v>
      </c>
      <c r="K1273">
        <f>Table_Data[[#This Row],[P]]*$J$6/Table_Data[[#This Row],[CPI]]</f>
        <v>474.43455575221242</v>
      </c>
      <c r="L1273">
        <f>Table_Data[[#This Row],[E]]/(Table_Data[[#This Row],[CPI]]/$L$6)</f>
        <v>2.9323175044247791</v>
      </c>
      <c r="M1273">
        <f>Table_Data[[#This Row],[P]]/(Table_Data[[#This Row],[CPI]]/$L$6)</f>
        <v>32.778053097345129</v>
      </c>
      <c r="N1273" s="43">
        <f>1-(Table_Data[[#This Row],[D]]/Table_Data[[#This Row],[E]])</f>
        <v>0.58726015731228176</v>
      </c>
    </row>
    <row r="1274" spans="2:14" x14ac:dyDescent="0.25">
      <c r="B1274" s="27">
        <v>1976.06</v>
      </c>
      <c r="C1274" s="25">
        <v>101.8</v>
      </c>
      <c r="D1274" s="28">
        <v>3.76</v>
      </c>
      <c r="E1274" s="25">
        <v>9.25</v>
      </c>
      <c r="F1274" s="25">
        <v>56.8</v>
      </c>
      <c r="G1274" s="26">
        <v>7.86</v>
      </c>
      <c r="H1274">
        <f t="shared" si="38"/>
        <v>1976</v>
      </c>
      <c r="I1274">
        <f t="shared" si="39"/>
        <v>6</v>
      </c>
      <c r="J1274">
        <f>Table_Data[[#This Row],[E]]*$J$6/Table_Data[[#This Row],[CPI]]</f>
        <v>43.135779049295778</v>
      </c>
      <c r="K1274">
        <f>Table_Data[[#This Row],[P]]*$J$6/Table_Data[[#This Row],[CPI]]</f>
        <v>474.72673591549295</v>
      </c>
      <c r="L1274">
        <f>Table_Data[[#This Row],[E]]/(Table_Data[[#This Row],[CPI]]/$L$6)</f>
        <v>2.980193661971831</v>
      </c>
      <c r="M1274">
        <f>Table_Data[[#This Row],[P]]/(Table_Data[[#This Row],[CPI]]/$L$6)</f>
        <v>32.798239436619717</v>
      </c>
      <c r="N1274" s="43">
        <f>1-(Table_Data[[#This Row],[D]]/Table_Data[[#This Row],[E]])</f>
        <v>0.59351351351351356</v>
      </c>
    </row>
    <row r="1275" spans="2:14" x14ac:dyDescent="0.25">
      <c r="B1275" s="27">
        <v>1976.07</v>
      </c>
      <c r="C1275" s="25">
        <v>104.2</v>
      </c>
      <c r="D1275" s="28">
        <v>3.79</v>
      </c>
      <c r="E1275" s="25">
        <v>9.35</v>
      </c>
      <c r="F1275" s="25">
        <v>57.1</v>
      </c>
      <c r="G1275" s="26">
        <v>7.83</v>
      </c>
      <c r="H1275">
        <f t="shared" si="38"/>
        <v>1976</v>
      </c>
      <c r="I1275">
        <f t="shared" si="39"/>
        <v>7.0000000000000009</v>
      </c>
      <c r="J1275">
        <f>Table_Data[[#This Row],[E]]*$J$6/Table_Data[[#This Row],[CPI]]</f>
        <v>43.373028896672501</v>
      </c>
      <c r="K1275">
        <f>Table_Data[[#This Row],[P]]*$J$6/Table_Data[[#This Row],[CPI]]</f>
        <v>483.36573380035026</v>
      </c>
      <c r="L1275">
        <f>Table_Data[[#This Row],[E]]/(Table_Data[[#This Row],[CPI]]/$L$6)</f>
        <v>2.9965849387040278</v>
      </c>
      <c r="M1275">
        <f>Table_Data[[#This Row],[P]]/(Table_Data[[#This Row],[CPI]]/$L$6)</f>
        <v>33.395096322241677</v>
      </c>
      <c r="N1275" s="43">
        <f>1-(Table_Data[[#This Row],[D]]/Table_Data[[#This Row],[E]])</f>
        <v>0.59465240641711226</v>
      </c>
    </row>
    <row r="1276" spans="2:14" x14ac:dyDescent="0.25">
      <c r="B1276" s="27">
        <v>1976.08</v>
      </c>
      <c r="C1276" s="25">
        <v>103.3</v>
      </c>
      <c r="D1276" s="28">
        <v>3.82</v>
      </c>
      <c r="E1276" s="25">
        <v>9.4499999999999993</v>
      </c>
      <c r="F1276" s="25">
        <v>57.4</v>
      </c>
      <c r="G1276" s="26">
        <v>7.77</v>
      </c>
      <c r="H1276">
        <f t="shared" si="38"/>
        <v>1976</v>
      </c>
      <c r="I1276">
        <f t="shared" si="39"/>
        <v>8</v>
      </c>
      <c r="J1276">
        <f>Table_Data[[#This Row],[E]]*$J$6/Table_Data[[#This Row],[CPI]]</f>
        <v>43.607798780487805</v>
      </c>
      <c r="K1276">
        <f>Table_Data[[#This Row],[P]]*$J$6/Table_Data[[#This Row],[CPI]]</f>
        <v>476.68630836236935</v>
      </c>
      <c r="L1276">
        <f>Table_Data[[#This Row],[E]]/(Table_Data[[#This Row],[CPI]]/$L$6)</f>
        <v>3.0128048780487804</v>
      </c>
      <c r="M1276">
        <f>Table_Data[[#This Row],[P]]/(Table_Data[[#This Row],[CPI]]/$L$6)</f>
        <v>32.933623693379793</v>
      </c>
      <c r="N1276" s="43">
        <f>1-(Table_Data[[#This Row],[D]]/Table_Data[[#This Row],[E]])</f>
        <v>0.59576719576719572</v>
      </c>
    </row>
    <row r="1277" spans="2:14" x14ac:dyDescent="0.25">
      <c r="B1277" s="27">
        <v>1976.09</v>
      </c>
      <c r="C1277" s="25">
        <v>105.5</v>
      </c>
      <c r="D1277" s="28">
        <v>3.85</v>
      </c>
      <c r="E1277" s="25">
        <v>9.5500000000000007</v>
      </c>
      <c r="F1277" s="25">
        <v>57.6</v>
      </c>
      <c r="G1277" s="26">
        <v>7.59</v>
      </c>
      <c r="H1277">
        <f t="shared" si="38"/>
        <v>1976</v>
      </c>
      <c r="I1277">
        <f t="shared" si="39"/>
        <v>9</v>
      </c>
      <c r="J1277">
        <f>Table_Data[[#This Row],[E]]*$J$6/Table_Data[[#This Row],[CPI]]</f>
        <v>43.916238715277778</v>
      </c>
      <c r="K1277">
        <f>Table_Data[[#This Row],[P]]*$J$6/Table_Data[[#This Row],[CPI]]</f>
        <v>485.14797743055556</v>
      </c>
      <c r="L1277">
        <f>Table_Data[[#This Row],[E]]/(Table_Data[[#This Row],[CPI]]/$L$6)</f>
        <v>3.0341145833333338</v>
      </c>
      <c r="M1277">
        <f>Table_Data[[#This Row],[P]]/(Table_Data[[#This Row],[CPI]]/$L$6)</f>
        <v>33.518229166666664</v>
      </c>
      <c r="N1277" s="43">
        <f>1-(Table_Data[[#This Row],[D]]/Table_Data[[#This Row],[E]])</f>
        <v>0.59685863874345557</v>
      </c>
    </row>
    <row r="1278" spans="2:14" x14ac:dyDescent="0.25">
      <c r="B1278" s="27">
        <v>1976.1</v>
      </c>
      <c r="C1278" s="25">
        <v>101.9</v>
      </c>
      <c r="D1278" s="28">
        <v>3.9166699999999999</v>
      </c>
      <c r="E1278" s="25">
        <v>9.67</v>
      </c>
      <c r="F1278" s="25">
        <v>57.9</v>
      </c>
      <c r="G1278" s="26">
        <v>7.41</v>
      </c>
      <c r="H1278">
        <f t="shared" si="38"/>
        <v>1976</v>
      </c>
      <c r="I1278">
        <f t="shared" si="39"/>
        <v>10</v>
      </c>
      <c r="J1278">
        <f>Table_Data[[#This Row],[E]]*$J$6/Table_Data[[#This Row],[CPI]]</f>
        <v>44.237661312607948</v>
      </c>
      <c r="K1278">
        <f>Table_Data[[#This Row],[P]]*$J$6/Table_Data[[#This Row],[CPI]]</f>
        <v>466.16522107081181</v>
      </c>
      <c r="L1278">
        <f>Table_Data[[#This Row],[E]]/(Table_Data[[#This Row],[CPI]]/$L$6)</f>
        <v>3.0563212435233162</v>
      </c>
      <c r="M1278">
        <f>Table_Data[[#This Row],[P]]/(Table_Data[[#This Row],[CPI]]/$L$6)</f>
        <v>32.206735751295341</v>
      </c>
      <c r="N1278" s="43">
        <f>1-(Table_Data[[#This Row],[D]]/Table_Data[[#This Row],[E]])</f>
        <v>0.59496690796277152</v>
      </c>
    </row>
    <row r="1279" spans="2:14" x14ac:dyDescent="0.25">
      <c r="B1279" s="27">
        <v>1976.11</v>
      </c>
      <c r="C1279" s="25">
        <v>101.2</v>
      </c>
      <c r="D1279" s="28">
        <v>3.98333</v>
      </c>
      <c r="E1279" s="25">
        <v>9.7899999999999991</v>
      </c>
      <c r="F1279" s="25">
        <v>58</v>
      </c>
      <c r="G1279" s="26">
        <v>7.29</v>
      </c>
      <c r="H1279">
        <f t="shared" si="38"/>
        <v>1976</v>
      </c>
      <c r="I1279">
        <f t="shared" si="39"/>
        <v>11</v>
      </c>
      <c r="J1279">
        <f>Table_Data[[#This Row],[E]]*$J$6/Table_Data[[#This Row],[CPI]]</f>
        <v>44.709410862068964</v>
      </c>
      <c r="K1279">
        <f>Table_Data[[#This Row],[P]]*$J$6/Table_Data[[#This Row],[CPI]]</f>
        <v>462.16469655172415</v>
      </c>
      <c r="L1279">
        <f>Table_Data[[#This Row],[E]]/(Table_Data[[#This Row],[CPI]]/$L$6)</f>
        <v>3.088913793103448</v>
      </c>
      <c r="M1279">
        <f>Table_Data[[#This Row],[P]]/(Table_Data[[#This Row],[CPI]]/$L$6)</f>
        <v>31.930344827586207</v>
      </c>
      <c r="N1279" s="43">
        <f>1-(Table_Data[[#This Row],[D]]/Table_Data[[#This Row],[E]])</f>
        <v>0.59312257405515822</v>
      </c>
    </row>
    <row r="1280" spans="2:14" x14ac:dyDescent="0.25">
      <c r="B1280" s="27">
        <v>1976.12</v>
      </c>
      <c r="C1280" s="25">
        <v>104.7</v>
      </c>
      <c r="D1280" s="28">
        <v>4.05</v>
      </c>
      <c r="E1280" s="25">
        <v>9.91</v>
      </c>
      <c r="F1280" s="25">
        <v>58.2</v>
      </c>
      <c r="G1280" s="26">
        <v>6.87</v>
      </c>
      <c r="H1280">
        <f t="shared" si="38"/>
        <v>1976</v>
      </c>
      <c r="I1280">
        <f t="shared" si="39"/>
        <v>12</v>
      </c>
      <c r="J1280">
        <f>Table_Data[[#This Row],[E]]*$J$6/Table_Data[[#This Row],[CPI]]</f>
        <v>45.101908419243983</v>
      </c>
      <c r="K1280">
        <f>Table_Data[[#This Row],[P]]*$J$6/Table_Data[[#This Row],[CPI]]</f>
        <v>476.50553092783508</v>
      </c>
      <c r="L1280">
        <f>Table_Data[[#This Row],[E]]/(Table_Data[[#This Row],[CPI]]/$L$6)</f>
        <v>3.1160309278350518</v>
      </c>
      <c r="M1280">
        <f>Table_Data[[#This Row],[P]]/(Table_Data[[#This Row],[CPI]]/$L$6)</f>
        <v>32.92113402061856</v>
      </c>
      <c r="N1280" s="43">
        <f>1-(Table_Data[[#This Row],[D]]/Table_Data[[#This Row],[E]])</f>
        <v>0.59132189707366301</v>
      </c>
    </row>
    <row r="1281" spans="2:14" x14ac:dyDescent="0.25">
      <c r="B1281" s="27">
        <v>1977.01</v>
      </c>
      <c r="C1281" s="25">
        <v>103.8</v>
      </c>
      <c r="D1281" s="28">
        <v>4.0966699999999996</v>
      </c>
      <c r="E1281" s="25">
        <v>9.9666700000000006</v>
      </c>
      <c r="F1281" s="25">
        <v>58.5</v>
      </c>
      <c r="G1281" s="26">
        <v>7.21</v>
      </c>
      <c r="H1281">
        <f t="shared" si="38"/>
        <v>1977</v>
      </c>
      <c r="I1281">
        <f t="shared" si="39"/>
        <v>1</v>
      </c>
      <c r="J1281">
        <f>Table_Data[[#This Row],[E]]*$J$6/Table_Data[[#This Row],[CPI]]</f>
        <v>45.127207685299155</v>
      </c>
      <c r="K1281">
        <f>Table_Data[[#This Row],[P]]*$J$6/Table_Data[[#This Row],[CPI]]</f>
        <v>469.98688205128207</v>
      </c>
      <c r="L1281">
        <f>Table_Data[[#This Row],[E]]/(Table_Data[[#This Row],[CPI]]/$L$6)</f>
        <v>3.1177788205128207</v>
      </c>
      <c r="M1281">
        <f>Table_Data[[#This Row],[P]]/(Table_Data[[#This Row],[CPI]]/$L$6)</f>
        <v>32.470769230769235</v>
      </c>
      <c r="N1281" s="43">
        <f>1-(Table_Data[[#This Row],[D]]/Table_Data[[#This Row],[E]])</f>
        <v>0.58896301372474458</v>
      </c>
    </row>
    <row r="1282" spans="2:14" x14ac:dyDescent="0.25">
      <c r="B1282" s="27">
        <v>1977.02</v>
      </c>
      <c r="C1282" s="25">
        <v>101</v>
      </c>
      <c r="D1282" s="28">
        <v>4.1433299999999997</v>
      </c>
      <c r="E1282" s="25">
        <v>10.023300000000001</v>
      </c>
      <c r="F1282" s="25">
        <v>59.1</v>
      </c>
      <c r="G1282" s="26">
        <v>7.39</v>
      </c>
      <c r="H1282">
        <f t="shared" si="38"/>
        <v>1977</v>
      </c>
      <c r="I1282">
        <f t="shared" si="39"/>
        <v>2</v>
      </c>
      <c r="J1282">
        <f>Table_Data[[#This Row],[E]]*$J$6/Table_Data[[#This Row],[CPI]]</f>
        <v>44.922870289340104</v>
      </c>
      <c r="K1282">
        <f>Table_Data[[#This Row],[P]]*$J$6/Table_Data[[#This Row],[CPI]]</f>
        <v>452.66627749576986</v>
      </c>
      <c r="L1282">
        <f>Table_Data[[#This Row],[E]]/(Table_Data[[#This Row],[CPI]]/$L$6)</f>
        <v>3.1036614213197975</v>
      </c>
      <c r="M1282">
        <f>Table_Data[[#This Row],[P]]/(Table_Data[[#This Row],[CPI]]/$L$6)</f>
        <v>31.274111675126907</v>
      </c>
      <c r="N1282" s="43">
        <f>1-(Table_Data[[#This Row],[D]]/Table_Data[[#This Row],[E]])</f>
        <v>0.58663015174643085</v>
      </c>
    </row>
    <row r="1283" spans="2:14" x14ac:dyDescent="0.25">
      <c r="B1283" s="27">
        <v>1977.03</v>
      </c>
      <c r="C1283" s="25">
        <v>100.6</v>
      </c>
      <c r="D1283" s="28">
        <v>4.1900000000000004</v>
      </c>
      <c r="E1283" s="25">
        <v>10.08</v>
      </c>
      <c r="F1283" s="25">
        <v>59.5</v>
      </c>
      <c r="G1283" s="26">
        <v>7.46</v>
      </c>
      <c r="H1283">
        <f t="shared" si="38"/>
        <v>1977</v>
      </c>
      <c r="I1283">
        <f t="shared" si="39"/>
        <v>3</v>
      </c>
      <c r="J1283">
        <f>Table_Data[[#This Row],[E]]*$J$6/Table_Data[[#This Row],[CPI]]</f>
        <v>44.873280000000001</v>
      </c>
      <c r="K1283">
        <f>Table_Data[[#This Row],[P]]*$J$6/Table_Data[[#This Row],[CPI]]</f>
        <v>447.84245714285714</v>
      </c>
      <c r="L1283">
        <f>Table_Data[[#This Row],[E]]/(Table_Data[[#This Row],[CPI]]/$L$6)</f>
        <v>3.1002352941176472</v>
      </c>
      <c r="M1283">
        <f>Table_Data[[#This Row],[P]]/(Table_Data[[#This Row],[CPI]]/$L$6)</f>
        <v>30.940840336134453</v>
      </c>
      <c r="N1283" s="43">
        <f>1-(Table_Data[[#This Row],[D]]/Table_Data[[#This Row],[E]])</f>
        <v>0.58432539682539675</v>
      </c>
    </row>
    <row r="1284" spans="2:14" x14ac:dyDescent="0.25">
      <c r="B1284" s="27">
        <v>1977.04</v>
      </c>
      <c r="C1284" s="25">
        <v>99.05</v>
      </c>
      <c r="D1284" s="28">
        <v>4.2466699999999999</v>
      </c>
      <c r="E1284" s="25">
        <v>10.193300000000001</v>
      </c>
      <c r="F1284" s="25">
        <v>60</v>
      </c>
      <c r="G1284" s="26">
        <v>7.37</v>
      </c>
      <c r="H1284">
        <f t="shared" si="38"/>
        <v>1977</v>
      </c>
      <c r="I1284">
        <f t="shared" si="39"/>
        <v>4</v>
      </c>
      <c r="J1284">
        <f>Table_Data[[#This Row],[E]]*$J$6/Table_Data[[#This Row],[CPI]]</f>
        <v>44.999512068333338</v>
      </c>
      <c r="K1284">
        <f>Table_Data[[#This Row],[P]]*$J$6/Table_Data[[#This Row],[CPI]]</f>
        <v>437.26778083333335</v>
      </c>
      <c r="L1284">
        <f>Table_Data[[#This Row],[E]]/(Table_Data[[#This Row],[CPI]]/$L$6)</f>
        <v>3.1089565000000001</v>
      </c>
      <c r="M1284">
        <f>Table_Data[[#This Row],[P]]/(Table_Data[[#This Row],[CPI]]/$L$6)</f>
        <v>30.210249999999998</v>
      </c>
      <c r="N1284" s="43">
        <f>1-(Table_Data[[#This Row],[D]]/Table_Data[[#This Row],[E]])</f>
        <v>0.58338614580165404</v>
      </c>
    </row>
    <row r="1285" spans="2:14" x14ac:dyDescent="0.25">
      <c r="B1285" s="27">
        <v>1977.05</v>
      </c>
      <c r="C1285" s="25">
        <v>98.76</v>
      </c>
      <c r="D1285" s="28">
        <v>4.3033299999999999</v>
      </c>
      <c r="E1285" s="25">
        <v>10.306699999999999</v>
      </c>
      <c r="F1285" s="25">
        <v>60.3</v>
      </c>
      <c r="G1285" s="26">
        <v>7.46</v>
      </c>
      <c r="H1285">
        <f t="shared" si="38"/>
        <v>1977</v>
      </c>
      <c r="I1285">
        <f t="shared" si="39"/>
        <v>5</v>
      </c>
      <c r="J1285">
        <f>Table_Data[[#This Row],[E]]*$J$6/Table_Data[[#This Row],[CPI]]</f>
        <v>45.273760794361529</v>
      </c>
      <c r="K1285">
        <f>Table_Data[[#This Row],[P]]*$J$6/Table_Data[[#This Row],[CPI]]</f>
        <v>433.8184497512438</v>
      </c>
      <c r="L1285">
        <f>Table_Data[[#This Row],[E]]/(Table_Data[[#This Row],[CPI]]/$L$6)</f>
        <v>3.1279039800995023</v>
      </c>
      <c r="M1285">
        <f>Table_Data[[#This Row],[P]]/(Table_Data[[#This Row],[CPI]]/$L$6)</f>
        <v>29.971940298507466</v>
      </c>
      <c r="N1285" s="43">
        <f>1-(Table_Data[[#This Row],[D]]/Table_Data[[#This Row],[E]])</f>
        <v>0.58247256638885392</v>
      </c>
    </row>
    <row r="1286" spans="2:14" x14ac:dyDescent="0.25">
      <c r="B1286" s="27">
        <v>1977.06</v>
      </c>
      <c r="C1286" s="25">
        <v>99.29</v>
      </c>
      <c r="D1286" s="28">
        <v>4.3600000000000003</v>
      </c>
      <c r="E1286" s="25">
        <v>10.42</v>
      </c>
      <c r="F1286" s="25">
        <v>60.7</v>
      </c>
      <c r="G1286" s="26">
        <v>7.28</v>
      </c>
      <c r="H1286">
        <f t="shared" si="38"/>
        <v>1977</v>
      </c>
      <c r="I1286">
        <f t="shared" si="39"/>
        <v>6</v>
      </c>
      <c r="J1286">
        <f>Table_Data[[#This Row],[E]]*$J$6/Table_Data[[#This Row],[CPI]]</f>
        <v>45.469824382207577</v>
      </c>
      <c r="K1286">
        <f>Table_Data[[#This Row],[P]]*$J$6/Table_Data[[#This Row],[CPI]]</f>
        <v>433.27244365733117</v>
      </c>
      <c r="L1286">
        <f>Table_Data[[#This Row],[E]]/(Table_Data[[#This Row],[CPI]]/$L$6)</f>
        <v>3.1414497528830312</v>
      </c>
      <c r="M1286">
        <f>Table_Data[[#This Row],[P]]/(Table_Data[[#This Row],[CPI]]/$L$6)</f>
        <v>29.934217462932459</v>
      </c>
      <c r="N1286" s="43">
        <f>1-(Table_Data[[#This Row],[D]]/Table_Data[[#This Row],[E]])</f>
        <v>0.58157389635316692</v>
      </c>
    </row>
    <row r="1287" spans="2:14" x14ac:dyDescent="0.25">
      <c r="B1287" s="27">
        <v>1977.07</v>
      </c>
      <c r="C1287" s="25">
        <v>100.2</v>
      </c>
      <c r="D1287" s="28">
        <v>4.4066700000000001</v>
      </c>
      <c r="E1287" s="25">
        <v>10.5167</v>
      </c>
      <c r="F1287" s="25">
        <v>61</v>
      </c>
      <c r="G1287" s="26">
        <v>7.33</v>
      </c>
      <c r="H1287">
        <f t="shared" si="38"/>
        <v>1977</v>
      </c>
      <c r="I1287">
        <f t="shared" si="39"/>
        <v>7.0000000000000009</v>
      </c>
      <c r="J1287">
        <f>Table_Data[[#This Row],[E]]*$J$6/Table_Data[[#This Row],[CPI]]</f>
        <v>45.666097473770492</v>
      </c>
      <c r="K1287">
        <f>Table_Data[[#This Row],[P]]*$J$6/Table_Data[[#This Row],[CPI]]</f>
        <v>435.09303934426231</v>
      </c>
      <c r="L1287">
        <f>Table_Data[[#This Row],[E]]/(Table_Data[[#This Row],[CPI]]/$L$6)</f>
        <v>3.1550100000000003</v>
      </c>
      <c r="M1287">
        <f>Table_Data[[#This Row],[P]]/(Table_Data[[#This Row],[CPI]]/$L$6)</f>
        <v>30.060000000000002</v>
      </c>
      <c r="N1287" s="43">
        <f>1-(Table_Data[[#This Row],[D]]/Table_Data[[#This Row],[E]])</f>
        <v>0.58098357849895876</v>
      </c>
    </row>
    <row r="1288" spans="2:14" x14ac:dyDescent="0.25">
      <c r="B1288" s="27">
        <v>1977.08</v>
      </c>
      <c r="C1288" s="25">
        <v>97.75</v>
      </c>
      <c r="D1288" s="28">
        <v>4.4533300000000002</v>
      </c>
      <c r="E1288" s="25">
        <v>10.613300000000001</v>
      </c>
      <c r="F1288" s="25">
        <v>61.2</v>
      </c>
      <c r="G1288" s="26">
        <v>7.4</v>
      </c>
      <c r="H1288">
        <f t="shared" si="38"/>
        <v>1977</v>
      </c>
      <c r="I1288">
        <f t="shared" si="39"/>
        <v>8</v>
      </c>
      <c r="J1288">
        <f>Table_Data[[#This Row],[E]]*$J$6/Table_Data[[#This Row],[CPI]]</f>
        <v>45.934952027777776</v>
      </c>
      <c r="K1288">
        <f>Table_Data[[#This Row],[P]]*$J$6/Table_Data[[#This Row],[CPI]]</f>
        <v>423.06743055555557</v>
      </c>
      <c r="L1288">
        <f>Table_Data[[#This Row],[E]]/(Table_Data[[#This Row],[CPI]]/$L$6)</f>
        <v>3.1735848039215688</v>
      </c>
      <c r="M1288">
        <f>Table_Data[[#This Row],[P]]/(Table_Data[[#This Row],[CPI]]/$L$6)</f>
        <v>29.229166666666664</v>
      </c>
      <c r="N1288" s="43">
        <f>1-(Table_Data[[#This Row],[D]]/Table_Data[[#This Row],[E]])</f>
        <v>0.58040100628456748</v>
      </c>
    </row>
    <row r="1289" spans="2:14" x14ac:dyDescent="0.25">
      <c r="B1289" s="27">
        <v>1977.09</v>
      </c>
      <c r="C1289" s="25">
        <v>96.23</v>
      </c>
      <c r="D1289" s="28">
        <v>4.5</v>
      </c>
      <c r="E1289" s="25">
        <v>10.71</v>
      </c>
      <c r="F1289" s="25">
        <v>61.4</v>
      </c>
      <c r="G1289" s="26">
        <v>7.34</v>
      </c>
      <c r="H1289">
        <f t="shared" si="38"/>
        <v>1977</v>
      </c>
      <c r="I1289">
        <f t="shared" si="39"/>
        <v>9</v>
      </c>
      <c r="J1289">
        <f>Table_Data[[#This Row],[E]]*$J$6/Table_Data[[#This Row],[CPI]]</f>
        <v>46.202486482084694</v>
      </c>
      <c r="K1289">
        <f>Table_Data[[#This Row],[P]]*$J$6/Table_Data[[#This Row],[CPI]]</f>
        <v>415.13214511400656</v>
      </c>
      <c r="L1289">
        <f>Table_Data[[#This Row],[E]]/(Table_Data[[#This Row],[CPI]]/$L$6)</f>
        <v>3.1920684039087952</v>
      </c>
      <c r="M1289">
        <f>Table_Data[[#This Row],[P]]/(Table_Data[[#This Row],[CPI]]/$L$6)</f>
        <v>28.680928338762218</v>
      </c>
      <c r="N1289" s="43">
        <f>1-(Table_Data[[#This Row],[D]]/Table_Data[[#This Row],[E]])</f>
        <v>0.57983193277310929</v>
      </c>
    </row>
    <row r="1290" spans="2:14" x14ac:dyDescent="0.25">
      <c r="B1290" s="27">
        <v>1977.1</v>
      </c>
      <c r="C1290" s="25">
        <v>93.74</v>
      </c>
      <c r="D1290" s="28">
        <v>4.5566700000000004</v>
      </c>
      <c r="E1290" s="25">
        <v>10.77</v>
      </c>
      <c r="F1290" s="25">
        <v>61.6</v>
      </c>
      <c r="G1290" s="26">
        <v>7.52</v>
      </c>
      <c r="H1290">
        <f t="shared" ref="H1290:H1353" si="40">VALUE(LEFT(B1290,4))</f>
        <v>1977</v>
      </c>
      <c r="I1290">
        <f t="shared" ref="I1290:I1353" si="41">VALUE(_xlfn.CONCAT("0.",RIGHT(B1290,LEN(B1290)-FIND(".",B1290))))*100</f>
        <v>10</v>
      </c>
      <c r="J1290">
        <f>Table_Data[[#This Row],[E]]*$J$6/Table_Data[[#This Row],[CPI]]</f>
        <v>46.310475487012987</v>
      </c>
      <c r="K1290">
        <f>Table_Data[[#This Row],[P]]*$J$6/Table_Data[[#This Row],[CPI]]</f>
        <v>403.07743474025972</v>
      </c>
      <c r="L1290">
        <f>Table_Data[[#This Row],[E]]/(Table_Data[[#This Row],[CPI]]/$L$6)</f>
        <v>3.1995292207792208</v>
      </c>
      <c r="M1290">
        <f>Table_Data[[#This Row],[P]]/(Table_Data[[#This Row],[CPI]]/$L$6)</f>
        <v>27.848084415584417</v>
      </c>
      <c r="N1290" s="43">
        <f>1-(Table_Data[[#This Row],[D]]/Table_Data[[#This Row],[E]])</f>
        <v>0.57691086350974929</v>
      </c>
    </row>
    <row r="1291" spans="2:14" x14ac:dyDescent="0.25">
      <c r="B1291" s="27">
        <v>1977.11</v>
      </c>
      <c r="C1291" s="25">
        <v>94.28</v>
      </c>
      <c r="D1291" s="28">
        <v>4.6133300000000004</v>
      </c>
      <c r="E1291" s="25">
        <v>10.83</v>
      </c>
      <c r="F1291" s="25">
        <v>61.9</v>
      </c>
      <c r="G1291" s="26">
        <v>7.58</v>
      </c>
      <c r="H1291">
        <f t="shared" si="40"/>
        <v>1977</v>
      </c>
      <c r="I1291">
        <f t="shared" si="41"/>
        <v>11</v>
      </c>
      <c r="J1291">
        <f>Table_Data[[#This Row],[E]]*$J$6/Table_Data[[#This Row],[CPI]]</f>
        <v>46.342777221324717</v>
      </c>
      <c r="K1291">
        <f>Table_Data[[#This Row],[P]]*$J$6/Table_Data[[#This Row],[CPI]]</f>
        <v>403.43462940226169</v>
      </c>
      <c r="L1291">
        <f>Table_Data[[#This Row],[E]]/(Table_Data[[#This Row],[CPI]]/$L$6)</f>
        <v>3.201760904684976</v>
      </c>
      <c r="M1291">
        <f>Table_Data[[#This Row],[P]]/(Table_Data[[#This Row],[CPI]]/$L$6)</f>
        <v>27.872762520193863</v>
      </c>
      <c r="N1291" s="43">
        <f>1-(Table_Data[[#This Row],[D]]/Table_Data[[#This Row],[E]])</f>
        <v>0.574023084025854</v>
      </c>
    </row>
    <row r="1292" spans="2:14" x14ac:dyDescent="0.25">
      <c r="B1292" s="27">
        <v>1977.12</v>
      </c>
      <c r="C1292" s="25">
        <v>93.82</v>
      </c>
      <c r="D1292" s="28">
        <v>4.67</v>
      </c>
      <c r="E1292" s="25">
        <v>10.89</v>
      </c>
      <c r="F1292" s="25">
        <v>62.1</v>
      </c>
      <c r="G1292" s="26">
        <v>7.69</v>
      </c>
      <c r="H1292">
        <f t="shared" si="40"/>
        <v>1977</v>
      </c>
      <c r="I1292">
        <f t="shared" si="41"/>
        <v>12</v>
      </c>
      <c r="J1292">
        <f>Table_Data[[#This Row],[E]]*$J$6/Table_Data[[#This Row],[CPI]]</f>
        <v>46.449444927536241</v>
      </c>
      <c r="K1292">
        <f>Table_Data[[#This Row],[P]]*$J$6/Table_Data[[#This Row],[CPI]]</f>
        <v>400.17327117552333</v>
      </c>
      <c r="L1292">
        <f>Table_Data[[#This Row],[E]]/(Table_Data[[#This Row],[CPI]]/$L$6)</f>
        <v>3.2091304347826091</v>
      </c>
      <c r="M1292">
        <f>Table_Data[[#This Row],[P]]/(Table_Data[[#This Row],[CPI]]/$L$6)</f>
        <v>27.647439613526569</v>
      </c>
      <c r="N1292" s="43">
        <f>1-(Table_Data[[#This Row],[D]]/Table_Data[[#This Row],[E]])</f>
        <v>0.57116620752984393</v>
      </c>
    </row>
    <row r="1293" spans="2:14" x14ac:dyDescent="0.25">
      <c r="B1293" s="27">
        <v>1978.01</v>
      </c>
      <c r="C1293" s="25">
        <v>90.25</v>
      </c>
      <c r="D1293" s="28">
        <v>4.71333</v>
      </c>
      <c r="E1293" s="25">
        <v>10.9</v>
      </c>
      <c r="F1293" s="25">
        <v>62.5</v>
      </c>
      <c r="G1293" s="26">
        <v>7.96</v>
      </c>
      <c r="H1293">
        <f t="shared" si="40"/>
        <v>1978</v>
      </c>
      <c r="I1293">
        <f t="shared" si="41"/>
        <v>1</v>
      </c>
      <c r="J1293">
        <f>Table_Data[[#This Row],[E]]*$J$6/Table_Data[[#This Row],[CPI]]</f>
        <v>46.194548800000007</v>
      </c>
      <c r="K1293">
        <f>Table_Data[[#This Row],[P]]*$J$6/Table_Data[[#This Row],[CPI]]</f>
        <v>382.48238800000001</v>
      </c>
      <c r="L1293">
        <f>Table_Data[[#This Row],[E]]/(Table_Data[[#This Row],[CPI]]/$L$6)</f>
        <v>3.1915200000000001</v>
      </c>
      <c r="M1293">
        <f>Table_Data[[#This Row],[P]]/(Table_Data[[#This Row],[CPI]]/$L$6)</f>
        <v>26.4252</v>
      </c>
      <c r="N1293" s="43">
        <f>1-(Table_Data[[#This Row],[D]]/Table_Data[[#This Row],[E]])</f>
        <v>0.56758440366972485</v>
      </c>
    </row>
    <row r="1294" spans="2:14" x14ac:dyDescent="0.25">
      <c r="B1294" s="27">
        <v>1978.02</v>
      </c>
      <c r="C1294" s="25">
        <v>88.98</v>
      </c>
      <c r="D1294" s="28">
        <v>4.7566699999999997</v>
      </c>
      <c r="E1294" s="25">
        <v>10.91</v>
      </c>
      <c r="F1294" s="25">
        <v>62.9</v>
      </c>
      <c r="G1294" s="26">
        <v>8.0299999999999994</v>
      </c>
      <c r="H1294">
        <f t="shared" si="40"/>
        <v>1978</v>
      </c>
      <c r="I1294">
        <f t="shared" si="41"/>
        <v>2</v>
      </c>
      <c r="J1294">
        <f>Table_Data[[#This Row],[E]]*$J$6/Table_Data[[#This Row],[CPI]]</f>
        <v>45.942894594594598</v>
      </c>
      <c r="K1294">
        <f>Table_Data[[#This Row],[P]]*$J$6/Table_Data[[#This Row],[CPI]]</f>
        <v>374.70199459459462</v>
      </c>
      <c r="L1294">
        <f>Table_Data[[#This Row],[E]]/(Table_Data[[#This Row],[CPI]]/$L$6)</f>
        <v>3.1741335453100161</v>
      </c>
      <c r="M1294">
        <f>Table_Data[[#This Row],[P]]/(Table_Data[[#This Row],[CPI]]/$L$6)</f>
        <v>25.887662957074728</v>
      </c>
      <c r="N1294" s="43">
        <f>1-(Table_Data[[#This Row],[D]]/Table_Data[[#This Row],[E]])</f>
        <v>0.56400824931255733</v>
      </c>
    </row>
    <row r="1295" spans="2:14" x14ac:dyDescent="0.25">
      <c r="B1295" s="27">
        <v>1978.03</v>
      </c>
      <c r="C1295" s="25">
        <v>88.82</v>
      </c>
      <c r="D1295" s="28">
        <v>4.8</v>
      </c>
      <c r="E1295" s="25">
        <v>10.92</v>
      </c>
      <c r="F1295" s="25">
        <v>63.4</v>
      </c>
      <c r="G1295" s="26">
        <v>8.0399999999999991</v>
      </c>
      <c r="H1295">
        <f t="shared" si="40"/>
        <v>1978</v>
      </c>
      <c r="I1295">
        <f t="shared" si="41"/>
        <v>3</v>
      </c>
      <c r="J1295">
        <f>Table_Data[[#This Row],[E]]*$J$6/Table_Data[[#This Row],[CPI]]</f>
        <v>45.622347634069406</v>
      </c>
      <c r="K1295">
        <f>Table_Data[[#This Row],[P]]*$J$6/Table_Data[[#This Row],[CPI]]</f>
        <v>371.07847223974767</v>
      </c>
      <c r="L1295">
        <f>Table_Data[[#This Row],[E]]/(Table_Data[[#This Row],[CPI]]/$L$6)</f>
        <v>3.1519873817034703</v>
      </c>
      <c r="M1295">
        <f>Table_Data[[#This Row],[P]]/(Table_Data[[#This Row],[CPI]]/$L$6)</f>
        <v>25.637318611987382</v>
      </c>
      <c r="N1295" s="43">
        <f>1-(Table_Data[[#This Row],[D]]/Table_Data[[#This Row],[E]])</f>
        <v>0.56043956043956045</v>
      </c>
    </row>
    <row r="1296" spans="2:14" x14ac:dyDescent="0.25">
      <c r="B1296" s="27">
        <v>1978.04</v>
      </c>
      <c r="C1296" s="25">
        <v>92.71</v>
      </c>
      <c r="D1296" s="28">
        <v>4.8366699999999998</v>
      </c>
      <c r="E1296" s="25">
        <v>11.023300000000001</v>
      </c>
      <c r="F1296" s="25">
        <v>63.9</v>
      </c>
      <c r="G1296" s="26">
        <v>8.15</v>
      </c>
      <c r="H1296">
        <f t="shared" si="40"/>
        <v>1978</v>
      </c>
      <c r="I1296">
        <f t="shared" si="41"/>
        <v>4</v>
      </c>
      <c r="J1296">
        <f>Table_Data[[#This Row],[E]]*$J$6/Table_Data[[#This Row],[CPI]]</f>
        <v>45.693562348982795</v>
      </c>
      <c r="K1296">
        <f>Table_Data[[#This Row],[P]]*$J$6/Table_Data[[#This Row],[CPI]]</f>
        <v>384.29963489827855</v>
      </c>
      <c r="L1296">
        <f>Table_Data[[#This Row],[E]]/(Table_Data[[#This Row],[CPI]]/$L$6)</f>
        <v>3.1569075117370899</v>
      </c>
      <c r="M1296">
        <f>Table_Data[[#This Row],[P]]/(Table_Data[[#This Row],[CPI]]/$L$6)</f>
        <v>26.550751173708921</v>
      </c>
      <c r="N1296" s="43">
        <f>1-(Table_Data[[#This Row],[D]]/Table_Data[[#This Row],[E]])</f>
        <v>0.56123211742400192</v>
      </c>
    </row>
    <row r="1297" spans="2:14" x14ac:dyDescent="0.25">
      <c r="B1297" s="27">
        <v>1978.05</v>
      </c>
      <c r="C1297" s="25">
        <v>97.41</v>
      </c>
      <c r="D1297" s="28">
        <v>4.8733300000000002</v>
      </c>
      <c r="E1297" s="25">
        <v>11.1267</v>
      </c>
      <c r="F1297" s="25">
        <v>64.5</v>
      </c>
      <c r="G1297" s="26">
        <v>8.35</v>
      </c>
      <c r="H1297">
        <f t="shared" si="40"/>
        <v>1978</v>
      </c>
      <c r="I1297">
        <f t="shared" si="41"/>
        <v>5</v>
      </c>
      <c r="J1297">
        <f>Table_Data[[#This Row],[E]]*$J$6/Table_Data[[#This Row],[CPI]]</f>
        <v>45.693130479069765</v>
      </c>
      <c r="K1297">
        <f>Table_Data[[#This Row],[P]]*$J$6/Table_Data[[#This Row],[CPI]]</f>
        <v>400.02586930232559</v>
      </c>
      <c r="L1297">
        <f>Table_Data[[#This Row],[E]]/(Table_Data[[#This Row],[CPI]]/$L$6)</f>
        <v>3.1568776744186047</v>
      </c>
      <c r="M1297">
        <f>Table_Data[[#This Row],[P]]/(Table_Data[[#This Row],[CPI]]/$L$6)</f>
        <v>27.637255813953491</v>
      </c>
      <c r="N1297" s="43">
        <f>1-(Table_Data[[#This Row],[D]]/Table_Data[[#This Row],[E]])</f>
        <v>0.56201479324507719</v>
      </c>
    </row>
    <row r="1298" spans="2:14" x14ac:dyDescent="0.25">
      <c r="B1298" s="27">
        <v>1978.06</v>
      </c>
      <c r="C1298" s="25">
        <v>97.66</v>
      </c>
      <c r="D1298" s="28">
        <v>4.91</v>
      </c>
      <c r="E1298" s="25">
        <v>11.23</v>
      </c>
      <c r="F1298" s="25">
        <v>65.2</v>
      </c>
      <c r="G1298" s="26">
        <v>8.4600000000000009</v>
      </c>
      <c r="H1298">
        <f t="shared" si="40"/>
        <v>1978</v>
      </c>
      <c r="I1298">
        <f t="shared" si="41"/>
        <v>6</v>
      </c>
      <c r="J1298">
        <f>Table_Data[[#This Row],[E]]*$J$6/Table_Data[[#This Row],[CPI]]</f>
        <v>45.622219478527605</v>
      </c>
      <c r="K1298">
        <f>Table_Data[[#This Row],[P]]*$J$6/Table_Data[[#This Row],[CPI]]</f>
        <v>396.74674570552145</v>
      </c>
      <c r="L1298">
        <f>Table_Data[[#This Row],[E]]/(Table_Data[[#This Row],[CPI]]/$L$6)</f>
        <v>3.151978527607362</v>
      </c>
      <c r="M1298">
        <f>Table_Data[[#This Row],[P]]/(Table_Data[[#This Row],[CPI]]/$L$6)</f>
        <v>27.410705521472391</v>
      </c>
      <c r="N1298" s="43">
        <f>1-(Table_Data[[#This Row],[D]]/Table_Data[[#This Row],[E]])</f>
        <v>0.56277827248441681</v>
      </c>
    </row>
    <row r="1299" spans="2:14" x14ac:dyDescent="0.25">
      <c r="B1299" s="27">
        <v>1978.07</v>
      </c>
      <c r="C1299" s="25">
        <v>97.19</v>
      </c>
      <c r="D1299" s="28">
        <v>4.9466700000000001</v>
      </c>
      <c r="E1299" s="25">
        <v>11.343299999999999</v>
      </c>
      <c r="F1299" s="25">
        <v>65.7</v>
      </c>
      <c r="G1299" s="26">
        <v>8.64</v>
      </c>
      <c r="H1299">
        <f t="shared" si="40"/>
        <v>1978</v>
      </c>
      <c r="I1299">
        <f t="shared" si="41"/>
        <v>7.0000000000000009</v>
      </c>
      <c r="J1299">
        <f>Table_Data[[#This Row],[E]]*$J$6/Table_Data[[#This Row],[CPI]]</f>
        <v>45.731800214611873</v>
      </c>
      <c r="K1299">
        <f>Table_Data[[#This Row],[P]]*$J$6/Table_Data[[#This Row],[CPI]]</f>
        <v>391.83250578386605</v>
      </c>
      <c r="L1299">
        <f>Table_Data[[#This Row],[E]]/(Table_Data[[#This Row],[CPI]]/$L$6)</f>
        <v>3.1595493150684928</v>
      </c>
      <c r="M1299">
        <f>Table_Data[[#This Row],[P]]/(Table_Data[[#This Row],[CPI]]/$L$6)</f>
        <v>27.071187214611871</v>
      </c>
      <c r="N1299" s="43">
        <f>1-(Table_Data[[#This Row],[D]]/Table_Data[[#This Row],[E]])</f>
        <v>0.56391261802121073</v>
      </c>
    </row>
    <row r="1300" spans="2:14" x14ac:dyDescent="0.25">
      <c r="B1300" s="27">
        <v>1978.08</v>
      </c>
      <c r="C1300" s="25">
        <v>103.9</v>
      </c>
      <c r="D1300" s="28">
        <v>4.9833299999999996</v>
      </c>
      <c r="E1300" s="25">
        <v>11.4567</v>
      </c>
      <c r="F1300" s="25">
        <v>66</v>
      </c>
      <c r="G1300" s="26">
        <v>8.41</v>
      </c>
      <c r="H1300">
        <f t="shared" si="40"/>
        <v>1978</v>
      </c>
      <c r="I1300">
        <f t="shared" si="41"/>
        <v>8</v>
      </c>
      <c r="J1300">
        <f>Table_Data[[#This Row],[E]]*$J$6/Table_Data[[#This Row],[CPI]]</f>
        <v>45.979035240909091</v>
      </c>
      <c r="K1300">
        <f>Table_Data[[#This Row],[P]]*$J$6/Table_Data[[#This Row],[CPI]]</f>
        <v>416.98061060606062</v>
      </c>
      <c r="L1300">
        <f>Table_Data[[#This Row],[E]]/(Table_Data[[#This Row],[CPI]]/$L$6)</f>
        <v>3.1766304545454545</v>
      </c>
      <c r="M1300">
        <f>Table_Data[[#This Row],[P]]/(Table_Data[[#This Row],[CPI]]/$L$6)</f>
        <v>28.808636363636364</v>
      </c>
      <c r="N1300" s="43">
        <f>1-(Table_Data[[#This Row],[D]]/Table_Data[[#This Row],[E]])</f>
        <v>0.56502919688915654</v>
      </c>
    </row>
    <row r="1301" spans="2:14" x14ac:dyDescent="0.25">
      <c r="B1301" s="27">
        <v>1978.09</v>
      </c>
      <c r="C1301" s="25">
        <v>103.9</v>
      </c>
      <c r="D1301" s="28">
        <v>5.0199999999999996</v>
      </c>
      <c r="E1301" s="25">
        <v>11.57</v>
      </c>
      <c r="F1301" s="25">
        <v>66.5</v>
      </c>
      <c r="G1301" s="26">
        <v>8.42</v>
      </c>
      <c r="H1301">
        <f t="shared" si="40"/>
        <v>1978</v>
      </c>
      <c r="I1301">
        <f t="shared" si="41"/>
        <v>9</v>
      </c>
      <c r="J1301">
        <f>Table_Data[[#This Row],[E]]*$J$6/Table_Data[[#This Row],[CPI]]</f>
        <v>46.084614887218045</v>
      </c>
      <c r="K1301">
        <f>Table_Data[[#This Row],[P]]*$J$6/Table_Data[[#This Row],[CPI]]</f>
        <v>413.84541804511281</v>
      </c>
      <c r="L1301">
        <f>Table_Data[[#This Row],[E]]/(Table_Data[[#This Row],[CPI]]/$L$6)</f>
        <v>3.1839248120300754</v>
      </c>
      <c r="M1301">
        <f>Table_Data[[#This Row],[P]]/(Table_Data[[#This Row],[CPI]]/$L$6)</f>
        <v>28.592030075187974</v>
      </c>
      <c r="N1301" s="43">
        <f>1-(Table_Data[[#This Row],[D]]/Table_Data[[#This Row],[E]])</f>
        <v>0.56611927398444251</v>
      </c>
    </row>
    <row r="1302" spans="2:14" x14ac:dyDescent="0.25">
      <c r="B1302" s="27">
        <v>1978.1</v>
      </c>
      <c r="C1302" s="25">
        <v>100.6</v>
      </c>
      <c r="D1302" s="28">
        <v>5.03667</v>
      </c>
      <c r="E1302" s="25">
        <v>11.8233</v>
      </c>
      <c r="F1302" s="25">
        <v>67.099999999999994</v>
      </c>
      <c r="G1302" s="26">
        <v>8.64</v>
      </c>
      <c r="H1302">
        <f t="shared" si="40"/>
        <v>1978</v>
      </c>
      <c r="I1302">
        <f t="shared" si="41"/>
        <v>10</v>
      </c>
      <c r="J1302">
        <f>Table_Data[[#This Row],[E]]*$J$6/Table_Data[[#This Row],[CPI]]</f>
        <v>46.67243269895679</v>
      </c>
      <c r="K1302">
        <f>Table_Data[[#This Row],[P]]*$J$6/Table_Data[[#This Row],[CPI]]</f>
        <v>397.11812518628915</v>
      </c>
      <c r="L1302">
        <f>Table_Data[[#This Row],[E]]/(Table_Data[[#This Row],[CPI]]/$L$6)</f>
        <v>3.2245363636363642</v>
      </c>
      <c r="M1302">
        <f>Table_Data[[#This Row],[P]]/(Table_Data[[#This Row],[CPI]]/$L$6)</f>
        <v>27.436363636363641</v>
      </c>
      <c r="N1302" s="43">
        <f>1-(Table_Data[[#This Row],[D]]/Table_Data[[#This Row],[E]])</f>
        <v>0.57400471949455734</v>
      </c>
    </row>
    <row r="1303" spans="2:14" x14ac:dyDescent="0.25">
      <c r="B1303" s="27">
        <v>1978.11</v>
      </c>
      <c r="C1303" s="25">
        <v>94.71</v>
      </c>
      <c r="D1303" s="28">
        <v>5.0533299999999999</v>
      </c>
      <c r="E1303" s="25">
        <v>12.076700000000001</v>
      </c>
      <c r="F1303" s="25">
        <v>67.400000000000006</v>
      </c>
      <c r="G1303" s="26">
        <v>8.81</v>
      </c>
      <c r="H1303">
        <f t="shared" si="40"/>
        <v>1978</v>
      </c>
      <c r="I1303">
        <f t="shared" si="41"/>
        <v>11</v>
      </c>
      <c r="J1303">
        <f>Table_Data[[#This Row],[E]]*$J$6/Table_Data[[#This Row],[CPI]]</f>
        <v>47.460535102373889</v>
      </c>
      <c r="K1303">
        <f>Table_Data[[#This Row],[P]]*$J$6/Table_Data[[#This Row],[CPI]]</f>
        <v>372.20327403560822</v>
      </c>
      <c r="L1303">
        <f>Table_Data[[#This Row],[E]]/(Table_Data[[#This Row],[CPI]]/$L$6)</f>
        <v>3.2789853115727006</v>
      </c>
      <c r="M1303">
        <f>Table_Data[[#This Row],[P]]/(Table_Data[[#This Row],[CPI]]/$L$6)</f>
        <v>25.715029673590504</v>
      </c>
      <c r="N1303" s="43">
        <f>1-(Table_Data[[#This Row],[D]]/Table_Data[[#This Row],[E]])</f>
        <v>0.58156367219521887</v>
      </c>
    </row>
    <row r="1304" spans="2:14" x14ac:dyDescent="0.25">
      <c r="B1304" s="27">
        <v>1978.12</v>
      </c>
      <c r="C1304" s="25">
        <v>96.11</v>
      </c>
      <c r="D1304" s="28">
        <v>5.07</v>
      </c>
      <c r="E1304" s="25">
        <v>12.33</v>
      </c>
      <c r="F1304" s="25">
        <v>67.7</v>
      </c>
      <c r="G1304" s="26">
        <v>9.01</v>
      </c>
      <c r="H1304">
        <f t="shared" si="40"/>
        <v>1978</v>
      </c>
      <c r="I1304">
        <f t="shared" si="41"/>
        <v>12</v>
      </c>
      <c r="J1304">
        <f>Table_Data[[#This Row],[E]]*$J$6/Table_Data[[#This Row],[CPI]]</f>
        <v>48.241261595273265</v>
      </c>
      <c r="K1304">
        <f>Table_Data[[#This Row],[P]]*$J$6/Table_Data[[#This Row],[CPI]]</f>
        <v>376.03143973412114</v>
      </c>
      <c r="L1304">
        <f>Table_Data[[#This Row],[E]]/(Table_Data[[#This Row],[CPI]]/$L$6)</f>
        <v>3.3329246676514033</v>
      </c>
      <c r="M1304">
        <f>Table_Data[[#This Row],[P]]/(Table_Data[[#This Row],[CPI]]/$L$6)</f>
        <v>25.979512555391434</v>
      </c>
      <c r="N1304" s="43">
        <f>1-(Table_Data[[#This Row],[D]]/Table_Data[[#This Row],[E]])</f>
        <v>0.58880778588807781</v>
      </c>
    </row>
    <row r="1305" spans="2:14" x14ac:dyDescent="0.25">
      <c r="B1305" s="27">
        <v>1979.01</v>
      </c>
      <c r="C1305" s="25">
        <v>99.71</v>
      </c>
      <c r="D1305" s="28">
        <v>5.1133300000000004</v>
      </c>
      <c r="E1305" s="25">
        <v>12.6533</v>
      </c>
      <c r="F1305" s="25">
        <v>68.3</v>
      </c>
      <c r="G1305" s="26">
        <v>9.1</v>
      </c>
      <c r="H1305">
        <f t="shared" si="40"/>
        <v>1979</v>
      </c>
      <c r="I1305">
        <f t="shared" si="41"/>
        <v>1</v>
      </c>
      <c r="J1305">
        <f>Table_Data[[#This Row],[E]]*$J$6/Table_Data[[#This Row],[CPI]]</f>
        <v>49.07127590190337</v>
      </c>
      <c r="K1305">
        <f>Table_Data[[#This Row],[P]]*$J$6/Table_Data[[#This Row],[CPI]]</f>
        <v>386.68939487554906</v>
      </c>
      <c r="L1305">
        <f>Table_Data[[#This Row],[E]]/(Table_Data[[#This Row],[CPI]]/$L$6)</f>
        <v>3.3902692532942904</v>
      </c>
      <c r="M1305">
        <f>Table_Data[[#This Row],[P]]/(Table_Data[[#This Row],[CPI]]/$L$6)</f>
        <v>26.715856515373353</v>
      </c>
      <c r="N1305" s="43">
        <f>1-(Table_Data[[#This Row],[D]]/Table_Data[[#This Row],[E]])</f>
        <v>0.59588960982510486</v>
      </c>
    </row>
    <row r="1306" spans="2:14" x14ac:dyDescent="0.25">
      <c r="B1306" s="27">
        <v>1979.02</v>
      </c>
      <c r="C1306" s="25">
        <v>98.23</v>
      </c>
      <c r="D1306" s="28">
        <v>5.1566700000000001</v>
      </c>
      <c r="E1306" s="25">
        <v>12.976699999999999</v>
      </c>
      <c r="F1306" s="25">
        <v>69.099999999999994</v>
      </c>
      <c r="G1306" s="26">
        <v>9.1</v>
      </c>
      <c r="H1306">
        <f t="shared" si="40"/>
        <v>1979</v>
      </c>
      <c r="I1306">
        <f t="shared" si="41"/>
        <v>2</v>
      </c>
      <c r="J1306">
        <f>Table_Data[[#This Row],[E]]*$J$6/Table_Data[[#This Row],[CPI]]</f>
        <v>49.742827292329956</v>
      </c>
      <c r="K1306">
        <f>Table_Data[[#This Row],[P]]*$J$6/Table_Data[[#This Row],[CPI]]</f>
        <v>376.53933010130254</v>
      </c>
      <c r="L1306">
        <f>Table_Data[[#This Row],[E]]/(Table_Data[[#This Row],[CPI]]/$L$6)</f>
        <v>3.4366658465991318</v>
      </c>
      <c r="M1306">
        <f>Table_Data[[#This Row],[P]]/(Table_Data[[#This Row],[CPI]]/$L$6)</f>
        <v>26.014602026049207</v>
      </c>
      <c r="N1306" s="43">
        <f>1-(Table_Data[[#This Row],[D]]/Table_Data[[#This Row],[E]])</f>
        <v>0.60262085121795217</v>
      </c>
    </row>
    <row r="1307" spans="2:14" x14ac:dyDescent="0.25">
      <c r="B1307" s="27">
        <v>1979.03</v>
      </c>
      <c r="C1307" s="25">
        <v>100.1</v>
      </c>
      <c r="D1307" s="28">
        <v>5.2</v>
      </c>
      <c r="E1307" s="25">
        <v>13.3</v>
      </c>
      <c r="F1307" s="25">
        <v>69.8</v>
      </c>
      <c r="G1307" s="26">
        <v>9.1199999999999992</v>
      </c>
      <c r="H1307">
        <f t="shared" si="40"/>
        <v>1979</v>
      </c>
      <c r="I1307">
        <f t="shared" si="41"/>
        <v>3</v>
      </c>
      <c r="J1307">
        <f>Table_Data[[#This Row],[E]]*$J$6/Table_Data[[#This Row],[CPI]]</f>
        <v>50.470832378223498</v>
      </c>
      <c r="K1307">
        <f>Table_Data[[#This Row],[P]]*$J$6/Table_Data[[#This Row],[CPI]]</f>
        <v>379.85942263610315</v>
      </c>
      <c r="L1307">
        <f>Table_Data[[#This Row],[E]]/(Table_Data[[#This Row],[CPI]]/$L$6)</f>
        <v>3.4869627507163328</v>
      </c>
      <c r="M1307">
        <f>Table_Data[[#This Row],[P]]/(Table_Data[[#This Row],[CPI]]/$L$6)</f>
        <v>26.243982808022924</v>
      </c>
      <c r="N1307" s="43">
        <f>1-(Table_Data[[#This Row],[D]]/Table_Data[[#This Row],[E]])</f>
        <v>0.60902255639097747</v>
      </c>
    </row>
    <row r="1308" spans="2:14" x14ac:dyDescent="0.25">
      <c r="B1308" s="27">
        <v>1979.04</v>
      </c>
      <c r="C1308" s="25">
        <v>102.1</v>
      </c>
      <c r="D1308" s="28">
        <v>5.2466699999999999</v>
      </c>
      <c r="E1308" s="25">
        <v>13.5267</v>
      </c>
      <c r="F1308" s="25">
        <v>70.599999999999994</v>
      </c>
      <c r="G1308" s="26">
        <v>9.18</v>
      </c>
      <c r="H1308">
        <f t="shared" si="40"/>
        <v>1979</v>
      </c>
      <c r="I1308">
        <f t="shared" si="41"/>
        <v>4</v>
      </c>
      <c r="J1308">
        <f>Table_Data[[#This Row],[E]]*$J$6/Table_Data[[#This Row],[CPI]]</f>
        <v>50.749457732294623</v>
      </c>
      <c r="K1308">
        <f>Table_Data[[#This Row],[P]]*$J$6/Table_Data[[#This Row],[CPI]]</f>
        <v>383.05866430594904</v>
      </c>
      <c r="L1308">
        <f>Table_Data[[#This Row],[E]]/(Table_Data[[#This Row],[CPI]]/$L$6)</f>
        <v>3.5062126062322951</v>
      </c>
      <c r="M1308">
        <f>Table_Data[[#This Row],[P]]/(Table_Data[[#This Row],[CPI]]/$L$6)</f>
        <v>26.465014164305952</v>
      </c>
      <c r="N1308" s="43">
        <f>1-(Table_Data[[#This Row],[D]]/Table_Data[[#This Row],[E]])</f>
        <v>0.6121249085142717</v>
      </c>
    </row>
    <row r="1309" spans="2:14" x14ac:dyDescent="0.25">
      <c r="B1309" s="27">
        <v>1979.05</v>
      </c>
      <c r="C1309" s="25">
        <v>99.73</v>
      </c>
      <c r="D1309" s="28">
        <v>5.2933300000000001</v>
      </c>
      <c r="E1309" s="25">
        <v>13.753299999999999</v>
      </c>
      <c r="F1309" s="25">
        <v>71.5</v>
      </c>
      <c r="G1309" s="26">
        <v>9.25</v>
      </c>
      <c r="H1309">
        <f t="shared" si="40"/>
        <v>1979</v>
      </c>
      <c r="I1309">
        <f t="shared" si="41"/>
        <v>5</v>
      </c>
      <c r="J1309">
        <f>Table_Data[[#This Row],[E]]*$J$6/Table_Data[[#This Row],[CPI]]</f>
        <v>50.950109707692306</v>
      </c>
      <c r="K1309">
        <f>Table_Data[[#This Row],[P]]*$J$6/Table_Data[[#This Row],[CPI]]</f>
        <v>369.45710783216788</v>
      </c>
      <c r="L1309">
        <f>Table_Data[[#This Row],[E]]/(Table_Data[[#This Row],[CPI]]/$L$6)</f>
        <v>3.5200753846153847</v>
      </c>
      <c r="M1309">
        <f>Table_Data[[#This Row],[P]]/(Table_Data[[#This Row],[CPI]]/$L$6)</f>
        <v>25.525300699300704</v>
      </c>
      <c r="N1309" s="43">
        <f>1-(Table_Data[[#This Row],[D]]/Table_Data[[#This Row],[E]])</f>
        <v>0.61512291595471624</v>
      </c>
    </row>
    <row r="1310" spans="2:14" x14ac:dyDescent="0.25">
      <c r="B1310" s="27">
        <v>1979.06</v>
      </c>
      <c r="C1310" s="25">
        <v>101.7</v>
      </c>
      <c r="D1310" s="28">
        <v>5.34</v>
      </c>
      <c r="E1310" s="25">
        <v>13.98</v>
      </c>
      <c r="F1310" s="25">
        <v>72.3</v>
      </c>
      <c r="G1310" s="26">
        <v>8.91</v>
      </c>
      <c r="H1310">
        <f t="shared" si="40"/>
        <v>1979</v>
      </c>
      <c r="I1310">
        <f t="shared" si="41"/>
        <v>6</v>
      </c>
      <c r="J1310">
        <f>Table_Data[[#This Row],[E]]*$J$6/Table_Data[[#This Row],[CPI]]</f>
        <v>51.216880497925317</v>
      </c>
      <c r="K1310">
        <f>Table_Data[[#This Row],[P]]*$J$6/Table_Data[[#This Row],[CPI]]</f>
        <v>372.58631950207473</v>
      </c>
      <c r="L1310">
        <f>Table_Data[[#This Row],[E]]/(Table_Data[[#This Row],[CPI]]/$L$6)</f>
        <v>3.5385062240663903</v>
      </c>
      <c r="M1310">
        <f>Table_Data[[#This Row],[P]]/(Table_Data[[#This Row],[CPI]]/$L$6)</f>
        <v>25.741493775933613</v>
      </c>
      <c r="N1310" s="43">
        <f>1-(Table_Data[[#This Row],[D]]/Table_Data[[#This Row],[E]])</f>
        <v>0.61802575107296143</v>
      </c>
    </row>
    <row r="1311" spans="2:14" x14ac:dyDescent="0.25">
      <c r="B1311" s="27">
        <v>1979.07</v>
      </c>
      <c r="C1311" s="25">
        <v>102.7</v>
      </c>
      <c r="D1311" s="28">
        <v>5.3966700000000003</v>
      </c>
      <c r="E1311" s="25">
        <v>14.1967</v>
      </c>
      <c r="F1311" s="25">
        <v>73.099999999999994</v>
      </c>
      <c r="G1311" s="26">
        <v>8.9499999999999993</v>
      </c>
      <c r="H1311">
        <f t="shared" si="40"/>
        <v>1979</v>
      </c>
      <c r="I1311">
        <f t="shared" si="41"/>
        <v>7.0000000000000009</v>
      </c>
      <c r="J1311">
        <f>Table_Data[[#This Row],[E]]*$J$6/Table_Data[[#This Row],[CPI]]</f>
        <v>51.441577372093029</v>
      </c>
      <c r="K1311">
        <f>Table_Data[[#This Row],[P]]*$J$6/Table_Data[[#This Row],[CPI]]</f>
        <v>372.13225581395352</v>
      </c>
      <c r="L1311">
        <f>Table_Data[[#This Row],[E]]/(Table_Data[[#This Row],[CPI]]/$L$6)</f>
        <v>3.5540302325581403</v>
      </c>
      <c r="M1311">
        <f>Table_Data[[#This Row],[P]]/(Table_Data[[#This Row],[CPI]]/$L$6)</f>
        <v>25.710123119015051</v>
      </c>
      <c r="N1311" s="43">
        <f>1-(Table_Data[[#This Row],[D]]/Table_Data[[#This Row],[E]])</f>
        <v>0.61986447554713409</v>
      </c>
    </row>
    <row r="1312" spans="2:14" x14ac:dyDescent="0.25">
      <c r="B1312" s="27">
        <v>1979.08</v>
      </c>
      <c r="C1312" s="25">
        <v>107.4</v>
      </c>
      <c r="D1312" s="28">
        <v>5.4533300000000002</v>
      </c>
      <c r="E1312" s="25">
        <v>14.4133</v>
      </c>
      <c r="F1312" s="25">
        <v>73.8</v>
      </c>
      <c r="G1312" s="26">
        <v>9.0299999999999994</v>
      </c>
      <c r="H1312">
        <f t="shared" si="40"/>
        <v>1979</v>
      </c>
      <c r="I1312">
        <f t="shared" si="41"/>
        <v>8</v>
      </c>
      <c r="J1312">
        <f>Table_Data[[#This Row],[E]]*$J$6/Table_Data[[#This Row],[CPI]]</f>
        <v>51.731052359078596</v>
      </c>
      <c r="K1312">
        <f>Table_Data[[#This Row],[P]]*$J$6/Table_Data[[#This Row],[CPI]]</f>
        <v>385.4714065040651</v>
      </c>
      <c r="L1312">
        <f>Table_Data[[#This Row],[E]]/(Table_Data[[#This Row],[CPI]]/$L$6)</f>
        <v>3.5740296747967482</v>
      </c>
      <c r="M1312">
        <f>Table_Data[[#This Row],[P]]/(Table_Data[[#This Row],[CPI]]/$L$6)</f>
        <v>26.631707317073175</v>
      </c>
      <c r="N1312" s="43">
        <f>1-(Table_Data[[#This Row],[D]]/Table_Data[[#This Row],[E]])</f>
        <v>0.62164597975480973</v>
      </c>
    </row>
    <row r="1313" spans="2:14" x14ac:dyDescent="0.25">
      <c r="B1313" s="27">
        <v>1979.09</v>
      </c>
      <c r="C1313" s="25">
        <v>108.6</v>
      </c>
      <c r="D1313" s="28">
        <v>5.51</v>
      </c>
      <c r="E1313" s="25">
        <v>14.63</v>
      </c>
      <c r="F1313" s="25">
        <v>74.599999999999994</v>
      </c>
      <c r="G1313" s="26">
        <v>9.33</v>
      </c>
      <c r="H1313">
        <f t="shared" si="40"/>
        <v>1979</v>
      </c>
      <c r="I1313">
        <f t="shared" si="41"/>
        <v>9</v>
      </c>
      <c r="J1313">
        <f>Table_Data[[#This Row],[E]]*$J$6/Table_Data[[#This Row],[CPI]]</f>
        <v>51.945717292225211</v>
      </c>
      <c r="K1313">
        <f>Table_Data[[#This Row],[P]]*$J$6/Table_Data[[#This Row],[CPI]]</f>
        <v>385.59842091152814</v>
      </c>
      <c r="L1313">
        <f>Table_Data[[#This Row],[E]]/(Table_Data[[#This Row],[CPI]]/$L$6)</f>
        <v>3.5888605898123331</v>
      </c>
      <c r="M1313">
        <f>Table_Data[[#This Row],[P]]/(Table_Data[[#This Row],[CPI]]/$L$6)</f>
        <v>26.640482573726544</v>
      </c>
      <c r="N1313" s="43">
        <f>1-(Table_Data[[#This Row],[D]]/Table_Data[[#This Row],[E]])</f>
        <v>0.62337662337662336</v>
      </c>
    </row>
    <row r="1314" spans="2:14" x14ac:dyDescent="0.25">
      <c r="B1314" s="27">
        <v>1979.1</v>
      </c>
      <c r="C1314" s="25">
        <v>104.5</v>
      </c>
      <c r="D1314" s="28">
        <v>5.5566700000000004</v>
      </c>
      <c r="E1314" s="25">
        <v>14.7067</v>
      </c>
      <c r="F1314" s="25">
        <v>75.2</v>
      </c>
      <c r="G1314" s="26">
        <v>10.3</v>
      </c>
      <c r="H1314">
        <f t="shared" si="40"/>
        <v>1979</v>
      </c>
      <c r="I1314">
        <f t="shared" si="41"/>
        <v>10</v>
      </c>
      <c r="J1314">
        <f>Table_Data[[#This Row],[E]]*$J$6/Table_Data[[#This Row],[CPI]]</f>
        <v>51.801417232712765</v>
      </c>
      <c r="K1314">
        <f>Table_Data[[#This Row],[P]]*$J$6/Table_Data[[#This Row],[CPI]]</f>
        <v>368.0804055851064</v>
      </c>
      <c r="L1314">
        <f>Table_Data[[#This Row],[E]]/(Table_Data[[#This Row],[CPI]]/$L$6)</f>
        <v>3.5788910904255316</v>
      </c>
      <c r="M1314">
        <f>Table_Data[[#This Row],[P]]/(Table_Data[[#This Row],[CPI]]/$L$6)</f>
        <v>25.430186170212764</v>
      </c>
      <c r="N1314" s="43">
        <f>1-(Table_Data[[#This Row],[D]]/Table_Data[[#This Row],[E]])</f>
        <v>0.62216744748991948</v>
      </c>
    </row>
    <row r="1315" spans="2:14" x14ac:dyDescent="0.25">
      <c r="B1315" s="27">
        <v>1979.11</v>
      </c>
      <c r="C1315" s="25">
        <v>103.7</v>
      </c>
      <c r="D1315" s="28">
        <v>5.6033299999999997</v>
      </c>
      <c r="E1315" s="25">
        <v>14.783300000000001</v>
      </c>
      <c r="F1315" s="25">
        <v>75.900000000000006</v>
      </c>
      <c r="G1315" s="26">
        <v>10.65</v>
      </c>
      <c r="H1315">
        <f t="shared" si="40"/>
        <v>1979</v>
      </c>
      <c r="I1315">
        <f t="shared" si="41"/>
        <v>11</v>
      </c>
      <c r="J1315">
        <f>Table_Data[[#This Row],[E]]*$J$6/Table_Data[[#This Row],[CPI]]</f>
        <v>51.590990172595525</v>
      </c>
      <c r="K1315">
        <f>Table_Data[[#This Row],[P]]*$J$6/Table_Data[[#This Row],[CPI]]</f>
        <v>361.8938722002635</v>
      </c>
      <c r="L1315">
        <f>Table_Data[[#This Row],[E]]/(Table_Data[[#This Row],[CPI]]/$L$6)</f>
        <v>3.5643529644268774</v>
      </c>
      <c r="M1315">
        <f>Table_Data[[#This Row],[P]]/(Table_Data[[#This Row],[CPI]]/$L$6)</f>
        <v>25.002766798418975</v>
      </c>
      <c r="N1315" s="43">
        <f>1-(Table_Data[[#This Row],[D]]/Table_Data[[#This Row],[E]])</f>
        <v>0.62096893115880758</v>
      </c>
    </row>
    <row r="1316" spans="2:14" x14ac:dyDescent="0.25">
      <c r="B1316" s="27">
        <v>1979.12</v>
      </c>
      <c r="C1316" s="25">
        <v>107.8</v>
      </c>
      <c r="D1316" s="28">
        <v>5.65</v>
      </c>
      <c r="E1316" s="25">
        <v>14.86</v>
      </c>
      <c r="F1316" s="25">
        <v>76.7</v>
      </c>
      <c r="G1316" s="26">
        <v>10.39</v>
      </c>
      <c r="H1316">
        <f t="shared" si="40"/>
        <v>1979</v>
      </c>
      <c r="I1316">
        <f t="shared" si="41"/>
        <v>12</v>
      </c>
      <c r="J1316">
        <f>Table_Data[[#This Row],[E]]*$J$6/Table_Data[[#This Row],[CPI]]</f>
        <v>51.317760365058668</v>
      </c>
      <c r="K1316">
        <f>Table_Data[[#This Row],[P]]*$J$6/Table_Data[[#This Row],[CPI]]</f>
        <v>372.27823468057369</v>
      </c>
      <c r="L1316">
        <f>Table_Data[[#This Row],[E]]/(Table_Data[[#This Row],[CPI]]/$L$6)</f>
        <v>3.5454758800521513</v>
      </c>
      <c r="M1316">
        <f>Table_Data[[#This Row],[P]]/(Table_Data[[#This Row],[CPI]]/$L$6)</f>
        <v>25.720208604954369</v>
      </c>
      <c r="N1316" s="43">
        <f>1-(Table_Data[[#This Row],[D]]/Table_Data[[#This Row],[E]])</f>
        <v>0.61978465679676975</v>
      </c>
    </row>
    <row r="1317" spans="2:14" x14ac:dyDescent="0.25">
      <c r="B1317" s="27">
        <v>1980.01</v>
      </c>
      <c r="C1317" s="25">
        <v>110.9</v>
      </c>
      <c r="D1317" s="28">
        <v>5.7</v>
      </c>
      <c r="E1317" s="25">
        <v>15.003299999999999</v>
      </c>
      <c r="F1317" s="25">
        <v>77.8</v>
      </c>
      <c r="G1317" s="26">
        <v>10.8</v>
      </c>
      <c r="H1317">
        <f t="shared" si="40"/>
        <v>1980</v>
      </c>
      <c r="I1317">
        <f t="shared" si="41"/>
        <v>1</v>
      </c>
      <c r="J1317">
        <f>Table_Data[[#This Row],[E]]*$J$6/Table_Data[[#This Row],[CPI]]</f>
        <v>51.080065476863751</v>
      </c>
      <c r="K1317">
        <f>Table_Data[[#This Row],[P]]*$J$6/Table_Data[[#This Row],[CPI]]</f>
        <v>377.56888560411318</v>
      </c>
      <c r="L1317">
        <f>Table_Data[[#This Row],[E]]/(Table_Data[[#This Row],[CPI]]/$L$6)</f>
        <v>3.5290538560411311</v>
      </c>
      <c r="M1317">
        <f>Table_Data[[#This Row],[P]]/(Table_Data[[#This Row],[CPI]]/$L$6)</f>
        <v>26.085732647814911</v>
      </c>
      <c r="N1317" s="43">
        <f>1-(Table_Data[[#This Row],[D]]/Table_Data[[#This Row],[E]])</f>
        <v>0.62008358161204535</v>
      </c>
    </row>
    <row r="1318" spans="2:14" x14ac:dyDescent="0.25">
      <c r="B1318" s="27">
        <v>1980.02</v>
      </c>
      <c r="C1318" s="25">
        <v>115.3</v>
      </c>
      <c r="D1318" s="28">
        <v>5.75</v>
      </c>
      <c r="E1318" s="25">
        <v>15.146699999999999</v>
      </c>
      <c r="F1318" s="25">
        <v>78.900000000000006</v>
      </c>
      <c r="G1318" s="26">
        <v>12.41</v>
      </c>
      <c r="H1318">
        <f t="shared" si="40"/>
        <v>1980</v>
      </c>
      <c r="I1318">
        <f t="shared" si="41"/>
        <v>2</v>
      </c>
      <c r="J1318">
        <f>Table_Data[[#This Row],[E]]*$J$6/Table_Data[[#This Row],[CPI]]</f>
        <v>50.849334041825095</v>
      </c>
      <c r="K1318">
        <f>Table_Data[[#This Row],[P]]*$J$6/Table_Data[[#This Row],[CPI]]</f>
        <v>387.07627503168567</v>
      </c>
      <c r="L1318">
        <f>Table_Data[[#This Row],[E]]/(Table_Data[[#This Row],[CPI]]/$L$6)</f>
        <v>3.5131129277566533</v>
      </c>
      <c r="M1318">
        <f>Table_Data[[#This Row],[P]]/(Table_Data[[#This Row],[CPI]]/$L$6)</f>
        <v>26.742585551330794</v>
      </c>
      <c r="N1318" s="43">
        <f>1-(Table_Data[[#This Row],[D]]/Table_Data[[#This Row],[E]])</f>
        <v>0.62037935655951459</v>
      </c>
    </row>
    <row r="1319" spans="2:14" x14ac:dyDescent="0.25">
      <c r="B1319" s="27">
        <v>1980.03</v>
      </c>
      <c r="C1319" s="25">
        <v>104.7</v>
      </c>
      <c r="D1319" s="28">
        <v>5.8</v>
      </c>
      <c r="E1319" s="25">
        <v>15.29</v>
      </c>
      <c r="F1319" s="25">
        <v>80.099999999999994</v>
      </c>
      <c r="G1319" s="26">
        <v>12.75</v>
      </c>
      <c r="H1319">
        <f t="shared" si="40"/>
        <v>1980</v>
      </c>
      <c r="I1319">
        <f t="shared" si="41"/>
        <v>3</v>
      </c>
      <c r="J1319">
        <f>Table_Data[[#This Row],[E]]*$J$6/Table_Data[[#This Row],[CPI]]</f>
        <v>50.561414856429465</v>
      </c>
      <c r="K1319">
        <f>Table_Data[[#This Row],[P]]*$J$6/Table_Data[[#This Row],[CPI]]</f>
        <v>346.22499250936335</v>
      </c>
      <c r="L1319">
        <f>Table_Data[[#This Row],[E]]/(Table_Data[[#This Row],[CPI]]/$L$6)</f>
        <v>3.4932209737827717</v>
      </c>
      <c r="M1319">
        <f>Table_Data[[#This Row],[P]]/(Table_Data[[#This Row],[CPI]]/$L$6)</f>
        <v>23.920224719101125</v>
      </c>
      <c r="N1319" s="43">
        <f>1-(Table_Data[[#This Row],[D]]/Table_Data[[#This Row],[E]])</f>
        <v>0.62066710268149117</v>
      </c>
    </row>
    <row r="1320" spans="2:14" x14ac:dyDescent="0.25">
      <c r="B1320" s="27">
        <v>1980.04</v>
      </c>
      <c r="C1320" s="25">
        <v>103</v>
      </c>
      <c r="D1320" s="28">
        <v>5.8466699999999996</v>
      </c>
      <c r="E1320" s="25">
        <v>15.173299999999999</v>
      </c>
      <c r="F1320" s="25">
        <v>81</v>
      </c>
      <c r="G1320" s="26">
        <v>11.47</v>
      </c>
      <c r="H1320">
        <f t="shared" si="40"/>
        <v>1980</v>
      </c>
      <c r="I1320">
        <f t="shared" si="41"/>
        <v>4</v>
      </c>
      <c r="J1320">
        <f>Table_Data[[#This Row],[E]]*$J$6/Table_Data[[#This Row],[CPI]]</f>
        <v>49.618002272839504</v>
      </c>
      <c r="K1320">
        <f>Table_Data[[#This Row],[P]]*$J$6/Table_Data[[#This Row],[CPI]]</f>
        <v>336.81890123456793</v>
      </c>
      <c r="L1320">
        <f>Table_Data[[#This Row],[E]]/(Table_Data[[#This Row],[CPI]]/$L$6)</f>
        <v>3.4280418518518516</v>
      </c>
      <c r="M1320">
        <f>Table_Data[[#This Row],[P]]/(Table_Data[[#This Row],[CPI]]/$L$6)</f>
        <v>23.270370370370369</v>
      </c>
      <c r="N1320" s="43">
        <f>1-(Table_Data[[#This Row],[D]]/Table_Data[[#This Row],[E]])</f>
        <v>0.61467380200747368</v>
      </c>
    </row>
    <row r="1321" spans="2:14" x14ac:dyDescent="0.25">
      <c r="B1321" s="27">
        <v>1980.05</v>
      </c>
      <c r="C1321" s="25">
        <v>107.7</v>
      </c>
      <c r="D1321" s="28">
        <v>5.8933299999999997</v>
      </c>
      <c r="E1321" s="25">
        <v>15.056699999999999</v>
      </c>
      <c r="F1321" s="25">
        <v>81.8</v>
      </c>
      <c r="G1321" s="26">
        <v>10.18</v>
      </c>
      <c r="H1321">
        <f t="shared" si="40"/>
        <v>1980</v>
      </c>
      <c r="I1321">
        <f t="shared" si="41"/>
        <v>5</v>
      </c>
      <c r="J1321">
        <f>Table_Data[[#This Row],[E]]*$J$6/Table_Data[[#This Row],[CPI]]</f>
        <v>48.755177578239611</v>
      </c>
      <c r="K1321">
        <f>Table_Data[[#This Row],[P]]*$J$6/Table_Data[[#This Row],[CPI]]</f>
        <v>348.74392298288512</v>
      </c>
      <c r="L1321">
        <f>Table_Data[[#This Row],[E]]/(Table_Data[[#This Row],[CPI]]/$L$6)</f>
        <v>3.3684304400977991</v>
      </c>
      <c r="M1321">
        <f>Table_Data[[#This Row],[P]]/(Table_Data[[#This Row],[CPI]]/$L$6)</f>
        <v>24.094254278728606</v>
      </c>
      <c r="N1321" s="43">
        <f>1-(Table_Data[[#This Row],[D]]/Table_Data[[#This Row],[E]])</f>
        <v>0.60859085988297568</v>
      </c>
    </row>
    <row r="1322" spans="2:14" x14ac:dyDescent="0.25">
      <c r="B1322" s="27">
        <v>1980.06</v>
      </c>
      <c r="C1322" s="25">
        <v>114.6</v>
      </c>
      <c r="D1322" s="28">
        <v>5.94</v>
      </c>
      <c r="E1322" s="25">
        <v>14.94</v>
      </c>
      <c r="F1322" s="25">
        <v>82.7</v>
      </c>
      <c r="G1322" s="26">
        <v>9.7799999999999994</v>
      </c>
      <c r="H1322">
        <f t="shared" si="40"/>
        <v>1980</v>
      </c>
      <c r="I1322">
        <f t="shared" si="41"/>
        <v>6</v>
      </c>
      <c r="J1322">
        <f>Table_Data[[#This Row],[E]]*$J$6/Table_Data[[#This Row],[CPI]]</f>
        <v>47.850814752116079</v>
      </c>
      <c r="K1322">
        <f>Table_Data[[#This Row],[P]]*$J$6/Table_Data[[#This Row],[CPI]]</f>
        <v>367.04841837968559</v>
      </c>
      <c r="L1322">
        <f>Table_Data[[#This Row],[E]]/(Table_Data[[#This Row],[CPI]]/$L$6)</f>
        <v>3.3059492140266018</v>
      </c>
      <c r="M1322">
        <f>Table_Data[[#This Row],[P]]/(Table_Data[[#This Row],[CPI]]/$L$6)</f>
        <v>25.358887545344615</v>
      </c>
      <c r="N1322" s="43">
        <f>1-(Table_Data[[#This Row],[D]]/Table_Data[[#This Row],[E]])</f>
        <v>0.60240963855421681</v>
      </c>
    </row>
    <row r="1323" spans="2:14" x14ac:dyDescent="0.25">
      <c r="B1323" s="27">
        <v>1980.07</v>
      </c>
      <c r="C1323" s="25">
        <v>119.8</v>
      </c>
      <c r="D1323" s="28">
        <v>5.9833299999999996</v>
      </c>
      <c r="E1323" s="25">
        <v>14.84</v>
      </c>
      <c r="F1323" s="25">
        <v>82.7</v>
      </c>
      <c r="G1323" s="26">
        <v>10.25</v>
      </c>
      <c r="H1323">
        <f t="shared" si="40"/>
        <v>1980</v>
      </c>
      <c r="I1323">
        <f t="shared" si="41"/>
        <v>7.0000000000000009</v>
      </c>
      <c r="J1323">
        <f>Table_Data[[#This Row],[E]]*$J$6/Table_Data[[#This Row],[CPI]]</f>
        <v>47.530528174123333</v>
      </c>
      <c r="K1323">
        <f>Table_Data[[#This Row],[P]]*$J$6/Table_Data[[#This Row],[CPI]]</f>
        <v>383.70332043530829</v>
      </c>
      <c r="L1323">
        <f>Table_Data[[#This Row],[E]]/(Table_Data[[#This Row],[CPI]]/$L$6)</f>
        <v>3.2838210399032643</v>
      </c>
      <c r="M1323">
        <f>Table_Data[[#This Row],[P]]/(Table_Data[[#This Row],[CPI]]/$L$6)</f>
        <v>26.509552599758159</v>
      </c>
      <c r="N1323" s="43">
        <f>1-(Table_Data[[#This Row],[D]]/Table_Data[[#This Row],[E]])</f>
        <v>0.59681064690026964</v>
      </c>
    </row>
    <row r="1324" spans="2:14" x14ac:dyDescent="0.25">
      <c r="B1324" s="27">
        <v>1980.08</v>
      </c>
      <c r="C1324" s="25">
        <v>123.5</v>
      </c>
      <c r="D1324" s="28">
        <v>6.0266700000000002</v>
      </c>
      <c r="E1324" s="25">
        <v>14.74</v>
      </c>
      <c r="F1324" s="25">
        <v>83.3</v>
      </c>
      <c r="G1324" s="26">
        <v>11.1</v>
      </c>
      <c r="H1324">
        <f t="shared" si="40"/>
        <v>1980</v>
      </c>
      <c r="I1324">
        <f t="shared" si="41"/>
        <v>8</v>
      </c>
      <c r="J1324">
        <f>Table_Data[[#This Row],[E]]*$J$6/Table_Data[[#This Row],[CPI]]</f>
        <v>46.870191836734698</v>
      </c>
      <c r="K1324">
        <f>Table_Data[[#This Row],[P]]*$J$6/Table_Data[[#This Row],[CPI]]</f>
        <v>392.70479591836738</v>
      </c>
      <c r="L1324">
        <f>Table_Data[[#This Row],[E]]/(Table_Data[[#This Row],[CPI]]/$L$6)</f>
        <v>3.238199279711885</v>
      </c>
      <c r="M1324">
        <f>Table_Data[[#This Row],[P]]/(Table_Data[[#This Row],[CPI]]/$L$6)</f>
        <v>27.131452581032413</v>
      </c>
      <c r="N1324" s="43">
        <f>1-(Table_Data[[#This Row],[D]]/Table_Data[[#This Row],[E]])</f>
        <v>0.59113500678426045</v>
      </c>
    </row>
    <row r="1325" spans="2:14" x14ac:dyDescent="0.25">
      <c r="B1325" s="27">
        <v>1980.09</v>
      </c>
      <c r="C1325" s="25">
        <v>126.5</v>
      </c>
      <c r="D1325" s="28">
        <v>6.07</v>
      </c>
      <c r="E1325" s="25">
        <v>14.64</v>
      </c>
      <c r="F1325" s="25">
        <v>84</v>
      </c>
      <c r="G1325" s="26">
        <v>11.51</v>
      </c>
      <c r="H1325">
        <f t="shared" si="40"/>
        <v>1980</v>
      </c>
      <c r="I1325">
        <f t="shared" si="41"/>
        <v>9</v>
      </c>
      <c r="J1325">
        <f>Table_Data[[#This Row],[E]]*$J$6/Table_Data[[#This Row],[CPI]]</f>
        <v>46.164277142857145</v>
      </c>
      <c r="K1325">
        <f>Table_Data[[#This Row],[P]]*$J$6/Table_Data[[#This Row],[CPI]]</f>
        <v>398.89214880952386</v>
      </c>
      <c r="L1325">
        <f>Table_Data[[#This Row],[E]]/(Table_Data[[#This Row],[CPI]]/$L$6)</f>
        <v>3.1894285714285715</v>
      </c>
      <c r="M1325">
        <f>Table_Data[[#This Row],[P]]/(Table_Data[[#This Row],[CPI]]/$L$6)</f>
        <v>27.558928571428574</v>
      </c>
      <c r="N1325" s="43">
        <f>1-(Table_Data[[#This Row],[D]]/Table_Data[[#This Row],[E]])</f>
        <v>0.5853825136612022</v>
      </c>
    </row>
    <row r="1326" spans="2:14" x14ac:dyDescent="0.25">
      <c r="B1326" s="27">
        <v>1980.1</v>
      </c>
      <c r="C1326" s="25">
        <v>130.19999999999999</v>
      </c>
      <c r="D1326" s="28">
        <v>6.1</v>
      </c>
      <c r="E1326" s="25">
        <v>14.7</v>
      </c>
      <c r="F1326" s="25">
        <v>84.8</v>
      </c>
      <c r="G1326" s="26">
        <v>11.75</v>
      </c>
      <c r="H1326">
        <f t="shared" si="40"/>
        <v>1980</v>
      </c>
      <c r="I1326">
        <f t="shared" si="41"/>
        <v>10</v>
      </c>
      <c r="J1326">
        <f>Table_Data[[#This Row],[E]]*$J$6/Table_Data[[#This Row],[CPI]]</f>
        <v>45.916178066037737</v>
      </c>
      <c r="K1326">
        <f>Table_Data[[#This Row],[P]]*$J$6/Table_Data[[#This Row],[CPI]]</f>
        <v>406.68614858490565</v>
      </c>
      <c r="L1326">
        <f>Table_Data[[#This Row],[E]]/(Table_Data[[#This Row],[CPI]]/$L$6)</f>
        <v>3.1722877358490567</v>
      </c>
      <c r="M1326">
        <f>Table_Data[[#This Row],[P]]/(Table_Data[[#This Row],[CPI]]/$L$6)</f>
        <v>28.097405660377358</v>
      </c>
      <c r="N1326" s="43">
        <f>1-(Table_Data[[#This Row],[D]]/Table_Data[[#This Row],[E]])</f>
        <v>0.58503401360544216</v>
      </c>
    </row>
    <row r="1327" spans="2:14" x14ac:dyDescent="0.25">
      <c r="B1327" s="27">
        <v>1980.11</v>
      </c>
      <c r="C1327" s="25">
        <v>135.69999999999999</v>
      </c>
      <c r="D1327" s="28">
        <v>6.13</v>
      </c>
      <c r="E1327" s="25">
        <v>14.76</v>
      </c>
      <c r="F1327" s="25">
        <v>85.5</v>
      </c>
      <c r="G1327" s="26">
        <v>12.68</v>
      </c>
      <c r="H1327">
        <f t="shared" si="40"/>
        <v>1980</v>
      </c>
      <c r="I1327">
        <f t="shared" si="41"/>
        <v>11</v>
      </c>
      <c r="J1327">
        <f>Table_Data[[#This Row],[E]]*$J$6/Table_Data[[#This Row],[CPI]]</f>
        <v>45.726134736842106</v>
      </c>
      <c r="K1327">
        <f>Table_Data[[#This Row],[P]]*$J$6/Table_Data[[#This Row],[CPI]]</f>
        <v>420.39542573099413</v>
      </c>
      <c r="L1327">
        <f>Table_Data[[#This Row],[E]]/(Table_Data[[#This Row],[CPI]]/$L$6)</f>
        <v>3.1591578947368424</v>
      </c>
      <c r="M1327">
        <f>Table_Data[[#This Row],[P]]/(Table_Data[[#This Row],[CPI]]/$L$6)</f>
        <v>29.044561403508773</v>
      </c>
      <c r="N1327" s="43">
        <f>1-(Table_Data[[#This Row],[D]]/Table_Data[[#This Row],[E]])</f>
        <v>0.58468834688346882</v>
      </c>
    </row>
    <row r="1328" spans="2:14" x14ac:dyDescent="0.25">
      <c r="B1328" s="27">
        <v>1980.12</v>
      </c>
      <c r="C1328" s="25">
        <v>133.5</v>
      </c>
      <c r="D1328" s="28">
        <v>6.16</v>
      </c>
      <c r="E1328" s="25">
        <v>14.82</v>
      </c>
      <c r="F1328" s="25">
        <v>86.3</v>
      </c>
      <c r="G1328" s="26">
        <v>12.84</v>
      </c>
      <c r="H1328">
        <f t="shared" si="40"/>
        <v>1980</v>
      </c>
      <c r="I1328">
        <f t="shared" si="41"/>
        <v>12</v>
      </c>
      <c r="J1328">
        <f>Table_Data[[#This Row],[E]]*$J$6/Table_Data[[#This Row],[CPI]]</f>
        <v>45.48640950173813</v>
      </c>
      <c r="K1328">
        <f>Table_Data[[#This Row],[P]]*$J$6/Table_Data[[#This Row],[CPI]]</f>
        <v>409.74599652375434</v>
      </c>
      <c r="L1328">
        <f>Table_Data[[#This Row],[E]]/(Table_Data[[#This Row],[CPI]]/$L$6)</f>
        <v>3.1425955967555042</v>
      </c>
      <c r="M1328">
        <f>Table_Data[[#This Row],[P]]/(Table_Data[[#This Row],[CPI]]/$L$6)</f>
        <v>28.308806488991891</v>
      </c>
      <c r="N1328" s="43">
        <f>1-(Table_Data[[#This Row],[D]]/Table_Data[[#This Row],[E]])</f>
        <v>0.58434547908232126</v>
      </c>
    </row>
    <row r="1329" spans="2:14" x14ac:dyDescent="0.25">
      <c r="B1329" s="27">
        <v>1981.01</v>
      </c>
      <c r="C1329" s="25">
        <v>133</v>
      </c>
      <c r="D1329" s="28">
        <v>6.2</v>
      </c>
      <c r="E1329" s="25">
        <v>14.74</v>
      </c>
      <c r="F1329" s="25">
        <v>87</v>
      </c>
      <c r="G1329" s="26">
        <v>12.57</v>
      </c>
      <c r="H1329">
        <f t="shared" si="40"/>
        <v>1981</v>
      </c>
      <c r="I1329">
        <f t="shared" si="41"/>
        <v>1</v>
      </c>
      <c r="J1329">
        <f>Table_Data[[#This Row],[E]]*$J$6/Table_Data[[#This Row],[CPI]]</f>
        <v>44.876861839080462</v>
      </c>
      <c r="K1329">
        <f>Table_Data[[#This Row],[P]]*$J$6/Table_Data[[#This Row],[CPI]]</f>
        <v>404.92690804597703</v>
      </c>
      <c r="L1329">
        <f>Table_Data[[#This Row],[E]]/(Table_Data[[#This Row],[CPI]]/$L$6)</f>
        <v>3.1004827586206902</v>
      </c>
      <c r="M1329">
        <f>Table_Data[[#This Row],[P]]/(Table_Data[[#This Row],[CPI]]/$L$6)</f>
        <v>27.975862068965519</v>
      </c>
      <c r="N1329" s="43">
        <f>1-(Table_Data[[#This Row],[D]]/Table_Data[[#This Row],[E]])</f>
        <v>0.57937584803256437</v>
      </c>
    </row>
    <row r="1330" spans="2:14" x14ac:dyDescent="0.25">
      <c r="B1330" s="27">
        <v>1981.02</v>
      </c>
      <c r="C1330" s="25">
        <v>128.4</v>
      </c>
      <c r="D1330" s="28">
        <v>6.24</v>
      </c>
      <c r="E1330" s="25">
        <v>14.66</v>
      </c>
      <c r="F1330" s="25">
        <v>87.9</v>
      </c>
      <c r="G1330" s="26">
        <v>13.19</v>
      </c>
      <c r="H1330">
        <f t="shared" si="40"/>
        <v>1981</v>
      </c>
      <c r="I1330">
        <f t="shared" si="41"/>
        <v>2</v>
      </c>
      <c r="J1330">
        <f>Table_Data[[#This Row],[E]]*$J$6/Table_Data[[#This Row],[CPI]]</f>
        <v>44.176300568828211</v>
      </c>
      <c r="K1330">
        <f>Table_Data[[#This Row],[P]]*$J$6/Table_Data[[#This Row],[CPI]]</f>
        <v>386.9193037542662</v>
      </c>
      <c r="L1330">
        <f>Table_Data[[#This Row],[E]]/(Table_Data[[#This Row],[CPI]]/$L$6)</f>
        <v>3.0520819112627988</v>
      </c>
      <c r="M1330">
        <f>Table_Data[[#This Row],[P]]/(Table_Data[[#This Row],[CPI]]/$L$6)</f>
        <v>26.731740614334473</v>
      </c>
      <c r="N1330" s="43">
        <f>1-(Table_Data[[#This Row],[D]]/Table_Data[[#This Row],[E]])</f>
        <v>0.57435197817189632</v>
      </c>
    </row>
    <row r="1331" spans="2:14" x14ac:dyDescent="0.25">
      <c r="B1331" s="27">
        <v>1981.03</v>
      </c>
      <c r="C1331" s="25">
        <v>133.19999999999999</v>
      </c>
      <c r="D1331" s="28">
        <v>6.28</v>
      </c>
      <c r="E1331" s="25">
        <v>14.58</v>
      </c>
      <c r="F1331" s="25">
        <v>88.5</v>
      </c>
      <c r="G1331" s="26">
        <v>13.12</v>
      </c>
      <c r="H1331">
        <f t="shared" si="40"/>
        <v>1981</v>
      </c>
      <c r="I1331">
        <f t="shared" si="41"/>
        <v>3</v>
      </c>
      <c r="J1331">
        <f>Table_Data[[#This Row],[E]]*$J$6/Table_Data[[#This Row],[CPI]]</f>
        <v>43.637363389830512</v>
      </c>
      <c r="K1331">
        <f>Table_Data[[#This Row],[P]]*$J$6/Table_Data[[#This Row],[CPI]]</f>
        <v>398.66233220338984</v>
      </c>
      <c r="L1331">
        <f>Table_Data[[#This Row],[E]]/(Table_Data[[#This Row],[CPI]]/$L$6)</f>
        <v>3.0148474576271189</v>
      </c>
      <c r="M1331">
        <f>Table_Data[[#This Row],[P]]/(Table_Data[[#This Row],[CPI]]/$L$6)</f>
        <v>27.543050847457629</v>
      </c>
      <c r="N1331" s="43">
        <f>1-(Table_Data[[#This Row],[D]]/Table_Data[[#This Row],[E]])</f>
        <v>0.56927297668038412</v>
      </c>
    </row>
    <row r="1332" spans="2:14" x14ac:dyDescent="0.25">
      <c r="B1332" s="27">
        <v>1981.04</v>
      </c>
      <c r="C1332" s="25">
        <v>134.4</v>
      </c>
      <c r="D1332" s="28">
        <v>6.3166700000000002</v>
      </c>
      <c r="E1332" s="25">
        <v>14.7233</v>
      </c>
      <c r="F1332" s="25">
        <v>89.1</v>
      </c>
      <c r="G1332" s="26">
        <v>13.68</v>
      </c>
      <c r="H1332">
        <f t="shared" si="40"/>
        <v>1981</v>
      </c>
      <c r="I1332">
        <f t="shared" si="41"/>
        <v>4</v>
      </c>
      <c r="J1332">
        <f>Table_Data[[#This Row],[E]]*$J$6/Table_Data[[#This Row],[CPI]]</f>
        <v>43.769512167227838</v>
      </c>
      <c r="K1332">
        <f>Table_Data[[#This Row],[P]]*$J$6/Table_Data[[#This Row],[CPI]]</f>
        <v>399.54510437710445</v>
      </c>
      <c r="L1332">
        <f>Table_Data[[#This Row],[E]]/(Table_Data[[#This Row],[CPI]]/$L$6)</f>
        <v>3.0239774410774412</v>
      </c>
      <c r="M1332">
        <f>Table_Data[[#This Row],[P]]/(Table_Data[[#This Row],[CPI]]/$L$6)</f>
        <v>27.604040404040408</v>
      </c>
      <c r="N1332" s="43">
        <f>1-(Table_Data[[#This Row],[D]]/Table_Data[[#This Row],[E]])</f>
        <v>0.57097457771016003</v>
      </c>
    </row>
    <row r="1333" spans="2:14" x14ac:dyDescent="0.25">
      <c r="B1333" s="27">
        <v>1981.05</v>
      </c>
      <c r="C1333" s="25">
        <v>131.69999999999999</v>
      </c>
      <c r="D1333" s="28">
        <v>6.3533299999999997</v>
      </c>
      <c r="E1333" s="25">
        <v>14.8667</v>
      </c>
      <c r="F1333" s="25">
        <v>89.8</v>
      </c>
      <c r="G1333" s="26">
        <v>14.1</v>
      </c>
      <c r="H1333">
        <f t="shared" si="40"/>
        <v>1981</v>
      </c>
      <c r="I1333">
        <f t="shared" si="41"/>
        <v>5</v>
      </c>
      <c r="J1333">
        <f>Table_Data[[#This Row],[E]]*$J$6/Table_Data[[#This Row],[CPI]]</f>
        <v>43.851301736080181</v>
      </c>
      <c r="K1333">
        <f>Table_Data[[#This Row],[P]]*$J$6/Table_Data[[#This Row],[CPI]]</f>
        <v>388.46660244988857</v>
      </c>
      <c r="L1333">
        <f>Table_Data[[#This Row],[E]]/(Table_Data[[#This Row],[CPI]]/$L$6)</f>
        <v>3.0296281737193764</v>
      </c>
      <c r="M1333">
        <f>Table_Data[[#This Row],[P]]/(Table_Data[[#This Row],[CPI]]/$L$6)</f>
        <v>26.838641425389753</v>
      </c>
      <c r="N1333" s="43">
        <f>1-(Table_Data[[#This Row],[D]]/Table_Data[[#This Row],[E]])</f>
        <v>0.57264692231631775</v>
      </c>
    </row>
    <row r="1334" spans="2:14" x14ac:dyDescent="0.25">
      <c r="B1334" s="27">
        <v>1981.06</v>
      </c>
      <c r="C1334" s="25">
        <v>132.30000000000001</v>
      </c>
      <c r="D1334" s="28">
        <v>6.39</v>
      </c>
      <c r="E1334" s="25">
        <v>15.01</v>
      </c>
      <c r="F1334" s="25">
        <v>90.6</v>
      </c>
      <c r="G1334" s="26">
        <v>13.47</v>
      </c>
      <c r="H1334">
        <f t="shared" si="40"/>
        <v>1981</v>
      </c>
      <c r="I1334">
        <f t="shared" si="41"/>
        <v>6</v>
      </c>
      <c r="J1334">
        <f>Table_Data[[#This Row],[E]]*$J$6/Table_Data[[#This Row],[CPI]]</f>
        <v>43.883043818984547</v>
      </c>
      <c r="K1334">
        <f>Table_Data[[#This Row],[P]]*$J$6/Table_Data[[#This Row],[CPI]]</f>
        <v>386.79058609271527</v>
      </c>
      <c r="L1334">
        <f>Table_Data[[#This Row],[E]]/(Table_Data[[#This Row],[CPI]]/$L$6)</f>
        <v>3.0318211920529801</v>
      </c>
      <c r="M1334">
        <f>Table_Data[[#This Row],[P]]/(Table_Data[[#This Row],[CPI]]/$L$6)</f>
        <v>26.722847682119209</v>
      </c>
      <c r="N1334" s="43">
        <f>1-(Table_Data[[#This Row],[D]]/Table_Data[[#This Row],[E]])</f>
        <v>0.57428381079280477</v>
      </c>
    </row>
    <row r="1335" spans="2:14" x14ac:dyDescent="0.25">
      <c r="B1335" s="27">
        <v>1981.07</v>
      </c>
      <c r="C1335" s="25">
        <v>129.1</v>
      </c>
      <c r="D1335" s="28">
        <v>6.4333299999999998</v>
      </c>
      <c r="E1335" s="25">
        <v>15.0967</v>
      </c>
      <c r="F1335" s="25">
        <v>91.6</v>
      </c>
      <c r="G1335" s="26">
        <v>14.28</v>
      </c>
      <c r="H1335">
        <f t="shared" si="40"/>
        <v>1981</v>
      </c>
      <c r="I1335">
        <f t="shared" si="41"/>
        <v>7.0000000000000009</v>
      </c>
      <c r="J1335">
        <f>Table_Data[[#This Row],[E]]*$J$6/Table_Data[[#This Row],[CPI]]</f>
        <v>43.654679103711793</v>
      </c>
      <c r="K1335">
        <f>Table_Data[[#This Row],[P]]*$J$6/Table_Data[[#This Row],[CPI]]</f>
        <v>373.31463646288211</v>
      </c>
      <c r="L1335">
        <f>Table_Data[[#This Row],[E]]/(Table_Data[[#This Row],[CPI]]/$L$6)</f>
        <v>3.0160437772925768</v>
      </c>
      <c r="M1335">
        <f>Table_Data[[#This Row],[P]]/(Table_Data[[#This Row],[CPI]]/$L$6)</f>
        <v>25.791812227074239</v>
      </c>
      <c r="N1335" s="43">
        <f>1-(Table_Data[[#This Row],[D]]/Table_Data[[#This Row],[E]])</f>
        <v>0.57385852537309479</v>
      </c>
    </row>
    <row r="1336" spans="2:14" x14ac:dyDescent="0.25">
      <c r="B1336" s="27">
        <v>1981.08</v>
      </c>
      <c r="C1336" s="25">
        <v>129.6</v>
      </c>
      <c r="D1336" s="28">
        <v>6.4766700000000004</v>
      </c>
      <c r="E1336" s="25">
        <v>15.183299999999999</v>
      </c>
      <c r="F1336" s="25">
        <v>92.3</v>
      </c>
      <c r="G1336" s="26">
        <v>14.94</v>
      </c>
      <c r="H1336">
        <f t="shared" si="40"/>
        <v>1981</v>
      </c>
      <c r="I1336">
        <f t="shared" si="41"/>
        <v>8</v>
      </c>
      <c r="J1336">
        <f>Table_Data[[#This Row],[E]]*$J$6/Table_Data[[#This Row],[CPI]]</f>
        <v>43.572123013001082</v>
      </c>
      <c r="K1336">
        <f>Table_Data[[#This Row],[P]]*$J$6/Table_Data[[#This Row],[CPI]]</f>
        <v>371.91830119176603</v>
      </c>
      <c r="L1336">
        <f>Table_Data[[#This Row],[E]]/(Table_Data[[#This Row],[CPI]]/$L$6)</f>
        <v>3.0103400866738892</v>
      </c>
      <c r="M1336">
        <f>Table_Data[[#This Row],[P]]/(Table_Data[[#This Row],[CPI]]/$L$6)</f>
        <v>25.695341278439869</v>
      </c>
      <c r="N1336" s="43">
        <f>1-(Table_Data[[#This Row],[D]]/Table_Data[[#This Row],[E]])</f>
        <v>0.57343462883562857</v>
      </c>
    </row>
    <row r="1337" spans="2:14" x14ac:dyDescent="0.25">
      <c r="B1337" s="27">
        <v>1981.09</v>
      </c>
      <c r="C1337" s="25">
        <v>118.3</v>
      </c>
      <c r="D1337" s="28">
        <v>6.52</v>
      </c>
      <c r="E1337" s="25">
        <v>15.27</v>
      </c>
      <c r="F1337" s="25">
        <v>93.2</v>
      </c>
      <c r="G1337" s="26">
        <v>15.32</v>
      </c>
      <c r="H1337">
        <f t="shared" si="40"/>
        <v>1981</v>
      </c>
      <c r="I1337">
        <f t="shared" si="41"/>
        <v>9</v>
      </c>
      <c r="J1337">
        <f>Table_Data[[#This Row],[E]]*$J$6/Table_Data[[#This Row],[CPI]]</f>
        <v>43.397765987124458</v>
      </c>
      <c r="K1337">
        <f>Table_Data[[#This Row],[P]]*$J$6/Table_Data[[#This Row],[CPI]]</f>
        <v>336.21190021459228</v>
      </c>
      <c r="L1337">
        <f>Table_Data[[#This Row],[E]]/(Table_Data[[#This Row],[CPI]]/$L$6)</f>
        <v>2.9982939914163089</v>
      </c>
      <c r="M1337">
        <f>Table_Data[[#This Row],[P]]/(Table_Data[[#This Row],[CPI]]/$L$6)</f>
        <v>23.228433476394848</v>
      </c>
      <c r="N1337" s="43">
        <f>1-(Table_Data[[#This Row],[D]]/Table_Data[[#This Row],[E]])</f>
        <v>0.57301899148657498</v>
      </c>
    </row>
    <row r="1338" spans="2:14" x14ac:dyDescent="0.25">
      <c r="B1338" s="27">
        <v>1981.1</v>
      </c>
      <c r="C1338" s="25">
        <v>119.8</v>
      </c>
      <c r="D1338" s="28">
        <v>6.5566700000000004</v>
      </c>
      <c r="E1338" s="25">
        <v>15.3</v>
      </c>
      <c r="F1338" s="25">
        <v>93.4</v>
      </c>
      <c r="G1338" s="26">
        <v>15.15</v>
      </c>
      <c r="H1338">
        <f t="shared" si="40"/>
        <v>1981</v>
      </c>
      <c r="I1338">
        <f t="shared" si="41"/>
        <v>10</v>
      </c>
      <c r="J1338">
        <f>Table_Data[[#This Row],[E]]*$J$6/Table_Data[[#This Row],[CPI]]</f>
        <v>43.389915417558882</v>
      </c>
      <c r="K1338">
        <f>Table_Data[[#This Row],[P]]*$J$6/Table_Data[[#This Row],[CPI]]</f>
        <v>339.7458736616702</v>
      </c>
      <c r="L1338">
        <f>Table_Data[[#This Row],[E]]/(Table_Data[[#This Row],[CPI]]/$L$6)</f>
        <v>2.9977516059957177</v>
      </c>
      <c r="M1338">
        <f>Table_Data[[#This Row],[P]]/(Table_Data[[#This Row],[CPI]]/$L$6)</f>
        <v>23.472591006423983</v>
      </c>
      <c r="N1338" s="43">
        <f>1-(Table_Data[[#This Row],[D]]/Table_Data[[#This Row],[E]])</f>
        <v>0.57145947712418299</v>
      </c>
    </row>
    <row r="1339" spans="2:14" x14ac:dyDescent="0.25">
      <c r="B1339" s="27">
        <v>1981.11</v>
      </c>
      <c r="C1339" s="25">
        <v>122.9</v>
      </c>
      <c r="D1339" s="28">
        <v>6.5933299999999999</v>
      </c>
      <c r="E1339" s="25">
        <v>15.33</v>
      </c>
      <c r="F1339" s="25">
        <v>93.7</v>
      </c>
      <c r="G1339" s="26">
        <v>13.39</v>
      </c>
      <c r="H1339">
        <f t="shared" si="40"/>
        <v>1981</v>
      </c>
      <c r="I1339">
        <f t="shared" si="41"/>
        <v>11</v>
      </c>
      <c r="J1339">
        <f>Table_Data[[#This Row],[E]]*$J$6/Table_Data[[#This Row],[CPI]]</f>
        <v>43.33579946638207</v>
      </c>
      <c r="K1339">
        <f>Table_Data[[#This Row],[P]]*$J$6/Table_Data[[#This Row],[CPI]]</f>
        <v>347.42137993596583</v>
      </c>
      <c r="L1339">
        <f>Table_Data[[#This Row],[E]]/(Table_Data[[#This Row],[CPI]]/$L$6)</f>
        <v>2.9940128068303098</v>
      </c>
      <c r="M1339">
        <f>Table_Data[[#This Row],[P]]/(Table_Data[[#This Row],[CPI]]/$L$6)</f>
        <v>24.00288153681964</v>
      </c>
      <c r="N1339" s="43">
        <f>1-(Table_Data[[#This Row],[D]]/Table_Data[[#This Row],[E]])</f>
        <v>0.56990671885192434</v>
      </c>
    </row>
    <row r="1340" spans="2:14" x14ac:dyDescent="0.25">
      <c r="B1340" s="27">
        <v>1981.12</v>
      </c>
      <c r="C1340" s="25">
        <v>123.8</v>
      </c>
      <c r="D1340" s="28">
        <v>6.63</v>
      </c>
      <c r="E1340" s="25">
        <v>15.36</v>
      </c>
      <c r="F1340" s="25">
        <v>94</v>
      </c>
      <c r="G1340" s="26">
        <v>13.72</v>
      </c>
      <c r="H1340">
        <f t="shared" si="40"/>
        <v>1981</v>
      </c>
      <c r="I1340">
        <f t="shared" si="41"/>
        <v>12</v>
      </c>
      <c r="J1340">
        <f>Table_Data[[#This Row],[E]]*$J$6/Table_Data[[#This Row],[CPI]]</f>
        <v>43.282028936170214</v>
      </c>
      <c r="K1340">
        <f>Table_Data[[#This Row],[P]]*$J$6/Table_Data[[#This Row],[CPI]]</f>
        <v>348.84864468085112</v>
      </c>
      <c r="L1340">
        <f>Table_Data[[#This Row],[E]]/(Table_Data[[#This Row],[CPI]]/$L$6)</f>
        <v>2.9902978723404257</v>
      </c>
      <c r="M1340">
        <f>Table_Data[[#This Row],[P]]/(Table_Data[[#This Row],[CPI]]/$L$6)</f>
        <v>24.101489361702129</v>
      </c>
      <c r="N1340" s="43">
        <f>1-(Table_Data[[#This Row],[D]]/Table_Data[[#This Row],[E]])</f>
        <v>0.568359375</v>
      </c>
    </row>
    <row r="1341" spans="2:14" x14ac:dyDescent="0.25">
      <c r="B1341" s="27">
        <v>1982.01</v>
      </c>
      <c r="C1341" s="25">
        <v>117.3</v>
      </c>
      <c r="D1341" s="28">
        <v>6.66</v>
      </c>
      <c r="E1341" s="25">
        <v>15.1767</v>
      </c>
      <c r="F1341" s="25">
        <v>94.3</v>
      </c>
      <c r="G1341" s="26">
        <v>14.59</v>
      </c>
      <c r="H1341">
        <f t="shared" si="40"/>
        <v>1982</v>
      </c>
      <c r="I1341">
        <f t="shared" si="41"/>
        <v>1</v>
      </c>
      <c r="J1341">
        <f>Table_Data[[#This Row],[E]]*$J$6/Table_Data[[#This Row],[CPI]]</f>
        <v>42.629467294803824</v>
      </c>
      <c r="K1341">
        <f>Table_Data[[#This Row],[P]]*$J$6/Table_Data[[#This Row],[CPI]]</f>
        <v>329.48114634146344</v>
      </c>
      <c r="L1341">
        <f>Table_Data[[#This Row],[E]]/(Table_Data[[#This Row],[CPI]]/$L$6)</f>
        <v>2.9452132555673387</v>
      </c>
      <c r="M1341">
        <f>Table_Data[[#This Row],[P]]/(Table_Data[[#This Row],[CPI]]/$L$6)</f>
        <v>22.763414634146343</v>
      </c>
      <c r="N1341" s="43">
        <f>1-(Table_Data[[#This Row],[D]]/Table_Data[[#This Row],[E]])</f>
        <v>0.56116942418312288</v>
      </c>
    </row>
    <row r="1342" spans="2:14" x14ac:dyDescent="0.25">
      <c r="B1342" s="27">
        <v>1982.02</v>
      </c>
      <c r="C1342" s="25">
        <v>114.5</v>
      </c>
      <c r="D1342" s="28">
        <v>6.69</v>
      </c>
      <c r="E1342" s="25">
        <v>14.9933</v>
      </c>
      <c r="F1342" s="25">
        <v>94.6</v>
      </c>
      <c r="G1342" s="26">
        <v>14.43</v>
      </c>
      <c r="H1342">
        <f t="shared" si="40"/>
        <v>1982</v>
      </c>
      <c r="I1342">
        <f t="shared" si="41"/>
        <v>2</v>
      </c>
      <c r="J1342">
        <f>Table_Data[[#This Row],[E]]*$J$6/Table_Data[[#This Row],[CPI]]</f>
        <v>41.980764525369985</v>
      </c>
      <c r="K1342">
        <f>Table_Data[[#This Row],[P]]*$J$6/Table_Data[[#This Row],[CPI]]</f>
        <v>320.59636892177593</v>
      </c>
      <c r="L1342">
        <f>Table_Data[[#This Row],[E]]/(Table_Data[[#This Row],[CPI]]/$L$6)</f>
        <v>2.9003952431289646</v>
      </c>
      <c r="M1342">
        <f>Table_Data[[#This Row],[P]]/(Table_Data[[#This Row],[CPI]]/$L$6)</f>
        <v>22.149577167019032</v>
      </c>
      <c r="N1342" s="43">
        <f>1-(Table_Data[[#This Row],[D]]/Table_Data[[#This Row],[E]])</f>
        <v>0.5538006976449481</v>
      </c>
    </row>
    <row r="1343" spans="2:14" x14ac:dyDescent="0.25">
      <c r="B1343" s="27">
        <v>1982.03</v>
      </c>
      <c r="C1343" s="25">
        <v>110.8</v>
      </c>
      <c r="D1343" s="28">
        <v>6.72</v>
      </c>
      <c r="E1343" s="25">
        <v>14.81</v>
      </c>
      <c r="F1343" s="25">
        <v>94.5</v>
      </c>
      <c r="G1343" s="26">
        <v>13.86</v>
      </c>
      <c r="H1343">
        <f t="shared" si="40"/>
        <v>1982</v>
      </c>
      <c r="I1343">
        <f t="shared" si="41"/>
        <v>3</v>
      </c>
      <c r="J1343">
        <f>Table_Data[[#This Row],[E]]*$J$6/Table_Data[[#This Row],[CPI]]</f>
        <v>41.511411322751322</v>
      </c>
      <c r="K1343">
        <f>Table_Data[[#This Row],[P]]*$J$6/Table_Data[[#This Row],[CPI]]</f>
        <v>310.56477883597881</v>
      </c>
      <c r="L1343">
        <f>Table_Data[[#This Row],[E]]/(Table_Data[[#This Row],[CPI]]/$L$6)</f>
        <v>2.8679682539682543</v>
      </c>
      <c r="M1343">
        <f>Table_Data[[#This Row],[P]]/(Table_Data[[#This Row],[CPI]]/$L$6)</f>
        <v>21.456507936507936</v>
      </c>
      <c r="N1343" s="43">
        <f>1-(Table_Data[[#This Row],[D]]/Table_Data[[#This Row],[E]])</f>
        <v>0.54625253207292368</v>
      </c>
    </row>
    <row r="1344" spans="2:14" x14ac:dyDescent="0.25">
      <c r="B1344" s="27">
        <v>1982.04</v>
      </c>
      <c r="C1344" s="25">
        <v>116.3</v>
      </c>
      <c r="D1344" s="28">
        <v>6.75</v>
      </c>
      <c r="E1344" s="25">
        <v>14.5967</v>
      </c>
      <c r="F1344" s="25">
        <v>94.9</v>
      </c>
      <c r="G1344" s="26">
        <v>13.87</v>
      </c>
      <c r="H1344">
        <f t="shared" si="40"/>
        <v>1982</v>
      </c>
      <c r="I1344">
        <f t="shared" si="41"/>
        <v>4</v>
      </c>
      <c r="J1344">
        <f>Table_Data[[#This Row],[E]]*$J$6/Table_Data[[#This Row],[CPI]]</f>
        <v>40.741097006322441</v>
      </c>
      <c r="K1344">
        <f>Table_Data[[#This Row],[P]]*$J$6/Table_Data[[#This Row],[CPI]]</f>
        <v>324.60690305584825</v>
      </c>
      <c r="L1344">
        <f>Table_Data[[#This Row],[E]]/(Table_Data[[#This Row],[CPI]]/$L$6)</f>
        <v>2.8147482613277135</v>
      </c>
      <c r="M1344">
        <f>Table_Data[[#This Row],[P]]/(Table_Data[[#This Row],[CPI]]/$L$6)</f>
        <v>22.426659641728136</v>
      </c>
      <c r="N1344" s="43">
        <f>1-(Table_Data[[#This Row],[D]]/Table_Data[[#This Row],[E]])</f>
        <v>0.53756671028383129</v>
      </c>
    </row>
    <row r="1345" spans="2:14" x14ac:dyDescent="0.25">
      <c r="B1345" s="27">
        <v>1982.05</v>
      </c>
      <c r="C1345" s="25">
        <v>116.4</v>
      </c>
      <c r="D1345" s="28">
        <v>6.78</v>
      </c>
      <c r="E1345" s="25">
        <v>14.3833</v>
      </c>
      <c r="F1345" s="25">
        <v>95.8</v>
      </c>
      <c r="G1345" s="26">
        <v>13.62</v>
      </c>
      <c r="H1345">
        <f t="shared" si="40"/>
        <v>1982</v>
      </c>
      <c r="I1345">
        <f t="shared" si="41"/>
        <v>5</v>
      </c>
      <c r="J1345">
        <f>Table_Data[[#This Row],[E]]*$J$6/Table_Data[[#This Row],[CPI]]</f>
        <v>39.768323111691025</v>
      </c>
      <c r="K1345">
        <f>Table_Data[[#This Row],[P]]*$J$6/Table_Data[[#This Row],[CPI]]</f>
        <v>321.83384968684766</v>
      </c>
      <c r="L1345">
        <f>Table_Data[[#This Row],[E]]/(Table_Data[[#This Row],[CPI]]/$L$6)</f>
        <v>2.7475406054279752</v>
      </c>
      <c r="M1345">
        <f>Table_Data[[#This Row],[P]]/(Table_Data[[#This Row],[CPI]]/$L$6)</f>
        <v>22.235073068893531</v>
      </c>
      <c r="N1345" s="43">
        <f>1-(Table_Data[[#This Row],[D]]/Table_Data[[#This Row],[E]])</f>
        <v>0.52861999680184657</v>
      </c>
    </row>
    <row r="1346" spans="2:14" x14ac:dyDescent="0.25">
      <c r="B1346" s="27">
        <v>1982.06</v>
      </c>
      <c r="C1346" s="25">
        <v>109.7</v>
      </c>
      <c r="D1346" s="28">
        <v>6.81</v>
      </c>
      <c r="E1346" s="25">
        <v>14.17</v>
      </c>
      <c r="F1346" s="25">
        <v>97</v>
      </c>
      <c r="G1346" s="26">
        <v>14.3</v>
      </c>
      <c r="H1346">
        <f t="shared" si="40"/>
        <v>1982</v>
      </c>
      <c r="I1346">
        <f t="shared" si="41"/>
        <v>6</v>
      </c>
      <c r="J1346">
        <f>Table_Data[[#This Row],[E]]*$J$6/Table_Data[[#This Row],[CPI]]</f>
        <v>38.693887525773199</v>
      </c>
      <c r="K1346">
        <f>Table_Data[[#This Row],[P]]*$J$6/Table_Data[[#This Row],[CPI]]</f>
        <v>299.55677216494848</v>
      </c>
      <c r="L1346">
        <f>Table_Data[[#This Row],[E]]/(Table_Data[[#This Row],[CPI]]/$L$6)</f>
        <v>2.6733092783505152</v>
      </c>
      <c r="M1346">
        <f>Table_Data[[#This Row],[P]]/(Table_Data[[#This Row],[CPI]]/$L$6)</f>
        <v>20.695979381443298</v>
      </c>
      <c r="N1346" s="43">
        <f>1-(Table_Data[[#This Row],[D]]/Table_Data[[#This Row],[E]])</f>
        <v>0.5194071983062809</v>
      </c>
    </row>
    <row r="1347" spans="2:14" x14ac:dyDescent="0.25">
      <c r="B1347" s="27">
        <v>1982.07</v>
      </c>
      <c r="C1347" s="25">
        <v>109.4</v>
      </c>
      <c r="D1347" s="28">
        <v>6.8233300000000003</v>
      </c>
      <c r="E1347" s="25">
        <v>13.966699999999999</v>
      </c>
      <c r="F1347" s="25">
        <v>97.5</v>
      </c>
      <c r="G1347" s="26">
        <v>13.95</v>
      </c>
      <c r="H1347">
        <f t="shared" si="40"/>
        <v>1982</v>
      </c>
      <c r="I1347">
        <f t="shared" si="41"/>
        <v>7.0000000000000009</v>
      </c>
      <c r="J1347">
        <f>Table_Data[[#This Row],[E]]*$J$6/Table_Data[[#This Row],[CPI]]</f>
        <v>37.943154829743591</v>
      </c>
      <c r="K1347">
        <f>Table_Data[[#This Row],[P]]*$J$6/Table_Data[[#This Row],[CPI]]</f>
        <v>297.20557743589745</v>
      </c>
      <c r="L1347">
        <f>Table_Data[[#This Row],[E]]/(Table_Data[[#This Row],[CPI]]/$L$6)</f>
        <v>2.6214421538461541</v>
      </c>
      <c r="M1347">
        <f>Table_Data[[#This Row],[P]]/(Table_Data[[#This Row],[CPI]]/$L$6)</f>
        <v>20.533538461538466</v>
      </c>
      <c r="N1347" s="43">
        <f>1-(Table_Data[[#This Row],[D]]/Table_Data[[#This Row],[E]])</f>
        <v>0.5114572518920002</v>
      </c>
    </row>
    <row r="1348" spans="2:14" x14ac:dyDescent="0.25">
      <c r="B1348" s="27">
        <v>1982.08</v>
      </c>
      <c r="C1348" s="25">
        <v>109.7</v>
      </c>
      <c r="D1348" s="28">
        <v>6.8366699999999998</v>
      </c>
      <c r="E1348" s="25">
        <v>13.763299999999999</v>
      </c>
      <c r="F1348" s="25">
        <v>97.7</v>
      </c>
      <c r="G1348" s="26">
        <v>13.06</v>
      </c>
      <c r="H1348">
        <f t="shared" si="40"/>
        <v>1982</v>
      </c>
      <c r="I1348">
        <f t="shared" si="41"/>
        <v>8</v>
      </c>
      <c r="J1348">
        <f>Table_Data[[#This Row],[E]]*$J$6/Table_Data[[#This Row],[CPI]]</f>
        <v>37.314039038894578</v>
      </c>
      <c r="K1348">
        <f>Table_Data[[#This Row],[P]]*$J$6/Table_Data[[#This Row],[CPI]]</f>
        <v>297.41051074718524</v>
      </c>
      <c r="L1348">
        <f>Table_Data[[#This Row],[E]]/(Table_Data[[#This Row],[CPI]]/$L$6)</f>
        <v>2.5779773797338792</v>
      </c>
      <c r="M1348">
        <f>Table_Data[[#This Row],[P]]/(Table_Data[[#This Row],[CPI]]/$L$6)</f>
        <v>20.547697031729786</v>
      </c>
      <c r="N1348" s="43">
        <f>1-(Table_Data[[#This Row],[D]]/Table_Data[[#This Row],[E]])</f>
        <v>0.5032681115720794</v>
      </c>
    </row>
    <row r="1349" spans="2:14" x14ac:dyDescent="0.25">
      <c r="B1349" s="27">
        <v>1982.09</v>
      </c>
      <c r="C1349" s="25">
        <v>122.4</v>
      </c>
      <c r="D1349" s="28">
        <v>6.85</v>
      </c>
      <c r="E1349" s="25">
        <v>13.56</v>
      </c>
      <c r="F1349" s="25">
        <v>97.9</v>
      </c>
      <c r="G1349" s="26">
        <v>12.34</v>
      </c>
      <c r="H1349">
        <f t="shared" si="40"/>
        <v>1982</v>
      </c>
      <c r="I1349">
        <f t="shared" si="41"/>
        <v>9</v>
      </c>
      <c r="J1349">
        <f>Table_Data[[#This Row],[E]]*$J$6/Table_Data[[#This Row],[CPI]]</f>
        <v>36.687764249233908</v>
      </c>
      <c r="K1349">
        <f>Table_Data[[#This Row],[P]]*$J$6/Table_Data[[#This Row],[CPI]]</f>
        <v>331.16388968335036</v>
      </c>
      <c r="L1349">
        <f>Table_Data[[#This Row],[E]]/(Table_Data[[#This Row],[CPI]]/$L$6)</f>
        <v>2.5347088866189988</v>
      </c>
      <c r="M1349">
        <f>Table_Data[[#This Row],[P]]/(Table_Data[[#This Row],[CPI]]/$L$6)</f>
        <v>22.879673135852912</v>
      </c>
      <c r="N1349" s="43">
        <f>1-(Table_Data[[#This Row],[D]]/Table_Data[[#This Row],[E]])</f>
        <v>0.49483775811209441</v>
      </c>
    </row>
    <row r="1350" spans="2:14" x14ac:dyDescent="0.25">
      <c r="B1350" s="27">
        <v>1982.1</v>
      </c>
      <c r="C1350" s="25">
        <v>132.69999999999999</v>
      </c>
      <c r="D1350" s="28">
        <v>6.8566700000000003</v>
      </c>
      <c r="E1350" s="25">
        <v>13.253299999999999</v>
      </c>
      <c r="F1350" s="25">
        <v>98.2</v>
      </c>
      <c r="G1350" s="26">
        <v>10.91</v>
      </c>
      <c r="H1350">
        <f t="shared" si="40"/>
        <v>1982</v>
      </c>
      <c r="I1350">
        <f t="shared" si="41"/>
        <v>10</v>
      </c>
      <c r="J1350">
        <f>Table_Data[[#This Row],[E]]*$J$6/Table_Data[[#This Row],[CPI]]</f>
        <v>35.748414909368634</v>
      </c>
      <c r="K1350">
        <f>Table_Data[[#This Row],[P]]*$J$6/Table_Data[[#This Row],[CPI]]</f>
        <v>357.93460183299385</v>
      </c>
      <c r="L1350">
        <f>Table_Data[[#This Row],[E]]/(Table_Data[[#This Row],[CPI]]/$L$6)</f>
        <v>2.4698104887983705</v>
      </c>
      <c r="M1350">
        <f>Table_Data[[#This Row],[P]]/(Table_Data[[#This Row],[CPI]]/$L$6)</f>
        <v>24.729226069246433</v>
      </c>
      <c r="N1350" s="43">
        <f>1-(Table_Data[[#This Row],[D]]/Table_Data[[#This Row],[E]])</f>
        <v>0.4826443225460828</v>
      </c>
    </row>
    <row r="1351" spans="2:14" x14ac:dyDescent="0.25">
      <c r="B1351" s="27">
        <v>1982.11</v>
      </c>
      <c r="C1351" s="25">
        <v>138.1</v>
      </c>
      <c r="D1351" s="28">
        <v>6.8633300000000004</v>
      </c>
      <c r="E1351" s="25">
        <v>12.9467</v>
      </c>
      <c r="F1351" s="25">
        <v>98</v>
      </c>
      <c r="G1351" s="26">
        <v>10.55</v>
      </c>
      <c r="H1351">
        <f t="shared" si="40"/>
        <v>1982</v>
      </c>
      <c r="I1351">
        <f t="shared" si="41"/>
        <v>11</v>
      </c>
      <c r="J1351">
        <f>Table_Data[[#This Row],[E]]*$J$6/Table_Data[[#This Row],[CPI]]</f>
        <v>34.992684243877548</v>
      </c>
      <c r="K1351">
        <f>Table_Data[[#This Row],[P]]*$J$6/Table_Data[[#This Row],[CPI]]</f>
        <v>373.26034387755107</v>
      </c>
      <c r="L1351">
        <f>Table_Data[[#This Row],[E]]/(Table_Data[[#This Row],[CPI]]/$L$6)</f>
        <v>2.4175980612244898</v>
      </c>
      <c r="M1351">
        <f>Table_Data[[#This Row],[P]]/(Table_Data[[#This Row],[CPI]]/$L$6)</f>
        <v>25.788061224489795</v>
      </c>
      <c r="N1351" s="43">
        <f>1-(Table_Data[[#This Row],[D]]/Table_Data[[#This Row],[E]])</f>
        <v>0.46987803841905651</v>
      </c>
    </row>
    <row r="1352" spans="2:14" x14ac:dyDescent="0.25">
      <c r="B1352" s="27">
        <v>1982.12</v>
      </c>
      <c r="C1352" s="25">
        <v>139.4</v>
      </c>
      <c r="D1352" s="28">
        <v>6.87</v>
      </c>
      <c r="E1352" s="25">
        <v>12.64</v>
      </c>
      <c r="F1352" s="25">
        <v>97.6</v>
      </c>
      <c r="G1352" s="26">
        <v>10.54</v>
      </c>
      <c r="H1352">
        <f t="shared" si="40"/>
        <v>1982</v>
      </c>
      <c r="I1352">
        <f t="shared" si="41"/>
        <v>12</v>
      </c>
      <c r="J1352">
        <f>Table_Data[[#This Row],[E]]*$J$6/Table_Data[[#This Row],[CPI]]</f>
        <v>34.303742622950821</v>
      </c>
      <c r="K1352">
        <f>Table_Data[[#This Row],[P]]*$J$6/Table_Data[[#This Row],[CPI]]</f>
        <v>378.31817418032796</v>
      </c>
      <c r="L1352">
        <f>Table_Data[[#This Row],[E]]/(Table_Data[[#This Row],[CPI]]/$L$6)</f>
        <v>2.37</v>
      </c>
      <c r="M1352">
        <f>Table_Data[[#This Row],[P]]/(Table_Data[[#This Row],[CPI]]/$L$6)</f>
        <v>26.137500000000003</v>
      </c>
      <c r="N1352" s="43">
        <f>1-(Table_Data[[#This Row],[D]]/Table_Data[[#This Row],[E]])</f>
        <v>0.45648734177215189</v>
      </c>
    </row>
    <row r="1353" spans="2:14" x14ac:dyDescent="0.25">
      <c r="B1353" s="27">
        <v>1983.01</v>
      </c>
      <c r="C1353" s="25">
        <v>144.30000000000001</v>
      </c>
      <c r="D1353" s="28">
        <v>6.8833299999999999</v>
      </c>
      <c r="E1353" s="25">
        <v>12.566700000000001</v>
      </c>
      <c r="F1353" s="25">
        <v>97.8</v>
      </c>
      <c r="G1353" s="26">
        <v>10.46</v>
      </c>
      <c r="H1353">
        <f t="shared" si="40"/>
        <v>1983</v>
      </c>
      <c r="I1353">
        <f t="shared" si="41"/>
        <v>1</v>
      </c>
      <c r="J1353">
        <f>Table_Data[[#This Row],[E]]*$J$6/Table_Data[[#This Row],[CPI]]</f>
        <v>34.035069487730063</v>
      </c>
      <c r="K1353">
        <f>Table_Data[[#This Row],[P]]*$J$6/Table_Data[[#This Row],[CPI]]</f>
        <v>390.81545092024544</v>
      </c>
      <c r="L1353">
        <f>Table_Data[[#This Row],[E]]/(Table_Data[[#This Row],[CPI]]/$L$6)</f>
        <v>2.3514377300613503</v>
      </c>
      <c r="M1353">
        <f>Table_Data[[#This Row],[P]]/(Table_Data[[#This Row],[CPI]]/$L$6)</f>
        <v>27.000920245398778</v>
      </c>
      <c r="N1353" s="43">
        <f>1-(Table_Data[[#This Row],[D]]/Table_Data[[#This Row],[E]])</f>
        <v>0.45225636006270542</v>
      </c>
    </row>
    <row r="1354" spans="2:14" x14ac:dyDescent="0.25">
      <c r="B1354" s="27">
        <v>1983.02</v>
      </c>
      <c r="C1354" s="25">
        <v>146.80000000000001</v>
      </c>
      <c r="D1354" s="28">
        <v>6.8966700000000003</v>
      </c>
      <c r="E1354" s="25">
        <v>12.4933</v>
      </c>
      <c r="F1354" s="25">
        <v>97.9</v>
      </c>
      <c r="G1354" s="26">
        <v>10.72</v>
      </c>
      <c r="H1354">
        <f t="shared" ref="H1354:H1417" si="42">VALUE(LEFT(B1354,4))</f>
        <v>1983</v>
      </c>
      <c r="I1354">
        <f t="shared" ref="I1354:I1417" si="43">VALUE(_xlfn.CONCAT("0.",RIGHT(B1354,LEN(B1354)-FIND(".",B1354))))*100</f>
        <v>2</v>
      </c>
      <c r="J1354">
        <f>Table_Data[[#This Row],[E]]*$J$6/Table_Data[[#This Row],[CPI]]</f>
        <v>33.801714240040859</v>
      </c>
      <c r="K1354">
        <f>Table_Data[[#This Row],[P]]*$J$6/Table_Data[[#This Row],[CPI]]</f>
        <v>397.18022063329931</v>
      </c>
      <c r="L1354">
        <f>Table_Data[[#This Row],[E]]/(Table_Data[[#This Row],[CPI]]/$L$6)</f>
        <v>2.3353155260469864</v>
      </c>
      <c r="M1354">
        <f>Table_Data[[#This Row],[P]]/(Table_Data[[#This Row],[CPI]]/$L$6)</f>
        <v>27.440653728294176</v>
      </c>
      <c r="N1354" s="43">
        <f>1-(Table_Data[[#This Row],[D]]/Table_Data[[#This Row],[E]])</f>
        <v>0.44797051219453621</v>
      </c>
    </row>
    <row r="1355" spans="2:14" x14ac:dyDescent="0.25">
      <c r="B1355" s="27">
        <v>1983.03</v>
      </c>
      <c r="C1355" s="25">
        <v>151.9</v>
      </c>
      <c r="D1355" s="28">
        <v>6.91</v>
      </c>
      <c r="E1355" s="25">
        <v>12.42</v>
      </c>
      <c r="F1355" s="25">
        <v>97.9</v>
      </c>
      <c r="G1355" s="26">
        <v>10.51</v>
      </c>
      <c r="H1355">
        <f t="shared" si="42"/>
        <v>1983</v>
      </c>
      <c r="I1355">
        <f t="shared" si="43"/>
        <v>3</v>
      </c>
      <c r="J1355">
        <f>Table_Data[[#This Row],[E]]*$J$6/Table_Data[[#This Row],[CPI]]</f>
        <v>33.603394688457605</v>
      </c>
      <c r="K1355">
        <f>Table_Data[[#This Row],[P]]*$J$6/Table_Data[[#This Row],[CPI]]</f>
        <v>410.97871603677225</v>
      </c>
      <c r="L1355">
        <f>Table_Data[[#This Row],[E]]/(Table_Data[[#This Row],[CPI]]/$L$6)</f>
        <v>2.3216138917262512</v>
      </c>
      <c r="M1355">
        <f>Table_Data[[#This Row],[P]]/(Table_Data[[#This Row],[CPI]]/$L$6)</f>
        <v>28.393973442288047</v>
      </c>
      <c r="N1355" s="43">
        <f>1-(Table_Data[[#This Row],[D]]/Table_Data[[#This Row],[E]])</f>
        <v>0.44363929146537839</v>
      </c>
    </row>
    <row r="1356" spans="2:14" x14ac:dyDescent="0.25">
      <c r="B1356" s="27">
        <v>1983.04</v>
      </c>
      <c r="C1356" s="25">
        <v>157.69999999999999</v>
      </c>
      <c r="D1356" s="28">
        <v>6.92</v>
      </c>
      <c r="E1356" s="25">
        <v>12.476699999999999</v>
      </c>
      <c r="F1356" s="25">
        <v>98.6</v>
      </c>
      <c r="G1356" s="26">
        <v>10.4</v>
      </c>
      <c r="H1356">
        <f t="shared" si="42"/>
        <v>1983</v>
      </c>
      <c r="I1356">
        <f t="shared" si="43"/>
        <v>4</v>
      </c>
      <c r="J1356">
        <f>Table_Data[[#This Row],[E]]*$J$6/Table_Data[[#This Row],[CPI]]</f>
        <v>33.517148741379309</v>
      </c>
      <c r="K1356">
        <f>Table_Data[[#This Row],[P]]*$J$6/Table_Data[[#This Row],[CPI]]</f>
        <v>423.64201724137934</v>
      </c>
      <c r="L1356">
        <f>Table_Data[[#This Row],[E]]/(Table_Data[[#This Row],[CPI]]/$L$6)</f>
        <v>2.3156552738336718</v>
      </c>
      <c r="M1356">
        <f>Table_Data[[#This Row],[P]]/(Table_Data[[#This Row],[CPI]]/$L$6)</f>
        <v>29.268864097363085</v>
      </c>
      <c r="N1356" s="43">
        <f>1-(Table_Data[[#This Row],[D]]/Table_Data[[#This Row],[E]])</f>
        <v>0.44536616252695016</v>
      </c>
    </row>
    <row r="1357" spans="2:14" x14ac:dyDescent="0.25">
      <c r="B1357" s="27">
        <v>1983.05</v>
      </c>
      <c r="C1357" s="25">
        <v>164.1</v>
      </c>
      <c r="D1357" s="28">
        <v>6.93</v>
      </c>
      <c r="E1357" s="25">
        <v>12.533300000000001</v>
      </c>
      <c r="F1357" s="25">
        <v>99.2</v>
      </c>
      <c r="G1357" s="26">
        <v>10.38</v>
      </c>
      <c r="H1357">
        <f t="shared" si="42"/>
        <v>1983</v>
      </c>
      <c r="I1357">
        <f t="shared" si="43"/>
        <v>5</v>
      </c>
      <c r="J1357">
        <f>Table_Data[[#This Row],[E]]*$J$6/Table_Data[[#This Row],[CPI]]</f>
        <v>33.465553468750002</v>
      </c>
      <c r="K1357">
        <f>Table_Data[[#This Row],[P]]*$J$6/Table_Data[[#This Row],[CPI]]</f>
        <v>438.16850504032254</v>
      </c>
      <c r="L1357">
        <f>Table_Data[[#This Row],[E]]/(Table_Data[[#This Row],[CPI]]/$L$6)</f>
        <v>2.3120906250000002</v>
      </c>
      <c r="M1357">
        <f>Table_Data[[#This Row],[P]]/(Table_Data[[#This Row],[CPI]]/$L$6)</f>
        <v>30.272479838709678</v>
      </c>
      <c r="N1357" s="43">
        <f>1-(Table_Data[[#This Row],[D]]/Table_Data[[#This Row],[E]])</f>
        <v>0.44707299753456797</v>
      </c>
    </row>
    <row r="1358" spans="2:14" x14ac:dyDescent="0.25">
      <c r="B1358" s="27">
        <v>1983.06</v>
      </c>
      <c r="C1358" s="25">
        <v>166.4</v>
      </c>
      <c r="D1358" s="28">
        <v>6.94</v>
      </c>
      <c r="E1358" s="25">
        <v>12.59</v>
      </c>
      <c r="F1358" s="25">
        <v>99.5</v>
      </c>
      <c r="G1358" s="26">
        <v>10.85</v>
      </c>
      <c r="H1358">
        <f t="shared" si="42"/>
        <v>1983</v>
      </c>
      <c r="I1358">
        <f t="shared" si="43"/>
        <v>6</v>
      </c>
      <c r="J1358">
        <f>Table_Data[[#This Row],[E]]*$J$6/Table_Data[[#This Row],[CPI]]</f>
        <v>33.51559226130653</v>
      </c>
      <c r="K1358">
        <f>Table_Data[[#This Row],[P]]*$J$6/Table_Data[[#This Row],[CPI]]</f>
        <v>442.97017889447238</v>
      </c>
      <c r="L1358">
        <f>Table_Data[[#This Row],[E]]/(Table_Data[[#This Row],[CPI]]/$L$6)</f>
        <v>2.3155477386934673</v>
      </c>
      <c r="M1358">
        <f>Table_Data[[#This Row],[P]]/(Table_Data[[#This Row],[CPI]]/$L$6)</f>
        <v>30.604221105527643</v>
      </c>
      <c r="N1358" s="43">
        <f>1-(Table_Data[[#This Row],[D]]/Table_Data[[#This Row],[E]])</f>
        <v>0.44876886417791895</v>
      </c>
    </row>
    <row r="1359" spans="2:14" x14ac:dyDescent="0.25">
      <c r="B1359" s="27">
        <v>1983.07</v>
      </c>
      <c r="C1359" s="25">
        <v>167</v>
      </c>
      <c r="D1359" s="28">
        <v>6.96</v>
      </c>
      <c r="E1359" s="25">
        <v>12.826700000000001</v>
      </c>
      <c r="F1359" s="25">
        <v>99.9</v>
      </c>
      <c r="G1359" s="26">
        <v>11.38</v>
      </c>
      <c r="H1359">
        <f t="shared" si="42"/>
        <v>1983</v>
      </c>
      <c r="I1359">
        <f t="shared" si="43"/>
        <v>7.0000000000000009</v>
      </c>
      <c r="J1359">
        <f>Table_Data[[#This Row],[E]]*$J$6/Table_Data[[#This Row],[CPI]]</f>
        <v>34.008987146146147</v>
      </c>
      <c r="K1359">
        <f>Table_Data[[#This Row],[P]]*$J$6/Table_Data[[#This Row],[CPI]]</f>
        <v>442.78737737737737</v>
      </c>
      <c r="L1359">
        <f>Table_Data[[#This Row],[E]]/(Table_Data[[#This Row],[CPI]]/$L$6)</f>
        <v>2.3496357357357356</v>
      </c>
      <c r="M1359">
        <f>Table_Data[[#This Row],[P]]/(Table_Data[[#This Row],[CPI]]/$L$6)</f>
        <v>30.591591591591587</v>
      </c>
      <c r="N1359" s="43">
        <f>1-(Table_Data[[#This Row],[D]]/Table_Data[[#This Row],[E]])</f>
        <v>0.45738186751073939</v>
      </c>
    </row>
    <row r="1360" spans="2:14" x14ac:dyDescent="0.25">
      <c r="B1360" s="27">
        <v>1983.08</v>
      </c>
      <c r="C1360" s="25">
        <v>162.4</v>
      </c>
      <c r="D1360" s="28">
        <v>6.98</v>
      </c>
      <c r="E1360" s="25">
        <v>13.0633</v>
      </c>
      <c r="F1360" s="25">
        <v>100.2</v>
      </c>
      <c r="G1360" s="26">
        <v>11.85</v>
      </c>
      <c r="H1360">
        <f t="shared" si="42"/>
        <v>1983</v>
      </c>
      <c r="I1360">
        <f t="shared" si="43"/>
        <v>8</v>
      </c>
      <c r="J1360">
        <f>Table_Data[[#This Row],[E]]*$J$6/Table_Data[[#This Row],[CPI]]</f>
        <v>34.532611917165667</v>
      </c>
      <c r="K1360">
        <f>Table_Data[[#This Row],[P]]*$J$6/Table_Data[[#This Row],[CPI]]</f>
        <v>429.3016447105789</v>
      </c>
      <c r="L1360">
        <f>Table_Data[[#This Row],[E]]/(Table_Data[[#This Row],[CPI]]/$L$6)</f>
        <v>2.3858122754491018</v>
      </c>
      <c r="M1360">
        <f>Table_Data[[#This Row],[P]]/(Table_Data[[#This Row],[CPI]]/$L$6)</f>
        <v>29.659880239520959</v>
      </c>
      <c r="N1360" s="43">
        <f>1-(Table_Data[[#This Row],[D]]/Table_Data[[#This Row],[E]])</f>
        <v>0.46567865700091093</v>
      </c>
    </row>
    <row r="1361" spans="2:14" x14ac:dyDescent="0.25">
      <c r="B1361" s="27">
        <v>1983.09</v>
      </c>
      <c r="C1361" s="25">
        <v>167.2</v>
      </c>
      <c r="D1361" s="28">
        <v>7</v>
      </c>
      <c r="E1361" s="25">
        <v>13.3</v>
      </c>
      <c r="F1361" s="25">
        <v>100.7</v>
      </c>
      <c r="G1361" s="26">
        <v>11.65</v>
      </c>
      <c r="H1361">
        <f t="shared" si="42"/>
        <v>1983</v>
      </c>
      <c r="I1361">
        <f t="shared" si="43"/>
        <v>9</v>
      </c>
      <c r="J1361">
        <f>Table_Data[[#This Row],[E]]*$J$6/Table_Data[[#This Row],[CPI]]</f>
        <v>34.983754716981132</v>
      </c>
      <c r="K1361">
        <f>Table_Data[[#This Row],[P]]*$J$6/Table_Data[[#This Row],[CPI]]</f>
        <v>439.79577358490565</v>
      </c>
      <c r="L1361">
        <f>Table_Data[[#This Row],[E]]/(Table_Data[[#This Row],[CPI]]/$L$6)</f>
        <v>2.4169811320754722</v>
      </c>
      <c r="M1361">
        <f>Table_Data[[#This Row],[P]]/(Table_Data[[#This Row],[CPI]]/$L$6)</f>
        <v>30.38490566037736</v>
      </c>
      <c r="N1361" s="43">
        <f>1-(Table_Data[[#This Row],[D]]/Table_Data[[#This Row],[E]])</f>
        <v>0.47368421052631582</v>
      </c>
    </row>
    <row r="1362" spans="2:14" x14ac:dyDescent="0.25">
      <c r="B1362" s="27">
        <v>1983.1</v>
      </c>
      <c r="C1362" s="25">
        <v>167.7</v>
      </c>
      <c r="D1362" s="28">
        <v>7.03</v>
      </c>
      <c r="E1362" s="25">
        <v>13.5433</v>
      </c>
      <c r="F1362" s="25">
        <v>101</v>
      </c>
      <c r="G1362" s="26">
        <v>11.54</v>
      </c>
      <c r="H1362">
        <f t="shared" si="42"/>
        <v>1983</v>
      </c>
      <c r="I1362">
        <f t="shared" si="43"/>
        <v>10</v>
      </c>
      <c r="J1362">
        <f>Table_Data[[#This Row],[E]]*$J$6/Table_Data[[#This Row],[CPI]]</f>
        <v>35.517907664356436</v>
      </c>
      <c r="K1362">
        <f>Table_Data[[#This Row],[P]]*$J$6/Table_Data[[#This Row],[CPI]]</f>
        <v>439.80072178217824</v>
      </c>
      <c r="L1362">
        <f>Table_Data[[#This Row],[E]]/(Table_Data[[#This Row],[CPI]]/$L$6)</f>
        <v>2.4538850495049509</v>
      </c>
      <c r="M1362">
        <f>Table_Data[[#This Row],[P]]/(Table_Data[[#This Row],[CPI]]/$L$6)</f>
        <v>30.385247524752476</v>
      </c>
      <c r="N1362" s="43">
        <f>1-(Table_Data[[#This Row],[D]]/Table_Data[[#This Row],[E]])</f>
        <v>0.48092414699519315</v>
      </c>
    </row>
    <row r="1363" spans="2:14" x14ac:dyDescent="0.25">
      <c r="B1363" s="27">
        <v>1983.11</v>
      </c>
      <c r="C1363" s="25">
        <v>165.2</v>
      </c>
      <c r="D1363" s="28">
        <v>7.06</v>
      </c>
      <c r="E1363" s="25">
        <v>13.7867</v>
      </c>
      <c r="F1363" s="25">
        <v>101.2</v>
      </c>
      <c r="G1363" s="26">
        <v>11.69</v>
      </c>
      <c r="H1363">
        <f t="shared" si="42"/>
        <v>1983</v>
      </c>
      <c r="I1363">
        <f t="shared" si="43"/>
        <v>11</v>
      </c>
      <c r="J1363">
        <f>Table_Data[[#This Row],[E]]*$J$6/Table_Data[[#This Row],[CPI]]</f>
        <v>36.084779999011857</v>
      </c>
      <c r="K1363">
        <f>Table_Data[[#This Row],[P]]*$J$6/Table_Data[[#This Row],[CPI]]</f>
        <v>432.38814624505926</v>
      </c>
      <c r="L1363">
        <f>Table_Data[[#This Row],[E]]/(Table_Data[[#This Row],[CPI]]/$L$6)</f>
        <v>2.4930495059288535</v>
      </c>
      <c r="M1363">
        <f>Table_Data[[#This Row],[P]]/(Table_Data[[#This Row],[CPI]]/$L$6)</f>
        <v>29.873122529644267</v>
      </c>
      <c r="N1363" s="43">
        <f>1-(Table_Data[[#This Row],[D]]/Table_Data[[#This Row],[E]])</f>
        <v>0.48791226326822235</v>
      </c>
    </row>
    <row r="1364" spans="2:14" x14ac:dyDescent="0.25">
      <c r="B1364" s="27">
        <v>1983.12</v>
      </c>
      <c r="C1364" s="25">
        <v>164.4</v>
      </c>
      <c r="D1364" s="28">
        <v>7.09</v>
      </c>
      <c r="E1364" s="25">
        <v>14.03</v>
      </c>
      <c r="F1364" s="25">
        <v>101.3</v>
      </c>
      <c r="G1364" s="26">
        <v>11.83</v>
      </c>
      <c r="H1364">
        <f t="shared" si="42"/>
        <v>1983</v>
      </c>
      <c r="I1364">
        <f t="shared" si="43"/>
        <v>12</v>
      </c>
      <c r="J1364">
        <f>Table_Data[[#This Row],[E]]*$J$6/Table_Data[[#This Row],[CPI]]</f>
        <v>36.685333761105632</v>
      </c>
      <c r="K1364">
        <f>Table_Data[[#This Row],[P]]*$J$6/Table_Data[[#This Row],[CPI]]</f>
        <v>429.86948469891411</v>
      </c>
      <c r="L1364">
        <f>Table_Data[[#This Row],[E]]/(Table_Data[[#This Row],[CPI]]/$L$6)</f>
        <v>2.5345409674234949</v>
      </c>
      <c r="M1364">
        <f>Table_Data[[#This Row],[P]]/(Table_Data[[#This Row],[CPI]]/$L$6)</f>
        <v>29.699111549851931</v>
      </c>
      <c r="N1364" s="43">
        <f>1-(Table_Data[[#This Row],[D]]/Table_Data[[#This Row],[E]])</f>
        <v>0.49465431218816824</v>
      </c>
    </row>
    <row r="1365" spans="2:14" x14ac:dyDescent="0.25">
      <c r="B1365" s="27">
        <v>1984.01</v>
      </c>
      <c r="C1365" s="25">
        <v>166.4</v>
      </c>
      <c r="D1365" s="28">
        <v>7.12</v>
      </c>
      <c r="E1365" s="25">
        <v>14.44</v>
      </c>
      <c r="F1365" s="25">
        <v>101.9</v>
      </c>
      <c r="G1365" s="26">
        <v>11.67</v>
      </c>
      <c r="H1365">
        <f t="shared" si="42"/>
        <v>1984</v>
      </c>
      <c r="I1365">
        <f t="shared" si="43"/>
        <v>1</v>
      </c>
      <c r="J1365">
        <f>Table_Data[[#This Row],[E]]*$J$6/Table_Data[[#This Row],[CPI]]</f>
        <v>37.535072423945039</v>
      </c>
      <c r="K1365">
        <f>Table_Data[[#This Row],[P]]*$J$6/Table_Data[[#This Row],[CPI]]</f>
        <v>432.53712266928358</v>
      </c>
      <c r="L1365">
        <f>Table_Data[[#This Row],[E]]/(Table_Data[[#This Row],[CPI]]/$L$6)</f>
        <v>2.5932482826300296</v>
      </c>
      <c r="M1365">
        <f>Table_Data[[#This Row],[P]]/(Table_Data[[#This Row],[CPI]]/$L$6)</f>
        <v>29.883415112855744</v>
      </c>
      <c r="N1365" s="43">
        <f>1-(Table_Data[[#This Row],[D]]/Table_Data[[#This Row],[E]])</f>
        <v>0.50692520775623273</v>
      </c>
    </row>
    <row r="1366" spans="2:14" x14ac:dyDescent="0.25">
      <c r="B1366" s="27">
        <v>1984.02</v>
      </c>
      <c r="C1366" s="25">
        <v>157.30000000000001</v>
      </c>
      <c r="D1366" s="28">
        <v>7.15</v>
      </c>
      <c r="E1366" s="25">
        <v>14.85</v>
      </c>
      <c r="F1366" s="25">
        <v>102.4</v>
      </c>
      <c r="G1366" s="26">
        <v>11.84</v>
      </c>
      <c r="H1366">
        <f t="shared" si="42"/>
        <v>1984</v>
      </c>
      <c r="I1366">
        <f t="shared" si="43"/>
        <v>2</v>
      </c>
      <c r="J1366">
        <f>Table_Data[[#This Row],[E]]*$J$6/Table_Data[[#This Row],[CPI]]</f>
        <v>38.412338378906249</v>
      </c>
      <c r="K1366">
        <f>Table_Data[[#This Row],[P]]*$J$6/Table_Data[[#This Row],[CPI]]</f>
        <v>406.88625097656256</v>
      </c>
      <c r="L1366">
        <f>Table_Data[[#This Row],[E]]/(Table_Data[[#This Row],[CPI]]/$L$6)</f>
        <v>2.6538574218749997</v>
      </c>
      <c r="M1366">
        <f>Table_Data[[#This Row],[P]]/(Table_Data[[#This Row],[CPI]]/$L$6)</f>
        <v>28.111230468750001</v>
      </c>
      <c r="N1366" s="43">
        <f>1-(Table_Data[[#This Row],[D]]/Table_Data[[#This Row],[E]])</f>
        <v>0.51851851851851849</v>
      </c>
    </row>
    <row r="1367" spans="2:14" x14ac:dyDescent="0.25">
      <c r="B1367" s="27">
        <v>1984.03</v>
      </c>
      <c r="C1367" s="25">
        <v>157.4</v>
      </c>
      <c r="D1367" s="28">
        <v>7.18</v>
      </c>
      <c r="E1367" s="25">
        <v>15.26</v>
      </c>
      <c r="F1367" s="25">
        <v>102.6</v>
      </c>
      <c r="G1367" s="26">
        <v>12.32</v>
      </c>
      <c r="H1367">
        <f t="shared" si="42"/>
        <v>1984</v>
      </c>
      <c r="I1367">
        <f t="shared" si="43"/>
        <v>3</v>
      </c>
      <c r="J1367">
        <f>Table_Data[[#This Row],[E]]*$J$6/Table_Data[[#This Row],[CPI]]</f>
        <v>39.395935867446397</v>
      </c>
      <c r="K1367">
        <f>Table_Data[[#This Row],[P]]*$J$6/Table_Data[[#This Row],[CPI]]</f>
        <v>406.35126510721255</v>
      </c>
      <c r="L1367">
        <f>Table_Data[[#This Row],[E]]/(Table_Data[[#This Row],[CPI]]/$L$6)</f>
        <v>2.7218128654970761</v>
      </c>
      <c r="M1367">
        <f>Table_Data[[#This Row],[P]]/(Table_Data[[#This Row],[CPI]]/$L$6)</f>
        <v>28.074269005847956</v>
      </c>
      <c r="N1367" s="43">
        <f>1-(Table_Data[[#This Row],[D]]/Table_Data[[#This Row],[E]])</f>
        <v>0.52948885976408921</v>
      </c>
    </row>
    <row r="1368" spans="2:14" x14ac:dyDescent="0.25">
      <c r="B1368" s="27">
        <v>1984.04</v>
      </c>
      <c r="C1368" s="25">
        <v>157.6</v>
      </c>
      <c r="D1368" s="28">
        <v>7.2233299999999998</v>
      </c>
      <c r="E1368" s="25">
        <v>15.5733</v>
      </c>
      <c r="F1368" s="25">
        <v>103.1</v>
      </c>
      <c r="G1368" s="26">
        <v>12.63</v>
      </c>
      <c r="H1368">
        <f t="shared" si="42"/>
        <v>1984</v>
      </c>
      <c r="I1368">
        <f t="shared" si="43"/>
        <v>4</v>
      </c>
      <c r="J1368">
        <f>Table_Data[[#This Row],[E]]*$J$6/Table_Data[[#This Row],[CPI]]</f>
        <v>40.009786460717748</v>
      </c>
      <c r="K1368">
        <f>Table_Data[[#This Row],[P]]*$J$6/Table_Data[[#This Row],[CPI]]</f>
        <v>404.89442483026193</v>
      </c>
      <c r="L1368">
        <f>Table_Data[[#This Row],[E]]/(Table_Data[[#This Row],[CPI]]/$L$6)</f>
        <v>2.7642229873908826</v>
      </c>
      <c r="M1368">
        <f>Table_Data[[#This Row],[P]]/(Table_Data[[#This Row],[CPI]]/$L$6)</f>
        <v>27.973617846750727</v>
      </c>
      <c r="N1368" s="43">
        <f>1-(Table_Data[[#This Row],[D]]/Table_Data[[#This Row],[E]])</f>
        <v>0.53617216646439747</v>
      </c>
    </row>
    <row r="1369" spans="2:14" x14ac:dyDescent="0.25">
      <c r="B1369" s="27">
        <v>1984.05</v>
      </c>
      <c r="C1369" s="25">
        <v>156.6</v>
      </c>
      <c r="D1369" s="28">
        <v>7.2666700000000004</v>
      </c>
      <c r="E1369" s="25">
        <v>15.886699999999999</v>
      </c>
      <c r="F1369" s="25">
        <v>103.4</v>
      </c>
      <c r="G1369" s="26">
        <v>13.41</v>
      </c>
      <c r="H1369">
        <f t="shared" si="42"/>
        <v>1984</v>
      </c>
      <c r="I1369">
        <f t="shared" si="43"/>
        <v>5</v>
      </c>
      <c r="J1369">
        <f>Table_Data[[#This Row],[E]]*$J$6/Table_Data[[#This Row],[CPI]]</f>
        <v>40.696532262088972</v>
      </c>
      <c r="K1369">
        <f>Table_Data[[#This Row],[P]]*$J$6/Table_Data[[#This Row],[CPI]]</f>
        <v>401.15800967117985</v>
      </c>
      <c r="L1369">
        <f>Table_Data[[#This Row],[E]]/(Table_Data[[#This Row],[CPI]]/$L$6)</f>
        <v>2.8116693423597674</v>
      </c>
      <c r="M1369">
        <f>Table_Data[[#This Row],[P]]/(Table_Data[[#This Row],[CPI]]/$L$6)</f>
        <v>27.715473887814309</v>
      </c>
      <c r="N1369" s="43">
        <f>1-(Table_Data[[#This Row],[D]]/Table_Data[[#This Row],[E]])</f>
        <v>0.54259411960948456</v>
      </c>
    </row>
    <row r="1370" spans="2:14" x14ac:dyDescent="0.25">
      <c r="B1370" s="27">
        <v>1984.06</v>
      </c>
      <c r="C1370" s="25">
        <v>153.1</v>
      </c>
      <c r="D1370" s="28">
        <v>7.31</v>
      </c>
      <c r="E1370" s="25">
        <v>16.2</v>
      </c>
      <c r="F1370" s="25">
        <v>103.7</v>
      </c>
      <c r="G1370" s="26">
        <v>13.56</v>
      </c>
      <c r="H1370">
        <f t="shared" si="42"/>
        <v>1984</v>
      </c>
      <c r="I1370">
        <f t="shared" si="43"/>
        <v>6</v>
      </c>
      <c r="J1370">
        <f>Table_Data[[#This Row],[E]]*$J$6/Table_Data[[#This Row],[CPI]]</f>
        <v>41.379049180327868</v>
      </c>
      <c r="K1370">
        <f>Table_Data[[#This Row],[P]]*$J$6/Table_Data[[#This Row],[CPI]]</f>
        <v>391.05755737704919</v>
      </c>
      <c r="L1370">
        <f>Table_Data[[#This Row],[E]]/(Table_Data[[#This Row],[CPI]]/$L$6)</f>
        <v>2.8588235294117643</v>
      </c>
      <c r="M1370">
        <f>Table_Data[[#This Row],[P]]/(Table_Data[[#This Row],[CPI]]/$L$6)</f>
        <v>27.017647058823528</v>
      </c>
      <c r="N1370" s="43">
        <f>1-(Table_Data[[#This Row],[D]]/Table_Data[[#This Row],[E]])</f>
        <v>0.54876543209876538</v>
      </c>
    </row>
    <row r="1371" spans="2:14" x14ac:dyDescent="0.25">
      <c r="B1371" s="27">
        <v>1984.07</v>
      </c>
      <c r="C1371" s="25">
        <v>151.1</v>
      </c>
      <c r="D1371" s="28">
        <v>7.3333300000000001</v>
      </c>
      <c r="E1371" s="25">
        <v>16.32</v>
      </c>
      <c r="F1371" s="25">
        <v>104.1</v>
      </c>
      <c r="G1371" s="26">
        <v>13.36</v>
      </c>
      <c r="H1371">
        <f t="shared" si="42"/>
        <v>1984</v>
      </c>
      <c r="I1371">
        <f t="shared" si="43"/>
        <v>7.0000000000000009</v>
      </c>
      <c r="J1371">
        <f>Table_Data[[#This Row],[E]]*$J$6/Table_Data[[#This Row],[CPI]]</f>
        <v>41.525385590778107</v>
      </c>
      <c r="K1371">
        <f>Table_Data[[#This Row],[P]]*$J$6/Table_Data[[#This Row],[CPI]]</f>
        <v>384.46603938520656</v>
      </c>
      <c r="L1371">
        <f>Table_Data[[#This Row],[E]]/(Table_Data[[#This Row],[CPI]]/$L$6)</f>
        <v>2.8689337175792509</v>
      </c>
      <c r="M1371">
        <f>Table_Data[[#This Row],[P]]/(Table_Data[[#This Row],[CPI]]/$L$6)</f>
        <v>26.562247838616717</v>
      </c>
      <c r="N1371" s="43">
        <f>1-(Table_Data[[#This Row],[D]]/Table_Data[[#This Row],[E]])</f>
        <v>0.55065379901960787</v>
      </c>
    </row>
    <row r="1372" spans="2:14" x14ac:dyDescent="0.25">
      <c r="B1372" s="27">
        <v>1984.08</v>
      </c>
      <c r="C1372" s="25">
        <v>164.4</v>
      </c>
      <c r="D1372" s="28">
        <v>7.3566700000000003</v>
      </c>
      <c r="E1372" s="25">
        <v>16.440000000000001</v>
      </c>
      <c r="F1372" s="25">
        <v>104.5</v>
      </c>
      <c r="G1372" s="26">
        <v>12.72</v>
      </c>
      <c r="H1372">
        <f t="shared" si="42"/>
        <v>1984</v>
      </c>
      <c r="I1372">
        <f t="shared" si="43"/>
        <v>8</v>
      </c>
      <c r="J1372">
        <f>Table_Data[[#This Row],[E]]*$J$6/Table_Data[[#This Row],[CPI]]</f>
        <v>41.670601722488044</v>
      </c>
      <c r="K1372">
        <f>Table_Data[[#This Row],[P]]*$J$6/Table_Data[[#This Row],[CPI]]</f>
        <v>416.70601722488038</v>
      </c>
      <c r="L1372">
        <f>Table_Data[[#This Row],[E]]/(Table_Data[[#This Row],[CPI]]/$L$6)</f>
        <v>2.8789665071770338</v>
      </c>
      <c r="M1372">
        <f>Table_Data[[#This Row],[P]]/(Table_Data[[#This Row],[CPI]]/$L$6)</f>
        <v>28.78966507177034</v>
      </c>
      <c r="N1372" s="43">
        <f>1-(Table_Data[[#This Row],[D]]/Table_Data[[#This Row],[E]])</f>
        <v>0.55251399026763992</v>
      </c>
    </row>
    <row r="1373" spans="2:14" x14ac:dyDescent="0.25">
      <c r="B1373" s="27">
        <v>1984.09</v>
      </c>
      <c r="C1373" s="25">
        <v>166.1</v>
      </c>
      <c r="D1373" s="28">
        <v>7.38</v>
      </c>
      <c r="E1373" s="25">
        <v>16.559999999999999</v>
      </c>
      <c r="F1373" s="25">
        <v>105</v>
      </c>
      <c r="G1373" s="26">
        <v>12.52</v>
      </c>
      <c r="H1373">
        <f t="shared" si="42"/>
        <v>1984</v>
      </c>
      <c r="I1373">
        <f t="shared" si="43"/>
        <v>9</v>
      </c>
      <c r="J1373">
        <f>Table_Data[[#This Row],[E]]*$J$6/Table_Data[[#This Row],[CPI]]</f>
        <v>41.77488685714286</v>
      </c>
      <c r="K1373">
        <f>Table_Data[[#This Row],[P]]*$J$6/Table_Data[[#This Row],[CPI]]</f>
        <v>419.0101876190476</v>
      </c>
      <c r="L1373">
        <f>Table_Data[[#This Row],[E]]/(Table_Data[[#This Row],[CPI]]/$L$6)</f>
        <v>2.8861714285714286</v>
      </c>
      <c r="M1373">
        <f>Table_Data[[#This Row],[P]]/(Table_Data[[#This Row],[CPI]]/$L$6)</f>
        <v>28.948857142857143</v>
      </c>
      <c r="N1373" s="43">
        <f>1-(Table_Data[[#This Row],[D]]/Table_Data[[#This Row],[E]])</f>
        <v>0.55434782608695654</v>
      </c>
    </row>
    <row r="1374" spans="2:14" x14ac:dyDescent="0.25">
      <c r="B1374" s="27">
        <v>1984.1</v>
      </c>
      <c r="C1374" s="25">
        <v>164.8</v>
      </c>
      <c r="D1374" s="28">
        <v>7.43</v>
      </c>
      <c r="E1374" s="25">
        <v>16.5867</v>
      </c>
      <c r="F1374" s="25">
        <v>105.3</v>
      </c>
      <c r="G1374" s="26">
        <v>12.16</v>
      </c>
      <c r="H1374">
        <f t="shared" si="42"/>
        <v>1984</v>
      </c>
      <c r="I1374">
        <f t="shared" si="43"/>
        <v>10</v>
      </c>
      <c r="J1374">
        <f>Table_Data[[#This Row],[E]]*$J$6/Table_Data[[#This Row],[CPI]]</f>
        <v>41.723032629629635</v>
      </c>
      <c r="K1374">
        <f>Table_Data[[#This Row],[P]]*$J$6/Table_Data[[#This Row],[CPI]]</f>
        <v>414.54633998100672</v>
      </c>
      <c r="L1374">
        <f>Table_Data[[#This Row],[E]]/(Table_Data[[#This Row],[CPI]]/$L$6)</f>
        <v>2.8825888888888893</v>
      </c>
      <c r="M1374">
        <f>Table_Data[[#This Row],[P]]/(Table_Data[[#This Row],[CPI]]/$L$6)</f>
        <v>28.640455840455846</v>
      </c>
      <c r="N1374" s="43">
        <f>1-(Table_Data[[#This Row],[D]]/Table_Data[[#This Row],[E]])</f>
        <v>0.55205073944787086</v>
      </c>
    </row>
    <row r="1375" spans="2:14" x14ac:dyDescent="0.25">
      <c r="B1375" s="27">
        <v>1984.11</v>
      </c>
      <c r="C1375" s="25">
        <v>166.3</v>
      </c>
      <c r="D1375" s="28">
        <v>7.48</v>
      </c>
      <c r="E1375" s="25">
        <v>16.613299999999999</v>
      </c>
      <c r="F1375" s="25">
        <v>105.3</v>
      </c>
      <c r="G1375" s="26">
        <v>11.57</v>
      </c>
      <c r="H1375">
        <f t="shared" si="42"/>
        <v>1984</v>
      </c>
      <c r="I1375">
        <f t="shared" si="43"/>
        <v>11</v>
      </c>
      <c r="J1375">
        <f>Table_Data[[#This Row],[E]]*$J$6/Table_Data[[#This Row],[CPI]]</f>
        <v>41.789943628679957</v>
      </c>
      <c r="K1375">
        <f>Table_Data[[#This Row],[P]]*$J$6/Table_Data[[#This Row],[CPI]]</f>
        <v>418.31951661918333</v>
      </c>
      <c r="L1375">
        <f>Table_Data[[#This Row],[E]]/(Table_Data[[#This Row],[CPI]]/$L$6)</f>
        <v>2.887211680911681</v>
      </c>
      <c r="M1375">
        <f>Table_Data[[#This Row],[P]]/(Table_Data[[#This Row],[CPI]]/$L$6)</f>
        <v>28.901139601139604</v>
      </c>
      <c r="N1375" s="43">
        <f>1-(Table_Data[[#This Row],[D]]/Table_Data[[#This Row],[E]])</f>
        <v>0.54975832616036535</v>
      </c>
    </row>
    <row r="1376" spans="2:14" x14ac:dyDescent="0.25">
      <c r="B1376" s="27">
        <v>1984.12</v>
      </c>
      <c r="C1376" s="25">
        <v>164.5</v>
      </c>
      <c r="D1376" s="28">
        <v>7.53</v>
      </c>
      <c r="E1376" s="25">
        <v>16.64</v>
      </c>
      <c r="F1376" s="25">
        <v>105.3</v>
      </c>
      <c r="G1376" s="26">
        <v>11.5</v>
      </c>
      <c r="H1376">
        <f t="shared" si="42"/>
        <v>1984</v>
      </c>
      <c r="I1376">
        <f t="shared" si="43"/>
        <v>12</v>
      </c>
      <c r="J1376">
        <f>Table_Data[[#This Row],[E]]*$J$6/Table_Data[[#This Row],[CPI]]</f>
        <v>41.857106172839508</v>
      </c>
      <c r="K1376">
        <f>Table_Data[[#This Row],[P]]*$J$6/Table_Data[[#This Row],[CPI]]</f>
        <v>413.79170465337137</v>
      </c>
      <c r="L1376">
        <f>Table_Data[[#This Row],[E]]/(Table_Data[[#This Row],[CPI]]/$L$6)</f>
        <v>2.8918518518518521</v>
      </c>
      <c r="M1376">
        <f>Table_Data[[#This Row],[P]]/(Table_Data[[#This Row],[CPI]]/$L$6)</f>
        <v>28.588319088319089</v>
      </c>
      <c r="N1376" s="43">
        <f>1-(Table_Data[[#This Row],[D]]/Table_Data[[#This Row],[E]])</f>
        <v>0.54747596153846156</v>
      </c>
    </row>
    <row r="1377" spans="2:14" x14ac:dyDescent="0.25">
      <c r="B1377" s="27">
        <v>1985.01</v>
      </c>
      <c r="C1377" s="25">
        <v>171.6</v>
      </c>
      <c r="D1377" s="28">
        <v>7.5733300000000003</v>
      </c>
      <c r="E1377" s="25">
        <v>16.556699999999999</v>
      </c>
      <c r="F1377" s="25">
        <v>105.5</v>
      </c>
      <c r="G1377" s="26">
        <v>11.38</v>
      </c>
      <c r="H1377">
        <f t="shared" si="42"/>
        <v>1985</v>
      </c>
      <c r="I1377">
        <f t="shared" si="43"/>
        <v>1</v>
      </c>
      <c r="J1377">
        <f>Table_Data[[#This Row],[E]]*$J$6/Table_Data[[#This Row],[CPI]]</f>
        <v>41.568616359241709</v>
      </c>
      <c r="K1377">
        <f>Table_Data[[#This Row],[P]]*$J$6/Table_Data[[#This Row],[CPI]]</f>
        <v>430.83311090047391</v>
      </c>
      <c r="L1377">
        <f>Table_Data[[#This Row],[E]]/(Table_Data[[#This Row],[CPI]]/$L$6)</f>
        <v>2.871920473933649</v>
      </c>
      <c r="M1377">
        <f>Table_Data[[#This Row],[P]]/(Table_Data[[#This Row],[CPI]]/$L$6)</f>
        <v>29.765687203791469</v>
      </c>
      <c r="N1377" s="43">
        <f>1-(Table_Data[[#This Row],[D]]/Table_Data[[#This Row],[E]])</f>
        <v>0.54258215707236346</v>
      </c>
    </row>
    <row r="1378" spans="2:14" x14ac:dyDescent="0.25">
      <c r="B1378" s="27">
        <v>1985.02</v>
      </c>
      <c r="C1378" s="25">
        <v>180.9</v>
      </c>
      <c r="D1378" s="28">
        <v>7.6166700000000001</v>
      </c>
      <c r="E1378" s="25">
        <v>16.473299999999998</v>
      </c>
      <c r="F1378" s="25">
        <v>106</v>
      </c>
      <c r="G1378" s="26">
        <v>11.51</v>
      </c>
      <c r="H1378">
        <f t="shared" si="42"/>
        <v>1985</v>
      </c>
      <c r="I1378">
        <f t="shared" si="43"/>
        <v>2</v>
      </c>
      <c r="J1378">
        <f>Table_Data[[#This Row],[E]]*$J$6/Table_Data[[#This Row],[CPI]]</f>
        <v>41.164134755660378</v>
      </c>
      <c r="K1378">
        <f>Table_Data[[#This Row],[P]]*$J$6/Table_Data[[#This Row],[CPI]]</f>
        <v>452.04008773584911</v>
      </c>
      <c r="L1378">
        <f>Table_Data[[#This Row],[E]]/(Table_Data[[#This Row],[CPI]]/$L$6)</f>
        <v>2.8439753773584902</v>
      </c>
      <c r="M1378">
        <f>Table_Data[[#This Row],[P]]/(Table_Data[[#This Row],[CPI]]/$L$6)</f>
        <v>31.230849056603773</v>
      </c>
      <c r="N1378" s="43">
        <f>1-(Table_Data[[#This Row],[D]]/Table_Data[[#This Row],[E]])</f>
        <v>0.53763544644970951</v>
      </c>
    </row>
    <row r="1379" spans="2:14" x14ac:dyDescent="0.25">
      <c r="B1379" s="27">
        <v>1985.03</v>
      </c>
      <c r="C1379" s="25">
        <v>179.4</v>
      </c>
      <c r="D1379" s="28">
        <v>7.66</v>
      </c>
      <c r="E1379" s="25">
        <v>16.39</v>
      </c>
      <c r="F1379" s="25">
        <v>106.4</v>
      </c>
      <c r="G1379" s="26">
        <v>11.86</v>
      </c>
      <c r="H1379">
        <f t="shared" si="42"/>
        <v>1985</v>
      </c>
      <c r="I1379">
        <f t="shared" si="43"/>
        <v>3</v>
      </c>
      <c r="J1379">
        <f>Table_Data[[#This Row],[E]]*$J$6/Table_Data[[#This Row],[CPI]]</f>
        <v>40.802011560150376</v>
      </c>
      <c r="K1379">
        <f>Table_Data[[#This Row],[P]]*$J$6/Table_Data[[#This Row],[CPI]]</f>
        <v>446.60652067669179</v>
      </c>
      <c r="L1379">
        <f>Table_Data[[#This Row],[E]]/(Table_Data[[#This Row],[CPI]]/$L$6)</f>
        <v>2.8189567669172932</v>
      </c>
      <c r="M1379">
        <f>Table_Data[[#This Row],[P]]/(Table_Data[[#This Row],[CPI]]/$L$6)</f>
        <v>30.855451127819549</v>
      </c>
      <c r="N1379" s="43">
        <f>1-(Table_Data[[#This Row],[D]]/Table_Data[[#This Row],[E]])</f>
        <v>0.53264185478950576</v>
      </c>
    </row>
    <row r="1380" spans="2:14" x14ac:dyDescent="0.25">
      <c r="B1380" s="27">
        <v>1985.04</v>
      </c>
      <c r="C1380" s="25">
        <v>180.6</v>
      </c>
      <c r="D1380" s="28">
        <v>7.6866700000000003</v>
      </c>
      <c r="E1380" s="25">
        <v>16.13</v>
      </c>
      <c r="F1380" s="25">
        <v>106.9</v>
      </c>
      <c r="G1380" s="26">
        <v>11.43</v>
      </c>
      <c r="H1380">
        <f t="shared" si="42"/>
        <v>1985</v>
      </c>
      <c r="I1380">
        <f t="shared" si="43"/>
        <v>4</v>
      </c>
      <c r="J1380">
        <f>Table_Data[[#This Row],[E]]*$J$6/Table_Data[[#This Row],[CPI]]</f>
        <v>39.96694115996258</v>
      </c>
      <c r="K1380">
        <f>Table_Data[[#This Row],[P]]*$J$6/Table_Data[[#This Row],[CPI]]</f>
        <v>447.4909840972872</v>
      </c>
      <c r="L1380">
        <f>Table_Data[[#This Row],[E]]/(Table_Data[[#This Row],[CPI]]/$L$6)</f>
        <v>2.7612628624883064</v>
      </c>
      <c r="M1380">
        <f>Table_Data[[#This Row],[P]]/(Table_Data[[#This Row],[CPI]]/$L$6)</f>
        <v>30.91655753040224</v>
      </c>
      <c r="N1380" s="43">
        <f>1-(Table_Data[[#This Row],[D]]/Table_Data[[#This Row],[E]])</f>
        <v>0.52345505269683812</v>
      </c>
    </row>
    <row r="1381" spans="2:14" x14ac:dyDescent="0.25">
      <c r="B1381" s="27">
        <v>1985.05</v>
      </c>
      <c r="C1381" s="25">
        <v>184.9</v>
      </c>
      <c r="D1381" s="28">
        <v>7.71333</v>
      </c>
      <c r="E1381" s="25">
        <v>15.87</v>
      </c>
      <c r="F1381" s="25">
        <v>107.3</v>
      </c>
      <c r="G1381" s="26">
        <v>10.85</v>
      </c>
      <c r="H1381">
        <f t="shared" si="42"/>
        <v>1985</v>
      </c>
      <c r="I1381">
        <f t="shared" si="43"/>
        <v>5</v>
      </c>
      <c r="J1381">
        <f>Table_Data[[#This Row],[E]]*$J$6/Table_Data[[#This Row],[CPI]]</f>
        <v>39.176122926374653</v>
      </c>
      <c r="K1381">
        <f>Table_Data[[#This Row],[P]]*$J$6/Table_Data[[#This Row],[CPI]]</f>
        <v>456.4376262814539</v>
      </c>
      <c r="L1381">
        <f>Table_Data[[#This Row],[E]]/(Table_Data[[#This Row],[CPI]]/$L$6)</f>
        <v>2.7066262814538677</v>
      </c>
      <c r="M1381">
        <f>Table_Data[[#This Row],[P]]/(Table_Data[[#This Row],[CPI]]/$L$6)</f>
        <v>31.534669151910535</v>
      </c>
      <c r="N1381" s="43">
        <f>1-(Table_Data[[#This Row],[D]]/Table_Data[[#This Row],[E]])</f>
        <v>0.51396786389413984</v>
      </c>
    </row>
    <row r="1382" spans="2:14" x14ac:dyDescent="0.25">
      <c r="B1382" s="27">
        <v>1985.06</v>
      </c>
      <c r="C1382" s="25">
        <v>188.9</v>
      </c>
      <c r="D1382" s="28">
        <v>7.74</v>
      </c>
      <c r="E1382" s="25">
        <v>15.61</v>
      </c>
      <c r="F1382" s="25">
        <v>107.6</v>
      </c>
      <c r="G1382" s="26">
        <v>10.16</v>
      </c>
      <c r="H1382">
        <f t="shared" si="42"/>
        <v>1985</v>
      </c>
      <c r="I1382">
        <f t="shared" si="43"/>
        <v>6</v>
      </c>
      <c r="J1382">
        <f>Table_Data[[#This Row],[E]]*$J$6/Table_Data[[#This Row],[CPI]]</f>
        <v>38.426858457249075</v>
      </c>
      <c r="K1382">
        <f>Table_Data[[#This Row],[P]]*$J$6/Table_Data[[#This Row],[CPI]]</f>
        <v>465.01175929368037</v>
      </c>
      <c r="L1382">
        <f>Table_Data[[#This Row],[E]]/(Table_Data[[#This Row],[CPI]]/$L$6)</f>
        <v>2.6548605947955393</v>
      </c>
      <c r="M1382">
        <f>Table_Data[[#This Row],[P]]/(Table_Data[[#This Row],[CPI]]/$L$6)</f>
        <v>32.127044609665433</v>
      </c>
      <c r="N1382" s="43">
        <f>1-(Table_Data[[#This Row],[D]]/Table_Data[[#This Row],[E]])</f>
        <v>0.50416399743754003</v>
      </c>
    </row>
    <row r="1383" spans="2:14" x14ac:dyDescent="0.25">
      <c r="B1383" s="27">
        <v>1985.07</v>
      </c>
      <c r="C1383" s="25">
        <v>192.5</v>
      </c>
      <c r="D1383" s="28">
        <v>7.7733299999999996</v>
      </c>
      <c r="E1383" s="25">
        <v>15.4833</v>
      </c>
      <c r="F1383" s="25">
        <v>107.8</v>
      </c>
      <c r="G1383" s="26">
        <v>10.31</v>
      </c>
      <c r="H1383">
        <f t="shared" si="42"/>
        <v>1985</v>
      </c>
      <c r="I1383">
        <f t="shared" si="43"/>
        <v>7.0000000000000009</v>
      </c>
      <c r="J1383">
        <f>Table_Data[[#This Row],[E]]*$J$6/Table_Data[[#This Row],[CPI]]</f>
        <v>38.044249110389615</v>
      </c>
      <c r="K1383">
        <f>Table_Data[[#This Row],[P]]*$J$6/Table_Data[[#This Row],[CPI]]</f>
        <v>472.99464285714288</v>
      </c>
      <c r="L1383">
        <f>Table_Data[[#This Row],[E]]/(Table_Data[[#This Row],[CPI]]/$L$6)</f>
        <v>2.6284266233766234</v>
      </c>
      <c r="M1383">
        <f>Table_Data[[#This Row],[P]]/(Table_Data[[#This Row],[CPI]]/$L$6)</f>
        <v>32.678571428571431</v>
      </c>
      <c r="N1383" s="43">
        <f>1-(Table_Data[[#This Row],[D]]/Table_Data[[#This Row],[E]])</f>
        <v>0.49795392455096787</v>
      </c>
    </row>
    <row r="1384" spans="2:14" x14ac:dyDescent="0.25">
      <c r="B1384" s="27">
        <v>1985.08</v>
      </c>
      <c r="C1384" s="25">
        <v>188.3</v>
      </c>
      <c r="D1384" s="28">
        <v>7.8066700000000004</v>
      </c>
      <c r="E1384" s="25">
        <v>15.3567</v>
      </c>
      <c r="F1384" s="25">
        <v>108</v>
      </c>
      <c r="G1384" s="26">
        <v>10.33</v>
      </c>
      <c r="H1384">
        <f t="shared" si="42"/>
        <v>1985</v>
      </c>
      <c r="I1384">
        <f t="shared" si="43"/>
        <v>8</v>
      </c>
      <c r="J1384">
        <f>Table_Data[[#This Row],[E]]*$J$6/Table_Data[[#This Row],[CPI]]</f>
        <v>37.663302091666665</v>
      </c>
      <c r="K1384">
        <f>Table_Data[[#This Row],[P]]*$J$6/Table_Data[[#This Row],[CPI]]</f>
        <v>461.8179546296297</v>
      </c>
      <c r="L1384">
        <f>Table_Data[[#This Row],[E]]/(Table_Data[[#This Row],[CPI]]/$L$6)</f>
        <v>2.6021075000000002</v>
      </c>
      <c r="M1384">
        <f>Table_Data[[#This Row],[P]]/(Table_Data[[#This Row],[CPI]]/$L$6)</f>
        <v>31.906388888888895</v>
      </c>
      <c r="N1384" s="43">
        <f>1-(Table_Data[[#This Row],[D]]/Table_Data[[#This Row],[E]])</f>
        <v>0.49164403810714541</v>
      </c>
    </row>
    <row r="1385" spans="2:14" x14ac:dyDescent="0.25">
      <c r="B1385" s="27">
        <v>1985.09</v>
      </c>
      <c r="C1385" s="25">
        <v>184.1</v>
      </c>
      <c r="D1385" s="28">
        <v>7.84</v>
      </c>
      <c r="E1385" s="25">
        <v>15.23</v>
      </c>
      <c r="F1385" s="25">
        <v>108.3</v>
      </c>
      <c r="G1385" s="26">
        <v>10.37</v>
      </c>
      <c r="H1385">
        <f t="shared" si="42"/>
        <v>1985</v>
      </c>
      <c r="I1385">
        <f t="shared" si="43"/>
        <v>9</v>
      </c>
      <c r="J1385">
        <f>Table_Data[[#This Row],[E]]*$J$6/Table_Data[[#This Row],[CPI]]</f>
        <v>37.249092428439525</v>
      </c>
      <c r="K1385">
        <f>Table_Data[[#This Row],[P]]*$J$6/Table_Data[[#This Row],[CPI]]</f>
        <v>450.26644228993536</v>
      </c>
      <c r="L1385">
        <f>Table_Data[[#This Row],[E]]/(Table_Data[[#This Row],[CPI]]/$L$6)</f>
        <v>2.5734903047091415</v>
      </c>
      <c r="M1385">
        <f>Table_Data[[#This Row],[P]]/(Table_Data[[#This Row],[CPI]]/$L$6)</f>
        <v>31.108310249307483</v>
      </c>
      <c r="N1385" s="43">
        <f>1-(Table_Data[[#This Row],[D]]/Table_Data[[#This Row],[E]])</f>
        <v>0.48522652659225218</v>
      </c>
    </row>
    <row r="1386" spans="2:14" x14ac:dyDescent="0.25">
      <c r="B1386" s="27">
        <v>1985.1</v>
      </c>
      <c r="C1386" s="25">
        <v>186.2</v>
      </c>
      <c r="D1386" s="28">
        <v>7.86</v>
      </c>
      <c r="E1386" s="25">
        <v>15.023300000000001</v>
      </c>
      <c r="F1386" s="25">
        <v>108.7</v>
      </c>
      <c r="G1386" s="26">
        <v>10.24</v>
      </c>
      <c r="H1386">
        <f t="shared" si="42"/>
        <v>1985</v>
      </c>
      <c r="I1386">
        <f t="shared" si="43"/>
        <v>10</v>
      </c>
      <c r="J1386">
        <f>Table_Data[[#This Row],[E]]*$J$6/Table_Data[[#This Row],[CPI]]</f>
        <v>36.608340700092</v>
      </c>
      <c r="K1386">
        <f>Table_Data[[#This Row],[P]]*$J$6/Table_Data[[#This Row],[CPI]]</f>
        <v>453.7267470101196</v>
      </c>
      <c r="L1386">
        <f>Table_Data[[#This Row],[E]]/(Table_Data[[#This Row],[CPI]]/$L$6)</f>
        <v>2.5292216191352348</v>
      </c>
      <c r="M1386">
        <f>Table_Data[[#This Row],[P]]/(Table_Data[[#This Row],[CPI]]/$L$6)</f>
        <v>31.347378104875801</v>
      </c>
      <c r="N1386" s="43">
        <f>1-(Table_Data[[#This Row],[D]]/Table_Data[[#This Row],[E]])</f>
        <v>0.47681268429705859</v>
      </c>
    </row>
    <row r="1387" spans="2:14" x14ac:dyDescent="0.25">
      <c r="B1387" s="27">
        <v>1985.11</v>
      </c>
      <c r="C1387" s="25">
        <v>197.5</v>
      </c>
      <c r="D1387" s="28">
        <v>7.88</v>
      </c>
      <c r="E1387" s="25">
        <v>14.816700000000001</v>
      </c>
      <c r="F1387" s="25">
        <v>109</v>
      </c>
      <c r="G1387" s="26">
        <v>9.7799999999999994</v>
      </c>
      <c r="H1387">
        <f t="shared" si="42"/>
        <v>1985</v>
      </c>
      <c r="I1387">
        <f t="shared" si="43"/>
        <v>11</v>
      </c>
      <c r="J1387">
        <f>Table_Data[[#This Row],[E]]*$J$6/Table_Data[[#This Row],[CPI]]</f>
        <v>36.005532531192664</v>
      </c>
      <c r="K1387">
        <f>Table_Data[[#This Row],[P]]*$J$6/Table_Data[[#This Row],[CPI]]</f>
        <v>479.9376834862386</v>
      </c>
      <c r="L1387">
        <f>Table_Data[[#This Row],[E]]/(Table_Data[[#This Row],[CPI]]/$L$6)</f>
        <v>2.4875744036697252</v>
      </c>
      <c r="M1387">
        <f>Table_Data[[#This Row],[P]]/(Table_Data[[#This Row],[CPI]]/$L$6)</f>
        <v>33.158256880733944</v>
      </c>
      <c r="N1387" s="43">
        <f>1-(Table_Data[[#This Row],[D]]/Table_Data[[#This Row],[E]])</f>
        <v>0.46816767566327189</v>
      </c>
    </row>
    <row r="1388" spans="2:14" x14ac:dyDescent="0.25">
      <c r="B1388" s="27">
        <v>1985.12</v>
      </c>
      <c r="C1388" s="25">
        <v>207.3</v>
      </c>
      <c r="D1388" s="28">
        <v>7.9</v>
      </c>
      <c r="E1388" s="25">
        <v>14.61</v>
      </c>
      <c r="F1388" s="25">
        <v>109.3</v>
      </c>
      <c r="G1388" s="26">
        <v>9.26</v>
      </c>
      <c r="H1388">
        <f t="shared" si="42"/>
        <v>1985</v>
      </c>
      <c r="I1388">
        <f t="shared" si="43"/>
        <v>12</v>
      </c>
      <c r="J1388">
        <f>Table_Data[[#This Row],[E]]*$J$6/Table_Data[[#This Row],[CPI]]</f>
        <v>35.405791125343093</v>
      </c>
      <c r="K1388">
        <f>Table_Data[[#This Row],[P]]*$J$6/Table_Data[[#This Row],[CPI]]</f>
        <v>502.36964409881068</v>
      </c>
      <c r="L1388">
        <f>Table_Data[[#This Row],[E]]/(Table_Data[[#This Row],[CPI]]/$L$6)</f>
        <v>2.4461390667886551</v>
      </c>
      <c r="M1388">
        <f>Table_Data[[#This Row],[P]]/(Table_Data[[#This Row],[CPI]]/$L$6)</f>
        <v>34.708051235132665</v>
      </c>
      <c r="N1388" s="43">
        <f>1-(Table_Data[[#This Row],[D]]/Table_Data[[#This Row],[E]])</f>
        <v>0.45927446954140994</v>
      </c>
    </row>
    <row r="1389" spans="2:14" x14ac:dyDescent="0.25">
      <c r="B1389" s="27">
        <v>1986.01</v>
      </c>
      <c r="C1389" s="25">
        <v>208.2</v>
      </c>
      <c r="D1389" s="28">
        <v>7.94</v>
      </c>
      <c r="E1389" s="25">
        <v>14.58</v>
      </c>
      <c r="F1389" s="25">
        <v>109.6</v>
      </c>
      <c r="G1389" s="26">
        <v>9.19</v>
      </c>
      <c r="H1389">
        <f t="shared" si="42"/>
        <v>1986</v>
      </c>
      <c r="I1389">
        <f t="shared" si="43"/>
        <v>1</v>
      </c>
      <c r="J1389">
        <f>Table_Data[[#This Row],[E]]*$J$6/Table_Data[[#This Row],[CPI]]</f>
        <v>35.236374635036498</v>
      </c>
      <c r="K1389">
        <f>Table_Data[[#This Row],[P]]*$J$6/Table_Data[[#This Row],[CPI]]</f>
        <v>503.16962956204384</v>
      </c>
      <c r="L1389">
        <f>Table_Data[[#This Row],[E]]/(Table_Data[[#This Row],[CPI]]/$L$6)</f>
        <v>2.4344343065693432</v>
      </c>
      <c r="M1389">
        <f>Table_Data[[#This Row],[P]]/(Table_Data[[#This Row],[CPI]]/$L$6)</f>
        <v>34.763321167883213</v>
      </c>
      <c r="N1389" s="43">
        <f>1-(Table_Data[[#This Row],[D]]/Table_Data[[#This Row],[E]])</f>
        <v>0.45541838134430723</v>
      </c>
    </row>
    <row r="1390" spans="2:14" x14ac:dyDescent="0.25">
      <c r="B1390" s="27">
        <v>1986.02</v>
      </c>
      <c r="C1390" s="25">
        <v>219.4</v>
      </c>
      <c r="D1390" s="28">
        <v>7.98</v>
      </c>
      <c r="E1390" s="25">
        <v>14.55</v>
      </c>
      <c r="F1390" s="25">
        <v>109.3</v>
      </c>
      <c r="G1390" s="26">
        <v>8.6999999999999993</v>
      </c>
      <c r="H1390">
        <f t="shared" si="42"/>
        <v>1986</v>
      </c>
      <c r="I1390">
        <f t="shared" si="43"/>
        <v>2</v>
      </c>
      <c r="J1390">
        <f>Table_Data[[#This Row],[E]]*$J$6/Table_Data[[#This Row],[CPI]]</f>
        <v>35.260387465690762</v>
      </c>
      <c r="K1390">
        <f>Table_Data[[#This Row],[P]]*$J$6/Table_Data[[#This Row],[CPI]]</f>
        <v>531.69271546203117</v>
      </c>
      <c r="L1390">
        <f>Table_Data[[#This Row],[E]]/(Table_Data[[#This Row],[CPI]]/$L$6)</f>
        <v>2.4360933211344924</v>
      </c>
      <c r="M1390">
        <f>Table_Data[[#This Row],[P]]/(Table_Data[[#This Row],[CPI]]/$L$6)</f>
        <v>36.733943275388839</v>
      </c>
      <c r="N1390" s="43">
        <f>1-(Table_Data[[#This Row],[D]]/Table_Data[[#This Row],[E]])</f>
        <v>0.45154639175257727</v>
      </c>
    </row>
    <row r="1391" spans="2:14" x14ac:dyDescent="0.25">
      <c r="B1391" s="27">
        <v>1986.03</v>
      </c>
      <c r="C1391" s="25">
        <v>232.3</v>
      </c>
      <c r="D1391" s="28">
        <v>8.02</v>
      </c>
      <c r="E1391" s="25">
        <v>14.52</v>
      </c>
      <c r="F1391" s="25">
        <v>108.8</v>
      </c>
      <c r="G1391" s="26">
        <v>7.78</v>
      </c>
      <c r="H1391">
        <f t="shared" si="42"/>
        <v>1986</v>
      </c>
      <c r="I1391">
        <f t="shared" si="43"/>
        <v>3</v>
      </c>
      <c r="J1391">
        <f>Table_Data[[#This Row],[E]]*$J$6/Table_Data[[#This Row],[CPI]]</f>
        <v>35.349393750000004</v>
      </c>
      <c r="K1391">
        <f>Table_Data[[#This Row],[P]]*$J$6/Table_Data[[#This Row],[CPI]]</f>
        <v>565.54160937500012</v>
      </c>
      <c r="L1391">
        <f>Table_Data[[#This Row],[E]]/(Table_Data[[#This Row],[CPI]]/$L$6)</f>
        <v>2.4422426470588237</v>
      </c>
      <c r="M1391">
        <f>Table_Data[[#This Row],[P]]/(Table_Data[[#This Row],[CPI]]/$L$6)</f>
        <v>39.072518382352946</v>
      </c>
      <c r="N1391" s="43">
        <f>1-(Table_Data[[#This Row],[D]]/Table_Data[[#This Row],[E]])</f>
        <v>0.44765840220385678</v>
      </c>
    </row>
    <row r="1392" spans="2:14" x14ac:dyDescent="0.25">
      <c r="B1392" s="27">
        <v>1986.04</v>
      </c>
      <c r="C1392" s="25">
        <v>238</v>
      </c>
      <c r="D1392" s="28">
        <v>8.0466700000000007</v>
      </c>
      <c r="E1392" s="25">
        <v>14.583299999999999</v>
      </c>
      <c r="F1392" s="25">
        <v>108.6</v>
      </c>
      <c r="G1392" s="26">
        <v>7.3</v>
      </c>
      <c r="H1392">
        <f t="shared" si="42"/>
        <v>1986</v>
      </c>
      <c r="I1392">
        <f t="shared" si="43"/>
        <v>4</v>
      </c>
      <c r="J1392">
        <f>Table_Data[[#This Row],[E]]*$J$6/Table_Data[[#This Row],[CPI]]</f>
        <v>35.568883555248625</v>
      </c>
      <c r="K1392">
        <f>Table_Data[[#This Row],[P]]*$J$6/Table_Data[[#This Row],[CPI]]</f>
        <v>580.48550644567229</v>
      </c>
      <c r="L1392">
        <f>Table_Data[[#This Row],[E]]/(Table_Data[[#This Row],[CPI]]/$L$6)</f>
        <v>2.4574069060773485</v>
      </c>
      <c r="M1392">
        <f>Table_Data[[#This Row],[P]]/(Table_Data[[#This Row],[CPI]]/$L$6)</f>
        <v>40.104972375690615</v>
      </c>
      <c r="N1392" s="43">
        <f>1-(Table_Data[[#This Row],[D]]/Table_Data[[#This Row],[E]])</f>
        <v>0.44822708166190084</v>
      </c>
    </row>
    <row r="1393" spans="2:14" x14ac:dyDescent="0.25">
      <c r="B1393" s="27">
        <v>1986.05</v>
      </c>
      <c r="C1393" s="25">
        <v>238.5</v>
      </c>
      <c r="D1393" s="28">
        <v>8.0733300000000003</v>
      </c>
      <c r="E1393" s="25">
        <v>14.646699999999999</v>
      </c>
      <c r="F1393" s="25">
        <v>108.9</v>
      </c>
      <c r="G1393" s="26">
        <v>7.71</v>
      </c>
      <c r="H1393">
        <f t="shared" si="42"/>
        <v>1986</v>
      </c>
      <c r="I1393">
        <f t="shared" si="43"/>
        <v>5</v>
      </c>
      <c r="J1393">
        <f>Table_Data[[#This Row],[E]]*$J$6/Table_Data[[#This Row],[CPI]]</f>
        <v>35.62510519651056</v>
      </c>
      <c r="K1393">
        <f>Table_Data[[#This Row],[P]]*$J$6/Table_Data[[#This Row],[CPI]]</f>
        <v>580.10252066115697</v>
      </c>
      <c r="L1393">
        <f>Table_Data[[#This Row],[E]]/(Table_Data[[#This Row],[CPI]]/$L$6)</f>
        <v>2.4612911845730028</v>
      </c>
      <c r="M1393">
        <f>Table_Data[[#This Row],[P]]/(Table_Data[[#This Row],[CPI]]/$L$6)</f>
        <v>40.078512396694215</v>
      </c>
      <c r="N1393" s="43">
        <f>1-(Table_Data[[#This Row],[D]]/Table_Data[[#This Row],[E]])</f>
        <v>0.448795291772208</v>
      </c>
    </row>
    <row r="1394" spans="2:14" x14ac:dyDescent="0.25">
      <c r="B1394" s="27">
        <v>1986.06</v>
      </c>
      <c r="C1394" s="25">
        <v>245.3</v>
      </c>
      <c r="D1394" s="28">
        <v>8.1</v>
      </c>
      <c r="E1394" s="25">
        <v>14.71</v>
      </c>
      <c r="F1394" s="25">
        <v>109.5</v>
      </c>
      <c r="G1394" s="26">
        <v>7.8</v>
      </c>
      <c r="H1394">
        <f t="shared" si="42"/>
        <v>1986</v>
      </c>
      <c r="I1394">
        <f t="shared" si="43"/>
        <v>6</v>
      </c>
      <c r="J1394">
        <f>Table_Data[[#This Row],[E]]*$J$6/Table_Data[[#This Row],[CPI]]</f>
        <v>35.583019817351605</v>
      </c>
      <c r="K1394">
        <f>Table_Data[[#This Row],[P]]*$J$6/Table_Data[[#This Row],[CPI]]</f>
        <v>593.37285936073067</v>
      </c>
      <c r="L1394">
        <f>Table_Data[[#This Row],[E]]/(Table_Data[[#This Row],[CPI]]/$L$6)</f>
        <v>2.4583835616438359</v>
      </c>
      <c r="M1394">
        <f>Table_Data[[#This Row],[P]]/(Table_Data[[#This Row],[CPI]]/$L$6)</f>
        <v>40.995342465753424</v>
      </c>
      <c r="N1394" s="43">
        <f>1-(Table_Data[[#This Row],[D]]/Table_Data[[#This Row],[E]])</f>
        <v>0.44935418082936784</v>
      </c>
    </row>
    <row r="1395" spans="2:14" x14ac:dyDescent="0.25">
      <c r="B1395" s="27">
        <v>1986.07</v>
      </c>
      <c r="C1395" s="25">
        <v>240.2</v>
      </c>
      <c r="D1395" s="28">
        <v>8.1433300000000006</v>
      </c>
      <c r="E1395" s="25">
        <v>14.7567</v>
      </c>
      <c r="F1395" s="25">
        <v>109.5</v>
      </c>
      <c r="G1395" s="26">
        <v>7.3</v>
      </c>
      <c r="H1395">
        <f t="shared" si="42"/>
        <v>1986</v>
      </c>
      <c r="I1395">
        <f t="shared" si="43"/>
        <v>7.0000000000000009</v>
      </c>
      <c r="J1395">
        <f>Table_Data[[#This Row],[E]]*$J$6/Table_Data[[#This Row],[CPI]]</f>
        <v>35.695985624657538</v>
      </c>
      <c r="K1395">
        <f>Table_Data[[#This Row],[P]]*$J$6/Table_Data[[#This Row],[CPI]]</f>
        <v>581.03612237442917</v>
      </c>
      <c r="L1395">
        <f>Table_Data[[#This Row],[E]]/(Table_Data[[#This Row],[CPI]]/$L$6)</f>
        <v>2.4661882191780822</v>
      </c>
      <c r="M1395">
        <f>Table_Data[[#This Row],[P]]/(Table_Data[[#This Row],[CPI]]/$L$6)</f>
        <v>40.143013698630135</v>
      </c>
      <c r="N1395" s="43">
        <f>1-(Table_Data[[#This Row],[D]]/Table_Data[[#This Row],[E]])</f>
        <v>0.44816049658799051</v>
      </c>
    </row>
    <row r="1396" spans="2:14" x14ac:dyDescent="0.25">
      <c r="B1396" s="27">
        <v>1986.08</v>
      </c>
      <c r="C1396" s="25">
        <v>245</v>
      </c>
      <c r="D1396" s="28">
        <v>8.1866699999999994</v>
      </c>
      <c r="E1396" s="25">
        <v>14.8033</v>
      </c>
      <c r="F1396" s="25">
        <v>109.7</v>
      </c>
      <c r="G1396" s="26">
        <v>7.17</v>
      </c>
      <c r="H1396">
        <f t="shared" si="42"/>
        <v>1986</v>
      </c>
      <c r="I1396">
        <f t="shared" si="43"/>
        <v>8</v>
      </c>
      <c r="J1396">
        <f>Table_Data[[#This Row],[E]]*$J$6/Table_Data[[#This Row],[CPI]]</f>
        <v>35.743424741112122</v>
      </c>
      <c r="K1396">
        <f>Table_Data[[#This Row],[P]]*$J$6/Table_Data[[#This Row],[CPI]]</f>
        <v>591.56668185961712</v>
      </c>
      <c r="L1396">
        <f>Table_Data[[#This Row],[E]]/(Table_Data[[#This Row],[CPI]]/$L$6)</f>
        <v>2.4694657247037375</v>
      </c>
      <c r="M1396">
        <f>Table_Data[[#This Row],[P]]/(Table_Data[[#This Row],[CPI]]/$L$6)</f>
        <v>40.870556061987237</v>
      </c>
      <c r="N1396" s="43">
        <f>1-(Table_Data[[#This Row],[D]]/Table_Data[[#This Row],[E]])</f>
        <v>0.44696993237994231</v>
      </c>
    </row>
    <row r="1397" spans="2:14" x14ac:dyDescent="0.25">
      <c r="B1397" s="27">
        <v>1986.09</v>
      </c>
      <c r="C1397" s="25">
        <v>238.3</v>
      </c>
      <c r="D1397" s="28">
        <v>8.23</v>
      </c>
      <c r="E1397" s="25">
        <v>14.85</v>
      </c>
      <c r="F1397" s="25">
        <v>110.2</v>
      </c>
      <c r="G1397" s="26">
        <v>7.45</v>
      </c>
      <c r="H1397">
        <f t="shared" si="42"/>
        <v>1986</v>
      </c>
      <c r="I1397">
        <f t="shared" si="43"/>
        <v>9</v>
      </c>
      <c r="J1397">
        <f>Table_Data[[#This Row],[E]]*$J$6/Table_Data[[#This Row],[CPI]]</f>
        <v>35.693497731397457</v>
      </c>
      <c r="K1397">
        <f>Table_Data[[#This Row],[P]]*$J$6/Table_Data[[#This Row],[CPI]]</f>
        <v>572.7784854809438</v>
      </c>
      <c r="L1397">
        <f>Table_Data[[#This Row],[E]]/(Table_Data[[#This Row],[CPI]]/$L$6)</f>
        <v>2.4660163339382941</v>
      </c>
      <c r="M1397">
        <f>Table_Data[[#This Row],[P]]/(Table_Data[[#This Row],[CPI]]/$L$6)</f>
        <v>39.572504537205084</v>
      </c>
      <c r="N1397" s="43">
        <f>1-(Table_Data[[#This Row],[D]]/Table_Data[[#This Row],[E]])</f>
        <v>0.44579124579124574</v>
      </c>
    </row>
    <row r="1398" spans="2:14" x14ac:dyDescent="0.25">
      <c r="B1398" s="27">
        <v>1986.1</v>
      </c>
      <c r="C1398" s="25">
        <v>237.4</v>
      </c>
      <c r="D1398" s="28">
        <v>8.2466699999999999</v>
      </c>
      <c r="E1398" s="25">
        <v>14.726699999999999</v>
      </c>
      <c r="F1398" s="25">
        <v>110.3</v>
      </c>
      <c r="G1398" s="26">
        <v>7.43</v>
      </c>
      <c r="H1398">
        <f t="shared" si="42"/>
        <v>1986</v>
      </c>
      <c r="I1398">
        <f t="shared" si="43"/>
        <v>10</v>
      </c>
      <c r="J1398">
        <f>Table_Data[[#This Row],[E]]*$J$6/Table_Data[[#This Row],[CPI]]</f>
        <v>35.365041848594743</v>
      </c>
      <c r="K1398">
        <f>Table_Data[[#This Row],[P]]*$J$6/Table_Data[[#This Row],[CPI]]</f>
        <v>570.09791296464186</v>
      </c>
      <c r="L1398">
        <f>Table_Data[[#This Row],[E]]/(Table_Data[[#This Row],[CPI]]/$L$6)</f>
        <v>2.4433237533998189</v>
      </c>
      <c r="M1398">
        <f>Table_Data[[#This Row],[P]]/(Table_Data[[#This Row],[CPI]]/$L$6)</f>
        <v>39.387307343608349</v>
      </c>
      <c r="N1398" s="43">
        <f>1-(Table_Data[[#This Row],[D]]/Table_Data[[#This Row],[E]])</f>
        <v>0.44001914889282734</v>
      </c>
    </row>
    <row r="1399" spans="2:14" x14ac:dyDescent="0.25">
      <c r="B1399" s="27">
        <v>1986.11</v>
      </c>
      <c r="C1399" s="25">
        <v>245.1</v>
      </c>
      <c r="D1399" s="28">
        <v>8.2633299999999998</v>
      </c>
      <c r="E1399" s="25">
        <v>14.603300000000001</v>
      </c>
      <c r="F1399" s="25">
        <v>110.4</v>
      </c>
      <c r="G1399" s="26">
        <v>7.25</v>
      </c>
      <c r="H1399">
        <f t="shared" si="42"/>
        <v>1986</v>
      </c>
      <c r="I1399">
        <f t="shared" si="43"/>
        <v>11</v>
      </c>
      <c r="J1399">
        <f>Table_Data[[#This Row],[E]]*$J$6/Table_Data[[#This Row],[CPI]]</f>
        <v>35.036941069746376</v>
      </c>
      <c r="K1399">
        <f>Table_Data[[#This Row],[P]]*$J$6/Table_Data[[#This Row],[CPI]]</f>
        <v>588.05573097826084</v>
      </c>
      <c r="L1399">
        <f>Table_Data[[#This Row],[E]]/(Table_Data[[#This Row],[CPI]]/$L$6)</f>
        <v>2.4206557065217389</v>
      </c>
      <c r="M1399">
        <f>Table_Data[[#This Row],[P]]/(Table_Data[[#This Row],[CPI]]/$L$6)</f>
        <v>40.627989130434777</v>
      </c>
      <c r="N1399" s="43">
        <f>1-(Table_Data[[#This Row],[D]]/Table_Data[[#This Row],[E]])</f>
        <v>0.43414639156902901</v>
      </c>
    </row>
    <row r="1400" spans="2:14" x14ac:dyDescent="0.25">
      <c r="B1400" s="27">
        <v>1986.12</v>
      </c>
      <c r="C1400" s="25">
        <v>248.6</v>
      </c>
      <c r="D1400" s="28">
        <v>8.2799999999999994</v>
      </c>
      <c r="E1400" s="25">
        <v>14.48</v>
      </c>
      <c r="F1400" s="25">
        <v>110.5</v>
      </c>
      <c r="G1400" s="26">
        <v>7.11</v>
      </c>
      <c r="H1400">
        <f t="shared" si="42"/>
        <v>1986</v>
      </c>
      <c r="I1400">
        <f t="shared" si="43"/>
        <v>12</v>
      </c>
      <c r="J1400">
        <f>Table_Data[[#This Row],[E]]*$J$6/Table_Data[[#This Row],[CPI]]</f>
        <v>34.709673846153848</v>
      </c>
      <c r="K1400">
        <f>Table_Data[[#This Row],[P]]*$J$6/Table_Data[[#This Row],[CPI]]</f>
        <v>595.91332307692312</v>
      </c>
      <c r="L1400">
        <f>Table_Data[[#This Row],[E]]/(Table_Data[[#This Row],[CPI]]/$L$6)</f>
        <v>2.3980452488687782</v>
      </c>
      <c r="M1400">
        <f>Table_Data[[#This Row],[P]]/(Table_Data[[#This Row],[CPI]]/$L$6)</f>
        <v>41.170859728506791</v>
      </c>
      <c r="N1400" s="43">
        <f>1-(Table_Data[[#This Row],[D]]/Table_Data[[#This Row],[E]])</f>
        <v>0.42817679558011057</v>
      </c>
    </row>
    <row r="1401" spans="2:14" x14ac:dyDescent="0.25">
      <c r="B1401" s="27">
        <v>1987.01</v>
      </c>
      <c r="C1401" s="25">
        <v>264.5</v>
      </c>
      <c r="D1401" s="28">
        <v>8.3000000000000007</v>
      </c>
      <c r="E1401" s="25">
        <v>14.6867</v>
      </c>
      <c r="F1401" s="25">
        <v>111.2</v>
      </c>
      <c r="G1401" s="26">
        <v>7.08</v>
      </c>
      <c r="H1401">
        <f t="shared" si="42"/>
        <v>1987</v>
      </c>
      <c r="I1401">
        <f t="shared" si="43"/>
        <v>1</v>
      </c>
      <c r="J1401">
        <f>Table_Data[[#This Row],[E]]*$J$6/Table_Data[[#This Row],[CPI]]</f>
        <v>34.983534495503598</v>
      </c>
      <c r="K1401">
        <f>Table_Data[[#This Row],[P]]*$J$6/Table_Data[[#This Row],[CPI]]</f>
        <v>630.0356699640289</v>
      </c>
      <c r="L1401">
        <f>Table_Data[[#This Row],[E]]/(Table_Data[[#This Row],[CPI]]/$L$6)</f>
        <v>2.4169659172661873</v>
      </c>
      <c r="M1401">
        <f>Table_Data[[#This Row],[P]]/(Table_Data[[#This Row],[CPI]]/$L$6)</f>
        <v>43.5283273381295</v>
      </c>
      <c r="N1401" s="43">
        <f>1-(Table_Data[[#This Row],[D]]/Table_Data[[#This Row],[E]])</f>
        <v>0.43486283508208101</v>
      </c>
    </row>
    <row r="1402" spans="2:14" x14ac:dyDescent="0.25">
      <c r="B1402" s="27">
        <v>1987.02</v>
      </c>
      <c r="C1402" s="25">
        <v>280.89999999999998</v>
      </c>
      <c r="D1402" s="28">
        <v>8.32</v>
      </c>
      <c r="E1402" s="25">
        <v>14.8933</v>
      </c>
      <c r="F1402" s="25">
        <v>111.6</v>
      </c>
      <c r="G1402" s="26">
        <v>7.25</v>
      </c>
      <c r="H1402">
        <f t="shared" si="42"/>
        <v>1987</v>
      </c>
      <c r="I1402">
        <f t="shared" si="43"/>
        <v>2</v>
      </c>
      <c r="J1402">
        <f>Table_Data[[#This Row],[E]]*$J$6/Table_Data[[#This Row],[CPI]]</f>
        <v>35.348500215949819</v>
      </c>
      <c r="K1402">
        <f>Table_Data[[#This Row],[P]]*$J$6/Table_Data[[#This Row],[CPI]]</f>
        <v>666.70205465949823</v>
      </c>
      <c r="L1402">
        <f>Table_Data[[#This Row],[E]]/(Table_Data[[#This Row],[CPI]]/$L$6)</f>
        <v>2.4421809139784947</v>
      </c>
      <c r="M1402">
        <f>Table_Data[[#This Row],[P]]/(Table_Data[[#This Row],[CPI]]/$L$6)</f>
        <v>46.061559139784947</v>
      </c>
      <c r="N1402" s="43">
        <f>1-(Table_Data[[#This Row],[D]]/Table_Data[[#This Row],[E]])</f>
        <v>0.44135953751015555</v>
      </c>
    </row>
    <row r="1403" spans="2:14" x14ac:dyDescent="0.25">
      <c r="B1403" s="27">
        <v>1987.03</v>
      </c>
      <c r="C1403" s="25">
        <v>292.5</v>
      </c>
      <c r="D1403" s="28">
        <v>8.34</v>
      </c>
      <c r="E1403" s="25">
        <v>15.1</v>
      </c>
      <c r="F1403" s="25">
        <v>112.1</v>
      </c>
      <c r="G1403" s="26">
        <v>7.25</v>
      </c>
      <c r="H1403">
        <f t="shared" si="42"/>
        <v>1987</v>
      </c>
      <c r="I1403">
        <f t="shared" si="43"/>
        <v>3</v>
      </c>
      <c r="J1403">
        <f>Table_Data[[#This Row],[E]]*$J$6/Table_Data[[#This Row],[CPI]]</f>
        <v>35.679239072256912</v>
      </c>
      <c r="K1403">
        <f>Table_Data[[#This Row],[P]]*$J$6/Table_Data[[#This Row],[CPI]]</f>
        <v>691.13757805530781</v>
      </c>
      <c r="L1403">
        <f>Table_Data[[#This Row],[E]]/(Table_Data[[#This Row],[CPI]]/$L$6)</f>
        <v>2.4650312221231045</v>
      </c>
      <c r="M1403">
        <f>Table_Data[[#This Row],[P]]/(Table_Data[[#This Row],[CPI]]/$L$6)</f>
        <v>47.749776984834973</v>
      </c>
      <c r="N1403" s="43">
        <f>1-(Table_Data[[#This Row],[D]]/Table_Data[[#This Row],[E]])</f>
        <v>0.44768211920529799</v>
      </c>
    </row>
    <row r="1404" spans="2:14" x14ac:dyDescent="0.25">
      <c r="B1404" s="27">
        <v>1987.04</v>
      </c>
      <c r="C1404" s="25">
        <v>289.3</v>
      </c>
      <c r="D1404" s="28">
        <v>8.4</v>
      </c>
      <c r="E1404" s="25">
        <v>14.8733</v>
      </c>
      <c r="F1404" s="25">
        <v>112.7</v>
      </c>
      <c r="G1404" s="26">
        <v>8.02</v>
      </c>
      <c r="H1404">
        <f t="shared" si="42"/>
        <v>1987</v>
      </c>
      <c r="I1404">
        <f t="shared" si="43"/>
        <v>4</v>
      </c>
      <c r="J1404">
        <f>Table_Data[[#This Row],[E]]*$J$6/Table_Data[[#This Row],[CPI]]</f>
        <v>34.95647811978705</v>
      </c>
      <c r="K1404">
        <f>Table_Data[[#This Row],[P]]*$J$6/Table_Data[[#This Row],[CPI]]</f>
        <v>679.93714374445426</v>
      </c>
      <c r="L1404">
        <f>Table_Data[[#This Row],[E]]/(Table_Data[[#This Row],[CPI]]/$L$6)</f>
        <v>2.4150966282165043</v>
      </c>
      <c r="M1404">
        <f>Table_Data[[#This Row],[P]]/(Table_Data[[#This Row],[CPI]]/$L$6)</f>
        <v>46.975953859804797</v>
      </c>
      <c r="N1404" s="43">
        <f>1-(Table_Data[[#This Row],[D]]/Table_Data[[#This Row],[E]])</f>
        <v>0.43522957245533944</v>
      </c>
    </row>
    <row r="1405" spans="2:14" x14ac:dyDescent="0.25">
      <c r="B1405" s="27">
        <v>1987.05</v>
      </c>
      <c r="C1405" s="25">
        <v>289.10000000000002</v>
      </c>
      <c r="D1405" s="28">
        <v>8.4600000000000009</v>
      </c>
      <c r="E1405" s="25">
        <v>14.646699999999999</v>
      </c>
      <c r="F1405" s="25">
        <v>113.1</v>
      </c>
      <c r="G1405" s="26">
        <v>8.61</v>
      </c>
      <c r="H1405">
        <f t="shared" si="42"/>
        <v>1987</v>
      </c>
      <c r="I1405">
        <f t="shared" si="43"/>
        <v>5</v>
      </c>
      <c r="J1405">
        <f>Table_Data[[#This Row],[E]]*$J$6/Table_Data[[#This Row],[CPI]]</f>
        <v>34.302156992926612</v>
      </c>
      <c r="K1405">
        <f>Table_Data[[#This Row],[P]]*$J$6/Table_Data[[#This Row],[CPI]]</f>
        <v>677.0640203359859</v>
      </c>
      <c r="L1405">
        <f>Table_Data[[#This Row],[E]]/(Table_Data[[#This Row],[CPI]]/$L$6)</f>
        <v>2.369890450928382</v>
      </c>
      <c r="M1405">
        <f>Table_Data[[#This Row],[P]]/(Table_Data[[#This Row],[CPI]]/$L$6)</f>
        <v>46.777453580901863</v>
      </c>
      <c r="N1405" s="43">
        <f>1-(Table_Data[[#This Row],[D]]/Table_Data[[#This Row],[E]])</f>
        <v>0.42239548840353103</v>
      </c>
    </row>
    <row r="1406" spans="2:14" x14ac:dyDescent="0.25">
      <c r="B1406" s="27">
        <v>1987.06</v>
      </c>
      <c r="C1406" s="25">
        <v>301.39999999999998</v>
      </c>
      <c r="D1406" s="28">
        <v>8.52</v>
      </c>
      <c r="E1406" s="25">
        <v>14.42</v>
      </c>
      <c r="F1406" s="25">
        <v>113.5</v>
      </c>
      <c r="G1406" s="26">
        <v>8.4</v>
      </c>
      <c r="H1406">
        <f t="shared" si="42"/>
        <v>1987</v>
      </c>
      <c r="I1406">
        <f t="shared" si="43"/>
        <v>6</v>
      </c>
      <c r="J1406">
        <f>Table_Data[[#This Row],[E]]*$J$6/Table_Data[[#This Row],[CPI]]</f>
        <v>33.652214449339212</v>
      </c>
      <c r="K1406">
        <f>Table_Data[[#This Row],[P]]*$J$6/Table_Data[[#This Row],[CPI]]</f>
        <v>703.3826237885462</v>
      </c>
      <c r="L1406">
        <f>Table_Data[[#This Row],[E]]/(Table_Data[[#This Row],[CPI]]/$L$6)</f>
        <v>2.3249867841409695</v>
      </c>
      <c r="M1406">
        <f>Table_Data[[#This Row],[P]]/(Table_Data[[#This Row],[CPI]]/$L$6)</f>
        <v>48.595770925110131</v>
      </c>
      <c r="N1406" s="43">
        <f>1-(Table_Data[[#This Row],[D]]/Table_Data[[#This Row],[E]])</f>
        <v>0.40915395284327327</v>
      </c>
    </row>
    <row r="1407" spans="2:14" x14ac:dyDescent="0.25">
      <c r="B1407" s="27">
        <v>1987.07</v>
      </c>
      <c r="C1407" s="25">
        <v>310.10000000000002</v>
      </c>
      <c r="D1407" s="28">
        <v>8.5666700000000002</v>
      </c>
      <c r="E1407" s="25">
        <v>14.9</v>
      </c>
      <c r="F1407" s="25">
        <v>113.8</v>
      </c>
      <c r="G1407" s="26">
        <v>8.4499999999999993</v>
      </c>
      <c r="H1407">
        <f t="shared" si="42"/>
        <v>1987</v>
      </c>
      <c r="I1407">
        <f t="shared" si="43"/>
        <v>7.0000000000000009</v>
      </c>
      <c r="J1407">
        <f>Table_Data[[#This Row],[E]]*$J$6/Table_Data[[#This Row],[CPI]]</f>
        <v>34.680731985940248</v>
      </c>
      <c r="K1407">
        <f>Table_Data[[#This Row],[P]]*$J$6/Table_Data[[#This Row],[CPI]]</f>
        <v>721.77818717047455</v>
      </c>
      <c r="L1407">
        <f>Table_Data[[#This Row],[E]]/(Table_Data[[#This Row],[CPI]]/$L$6)</f>
        <v>2.3960456942003518</v>
      </c>
      <c r="M1407">
        <f>Table_Data[[#This Row],[P]]/(Table_Data[[#This Row],[CPI]]/$L$6)</f>
        <v>49.866695957820745</v>
      </c>
      <c r="N1407" s="43">
        <f>1-(Table_Data[[#This Row],[D]]/Table_Data[[#This Row],[E]])</f>
        <v>0.42505570469798659</v>
      </c>
    </row>
    <row r="1408" spans="2:14" x14ac:dyDescent="0.25">
      <c r="B1408" s="27">
        <v>1987.08</v>
      </c>
      <c r="C1408" s="25">
        <v>329.4</v>
      </c>
      <c r="D1408" s="28">
        <v>8.6133299999999995</v>
      </c>
      <c r="E1408" s="25">
        <v>15.38</v>
      </c>
      <c r="F1408" s="25">
        <v>114.4</v>
      </c>
      <c r="G1408" s="26">
        <v>8.76</v>
      </c>
      <c r="H1408">
        <f t="shared" si="42"/>
        <v>1987</v>
      </c>
      <c r="I1408">
        <f t="shared" si="43"/>
        <v>8</v>
      </c>
      <c r="J1408">
        <f>Table_Data[[#This Row],[E]]*$J$6/Table_Data[[#This Row],[CPI]]</f>
        <v>35.610212062937066</v>
      </c>
      <c r="K1408">
        <f>Table_Data[[#This Row],[P]]*$J$6/Table_Data[[#This Row],[CPI]]</f>
        <v>762.67905419580416</v>
      </c>
      <c r="L1408">
        <f>Table_Data[[#This Row],[E]]/(Table_Data[[#This Row],[CPI]]/$L$6)</f>
        <v>2.4602622377622381</v>
      </c>
      <c r="M1408">
        <f>Table_Data[[#This Row],[P]]/(Table_Data[[#This Row],[CPI]]/$L$6)</f>
        <v>52.692482517482517</v>
      </c>
      <c r="N1408" s="43">
        <f>1-(Table_Data[[#This Row],[D]]/Table_Data[[#This Row],[E]])</f>
        <v>0.43996553966189866</v>
      </c>
    </row>
    <row r="1409" spans="2:14" x14ac:dyDescent="0.25">
      <c r="B1409" s="27">
        <v>1987.09</v>
      </c>
      <c r="C1409" s="25">
        <v>318.7</v>
      </c>
      <c r="D1409" s="28">
        <v>8.66</v>
      </c>
      <c r="E1409" s="25">
        <v>15.86</v>
      </c>
      <c r="F1409" s="25">
        <v>115</v>
      </c>
      <c r="G1409" s="26">
        <v>9.42</v>
      </c>
      <c r="H1409">
        <f t="shared" si="42"/>
        <v>1987</v>
      </c>
      <c r="I1409">
        <f t="shared" si="43"/>
        <v>9</v>
      </c>
      <c r="J1409">
        <f>Table_Data[[#This Row],[E]]*$J$6/Table_Data[[#This Row],[CPI]]</f>
        <v>36.529993217391308</v>
      </c>
      <c r="K1409">
        <f>Table_Data[[#This Row],[P]]*$J$6/Table_Data[[#This Row],[CPI]]</f>
        <v>734.05478173913036</v>
      </c>
      <c r="L1409">
        <f>Table_Data[[#This Row],[E]]/(Table_Data[[#This Row],[CPI]]/$L$6)</f>
        <v>2.5238086956521739</v>
      </c>
      <c r="M1409">
        <f>Table_Data[[#This Row],[P]]/(Table_Data[[#This Row],[CPI]]/$L$6)</f>
        <v>50.714869565217391</v>
      </c>
      <c r="N1409" s="43">
        <f>1-(Table_Data[[#This Row],[D]]/Table_Data[[#This Row],[E]])</f>
        <v>0.4539722572509457</v>
      </c>
    </row>
    <row r="1410" spans="2:14" x14ac:dyDescent="0.25">
      <c r="B1410" s="27">
        <v>1987.1</v>
      </c>
      <c r="C1410" s="25">
        <v>280.2</v>
      </c>
      <c r="D1410" s="28">
        <v>8.7100000000000009</v>
      </c>
      <c r="E1410" s="25">
        <v>16.406700000000001</v>
      </c>
      <c r="F1410" s="25">
        <v>115.3</v>
      </c>
      <c r="G1410" s="26">
        <v>9.52</v>
      </c>
      <c r="H1410">
        <f t="shared" si="42"/>
        <v>1987</v>
      </c>
      <c r="I1410">
        <f t="shared" si="43"/>
        <v>10</v>
      </c>
      <c r="J1410">
        <f>Table_Data[[#This Row],[E]]*$J$6/Table_Data[[#This Row],[CPI]]</f>
        <v>37.690871430182135</v>
      </c>
      <c r="K1410">
        <f>Table_Data[[#This Row],[P]]*$J$6/Table_Data[[#This Row],[CPI]]</f>
        <v>643.69935299219424</v>
      </c>
      <c r="L1410">
        <f>Table_Data[[#This Row],[E]]/(Table_Data[[#This Row],[CPI]]/$L$6)</f>
        <v>2.6040122289679104</v>
      </c>
      <c r="M1410">
        <f>Table_Data[[#This Row],[P]]/(Table_Data[[#This Row],[CPI]]/$L$6)</f>
        <v>44.472333044232442</v>
      </c>
      <c r="N1410" s="43">
        <f>1-(Table_Data[[#This Row],[D]]/Table_Data[[#This Row],[E]])</f>
        <v>0.46911932320332539</v>
      </c>
    </row>
    <row r="1411" spans="2:14" x14ac:dyDescent="0.25">
      <c r="B1411" s="27">
        <v>1987.11</v>
      </c>
      <c r="C1411" s="25">
        <v>245</v>
      </c>
      <c r="D1411" s="28">
        <v>8.76</v>
      </c>
      <c r="E1411" s="25">
        <v>16.953299999999999</v>
      </c>
      <c r="F1411" s="25">
        <v>115.4</v>
      </c>
      <c r="G1411" s="26">
        <v>8.86</v>
      </c>
      <c r="H1411">
        <f t="shared" si="42"/>
        <v>1987</v>
      </c>
      <c r="I1411">
        <f t="shared" si="43"/>
        <v>11</v>
      </c>
      <c r="J1411">
        <f>Table_Data[[#This Row],[E]]*$J$6/Table_Data[[#This Row],[CPI]]</f>
        <v>38.91281840641247</v>
      </c>
      <c r="K1411">
        <f>Table_Data[[#This Row],[P]]*$J$6/Table_Data[[#This Row],[CPI]]</f>
        <v>562.34718370883888</v>
      </c>
      <c r="L1411">
        <f>Table_Data[[#This Row],[E]]/(Table_Data[[#This Row],[CPI]]/$L$6)</f>
        <v>2.6884349220103982</v>
      </c>
      <c r="M1411">
        <f>Table_Data[[#This Row],[P]]/(Table_Data[[#This Row],[CPI]]/$L$6)</f>
        <v>38.851819757365682</v>
      </c>
      <c r="N1411" s="43">
        <f>1-(Table_Data[[#This Row],[D]]/Table_Data[[#This Row],[E]])</f>
        <v>0.48328643980817887</v>
      </c>
    </row>
    <row r="1412" spans="2:14" x14ac:dyDescent="0.25">
      <c r="B1412" s="27">
        <v>1987.12</v>
      </c>
      <c r="C1412" s="25">
        <v>241</v>
      </c>
      <c r="D1412" s="28">
        <v>8.81</v>
      </c>
      <c r="E1412" s="25">
        <v>17.5</v>
      </c>
      <c r="F1412" s="25">
        <v>115.4</v>
      </c>
      <c r="G1412" s="26">
        <v>8.99</v>
      </c>
      <c r="H1412">
        <f t="shared" si="42"/>
        <v>1987</v>
      </c>
      <c r="I1412">
        <f t="shared" si="43"/>
        <v>12</v>
      </c>
      <c r="J1412">
        <f>Table_Data[[#This Row],[E]]*$J$6/Table_Data[[#This Row],[CPI]]</f>
        <v>40.16765597920277</v>
      </c>
      <c r="K1412">
        <f>Table_Data[[#This Row],[P]]*$J$6/Table_Data[[#This Row],[CPI]]</f>
        <v>553.16600519930671</v>
      </c>
      <c r="L1412">
        <f>Table_Data[[#This Row],[E]]/(Table_Data[[#This Row],[CPI]]/$L$6)</f>
        <v>2.7751299826689775</v>
      </c>
      <c r="M1412">
        <f>Table_Data[[#This Row],[P]]/(Table_Data[[#This Row],[CPI]]/$L$6)</f>
        <v>38.217504332755631</v>
      </c>
      <c r="N1412" s="43">
        <f>1-(Table_Data[[#This Row],[D]]/Table_Data[[#This Row],[E]])</f>
        <v>0.49657142857142855</v>
      </c>
    </row>
    <row r="1413" spans="2:14" x14ac:dyDescent="0.25">
      <c r="B1413" s="27">
        <v>1988.01</v>
      </c>
      <c r="C1413" s="25">
        <v>250.5</v>
      </c>
      <c r="D1413" s="28">
        <v>8.8566699999999994</v>
      </c>
      <c r="E1413" s="25">
        <v>17.863299999999999</v>
      </c>
      <c r="F1413" s="25">
        <v>115.7</v>
      </c>
      <c r="G1413" s="26">
        <v>8.67</v>
      </c>
      <c r="H1413">
        <f t="shared" si="42"/>
        <v>1988</v>
      </c>
      <c r="I1413">
        <f t="shared" si="43"/>
        <v>1</v>
      </c>
      <c r="J1413">
        <f>Table_Data[[#This Row],[E]]*$J$6/Table_Data[[#This Row],[CPI]]</f>
        <v>40.895223112359552</v>
      </c>
      <c r="K1413">
        <f>Table_Data[[#This Row],[P]]*$J$6/Table_Data[[#This Row],[CPI]]</f>
        <v>573.48045375972345</v>
      </c>
      <c r="L1413">
        <f>Table_Data[[#This Row],[E]]/(Table_Data[[#This Row],[CPI]]/$L$6)</f>
        <v>2.8253966292134831</v>
      </c>
      <c r="M1413">
        <f>Table_Data[[#This Row],[P]]/(Table_Data[[#This Row],[CPI]]/$L$6)</f>
        <v>39.621002592912703</v>
      </c>
      <c r="N1413" s="43">
        <f>1-(Table_Data[[#This Row],[D]]/Table_Data[[#This Row],[E]])</f>
        <v>0.50419743272519635</v>
      </c>
    </row>
    <row r="1414" spans="2:14" x14ac:dyDescent="0.25">
      <c r="B1414" s="27">
        <v>1988.02</v>
      </c>
      <c r="C1414" s="25">
        <v>258.10000000000002</v>
      </c>
      <c r="D1414" s="28">
        <v>8.9033300000000004</v>
      </c>
      <c r="E1414" s="25">
        <v>18.226700000000001</v>
      </c>
      <c r="F1414" s="25">
        <v>116</v>
      </c>
      <c r="G1414" s="26">
        <v>8.2100000000000009</v>
      </c>
      <c r="H1414">
        <f t="shared" si="42"/>
        <v>1988</v>
      </c>
      <c r="I1414">
        <f t="shared" si="43"/>
        <v>2</v>
      </c>
      <c r="J1414">
        <f>Table_Data[[#This Row],[E]]*$J$6/Table_Data[[#This Row],[CPI]]</f>
        <v>41.61925530948276</v>
      </c>
      <c r="K1414">
        <f>Table_Data[[#This Row],[P]]*$J$6/Table_Data[[#This Row],[CPI]]</f>
        <v>589.35132500000009</v>
      </c>
      <c r="L1414">
        <f>Table_Data[[#This Row],[E]]/(Table_Data[[#This Row],[CPI]]/$L$6)</f>
        <v>2.8754190517241383</v>
      </c>
      <c r="M1414">
        <f>Table_Data[[#This Row],[P]]/(Table_Data[[#This Row],[CPI]]/$L$6)</f>
        <v>40.717500000000001</v>
      </c>
      <c r="N1414" s="43">
        <f>1-(Table_Data[[#This Row],[D]]/Table_Data[[#This Row],[E]])</f>
        <v>0.51152265632286698</v>
      </c>
    </row>
    <row r="1415" spans="2:14" x14ac:dyDescent="0.25">
      <c r="B1415" s="27">
        <v>1988.03</v>
      </c>
      <c r="C1415" s="25">
        <v>265.7</v>
      </c>
      <c r="D1415" s="28">
        <v>8.9499999999999993</v>
      </c>
      <c r="E1415" s="25">
        <v>18.59</v>
      </c>
      <c r="F1415" s="25">
        <v>116.5</v>
      </c>
      <c r="G1415" s="26">
        <v>8.3699999999999992</v>
      </c>
      <c r="H1415">
        <f t="shared" si="42"/>
        <v>1988</v>
      </c>
      <c r="I1415">
        <f t="shared" si="43"/>
        <v>3</v>
      </c>
      <c r="J1415">
        <f>Table_Data[[#This Row],[E]]*$J$6/Table_Data[[#This Row],[CPI]]</f>
        <v>42.266638884120169</v>
      </c>
      <c r="K1415">
        <f>Table_Data[[#This Row],[P]]*$J$6/Table_Data[[#This Row],[CPI]]</f>
        <v>604.10144978540768</v>
      </c>
      <c r="L1415">
        <f>Table_Data[[#This Row],[E]]/(Table_Data[[#This Row],[CPI]]/$L$6)</f>
        <v>2.920145922746781</v>
      </c>
      <c r="M1415">
        <f>Table_Data[[#This Row],[P]]/(Table_Data[[#This Row],[CPI]]/$L$6)</f>
        <v>41.736566523605148</v>
      </c>
      <c r="N1415" s="43">
        <f>1-(Table_Data[[#This Row],[D]]/Table_Data[[#This Row],[E]])</f>
        <v>0.51855836471221095</v>
      </c>
    </row>
    <row r="1416" spans="2:14" x14ac:dyDescent="0.25">
      <c r="B1416" s="27">
        <v>1988.04</v>
      </c>
      <c r="C1416" s="25">
        <v>262.60000000000002</v>
      </c>
      <c r="D1416" s="28">
        <v>9.0433299999999992</v>
      </c>
      <c r="E1416" s="25">
        <v>19.616700000000002</v>
      </c>
      <c r="F1416" s="25">
        <v>117.1</v>
      </c>
      <c r="G1416" s="26">
        <v>8.7200000000000006</v>
      </c>
      <c r="H1416">
        <f t="shared" si="42"/>
        <v>1988</v>
      </c>
      <c r="I1416">
        <f t="shared" si="43"/>
        <v>4</v>
      </c>
      <c r="J1416">
        <f>Table_Data[[#This Row],[E]]*$J$6/Table_Data[[#This Row],[CPI]]</f>
        <v>44.372439333048682</v>
      </c>
      <c r="K1416">
        <f>Table_Data[[#This Row],[P]]*$J$6/Table_Data[[#This Row],[CPI]]</f>
        <v>593.99402391118713</v>
      </c>
      <c r="L1416">
        <f>Table_Data[[#This Row],[E]]/(Table_Data[[#This Row],[CPI]]/$L$6)</f>
        <v>3.0656328778821522</v>
      </c>
      <c r="M1416">
        <f>Table_Data[[#This Row],[P]]/(Table_Data[[#This Row],[CPI]]/$L$6)</f>
        <v>41.038257899231432</v>
      </c>
      <c r="N1416" s="43">
        <f>1-(Table_Data[[#This Row],[D]]/Table_Data[[#This Row],[E]])</f>
        <v>0.53899840442072322</v>
      </c>
    </row>
    <row r="1417" spans="2:14" x14ac:dyDescent="0.25">
      <c r="B1417" s="27">
        <v>1988.05</v>
      </c>
      <c r="C1417" s="25">
        <v>256.10000000000002</v>
      </c>
      <c r="D1417" s="28">
        <v>9.1366700000000005</v>
      </c>
      <c r="E1417" s="25">
        <v>20.6433</v>
      </c>
      <c r="F1417" s="25">
        <v>117.5</v>
      </c>
      <c r="G1417" s="26">
        <v>9.09</v>
      </c>
      <c r="H1417">
        <f t="shared" si="42"/>
        <v>1988</v>
      </c>
      <c r="I1417">
        <f t="shared" si="43"/>
        <v>5</v>
      </c>
      <c r="J1417">
        <f>Table_Data[[#This Row],[E]]*$J$6/Table_Data[[#This Row],[CPI]]</f>
        <v>46.53562020510639</v>
      </c>
      <c r="K1417">
        <f>Table_Data[[#This Row],[P]]*$J$6/Table_Data[[#This Row],[CPI]]</f>
        <v>577.31914638297883</v>
      </c>
      <c r="L1417">
        <f>Table_Data[[#This Row],[E]]/(Table_Data[[#This Row],[CPI]]/$L$6)</f>
        <v>3.2150841702127662</v>
      </c>
      <c r="M1417">
        <f>Table_Data[[#This Row],[P]]/(Table_Data[[#This Row],[CPI]]/$L$6)</f>
        <v>39.886212765957453</v>
      </c>
      <c r="N1417" s="43">
        <f>1-(Table_Data[[#This Row],[D]]/Table_Data[[#This Row],[E]])</f>
        <v>0.55740264395711925</v>
      </c>
    </row>
    <row r="1418" spans="2:14" x14ac:dyDescent="0.25">
      <c r="B1418" s="27">
        <v>1988.06</v>
      </c>
      <c r="C1418" s="25">
        <v>270.7</v>
      </c>
      <c r="D1418" s="28">
        <v>9.23</v>
      </c>
      <c r="E1418" s="25">
        <v>21.67</v>
      </c>
      <c r="F1418" s="25">
        <v>118</v>
      </c>
      <c r="G1418" s="26">
        <v>8.92</v>
      </c>
      <c r="H1418">
        <f t="shared" ref="H1418:H1481" si="44">VALUE(LEFT(B1418,4))</f>
        <v>1988</v>
      </c>
      <c r="I1418">
        <f t="shared" ref="I1418:I1481" si="45">VALUE(_xlfn.CONCAT("0.",RIGHT(B1418,LEN(B1418)-FIND(".",B1418))))*100</f>
        <v>6</v>
      </c>
      <c r="J1418">
        <f>Table_Data[[#This Row],[E]]*$J$6/Table_Data[[#This Row],[CPI]]</f>
        <v>48.643089745762715</v>
      </c>
      <c r="K1418">
        <f>Table_Data[[#This Row],[P]]*$J$6/Table_Data[[#This Row],[CPI]]</f>
        <v>607.64579576271183</v>
      </c>
      <c r="L1418">
        <f>Table_Data[[#This Row],[E]]/(Table_Data[[#This Row],[CPI]]/$L$6)</f>
        <v>3.3606864406779664</v>
      </c>
      <c r="M1418">
        <f>Table_Data[[#This Row],[P]]/(Table_Data[[#This Row],[CPI]]/$L$6)</f>
        <v>41.981440677966098</v>
      </c>
      <c r="N1418" s="43">
        <f>1-(Table_Data[[#This Row],[D]]/Table_Data[[#This Row],[E]])</f>
        <v>0.57406552838024916</v>
      </c>
    </row>
    <row r="1419" spans="2:14" x14ac:dyDescent="0.25">
      <c r="B1419" s="27">
        <v>1988.07</v>
      </c>
      <c r="C1419" s="25">
        <v>269.10000000000002</v>
      </c>
      <c r="D1419" s="28">
        <v>9.3066700000000004</v>
      </c>
      <c r="E1419" s="25">
        <v>22.023299999999999</v>
      </c>
      <c r="F1419" s="25">
        <v>118.5</v>
      </c>
      <c r="G1419" s="26">
        <v>9.06</v>
      </c>
      <c r="H1419">
        <f t="shared" si="44"/>
        <v>1988</v>
      </c>
      <c r="I1419">
        <f t="shared" si="45"/>
        <v>7.0000000000000009</v>
      </c>
      <c r="J1419">
        <f>Table_Data[[#This Row],[E]]*$J$6/Table_Data[[#This Row],[CPI]]</f>
        <v>49.227558093670886</v>
      </c>
      <c r="K1419">
        <f>Table_Data[[#This Row],[P]]*$J$6/Table_Data[[#This Row],[CPI]]</f>
        <v>601.50549113924058</v>
      </c>
      <c r="L1419">
        <f>Table_Data[[#This Row],[E]]/(Table_Data[[#This Row],[CPI]]/$L$6)</f>
        <v>3.4010665822784811</v>
      </c>
      <c r="M1419">
        <f>Table_Data[[#This Row],[P]]/(Table_Data[[#This Row],[CPI]]/$L$6)</f>
        <v>41.557215189873425</v>
      </c>
      <c r="N1419" s="43">
        <f>1-(Table_Data[[#This Row],[D]]/Table_Data[[#This Row],[E]])</f>
        <v>0.57741709916315898</v>
      </c>
    </row>
    <row r="1420" spans="2:14" x14ac:dyDescent="0.25">
      <c r="B1420" s="27">
        <v>1988.08</v>
      </c>
      <c r="C1420" s="25">
        <v>263.7</v>
      </c>
      <c r="D1420" s="28">
        <v>9.3833300000000008</v>
      </c>
      <c r="E1420" s="25">
        <v>22.3767</v>
      </c>
      <c r="F1420" s="25">
        <v>119</v>
      </c>
      <c r="G1420" s="26">
        <v>9.26</v>
      </c>
      <c r="H1420">
        <f t="shared" si="44"/>
        <v>1988</v>
      </c>
      <c r="I1420">
        <f t="shared" si="45"/>
        <v>8</v>
      </c>
      <c r="J1420">
        <f>Table_Data[[#This Row],[E]]*$J$6/Table_Data[[#This Row],[CPI]]</f>
        <v>49.807337528571431</v>
      </c>
      <c r="K1420">
        <f>Table_Data[[#This Row],[P]]*$J$6/Table_Data[[#This Row],[CPI]]</f>
        <v>586.95852857142859</v>
      </c>
      <c r="L1420">
        <f>Table_Data[[#This Row],[E]]/(Table_Data[[#This Row],[CPI]]/$L$6)</f>
        <v>3.4411227731092437</v>
      </c>
      <c r="M1420">
        <f>Table_Data[[#This Row],[P]]/(Table_Data[[#This Row],[CPI]]/$L$6)</f>
        <v>40.552184873949578</v>
      </c>
      <c r="N1420" s="43">
        <f>1-(Table_Data[[#This Row],[D]]/Table_Data[[#This Row],[E]])</f>
        <v>0.58066515616690573</v>
      </c>
    </row>
    <row r="1421" spans="2:14" x14ac:dyDescent="0.25">
      <c r="B1421" s="27">
        <v>1988.09</v>
      </c>
      <c r="C1421" s="25">
        <v>268</v>
      </c>
      <c r="D1421" s="28">
        <v>9.4600000000000009</v>
      </c>
      <c r="E1421" s="25">
        <v>22.73</v>
      </c>
      <c r="F1421" s="25">
        <v>119.8</v>
      </c>
      <c r="G1421" s="26">
        <v>8.98</v>
      </c>
      <c r="H1421">
        <f t="shared" si="44"/>
        <v>1988</v>
      </c>
      <c r="I1421">
        <f t="shared" si="45"/>
        <v>9</v>
      </c>
      <c r="J1421">
        <f>Table_Data[[#This Row],[E]]*$J$6/Table_Data[[#This Row],[CPI]]</f>
        <v>50.255878213689492</v>
      </c>
      <c r="K1421">
        <f>Table_Data[[#This Row],[P]]*$J$6/Table_Data[[#This Row],[CPI]]</f>
        <v>592.54621035058437</v>
      </c>
      <c r="L1421">
        <f>Table_Data[[#This Row],[E]]/(Table_Data[[#This Row],[CPI]]/$L$6)</f>
        <v>3.4721118530884811</v>
      </c>
      <c r="M1421">
        <f>Table_Data[[#This Row],[P]]/(Table_Data[[#This Row],[CPI]]/$L$6)</f>
        <v>40.938230383973291</v>
      </c>
      <c r="N1421" s="43">
        <f>1-(Table_Data[[#This Row],[D]]/Table_Data[[#This Row],[E]])</f>
        <v>0.58380994280686316</v>
      </c>
    </row>
    <row r="1422" spans="2:14" x14ac:dyDescent="0.25">
      <c r="B1422" s="27">
        <v>1988.1</v>
      </c>
      <c r="C1422" s="25">
        <v>277.39999999999998</v>
      </c>
      <c r="D1422" s="28">
        <v>9.5500000000000007</v>
      </c>
      <c r="E1422" s="25">
        <v>23.0733</v>
      </c>
      <c r="F1422" s="25">
        <v>120.2</v>
      </c>
      <c r="G1422" s="26">
        <v>8.8000000000000007</v>
      </c>
      <c r="H1422">
        <f t="shared" si="44"/>
        <v>1988</v>
      </c>
      <c r="I1422">
        <f t="shared" si="45"/>
        <v>10</v>
      </c>
      <c r="J1422">
        <f>Table_Data[[#This Row],[E]]*$J$6/Table_Data[[#This Row],[CPI]]</f>
        <v>50.845145458402662</v>
      </c>
      <c r="K1422">
        <f>Table_Data[[#This Row],[P]]*$J$6/Table_Data[[#This Row],[CPI]]</f>
        <v>611.28851747088186</v>
      </c>
      <c r="L1422">
        <f>Table_Data[[#This Row],[E]]/(Table_Data[[#This Row],[CPI]]/$L$6)</f>
        <v>3.5128235440931781</v>
      </c>
      <c r="M1422">
        <f>Table_Data[[#This Row],[P]]/(Table_Data[[#This Row],[CPI]]/$L$6)</f>
        <v>42.233111480865226</v>
      </c>
      <c r="N1422" s="43">
        <f>1-(Table_Data[[#This Row],[D]]/Table_Data[[#This Row],[E]])</f>
        <v>0.58610168463115375</v>
      </c>
    </row>
    <row r="1423" spans="2:14" x14ac:dyDescent="0.25">
      <c r="B1423" s="27">
        <v>1988.11</v>
      </c>
      <c r="C1423" s="25">
        <v>271</v>
      </c>
      <c r="D1423" s="28">
        <v>9.64</v>
      </c>
      <c r="E1423" s="25">
        <v>23.416699999999999</v>
      </c>
      <c r="F1423" s="25">
        <v>120.3</v>
      </c>
      <c r="G1423" s="26">
        <v>8.9600000000000009</v>
      </c>
      <c r="H1423">
        <f t="shared" si="44"/>
        <v>1988</v>
      </c>
      <c r="I1423">
        <f t="shared" si="45"/>
        <v>11</v>
      </c>
      <c r="J1423">
        <f>Table_Data[[#This Row],[E]]*$J$6/Table_Data[[#This Row],[CPI]]</f>
        <v>51.558979600166253</v>
      </c>
      <c r="K1423">
        <f>Table_Data[[#This Row],[P]]*$J$6/Table_Data[[#This Row],[CPI]]</f>
        <v>596.68883624272655</v>
      </c>
      <c r="L1423">
        <f>Table_Data[[#This Row],[E]]/(Table_Data[[#This Row],[CPI]]/$L$6)</f>
        <v>3.5621413965087281</v>
      </c>
      <c r="M1423">
        <f>Table_Data[[#This Row],[P]]/(Table_Data[[#This Row],[CPI]]/$L$6)</f>
        <v>41.224438902743145</v>
      </c>
      <c r="N1423" s="43">
        <f>1-(Table_Data[[#This Row],[D]]/Table_Data[[#This Row],[E]])</f>
        <v>0.58832798814521259</v>
      </c>
    </row>
    <row r="1424" spans="2:14" x14ac:dyDescent="0.25">
      <c r="B1424" s="27">
        <v>1988.12</v>
      </c>
      <c r="C1424" s="25">
        <v>276.5</v>
      </c>
      <c r="D1424" s="28">
        <v>9.75</v>
      </c>
      <c r="E1424" s="25">
        <v>23.75</v>
      </c>
      <c r="F1424" s="25">
        <v>120.5</v>
      </c>
      <c r="G1424" s="26">
        <v>9.11</v>
      </c>
      <c r="H1424">
        <f t="shared" si="44"/>
        <v>1988</v>
      </c>
      <c r="I1424">
        <f t="shared" si="45"/>
        <v>12</v>
      </c>
      <c r="J1424">
        <f>Table_Data[[#This Row],[E]]*$J$6/Table_Data[[#This Row],[CPI]]</f>
        <v>52.206047717842331</v>
      </c>
      <c r="K1424">
        <f>Table_Data[[#This Row],[P]]*$J$6/Table_Data[[#This Row],[CPI]]</f>
        <v>607.78830290456426</v>
      </c>
      <c r="L1424">
        <f>Table_Data[[#This Row],[E]]/(Table_Data[[#This Row],[CPI]]/$L$6)</f>
        <v>3.6068464730290457</v>
      </c>
      <c r="M1424">
        <f>Table_Data[[#This Row],[P]]/(Table_Data[[#This Row],[CPI]]/$L$6)</f>
        <v>41.991286307053947</v>
      </c>
      <c r="N1424" s="43">
        <f>1-(Table_Data[[#This Row],[D]]/Table_Data[[#This Row],[E]])</f>
        <v>0.58947368421052637</v>
      </c>
    </row>
    <row r="1425" spans="2:14" x14ac:dyDescent="0.25">
      <c r="B1425" s="27">
        <v>1989.01</v>
      </c>
      <c r="C1425" s="25">
        <v>285.39999999999998</v>
      </c>
      <c r="D1425" s="28">
        <v>9.8133300000000006</v>
      </c>
      <c r="E1425" s="25">
        <v>24.16</v>
      </c>
      <c r="F1425" s="25">
        <v>121.1</v>
      </c>
      <c r="G1425" s="26">
        <v>9.09</v>
      </c>
      <c r="H1425">
        <f t="shared" si="44"/>
        <v>1989</v>
      </c>
      <c r="I1425">
        <f t="shared" si="45"/>
        <v>1</v>
      </c>
      <c r="J1425">
        <f>Table_Data[[#This Row],[E]]*$J$6/Table_Data[[#This Row],[CPI]]</f>
        <v>52.844164492155244</v>
      </c>
      <c r="K1425">
        <f>Table_Data[[#This Row],[P]]*$J$6/Table_Data[[#This Row],[CPI]]</f>
        <v>624.2435656482246</v>
      </c>
      <c r="L1425">
        <f>Table_Data[[#This Row],[E]]/(Table_Data[[#This Row],[CPI]]/$L$6)</f>
        <v>3.6509331131296454</v>
      </c>
      <c r="M1425">
        <f>Table_Data[[#This Row],[P]]/(Table_Data[[#This Row],[CPI]]/$L$6)</f>
        <v>43.128158546655662</v>
      </c>
      <c r="N1425" s="43">
        <f>1-(Table_Data[[#This Row],[D]]/Table_Data[[#This Row],[E]])</f>
        <v>0.59381912251655633</v>
      </c>
    </row>
    <row r="1426" spans="2:14" x14ac:dyDescent="0.25">
      <c r="B1426" s="27">
        <v>1989.02</v>
      </c>
      <c r="C1426" s="25">
        <v>294</v>
      </c>
      <c r="D1426" s="28">
        <v>9.8966700000000003</v>
      </c>
      <c r="E1426" s="25">
        <v>24.56</v>
      </c>
      <c r="F1426" s="25">
        <v>121.6</v>
      </c>
      <c r="G1426" s="26">
        <v>9.17</v>
      </c>
      <c r="H1426">
        <f t="shared" si="44"/>
        <v>1989</v>
      </c>
      <c r="I1426">
        <f t="shared" si="45"/>
        <v>2</v>
      </c>
      <c r="J1426">
        <f>Table_Data[[#This Row],[E]]*$J$6/Table_Data[[#This Row],[CPI]]</f>
        <v>53.498183552631581</v>
      </c>
      <c r="K1426">
        <f>Table_Data[[#This Row],[P]]*$J$6/Table_Data[[#This Row],[CPI]]</f>
        <v>640.40985197368423</v>
      </c>
      <c r="L1426">
        <f>Table_Data[[#This Row],[E]]/(Table_Data[[#This Row],[CPI]]/$L$6)</f>
        <v>3.6961184210526317</v>
      </c>
      <c r="M1426">
        <f>Table_Data[[#This Row],[P]]/(Table_Data[[#This Row],[CPI]]/$L$6)</f>
        <v>44.245065789473685</v>
      </c>
      <c r="N1426" s="43">
        <f>1-(Table_Data[[#This Row],[D]]/Table_Data[[#This Row],[E]])</f>
        <v>0.5970411237785016</v>
      </c>
    </row>
    <row r="1427" spans="2:14" x14ac:dyDescent="0.25">
      <c r="B1427" s="27">
        <v>1989.03</v>
      </c>
      <c r="C1427" s="25">
        <v>292.7</v>
      </c>
      <c r="D1427" s="28">
        <v>10.01</v>
      </c>
      <c r="E1427" s="25">
        <v>24.96</v>
      </c>
      <c r="F1427" s="25">
        <v>122.3</v>
      </c>
      <c r="G1427" s="26">
        <v>9.36</v>
      </c>
      <c r="H1427">
        <f t="shared" si="44"/>
        <v>1989</v>
      </c>
      <c r="I1427">
        <f t="shared" si="45"/>
        <v>3</v>
      </c>
      <c r="J1427">
        <f>Table_Data[[#This Row],[E]]*$J$6/Table_Data[[#This Row],[CPI]]</f>
        <v>54.058298609975473</v>
      </c>
      <c r="K1427">
        <f>Table_Data[[#This Row],[P]]*$J$6/Table_Data[[#This Row],[CPI]]</f>
        <v>633.92884627964031</v>
      </c>
      <c r="L1427">
        <f>Table_Data[[#This Row],[E]]/(Table_Data[[#This Row],[CPI]]/$L$6)</f>
        <v>3.7348160261651682</v>
      </c>
      <c r="M1427">
        <f>Table_Data[[#This Row],[P]]/(Table_Data[[#This Row],[CPI]]/$L$6)</f>
        <v>43.797301717089127</v>
      </c>
      <c r="N1427" s="43">
        <f>1-(Table_Data[[#This Row],[D]]/Table_Data[[#This Row],[E]])</f>
        <v>0.59895833333333337</v>
      </c>
    </row>
    <row r="1428" spans="2:14" x14ac:dyDescent="0.25">
      <c r="B1428" s="27">
        <v>1989.04</v>
      </c>
      <c r="C1428" s="25">
        <v>302.3</v>
      </c>
      <c r="D1428" s="28">
        <v>10.0867</v>
      </c>
      <c r="E1428" s="25">
        <v>25.046700000000001</v>
      </c>
      <c r="F1428" s="25">
        <v>123.1</v>
      </c>
      <c r="G1428" s="26">
        <v>9.18</v>
      </c>
      <c r="H1428">
        <f t="shared" si="44"/>
        <v>1989</v>
      </c>
      <c r="I1428">
        <f t="shared" si="45"/>
        <v>4</v>
      </c>
      <c r="J1428">
        <f>Table_Data[[#This Row],[E]]*$J$6/Table_Data[[#This Row],[CPI]]</f>
        <v>53.893539852965077</v>
      </c>
      <c r="K1428">
        <f>Table_Data[[#This Row],[P]]*$J$6/Table_Data[[#This Row],[CPI]]</f>
        <v>650.46561413484972</v>
      </c>
      <c r="L1428">
        <f>Table_Data[[#This Row],[E]]/(Table_Data[[#This Row],[CPI]]/$L$6)</f>
        <v>3.7234330625507726</v>
      </c>
      <c r="M1428">
        <f>Table_Data[[#This Row],[P]]/(Table_Data[[#This Row],[CPI]]/$L$6)</f>
        <v>44.939805036555654</v>
      </c>
      <c r="N1428" s="43">
        <f>1-(Table_Data[[#This Row],[D]]/Table_Data[[#This Row],[E]])</f>
        <v>0.59728427297807696</v>
      </c>
    </row>
    <row r="1429" spans="2:14" x14ac:dyDescent="0.25">
      <c r="B1429" s="27">
        <v>1989.05</v>
      </c>
      <c r="C1429" s="25">
        <v>313.89999999999998</v>
      </c>
      <c r="D1429" s="28">
        <v>10.193300000000001</v>
      </c>
      <c r="E1429" s="25">
        <v>25.133299999999998</v>
      </c>
      <c r="F1429" s="25">
        <v>123.8</v>
      </c>
      <c r="G1429" s="26">
        <v>8.86</v>
      </c>
      <c r="H1429">
        <f t="shared" si="44"/>
        <v>1989</v>
      </c>
      <c r="I1429">
        <f t="shared" si="45"/>
        <v>5</v>
      </c>
      <c r="J1429">
        <f>Table_Data[[#This Row],[E]]*$J$6/Table_Data[[#This Row],[CPI]]</f>
        <v>53.774096155896608</v>
      </c>
      <c r="K1429">
        <f>Table_Data[[#This Row],[P]]*$J$6/Table_Data[[#This Row],[CPI]]</f>
        <v>671.60654523424876</v>
      </c>
      <c r="L1429">
        <f>Table_Data[[#This Row],[E]]/(Table_Data[[#This Row],[CPI]]/$L$6)</f>
        <v>3.7151808562197091</v>
      </c>
      <c r="M1429">
        <f>Table_Data[[#This Row],[P]]/(Table_Data[[#This Row],[CPI]]/$L$6)</f>
        <v>46.400403877221322</v>
      </c>
      <c r="N1429" s="43">
        <f>1-(Table_Data[[#This Row],[D]]/Table_Data[[#This Row],[E]])</f>
        <v>0.59443049659217051</v>
      </c>
    </row>
    <row r="1430" spans="2:14" x14ac:dyDescent="0.25">
      <c r="B1430" s="27">
        <v>1989.06</v>
      </c>
      <c r="C1430" s="25">
        <v>323.7</v>
      </c>
      <c r="D1430" s="28">
        <v>10.37</v>
      </c>
      <c r="E1430" s="25">
        <v>25.22</v>
      </c>
      <c r="F1430" s="25">
        <v>124.1</v>
      </c>
      <c r="G1430" s="26">
        <v>8.2799999999999994</v>
      </c>
      <c r="H1430">
        <f t="shared" si="44"/>
        <v>1989</v>
      </c>
      <c r="I1430">
        <f t="shared" si="45"/>
        <v>6</v>
      </c>
      <c r="J1430">
        <f>Table_Data[[#This Row],[E]]*$J$6/Table_Data[[#This Row],[CPI]]</f>
        <v>53.829153424657534</v>
      </c>
      <c r="K1430">
        <f>Table_Data[[#This Row],[P]]*$J$6/Table_Data[[#This Row],[CPI]]</f>
        <v>690.89995890410955</v>
      </c>
      <c r="L1430">
        <f>Table_Data[[#This Row],[E]]/(Table_Data[[#This Row],[CPI]]/$L$6)</f>
        <v>3.7189846897663172</v>
      </c>
      <c r="M1430">
        <f>Table_Data[[#This Row],[P]]/(Table_Data[[#This Row],[CPI]]/$L$6)</f>
        <v>47.733360193392429</v>
      </c>
      <c r="N1430" s="43">
        <f>1-(Table_Data[[#This Row],[D]]/Table_Data[[#This Row],[E]])</f>
        <v>0.58881839809674863</v>
      </c>
    </row>
    <row r="1431" spans="2:14" x14ac:dyDescent="0.25">
      <c r="B1431" s="27">
        <v>1989.07</v>
      </c>
      <c r="C1431" s="25">
        <v>331.9</v>
      </c>
      <c r="D1431" s="28">
        <v>10.423299999999999</v>
      </c>
      <c r="E1431" s="25">
        <v>24.71</v>
      </c>
      <c r="F1431" s="25">
        <v>124.4</v>
      </c>
      <c r="G1431" s="26">
        <v>8.02</v>
      </c>
      <c r="H1431">
        <f t="shared" si="44"/>
        <v>1989</v>
      </c>
      <c r="I1431">
        <f t="shared" si="45"/>
        <v>7.0000000000000009</v>
      </c>
      <c r="J1431">
        <f>Table_Data[[#This Row],[E]]*$J$6/Table_Data[[#This Row],[CPI]]</f>
        <v>52.613429823151122</v>
      </c>
      <c r="K1431">
        <f>Table_Data[[#This Row],[P]]*$J$6/Table_Data[[#This Row],[CPI]]</f>
        <v>706.69353938906738</v>
      </c>
      <c r="L1431">
        <f>Table_Data[[#This Row],[E]]/(Table_Data[[#This Row],[CPI]]/$L$6)</f>
        <v>3.6349919614147908</v>
      </c>
      <c r="M1431">
        <f>Table_Data[[#This Row],[P]]/(Table_Data[[#This Row],[CPI]]/$L$6)</f>
        <v>48.824517684887454</v>
      </c>
      <c r="N1431" s="43">
        <f>1-(Table_Data[[#This Row],[D]]/Table_Data[[#This Row],[E]])</f>
        <v>0.57817482800485642</v>
      </c>
    </row>
    <row r="1432" spans="2:14" x14ac:dyDescent="0.25">
      <c r="B1432" s="27">
        <v>1989.08</v>
      </c>
      <c r="C1432" s="25">
        <v>346.6</v>
      </c>
      <c r="D1432" s="28">
        <v>10.5467</v>
      </c>
      <c r="E1432" s="25">
        <v>24.2</v>
      </c>
      <c r="F1432" s="25">
        <v>124.6</v>
      </c>
      <c r="G1432" s="26">
        <v>8.11</v>
      </c>
      <c r="H1432">
        <f t="shared" si="44"/>
        <v>1989</v>
      </c>
      <c r="I1432">
        <f t="shared" si="45"/>
        <v>8</v>
      </c>
      <c r="J1432">
        <f>Table_Data[[#This Row],[E]]*$J$6/Table_Data[[#This Row],[CPI]]</f>
        <v>51.444810593900485</v>
      </c>
      <c r="K1432">
        <f>Table_Data[[#This Row],[P]]*$J$6/Table_Data[[#This Row],[CPI]]</f>
        <v>736.80873354735161</v>
      </c>
      <c r="L1432">
        <f>Table_Data[[#This Row],[E]]/(Table_Data[[#This Row],[CPI]]/$L$6)</f>
        <v>3.5542536115569825</v>
      </c>
      <c r="M1432">
        <f>Table_Data[[#This Row],[P]]/(Table_Data[[#This Row],[CPI]]/$L$6)</f>
        <v>50.905136436597118</v>
      </c>
      <c r="N1432" s="43">
        <f>1-(Table_Data[[#This Row],[D]]/Table_Data[[#This Row],[E]])</f>
        <v>0.56418595041322317</v>
      </c>
    </row>
    <row r="1433" spans="2:14" x14ac:dyDescent="0.25">
      <c r="B1433" s="27">
        <v>1989.09</v>
      </c>
      <c r="C1433" s="25">
        <v>347.3</v>
      </c>
      <c r="D1433" s="28">
        <v>10.73</v>
      </c>
      <c r="E1433" s="25">
        <v>23.69</v>
      </c>
      <c r="F1433" s="25">
        <v>125</v>
      </c>
      <c r="G1433" s="26">
        <v>8.19</v>
      </c>
      <c r="H1433">
        <f t="shared" si="44"/>
        <v>1989</v>
      </c>
      <c r="I1433">
        <f t="shared" si="45"/>
        <v>9</v>
      </c>
      <c r="J1433">
        <f>Table_Data[[#This Row],[E]]*$J$6/Table_Data[[#This Row],[CPI]]</f>
        <v>50.19948904000001</v>
      </c>
      <c r="K1433">
        <f>Table_Data[[#This Row],[P]]*$J$6/Table_Data[[#This Row],[CPI]]</f>
        <v>735.93425680000007</v>
      </c>
      <c r="L1433">
        <f>Table_Data[[#This Row],[E]]/(Table_Data[[#This Row],[CPI]]/$L$6)</f>
        <v>3.468216</v>
      </c>
      <c r="M1433">
        <f>Table_Data[[#This Row],[P]]/(Table_Data[[#This Row],[CPI]]/$L$6)</f>
        <v>50.844720000000002</v>
      </c>
      <c r="N1433" s="43">
        <f>1-(Table_Data[[#This Row],[D]]/Table_Data[[#This Row],[E]])</f>
        <v>0.54706627268889829</v>
      </c>
    </row>
    <row r="1434" spans="2:14" x14ac:dyDescent="0.25">
      <c r="B1434" s="27">
        <v>1989.1</v>
      </c>
      <c r="C1434" s="25">
        <v>347.4</v>
      </c>
      <c r="D1434" s="28">
        <v>10.7967</v>
      </c>
      <c r="E1434" s="25">
        <v>23.4267</v>
      </c>
      <c r="F1434" s="25">
        <v>125.6</v>
      </c>
      <c r="G1434" s="26">
        <v>8.01</v>
      </c>
      <c r="H1434">
        <f t="shared" si="44"/>
        <v>1989</v>
      </c>
      <c r="I1434">
        <f t="shared" si="45"/>
        <v>10</v>
      </c>
      <c r="J1434">
        <f>Table_Data[[#This Row],[E]]*$J$6/Table_Data[[#This Row],[CPI]]</f>
        <v>49.404410954617838</v>
      </c>
      <c r="K1434">
        <f>Table_Data[[#This Row],[P]]*$J$6/Table_Data[[#This Row],[CPI]]</f>
        <v>732.62953662420387</v>
      </c>
      <c r="L1434">
        <f>Table_Data[[#This Row],[E]]/(Table_Data[[#This Row],[CPI]]/$L$6)</f>
        <v>3.4132851114649685</v>
      </c>
      <c r="M1434">
        <f>Table_Data[[#This Row],[P]]/(Table_Data[[#This Row],[CPI]]/$L$6)</f>
        <v>50.616401273885351</v>
      </c>
      <c r="N1434" s="43">
        <f>1-(Table_Data[[#This Row],[D]]/Table_Data[[#This Row],[E]])</f>
        <v>0.53912843038071945</v>
      </c>
    </row>
    <row r="1435" spans="2:14" x14ac:dyDescent="0.25">
      <c r="B1435" s="27">
        <v>1989.11</v>
      </c>
      <c r="C1435" s="25">
        <v>340.2</v>
      </c>
      <c r="D1435" s="28">
        <v>10.923299999999999</v>
      </c>
      <c r="E1435" s="25">
        <v>23.1633</v>
      </c>
      <c r="F1435" s="25">
        <v>125.9</v>
      </c>
      <c r="G1435" s="26">
        <v>7.87</v>
      </c>
      <c r="H1435">
        <f t="shared" si="44"/>
        <v>1989</v>
      </c>
      <c r="I1435">
        <f t="shared" si="45"/>
        <v>11</v>
      </c>
      <c r="J1435">
        <f>Table_Data[[#This Row],[E]]*$J$6/Table_Data[[#This Row],[CPI]]</f>
        <v>48.732529103256553</v>
      </c>
      <c r="K1435">
        <f>Table_Data[[#This Row],[P]]*$J$6/Table_Data[[#This Row],[CPI]]</f>
        <v>715.73594440031775</v>
      </c>
      <c r="L1435">
        <f>Table_Data[[#This Row],[E]]/(Table_Data[[#This Row],[CPI]]/$L$6)</f>
        <v>3.3668656870532168</v>
      </c>
      <c r="M1435">
        <f>Table_Data[[#This Row],[P]]/(Table_Data[[#This Row],[CPI]]/$L$6)</f>
        <v>49.449245432883238</v>
      </c>
      <c r="N1435" s="43">
        <f>1-(Table_Data[[#This Row],[D]]/Table_Data[[#This Row],[E]])</f>
        <v>0.52842211601973821</v>
      </c>
    </row>
    <row r="1436" spans="2:14" x14ac:dyDescent="0.25">
      <c r="B1436" s="27">
        <v>1989.12</v>
      </c>
      <c r="C1436" s="25">
        <v>348.6</v>
      </c>
      <c r="D1436" s="28">
        <v>11.06</v>
      </c>
      <c r="E1436" s="25">
        <v>22.87</v>
      </c>
      <c r="F1436" s="25">
        <v>126.1</v>
      </c>
      <c r="G1436" s="26">
        <v>7.84</v>
      </c>
      <c r="H1436">
        <f t="shared" si="44"/>
        <v>1989</v>
      </c>
      <c r="I1436">
        <f t="shared" si="45"/>
        <v>12</v>
      </c>
      <c r="J1436">
        <f>Table_Data[[#This Row],[E]]*$J$6/Table_Data[[#This Row],[CPI]]</f>
        <v>48.039151387787477</v>
      </c>
      <c r="K1436">
        <f>Table_Data[[#This Row],[P]]*$J$6/Table_Data[[#This Row],[CPI]]</f>
        <v>732.24521966693112</v>
      </c>
      <c r="L1436">
        <f>Table_Data[[#This Row],[E]]/(Table_Data[[#This Row],[CPI]]/$L$6)</f>
        <v>3.3189611419508331</v>
      </c>
      <c r="M1436">
        <f>Table_Data[[#This Row],[P]]/(Table_Data[[#This Row],[CPI]]/$L$6)</f>
        <v>50.589849325931809</v>
      </c>
      <c r="N1436" s="43">
        <f>1-(Table_Data[[#This Row],[D]]/Table_Data[[#This Row],[E]])</f>
        <v>0.51639702667249665</v>
      </c>
    </row>
    <row r="1437" spans="2:14" x14ac:dyDescent="0.25">
      <c r="B1437" s="27">
        <v>1990.01</v>
      </c>
      <c r="C1437" s="25">
        <v>339.97</v>
      </c>
      <c r="D1437" s="28">
        <v>11.14</v>
      </c>
      <c r="E1437" s="25">
        <v>22.49</v>
      </c>
      <c r="F1437" s="25">
        <v>127.4</v>
      </c>
      <c r="G1437" s="26">
        <v>8.2100000000000009</v>
      </c>
      <c r="H1437">
        <f t="shared" si="44"/>
        <v>1990</v>
      </c>
      <c r="I1437">
        <f t="shared" si="45"/>
        <v>1</v>
      </c>
      <c r="J1437">
        <f>Table_Data[[#This Row],[E]]*$J$6/Table_Data[[#This Row],[CPI]]</f>
        <v>46.758898979591827</v>
      </c>
      <c r="K1437">
        <f>Table_Data[[#This Row],[P]]*$J$6/Table_Data[[#This Row],[CPI]]</f>
        <v>706.83071970172682</v>
      </c>
      <c r="L1437">
        <f>Table_Data[[#This Row],[E]]/(Table_Data[[#This Row],[CPI]]/$L$6)</f>
        <v>3.2305102040816323</v>
      </c>
      <c r="M1437">
        <f>Table_Data[[#This Row],[P]]/(Table_Data[[#This Row],[CPI]]/$L$6)</f>
        <v>48.833995290423864</v>
      </c>
      <c r="N1437" s="43">
        <f>1-(Table_Data[[#This Row],[D]]/Table_Data[[#This Row],[E]])</f>
        <v>0.50466874166296127</v>
      </c>
    </row>
    <row r="1438" spans="2:14" x14ac:dyDescent="0.25">
      <c r="B1438" s="27">
        <v>1990.02</v>
      </c>
      <c r="C1438" s="25">
        <v>330.45</v>
      </c>
      <c r="D1438" s="28">
        <v>11.23</v>
      </c>
      <c r="E1438" s="25">
        <v>22.08</v>
      </c>
      <c r="F1438" s="25">
        <v>128</v>
      </c>
      <c r="G1438" s="26">
        <v>8.4700000000000006</v>
      </c>
      <c r="H1438">
        <f t="shared" si="44"/>
        <v>1990</v>
      </c>
      <c r="I1438">
        <f t="shared" si="45"/>
        <v>2</v>
      </c>
      <c r="J1438">
        <f>Table_Data[[#This Row],[E]]*$J$6/Table_Data[[#This Row],[CPI]]</f>
        <v>45.6912825</v>
      </c>
      <c r="K1438">
        <f>Table_Data[[#This Row],[P]]*$J$6/Table_Data[[#This Row],[CPI]]</f>
        <v>683.81722382812495</v>
      </c>
      <c r="L1438">
        <f>Table_Data[[#This Row],[E]]/(Table_Data[[#This Row],[CPI]]/$L$6)</f>
        <v>3.1567499999999997</v>
      </c>
      <c r="M1438">
        <f>Table_Data[[#This Row],[P]]/(Table_Data[[#This Row],[CPI]]/$L$6)</f>
        <v>47.244023437499997</v>
      </c>
      <c r="N1438" s="43">
        <f>1-(Table_Data[[#This Row],[D]]/Table_Data[[#This Row],[E]])</f>
        <v>0.49139492753623182</v>
      </c>
    </row>
    <row r="1439" spans="2:14" x14ac:dyDescent="0.25">
      <c r="B1439" s="27">
        <v>1990.03</v>
      </c>
      <c r="C1439" s="25">
        <v>338.46</v>
      </c>
      <c r="D1439" s="28">
        <v>11.32</v>
      </c>
      <c r="E1439" s="25">
        <v>21.67</v>
      </c>
      <c r="F1439" s="25">
        <v>128.69999999999999</v>
      </c>
      <c r="G1439" s="26">
        <v>8.59</v>
      </c>
      <c r="H1439">
        <f t="shared" si="44"/>
        <v>1990</v>
      </c>
      <c r="I1439">
        <f t="shared" si="45"/>
        <v>3</v>
      </c>
      <c r="J1439">
        <f>Table_Data[[#This Row],[E]]*$J$6/Table_Data[[#This Row],[CPI]]</f>
        <v>44.598947863247872</v>
      </c>
      <c r="K1439">
        <f>Table_Data[[#This Row],[P]]*$J$6/Table_Data[[#This Row],[CPI]]</f>
        <v>696.58328997669003</v>
      </c>
      <c r="L1439">
        <f>Table_Data[[#This Row],[E]]/(Table_Data[[#This Row],[CPI]]/$L$6)</f>
        <v>3.0812820512820522</v>
      </c>
      <c r="M1439">
        <f>Table_Data[[#This Row],[P]]/(Table_Data[[#This Row],[CPI]]/$L$6)</f>
        <v>48.126013986013994</v>
      </c>
      <c r="N1439" s="43">
        <f>1-(Table_Data[[#This Row],[D]]/Table_Data[[#This Row],[E]])</f>
        <v>0.47761882787263499</v>
      </c>
    </row>
    <row r="1440" spans="2:14" x14ac:dyDescent="0.25">
      <c r="B1440" s="27">
        <v>1990.04</v>
      </c>
      <c r="C1440" s="25">
        <v>338.18</v>
      </c>
      <c r="D1440" s="28">
        <v>11.4367</v>
      </c>
      <c r="E1440" s="25">
        <v>21.533300000000001</v>
      </c>
      <c r="F1440" s="25">
        <v>128.9</v>
      </c>
      <c r="G1440" s="26">
        <v>8.7899999999999991</v>
      </c>
      <c r="H1440">
        <f t="shared" si="44"/>
        <v>1990</v>
      </c>
      <c r="I1440">
        <f t="shared" si="45"/>
        <v>4</v>
      </c>
      <c r="J1440">
        <f>Table_Data[[#This Row],[E]]*$J$6/Table_Data[[#This Row],[CPI]]</f>
        <v>44.248843321179208</v>
      </c>
      <c r="K1440">
        <f>Table_Data[[#This Row],[P]]*$J$6/Table_Data[[#This Row],[CPI]]</f>
        <v>694.92710519782781</v>
      </c>
      <c r="L1440">
        <f>Table_Data[[#This Row],[E]]/(Table_Data[[#This Row],[CPI]]/$L$6)</f>
        <v>3.0570937936384794</v>
      </c>
      <c r="M1440">
        <f>Table_Data[[#This Row],[P]]/(Table_Data[[#This Row],[CPI]]/$L$6)</f>
        <v>48.011590380139644</v>
      </c>
      <c r="N1440" s="43">
        <f>1-(Table_Data[[#This Row],[D]]/Table_Data[[#This Row],[E]])</f>
        <v>0.4688830787663758</v>
      </c>
    </row>
    <row r="1441" spans="2:14" x14ac:dyDescent="0.25">
      <c r="B1441" s="27">
        <v>1990.05</v>
      </c>
      <c r="C1441" s="25">
        <v>350.25</v>
      </c>
      <c r="D1441" s="28">
        <v>11.5533</v>
      </c>
      <c r="E1441" s="25">
        <v>21.396699999999999</v>
      </c>
      <c r="F1441" s="25">
        <v>129.19999999999999</v>
      </c>
      <c r="G1441" s="26">
        <v>8.76</v>
      </c>
      <c r="H1441">
        <f t="shared" si="44"/>
        <v>1990</v>
      </c>
      <c r="I1441">
        <f t="shared" si="45"/>
        <v>5</v>
      </c>
      <c r="J1441">
        <f>Table_Data[[#This Row],[E]]*$J$6/Table_Data[[#This Row],[CPI]]</f>
        <v>43.866050355263162</v>
      </c>
      <c r="K1441">
        <f>Table_Data[[#This Row],[P]]*$J$6/Table_Data[[#This Row],[CPI]]</f>
        <v>718.05858552631594</v>
      </c>
      <c r="L1441">
        <f>Table_Data[[#This Row],[E]]/(Table_Data[[#This Row],[CPI]]/$L$6)</f>
        <v>3.0306471362229104</v>
      </c>
      <c r="M1441">
        <f>Table_Data[[#This Row],[P]]/(Table_Data[[#This Row],[CPI]]/$L$6)</f>
        <v>49.609713622291032</v>
      </c>
      <c r="N1441" s="43">
        <f>1-(Table_Data[[#This Row],[D]]/Table_Data[[#This Row],[E]])</f>
        <v>0.46004290381227009</v>
      </c>
    </row>
    <row r="1442" spans="2:14" x14ac:dyDescent="0.25">
      <c r="B1442" s="27">
        <v>1990.06</v>
      </c>
      <c r="C1442" s="25">
        <v>360.39</v>
      </c>
      <c r="D1442" s="28">
        <v>11.66</v>
      </c>
      <c r="E1442" s="25">
        <v>21.26</v>
      </c>
      <c r="F1442" s="25">
        <v>129.9</v>
      </c>
      <c r="G1442" s="26">
        <v>8.48</v>
      </c>
      <c r="H1442">
        <f t="shared" si="44"/>
        <v>1990</v>
      </c>
      <c r="I1442">
        <f t="shared" si="45"/>
        <v>6</v>
      </c>
      <c r="J1442">
        <f>Table_Data[[#This Row],[E]]*$J$6/Table_Data[[#This Row],[CPI]]</f>
        <v>43.350923941493456</v>
      </c>
      <c r="K1442">
        <f>Table_Data[[#This Row],[P]]*$J$6/Table_Data[[#This Row],[CPI]]</f>
        <v>734.86545057736714</v>
      </c>
      <c r="L1442">
        <f>Table_Data[[#This Row],[E]]/(Table_Data[[#This Row],[CPI]]/$L$6)</f>
        <v>2.9950577367205544</v>
      </c>
      <c r="M1442">
        <f>Table_Data[[#This Row],[P]]/(Table_Data[[#This Row],[CPI]]/$L$6)</f>
        <v>50.770877598152424</v>
      </c>
      <c r="N1442" s="43">
        <f>1-(Table_Data[[#This Row],[D]]/Table_Data[[#This Row],[E]])</f>
        <v>0.45155221072436502</v>
      </c>
    </row>
    <row r="1443" spans="2:14" x14ac:dyDescent="0.25">
      <c r="B1443" s="27">
        <v>1990.07</v>
      </c>
      <c r="C1443" s="25">
        <v>360.03</v>
      </c>
      <c r="D1443" s="28">
        <v>11.726699999999999</v>
      </c>
      <c r="E1443" s="25">
        <v>21.42</v>
      </c>
      <c r="F1443" s="25">
        <v>130.4</v>
      </c>
      <c r="G1443" s="26">
        <v>8.4700000000000006</v>
      </c>
      <c r="H1443">
        <f t="shared" si="44"/>
        <v>1990</v>
      </c>
      <c r="I1443">
        <f t="shared" si="45"/>
        <v>7.0000000000000009</v>
      </c>
      <c r="J1443">
        <f>Table_Data[[#This Row],[E]]*$J$6/Table_Data[[#This Row],[CPI]]</f>
        <v>43.509703527607364</v>
      </c>
      <c r="K1443">
        <f>Table_Data[[#This Row],[P]]*$J$6/Table_Data[[#This Row],[CPI]]</f>
        <v>731.31645943251533</v>
      </c>
      <c r="L1443">
        <f>Table_Data[[#This Row],[E]]/(Table_Data[[#This Row],[CPI]]/$L$6)</f>
        <v>3.0060276073619634</v>
      </c>
      <c r="M1443">
        <f>Table_Data[[#This Row],[P]]/(Table_Data[[#This Row],[CPI]]/$L$6)</f>
        <v>50.525682515337422</v>
      </c>
      <c r="N1443" s="43">
        <f>1-(Table_Data[[#This Row],[D]]/Table_Data[[#This Row],[E]])</f>
        <v>0.45253501400560237</v>
      </c>
    </row>
    <row r="1444" spans="2:14" x14ac:dyDescent="0.25">
      <c r="B1444" s="27">
        <v>1990.08</v>
      </c>
      <c r="C1444" s="25">
        <v>330.75</v>
      </c>
      <c r="D1444" s="28">
        <v>11.783300000000001</v>
      </c>
      <c r="E1444" s="25">
        <v>21.58</v>
      </c>
      <c r="F1444" s="25">
        <v>131.6</v>
      </c>
      <c r="G1444" s="26">
        <v>8.75</v>
      </c>
      <c r="H1444">
        <f t="shared" si="44"/>
        <v>1990</v>
      </c>
      <c r="I1444">
        <f t="shared" si="45"/>
        <v>8</v>
      </c>
      <c r="J1444">
        <f>Table_Data[[#This Row],[E]]*$J$6/Table_Data[[#This Row],[CPI]]</f>
        <v>43.434997416413374</v>
      </c>
      <c r="K1444">
        <f>Table_Data[[#This Row],[P]]*$J$6/Table_Data[[#This Row],[CPI]]</f>
        <v>665.71480053191499</v>
      </c>
      <c r="L1444">
        <f>Table_Data[[#This Row],[E]]/(Table_Data[[#This Row],[CPI]]/$L$6)</f>
        <v>3.0008662613981762</v>
      </c>
      <c r="M1444">
        <f>Table_Data[[#This Row],[P]]/(Table_Data[[#This Row],[CPI]]/$L$6)</f>
        <v>45.993351063829792</v>
      </c>
      <c r="N1444" s="43">
        <f>1-(Table_Data[[#This Row],[D]]/Table_Data[[#This Row],[E]])</f>
        <v>0.45397126969416124</v>
      </c>
    </row>
    <row r="1445" spans="2:14" x14ac:dyDescent="0.25">
      <c r="B1445" s="27">
        <v>1990.09</v>
      </c>
      <c r="C1445" s="25">
        <v>315.41000000000003</v>
      </c>
      <c r="D1445" s="28">
        <v>11.83</v>
      </c>
      <c r="E1445" s="25">
        <v>21.74</v>
      </c>
      <c r="F1445" s="25">
        <v>132.69999999999999</v>
      </c>
      <c r="G1445" s="26">
        <v>8.89</v>
      </c>
      <c r="H1445">
        <f t="shared" si="44"/>
        <v>1990</v>
      </c>
      <c r="I1445">
        <f t="shared" si="45"/>
        <v>9</v>
      </c>
      <c r="J1445">
        <f>Table_Data[[#This Row],[E]]*$J$6/Table_Data[[#This Row],[CPI]]</f>
        <v>43.394317859834217</v>
      </c>
      <c r="K1445">
        <f>Table_Data[[#This Row],[P]]*$J$6/Table_Data[[#This Row],[CPI]]</f>
        <v>629.57689954785246</v>
      </c>
      <c r="L1445">
        <f>Table_Data[[#This Row],[E]]/(Table_Data[[#This Row],[CPI]]/$L$6)</f>
        <v>2.9980557648831954</v>
      </c>
      <c r="M1445">
        <f>Table_Data[[#This Row],[P]]/(Table_Data[[#This Row],[CPI]]/$L$6)</f>
        <v>43.49663149962322</v>
      </c>
      <c r="N1445" s="43">
        <f>1-(Table_Data[[#This Row],[D]]/Table_Data[[#This Row],[E]])</f>
        <v>0.45584176632934681</v>
      </c>
    </row>
    <row r="1446" spans="2:14" x14ac:dyDescent="0.25">
      <c r="B1446" s="27">
        <v>1990.1</v>
      </c>
      <c r="C1446" s="25">
        <v>307.12</v>
      </c>
      <c r="D1446" s="28">
        <v>11.9267</v>
      </c>
      <c r="E1446" s="25">
        <v>21.6067</v>
      </c>
      <c r="F1446" s="25">
        <v>133.5</v>
      </c>
      <c r="G1446" s="26">
        <v>8.7200000000000006</v>
      </c>
      <c r="H1446">
        <f t="shared" si="44"/>
        <v>1990</v>
      </c>
      <c r="I1446">
        <f t="shared" si="45"/>
        <v>10</v>
      </c>
      <c r="J1446">
        <f>Table_Data[[#This Row],[E]]*$J$6/Table_Data[[#This Row],[CPI]]</f>
        <v>42.86979682322098</v>
      </c>
      <c r="K1446">
        <f>Table_Data[[#This Row],[P]]*$J$6/Table_Data[[#This Row],[CPI]]</f>
        <v>609.35598681647934</v>
      </c>
      <c r="L1446">
        <f>Table_Data[[#This Row],[E]]/(Table_Data[[#This Row],[CPI]]/$L$6)</f>
        <v>2.9618173033707866</v>
      </c>
      <c r="M1446">
        <f>Table_Data[[#This Row],[P]]/(Table_Data[[#This Row],[CPI]]/$L$6)</f>
        <v>42.099595505617977</v>
      </c>
      <c r="N1446" s="43">
        <f>1-(Table_Data[[#This Row],[D]]/Table_Data[[#This Row],[E]])</f>
        <v>0.4480091823369603</v>
      </c>
    </row>
    <row r="1447" spans="2:14" x14ac:dyDescent="0.25">
      <c r="B1447" s="27">
        <v>1990.11</v>
      </c>
      <c r="C1447" s="25">
        <v>315.29000000000002</v>
      </c>
      <c r="D1447" s="28">
        <v>12.013299999999999</v>
      </c>
      <c r="E1447" s="25">
        <v>21.473299999999998</v>
      </c>
      <c r="F1447" s="25">
        <v>133.80000000000001</v>
      </c>
      <c r="G1447" s="26">
        <v>8.39</v>
      </c>
      <c r="H1447">
        <f t="shared" si="44"/>
        <v>1990</v>
      </c>
      <c r="I1447">
        <f t="shared" si="45"/>
        <v>11</v>
      </c>
      <c r="J1447">
        <f>Table_Data[[#This Row],[E]]*$J$6/Table_Data[[#This Row],[CPI]]</f>
        <v>42.509591062032882</v>
      </c>
      <c r="K1447">
        <f>Table_Data[[#This Row],[P]]*$J$6/Table_Data[[#This Row],[CPI]]</f>
        <v>624.16344790732444</v>
      </c>
      <c r="L1447">
        <f>Table_Data[[#This Row],[E]]/(Table_Data[[#This Row],[CPI]]/$L$6)</f>
        <v>2.9369311659192818</v>
      </c>
      <c r="M1447">
        <f>Table_Data[[#This Row],[P]]/(Table_Data[[#This Row],[CPI]]/$L$6)</f>
        <v>43.122623318385649</v>
      </c>
      <c r="N1447" s="43">
        <f>1-(Table_Data[[#This Row],[D]]/Table_Data[[#This Row],[E]])</f>
        <v>0.44054709802405778</v>
      </c>
    </row>
    <row r="1448" spans="2:14" x14ac:dyDescent="0.25">
      <c r="B1448" s="27">
        <v>1990.12</v>
      </c>
      <c r="C1448" s="25">
        <v>328.75</v>
      </c>
      <c r="D1448" s="28">
        <v>12.09</v>
      </c>
      <c r="E1448" s="25">
        <v>21.34</v>
      </c>
      <c r="F1448" s="25">
        <v>133.80000000000001</v>
      </c>
      <c r="G1448" s="26">
        <v>8.08</v>
      </c>
      <c r="H1448">
        <f t="shared" si="44"/>
        <v>1990</v>
      </c>
      <c r="I1448">
        <f t="shared" si="45"/>
        <v>12</v>
      </c>
      <c r="J1448">
        <f>Table_Data[[#This Row],[E]]*$J$6/Table_Data[[#This Row],[CPI]]</f>
        <v>42.245703886397607</v>
      </c>
      <c r="K1448">
        <f>Table_Data[[#This Row],[P]]*$J$6/Table_Data[[#This Row],[CPI]]</f>
        <v>650.80951980568011</v>
      </c>
      <c r="L1448">
        <f>Table_Data[[#This Row],[E]]/(Table_Data[[#This Row],[CPI]]/$L$6)</f>
        <v>2.9186995515695067</v>
      </c>
      <c r="M1448">
        <f>Table_Data[[#This Row],[P]]/(Table_Data[[#This Row],[CPI]]/$L$6)</f>
        <v>44.96356502242152</v>
      </c>
      <c r="N1448" s="43">
        <f>1-(Table_Data[[#This Row],[D]]/Table_Data[[#This Row],[E]])</f>
        <v>0.4334582942830365</v>
      </c>
    </row>
    <row r="1449" spans="2:14" x14ac:dyDescent="0.25">
      <c r="B1449" s="27">
        <v>1991.01</v>
      </c>
      <c r="C1449" s="25">
        <v>325.49</v>
      </c>
      <c r="D1449" s="28">
        <v>12.1067</v>
      </c>
      <c r="E1449" s="25">
        <v>21.183299999999999</v>
      </c>
      <c r="F1449" s="25">
        <v>134.6</v>
      </c>
      <c r="G1449" s="26">
        <v>8.09</v>
      </c>
      <c r="H1449">
        <f t="shared" si="44"/>
        <v>1991</v>
      </c>
      <c r="I1449">
        <f t="shared" si="45"/>
        <v>1</v>
      </c>
      <c r="J1449">
        <f>Table_Data[[#This Row],[E]]*$J$6/Table_Data[[#This Row],[CPI]]</f>
        <v>41.686247801634472</v>
      </c>
      <c r="K1449">
        <f>Table_Data[[#This Row],[P]]*$J$6/Table_Data[[#This Row],[CPI]]</f>
        <v>640.52611240713236</v>
      </c>
      <c r="L1449">
        <f>Table_Data[[#This Row],[E]]/(Table_Data[[#This Row],[CPI]]/$L$6)</f>
        <v>2.8800474739970281</v>
      </c>
      <c r="M1449">
        <f>Table_Data[[#This Row],[P]]/(Table_Data[[#This Row],[CPI]]/$L$6)</f>
        <v>44.253098068350674</v>
      </c>
      <c r="N1449" s="43">
        <f>1-(Table_Data[[#This Row],[D]]/Table_Data[[#This Row],[E]])</f>
        <v>0.42847903773255347</v>
      </c>
    </row>
    <row r="1450" spans="2:14" x14ac:dyDescent="0.25">
      <c r="B1450" s="27">
        <v>1991.02</v>
      </c>
      <c r="C1450" s="25">
        <v>362.26</v>
      </c>
      <c r="D1450" s="28">
        <v>12.113300000000001</v>
      </c>
      <c r="E1450" s="25">
        <v>21.026700000000002</v>
      </c>
      <c r="F1450" s="25">
        <v>134.80000000000001</v>
      </c>
      <c r="G1450" s="26">
        <v>7.85</v>
      </c>
      <c r="H1450">
        <f t="shared" si="44"/>
        <v>1991</v>
      </c>
      <c r="I1450">
        <f t="shared" si="45"/>
        <v>2</v>
      </c>
      <c r="J1450">
        <f>Table_Data[[#This Row],[E]]*$J$6/Table_Data[[#This Row],[CPI]]</f>
        <v>41.316685577893182</v>
      </c>
      <c r="K1450">
        <f>Table_Data[[#This Row],[P]]*$J$6/Table_Data[[#This Row],[CPI]]</f>
        <v>711.82746305637977</v>
      </c>
      <c r="L1450">
        <f>Table_Data[[#This Row],[E]]/(Table_Data[[#This Row],[CPI]]/$L$6)</f>
        <v>2.8545149109792285</v>
      </c>
      <c r="M1450">
        <f>Table_Data[[#This Row],[P]]/(Table_Data[[#This Row],[CPI]]/$L$6)</f>
        <v>49.179213649851633</v>
      </c>
      <c r="N1450" s="43">
        <f>1-(Table_Data[[#This Row],[D]]/Table_Data[[#This Row],[E]])</f>
        <v>0.42390864947899576</v>
      </c>
    </row>
    <row r="1451" spans="2:14" x14ac:dyDescent="0.25">
      <c r="B1451" s="27">
        <v>1991.03</v>
      </c>
      <c r="C1451" s="25">
        <v>372.28</v>
      </c>
      <c r="D1451" s="28">
        <v>12.11</v>
      </c>
      <c r="E1451" s="25">
        <v>20.94</v>
      </c>
      <c r="F1451" s="25">
        <v>135</v>
      </c>
      <c r="G1451" s="26">
        <v>8.11</v>
      </c>
      <c r="H1451">
        <f t="shared" si="44"/>
        <v>1991</v>
      </c>
      <c r="I1451">
        <f t="shared" si="45"/>
        <v>3</v>
      </c>
      <c r="J1451">
        <f>Table_Data[[#This Row],[E]]*$J$6/Table_Data[[#This Row],[CPI]]</f>
        <v>41.085365777777781</v>
      </c>
      <c r="K1451">
        <f>Table_Data[[#This Row],[P]]*$J$6/Table_Data[[#This Row],[CPI]]</f>
        <v>730.4326634074074</v>
      </c>
      <c r="L1451">
        <f>Table_Data[[#This Row],[E]]/(Table_Data[[#This Row],[CPI]]/$L$6)</f>
        <v>2.8385333333333338</v>
      </c>
      <c r="M1451">
        <f>Table_Data[[#This Row],[P]]/(Table_Data[[#This Row],[CPI]]/$L$6)</f>
        <v>50.464622222222218</v>
      </c>
      <c r="N1451" s="43">
        <f>1-(Table_Data[[#This Row],[D]]/Table_Data[[#This Row],[E]])</f>
        <v>0.42168099331423115</v>
      </c>
    </row>
    <row r="1452" spans="2:14" x14ac:dyDescent="0.25">
      <c r="B1452" s="27">
        <v>1991.04</v>
      </c>
      <c r="C1452" s="25">
        <v>379.68</v>
      </c>
      <c r="D1452" s="28">
        <v>12.13</v>
      </c>
      <c r="E1452" s="25">
        <v>20.363299999999999</v>
      </c>
      <c r="F1452" s="25">
        <v>135.19999999999999</v>
      </c>
      <c r="G1452" s="26">
        <v>8.0399999999999991</v>
      </c>
      <c r="H1452">
        <f t="shared" si="44"/>
        <v>1991</v>
      </c>
      <c r="I1452">
        <f t="shared" si="45"/>
        <v>4</v>
      </c>
      <c r="J1452">
        <f>Table_Data[[#This Row],[E]]*$J$6/Table_Data[[#This Row],[CPI]]</f>
        <v>39.894747145710063</v>
      </c>
      <c r="K1452">
        <f>Table_Data[[#This Row],[P]]*$J$6/Table_Data[[#This Row],[CPI]]</f>
        <v>743.84984733727822</v>
      </c>
      <c r="L1452">
        <f>Table_Data[[#This Row],[E]]/(Table_Data[[#This Row],[CPI]]/$L$6)</f>
        <v>2.7562750739644972</v>
      </c>
      <c r="M1452">
        <f>Table_Data[[#This Row],[P]]/(Table_Data[[#This Row],[CPI]]/$L$6)</f>
        <v>51.391597633136101</v>
      </c>
      <c r="N1452" s="43">
        <f>1-(Table_Data[[#This Row],[D]]/Table_Data[[#This Row],[E]])</f>
        <v>0.40432051779426703</v>
      </c>
    </row>
    <row r="1453" spans="2:14" x14ac:dyDescent="0.25">
      <c r="B1453" s="27">
        <v>1991.05</v>
      </c>
      <c r="C1453" s="25">
        <v>377.99</v>
      </c>
      <c r="D1453" s="28">
        <v>12.14</v>
      </c>
      <c r="E1453" s="25">
        <v>19.8567</v>
      </c>
      <c r="F1453" s="25">
        <v>135.6</v>
      </c>
      <c r="G1453" s="26">
        <v>8.07</v>
      </c>
      <c r="H1453">
        <f t="shared" si="44"/>
        <v>1991</v>
      </c>
      <c r="I1453">
        <f t="shared" si="45"/>
        <v>5</v>
      </c>
      <c r="J1453">
        <f>Table_Data[[#This Row],[E]]*$J$6/Table_Data[[#This Row],[CPI]]</f>
        <v>38.787486179203547</v>
      </c>
      <c r="K1453">
        <f>Table_Data[[#This Row],[P]]*$J$6/Table_Data[[#This Row],[CPI]]</f>
        <v>738.3544043510326</v>
      </c>
      <c r="L1453">
        <f>Table_Data[[#This Row],[E]]/(Table_Data[[#This Row],[CPI]]/$L$6)</f>
        <v>2.6797758849557525</v>
      </c>
      <c r="M1453">
        <f>Table_Data[[#This Row],[P]]/(Table_Data[[#This Row],[CPI]]/$L$6)</f>
        <v>51.01192477876107</v>
      </c>
      <c r="N1453" s="43">
        <f>1-(Table_Data[[#This Row],[D]]/Table_Data[[#This Row],[E]])</f>
        <v>0.38861945841957624</v>
      </c>
    </row>
    <row r="1454" spans="2:14" x14ac:dyDescent="0.25">
      <c r="B1454" s="27">
        <v>1991.06</v>
      </c>
      <c r="C1454" s="25">
        <v>378.29</v>
      </c>
      <c r="D1454" s="28">
        <v>12.15</v>
      </c>
      <c r="E1454" s="25">
        <v>19.41</v>
      </c>
      <c r="F1454" s="25">
        <v>136</v>
      </c>
      <c r="G1454" s="26">
        <v>8.2799999999999994</v>
      </c>
      <c r="H1454">
        <f t="shared" si="44"/>
        <v>1991</v>
      </c>
      <c r="I1454">
        <f t="shared" si="45"/>
        <v>6</v>
      </c>
      <c r="J1454">
        <f>Table_Data[[#This Row],[E]]*$J$6/Table_Data[[#This Row],[CPI]]</f>
        <v>37.80340125</v>
      </c>
      <c r="K1454">
        <f>Table_Data[[#This Row],[P]]*$J$6/Table_Data[[#This Row],[CPI]]</f>
        <v>736.76706124999998</v>
      </c>
      <c r="L1454">
        <f>Table_Data[[#This Row],[E]]/(Table_Data[[#This Row],[CPI]]/$L$6)</f>
        <v>2.6117867647058826</v>
      </c>
      <c r="M1454">
        <f>Table_Data[[#This Row],[P]]/(Table_Data[[#This Row],[CPI]]/$L$6)</f>
        <v>50.902257352941184</v>
      </c>
      <c r="N1454" s="43">
        <f>1-(Table_Data[[#This Row],[D]]/Table_Data[[#This Row],[E]])</f>
        <v>0.37403400309119006</v>
      </c>
    </row>
    <row r="1455" spans="2:14" x14ac:dyDescent="0.25">
      <c r="B1455" s="27">
        <v>1991.07</v>
      </c>
      <c r="C1455" s="25">
        <v>380.23</v>
      </c>
      <c r="D1455" s="28">
        <v>12.193300000000001</v>
      </c>
      <c r="E1455" s="25">
        <v>18.84</v>
      </c>
      <c r="F1455" s="25">
        <v>136.19999999999999</v>
      </c>
      <c r="G1455" s="26">
        <v>8.27</v>
      </c>
      <c r="H1455">
        <f t="shared" si="44"/>
        <v>1991</v>
      </c>
      <c r="I1455">
        <f t="shared" si="45"/>
        <v>7.0000000000000009</v>
      </c>
      <c r="J1455">
        <f>Table_Data[[#This Row],[E]]*$J$6/Table_Data[[#This Row],[CPI]]</f>
        <v>36.639373568281947</v>
      </c>
      <c r="K1455">
        <f>Table_Data[[#This Row],[P]]*$J$6/Table_Data[[#This Row],[CPI]]</f>
        <v>739.45801549192379</v>
      </c>
      <c r="L1455">
        <f>Table_Data[[#This Row],[E]]/(Table_Data[[#This Row],[CPI]]/$L$6)</f>
        <v>2.5313656387665202</v>
      </c>
      <c r="M1455">
        <f>Table_Data[[#This Row],[P]]/(Table_Data[[#This Row],[CPI]]/$L$6)</f>
        <v>51.088171806167409</v>
      </c>
      <c r="N1455" s="43">
        <f>1-(Table_Data[[#This Row],[D]]/Table_Data[[#This Row],[E]])</f>
        <v>0.35279723991507428</v>
      </c>
    </row>
    <row r="1456" spans="2:14" x14ac:dyDescent="0.25">
      <c r="B1456" s="27">
        <v>1991.08</v>
      </c>
      <c r="C1456" s="25">
        <v>389.4</v>
      </c>
      <c r="D1456" s="28">
        <v>12.236700000000001</v>
      </c>
      <c r="E1456" s="25">
        <v>18.329999999999998</v>
      </c>
      <c r="F1456" s="25">
        <v>136.6</v>
      </c>
      <c r="G1456" s="26">
        <v>7.9</v>
      </c>
      <c r="H1456">
        <f t="shared" si="44"/>
        <v>1991</v>
      </c>
      <c r="I1456">
        <f t="shared" si="45"/>
        <v>8</v>
      </c>
      <c r="J1456">
        <f>Table_Data[[#This Row],[E]]*$J$6/Table_Data[[#This Row],[CPI]]</f>
        <v>35.543158199121521</v>
      </c>
      <c r="K1456">
        <f>Table_Data[[#This Row],[P]]*$J$6/Table_Data[[#This Row],[CPI]]</f>
        <v>755.07396632503662</v>
      </c>
      <c r="L1456">
        <f>Table_Data[[#This Row],[E]]/(Table_Data[[#This Row],[CPI]]/$L$6)</f>
        <v>2.4556295754026354</v>
      </c>
      <c r="M1456">
        <f>Table_Data[[#This Row],[P]]/(Table_Data[[#This Row],[CPI]]/$L$6)</f>
        <v>52.167057101024895</v>
      </c>
      <c r="N1456" s="43">
        <f>1-(Table_Data[[#This Row],[D]]/Table_Data[[#This Row],[E]])</f>
        <v>0.33242225859247121</v>
      </c>
    </row>
    <row r="1457" spans="2:14" x14ac:dyDescent="0.25">
      <c r="B1457" s="27">
        <v>1991.09</v>
      </c>
      <c r="C1457" s="25">
        <v>387.2</v>
      </c>
      <c r="D1457" s="28">
        <v>12.28</v>
      </c>
      <c r="E1457" s="25">
        <v>17.82</v>
      </c>
      <c r="F1457" s="25">
        <v>137.19999999999999</v>
      </c>
      <c r="G1457" s="26">
        <v>7.65</v>
      </c>
      <c r="H1457">
        <f t="shared" si="44"/>
        <v>1991</v>
      </c>
      <c r="I1457">
        <f t="shared" si="45"/>
        <v>9</v>
      </c>
      <c r="J1457">
        <f>Table_Data[[#This Row],[E]]*$J$6/Table_Data[[#This Row],[CPI]]</f>
        <v>34.403120553935864</v>
      </c>
      <c r="K1457">
        <f>Table_Data[[#This Row],[P]]*$J$6/Table_Data[[#This Row],[CPI]]</f>
        <v>747.52459475218666</v>
      </c>
      <c r="L1457">
        <f>Table_Data[[#This Row],[E]]/(Table_Data[[#This Row],[CPI]]/$L$6)</f>
        <v>2.3768658892128283</v>
      </c>
      <c r="M1457">
        <f>Table_Data[[#This Row],[P]]/(Table_Data[[#This Row],[CPI]]/$L$6)</f>
        <v>51.645481049562683</v>
      </c>
      <c r="N1457" s="43">
        <f>1-(Table_Data[[#This Row],[D]]/Table_Data[[#This Row],[E]])</f>
        <v>0.31088664421997758</v>
      </c>
    </row>
    <row r="1458" spans="2:14" x14ac:dyDescent="0.25">
      <c r="B1458" s="27">
        <v>1991.1</v>
      </c>
      <c r="C1458" s="25">
        <v>386.88</v>
      </c>
      <c r="D1458" s="28">
        <v>12.253299999999999</v>
      </c>
      <c r="E1458" s="25">
        <v>17.203299999999999</v>
      </c>
      <c r="F1458" s="25">
        <v>137.4</v>
      </c>
      <c r="G1458" s="26">
        <v>7.53</v>
      </c>
      <c r="H1458">
        <f t="shared" si="44"/>
        <v>1991</v>
      </c>
      <c r="I1458">
        <f t="shared" si="45"/>
        <v>10</v>
      </c>
      <c r="J1458">
        <f>Table_Data[[#This Row],[E]]*$J$6/Table_Data[[#This Row],[CPI]]</f>
        <v>33.164181179767098</v>
      </c>
      <c r="K1458">
        <f>Table_Data[[#This Row],[P]]*$J$6/Table_Data[[#This Row],[CPI]]</f>
        <v>745.81960524017472</v>
      </c>
      <c r="L1458">
        <f>Table_Data[[#This Row],[E]]/(Table_Data[[#This Row],[CPI]]/$L$6)</f>
        <v>2.2912692139737989</v>
      </c>
      <c r="M1458">
        <f>Table_Data[[#This Row],[P]]/(Table_Data[[#This Row],[CPI]]/$L$6)</f>
        <v>51.527685589519649</v>
      </c>
      <c r="N1458" s="43">
        <f>1-(Table_Data[[#This Row],[D]]/Table_Data[[#This Row],[E]])</f>
        <v>0.28773549260897613</v>
      </c>
    </row>
    <row r="1459" spans="2:14" x14ac:dyDescent="0.25">
      <c r="B1459" s="27">
        <v>1991.11</v>
      </c>
      <c r="C1459" s="25">
        <v>385.92</v>
      </c>
      <c r="D1459" s="28">
        <v>12.226699999999999</v>
      </c>
      <c r="E1459" s="25">
        <v>16.5867</v>
      </c>
      <c r="F1459" s="25">
        <v>137.80000000000001</v>
      </c>
      <c r="G1459" s="26">
        <v>7.42</v>
      </c>
      <c r="H1459">
        <f t="shared" si="44"/>
        <v>1991</v>
      </c>
      <c r="I1459">
        <f t="shared" si="45"/>
        <v>11</v>
      </c>
      <c r="J1459">
        <f>Table_Data[[#This Row],[E]]*$J$6/Table_Data[[#This Row],[CPI]]</f>
        <v>31.882694745283022</v>
      </c>
      <c r="K1459">
        <f>Table_Data[[#This Row],[P]]*$J$6/Table_Data[[#This Row],[CPI]]</f>
        <v>741.80937474600876</v>
      </c>
      <c r="L1459">
        <f>Table_Data[[#This Row],[E]]/(Table_Data[[#This Row],[CPI]]/$L$6)</f>
        <v>2.2027330188679248</v>
      </c>
      <c r="M1459">
        <f>Table_Data[[#This Row],[P]]/(Table_Data[[#This Row],[CPI]]/$L$6)</f>
        <v>51.250624092888245</v>
      </c>
      <c r="N1459" s="43">
        <f>1-(Table_Data[[#This Row],[D]]/Table_Data[[#This Row],[E]])</f>
        <v>0.26286120807635038</v>
      </c>
    </row>
    <row r="1460" spans="2:14" x14ac:dyDescent="0.25">
      <c r="B1460" s="27">
        <v>1991.12</v>
      </c>
      <c r="C1460" s="25">
        <v>388.51</v>
      </c>
      <c r="D1460" s="28">
        <v>12.2</v>
      </c>
      <c r="E1460" s="25">
        <v>15.97</v>
      </c>
      <c r="F1460" s="25">
        <v>137.9</v>
      </c>
      <c r="G1460" s="26">
        <v>7.09</v>
      </c>
      <c r="H1460">
        <f t="shared" si="44"/>
        <v>1991</v>
      </c>
      <c r="I1460">
        <f t="shared" si="45"/>
        <v>12</v>
      </c>
      <c r="J1460">
        <f>Table_Data[[#This Row],[E]]*$J$6/Table_Data[[#This Row],[CPI]]</f>
        <v>30.675023132704858</v>
      </c>
      <c r="K1460">
        <f>Table_Data[[#This Row],[P]]*$J$6/Table_Data[[#This Row],[CPI]]</f>
        <v>746.24628912255253</v>
      </c>
      <c r="L1460">
        <f>Table_Data[[#This Row],[E]]/(Table_Data[[#This Row],[CPI]]/$L$6)</f>
        <v>2.1192965917331401</v>
      </c>
      <c r="M1460">
        <f>Table_Data[[#This Row],[P]]/(Table_Data[[#This Row],[CPI]]/$L$6)</f>
        <v>51.55716461203771</v>
      </c>
      <c r="N1460" s="43">
        <f>1-(Table_Data[[#This Row],[D]]/Table_Data[[#This Row],[E]])</f>
        <v>0.23606762680025051</v>
      </c>
    </row>
    <row r="1461" spans="2:14" x14ac:dyDescent="0.25">
      <c r="B1461" s="27">
        <v>1992.01</v>
      </c>
      <c r="C1461" s="25">
        <v>416.08</v>
      </c>
      <c r="D1461" s="28">
        <v>12.24</v>
      </c>
      <c r="E1461" s="25">
        <v>16.046700000000001</v>
      </c>
      <c r="F1461" s="25">
        <v>138.1</v>
      </c>
      <c r="G1461" s="26">
        <v>7.03</v>
      </c>
      <c r="H1461">
        <f t="shared" si="44"/>
        <v>1992</v>
      </c>
      <c r="I1461">
        <f t="shared" si="45"/>
        <v>1</v>
      </c>
      <c r="J1461">
        <f>Table_Data[[#This Row],[E]]*$J$6/Table_Data[[#This Row],[CPI]]</f>
        <v>30.77771003548154</v>
      </c>
      <c r="K1461">
        <f>Table_Data[[#This Row],[P]]*$J$6/Table_Data[[#This Row],[CPI]]</f>
        <v>798.04505546705286</v>
      </c>
      <c r="L1461">
        <f>Table_Data[[#This Row],[E]]/(Table_Data[[#This Row],[CPI]]/$L$6)</f>
        <v>2.1263910934105721</v>
      </c>
      <c r="M1461">
        <f>Table_Data[[#This Row],[P]]/(Table_Data[[#This Row],[CPI]]/$L$6)</f>
        <v>55.135872556118755</v>
      </c>
      <c r="N1461" s="43">
        <f>1-(Table_Data[[#This Row],[D]]/Table_Data[[#This Row],[E]])</f>
        <v>0.2372263456037691</v>
      </c>
    </row>
    <row r="1462" spans="2:14" x14ac:dyDescent="0.25">
      <c r="B1462" s="27">
        <v>1992.02</v>
      </c>
      <c r="C1462" s="25">
        <v>412.56</v>
      </c>
      <c r="D1462" s="28">
        <v>12.28</v>
      </c>
      <c r="E1462" s="25">
        <v>16.1233</v>
      </c>
      <c r="F1462" s="25">
        <v>138.6</v>
      </c>
      <c r="G1462" s="26">
        <v>7.34</v>
      </c>
      <c r="H1462">
        <f t="shared" si="44"/>
        <v>1992</v>
      </c>
      <c r="I1462">
        <f t="shared" si="45"/>
        <v>2</v>
      </c>
      <c r="J1462">
        <f>Table_Data[[#This Row],[E]]*$J$6/Table_Data[[#This Row],[CPI]]</f>
        <v>30.81306878860029</v>
      </c>
      <c r="K1462">
        <f>Table_Data[[#This Row],[P]]*$J$6/Table_Data[[#This Row],[CPI]]</f>
        <v>788.43907012987029</v>
      </c>
      <c r="L1462">
        <f>Table_Data[[#This Row],[E]]/(Table_Data[[#This Row],[CPI]]/$L$6)</f>
        <v>2.1288339826839828</v>
      </c>
      <c r="M1462">
        <f>Table_Data[[#This Row],[P]]/(Table_Data[[#This Row],[CPI]]/$L$6)</f>
        <v>54.472207792207797</v>
      </c>
      <c r="N1462" s="43">
        <f>1-(Table_Data[[#This Row],[D]]/Table_Data[[#This Row],[E]])</f>
        <v>0.2383693164550682</v>
      </c>
    </row>
    <row r="1463" spans="2:14" x14ac:dyDescent="0.25">
      <c r="B1463" s="27">
        <v>1992.03</v>
      </c>
      <c r="C1463" s="25">
        <v>407.36</v>
      </c>
      <c r="D1463" s="28">
        <v>12.32</v>
      </c>
      <c r="E1463" s="25">
        <v>16.190000000000001</v>
      </c>
      <c r="F1463" s="25">
        <v>139.30000000000001</v>
      </c>
      <c r="G1463" s="26">
        <v>7.54</v>
      </c>
      <c r="H1463">
        <f t="shared" si="44"/>
        <v>1992</v>
      </c>
      <c r="I1463">
        <f t="shared" si="45"/>
        <v>3</v>
      </c>
      <c r="J1463">
        <f>Table_Data[[#This Row],[E]]*$J$6/Table_Data[[#This Row],[CPI]]</f>
        <v>30.785058363244797</v>
      </c>
      <c r="K1463">
        <f>Table_Data[[#This Row],[P]]*$J$6/Table_Data[[#This Row],[CPI]]</f>
        <v>774.58933754486713</v>
      </c>
      <c r="L1463">
        <f>Table_Data[[#This Row],[E]]/(Table_Data[[#This Row],[CPI]]/$L$6)</f>
        <v>2.1268987796123473</v>
      </c>
      <c r="M1463">
        <f>Table_Data[[#This Row],[P]]/(Table_Data[[#This Row],[CPI]]/$L$6)</f>
        <v>53.515348169418516</v>
      </c>
      <c r="N1463" s="43">
        <f>1-(Table_Data[[#This Row],[D]]/Table_Data[[#This Row],[E]])</f>
        <v>0.23903644224830145</v>
      </c>
    </row>
    <row r="1464" spans="2:14" x14ac:dyDescent="0.25">
      <c r="B1464" s="27">
        <v>1992.04</v>
      </c>
      <c r="C1464" s="25">
        <v>407.41</v>
      </c>
      <c r="D1464" s="28">
        <v>12.32</v>
      </c>
      <c r="E1464" s="25">
        <v>16.4833</v>
      </c>
      <c r="F1464" s="25">
        <v>139.5</v>
      </c>
      <c r="G1464" s="26">
        <v>7.48</v>
      </c>
      <c r="H1464">
        <f t="shared" si="44"/>
        <v>1992</v>
      </c>
      <c r="I1464">
        <f t="shared" si="45"/>
        <v>4</v>
      </c>
      <c r="J1464">
        <f>Table_Data[[#This Row],[E]]*$J$6/Table_Data[[#This Row],[CPI]]</f>
        <v>31.29782834480287</v>
      </c>
      <c r="K1464">
        <f>Table_Data[[#This Row],[P]]*$J$6/Table_Data[[#This Row],[CPI]]</f>
        <v>773.57375318996424</v>
      </c>
      <c r="L1464">
        <f>Table_Data[[#This Row],[E]]/(Table_Data[[#This Row],[CPI]]/$L$6)</f>
        <v>2.1623253763440862</v>
      </c>
      <c r="M1464">
        <f>Table_Data[[#This Row],[P]]/(Table_Data[[#This Row],[CPI]]/$L$6)</f>
        <v>53.445182795698933</v>
      </c>
      <c r="N1464" s="43">
        <f>1-(Table_Data[[#This Row],[D]]/Table_Data[[#This Row],[E]])</f>
        <v>0.25257685050930334</v>
      </c>
    </row>
    <row r="1465" spans="2:14" x14ac:dyDescent="0.25">
      <c r="B1465" s="27">
        <v>1992.05</v>
      </c>
      <c r="C1465" s="25">
        <v>414.81</v>
      </c>
      <c r="D1465" s="28">
        <v>12.32</v>
      </c>
      <c r="E1465" s="25">
        <v>16.7667</v>
      </c>
      <c r="F1465" s="25">
        <v>139.69999999999999</v>
      </c>
      <c r="G1465" s="26">
        <v>7.39</v>
      </c>
      <c r="H1465">
        <f t="shared" si="44"/>
        <v>1992</v>
      </c>
      <c r="I1465">
        <f t="shared" si="45"/>
        <v>5</v>
      </c>
      <c r="J1465">
        <f>Table_Data[[#This Row],[E]]*$J$6/Table_Data[[#This Row],[CPI]]</f>
        <v>31.790359312097358</v>
      </c>
      <c r="K1465">
        <f>Table_Data[[#This Row],[P]]*$J$6/Table_Data[[#This Row],[CPI]]</f>
        <v>786.4969818897639</v>
      </c>
      <c r="L1465">
        <f>Table_Data[[#This Row],[E]]/(Table_Data[[#This Row],[CPI]]/$L$6)</f>
        <v>2.1963536864710096</v>
      </c>
      <c r="M1465">
        <f>Table_Data[[#This Row],[P]]/(Table_Data[[#This Row],[CPI]]/$L$6)</f>
        <v>54.338031496063003</v>
      </c>
      <c r="N1465" s="43">
        <f>1-(Table_Data[[#This Row],[D]]/Table_Data[[#This Row],[E]])</f>
        <v>0.26521020832960573</v>
      </c>
    </row>
    <row r="1466" spans="2:14" x14ac:dyDescent="0.25">
      <c r="B1466" s="27">
        <v>1992.06</v>
      </c>
      <c r="C1466" s="25">
        <v>408.27</v>
      </c>
      <c r="D1466" s="28">
        <v>12.32</v>
      </c>
      <c r="E1466" s="25">
        <v>17.05</v>
      </c>
      <c r="F1466" s="25">
        <v>140.19999999999999</v>
      </c>
      <c r="G1466" s="26">
        <v>7.26</v>
      </c>
      <c r="H1466">
        <f t="shared" si="44"/>
        <v>1992</v>
      </c>
      <c r="I1466">
        <f t="shared" si="45"/>
        <v>6</v>
      </c>
      <c r="J1466">
        <f>Table_Data[[#This Row],[E]]*$J$6/Table_Data[[#This Row],[CPI]]</f>
        <v>32.212217189728968</v>
      </c>
      <c r="K1466">
        <f>Table_Data[[#This Row],[P]]*$J$6/Table_Data[[#This Row],[CPI]]</f>
        <v>771.33618252496444</v>
      </c>
      <c r="L1466">
        <f>Table_Data[[#This Row],[E]]/(Table_Data[[#This Row],[CPI]]/$L$6)</f>
        <v>2.2254992867332386</v>
      </c>
      <c r="M1466">
        <f>Table_Data[[#This Row],[P]]/(Table_Data[[#This Row],[CPI]]/$L$6)</f>
        <v>53.290592011412272</v>
      </c>
      <c r="N1466" s="43">
        <f>1-(Table_Data[[#This Row],[D]]/Table_Data[[#This Row],[E]])</f>
        <v>0.27741935483870972</v>
      </c>
    </row>
    <row r="1467" spans="2:14" x14ac:dyDescent="0.25">
      <c r="B1467" s="27">
        <v>1992.07</v>
      </c>
      <c r="C1467" s="25">
        <v>415.05</v>
      </c>
      <c r="D1467" s="28">
        <v>12.343299999999999</v>
      </c>
      <c r="E1467" s="25">
        <v>17.38</v>
      </c>
      <c r="F1467" s="25">
        <v>140.5</v>
      </c>
      <c r="G1467" s="26">
        <v>6.84</v>
      </c>
      <c r="H1467">
        <f t="shared" si="44"/>
        <v>1992</v>
      </c>
      <c r="I1467">
        <f t="shared" si="45"/>
        <v>7.0000000000000009</v>
      </c>
      <c r="J1467">
        <f>Table_Data[[#This Row],[E]]*$J$6/Table_Data[[#This Row],[CPI]]</f>
        <v>32.765567686832739</v>
      </c>
      <c r="K1467">
        <f>Table_Data[[#This Row],[P]]*$J$6/Table_Data[[#This Row],[CPI]]</f>
        <v>782.47116619217081</v>
      </c>
      <c r="L1467">
        <f>Table_Data[[#This Row],[E]]/(Table_Data[[#This Row],[CPI]]/$L$6)</f>
        <v>2.2637295373665478</v>
      </c>
      <c r="M1467">
        <f>Table_Data[[#This Row],[P]]/(Table_Data[[#This Row],[CPI]]/$L$6)</f>
        <v>54.059893238434164</v>
      </c>
      <c r="N1467" s="43">
        <f>1-(Table_Data[[#This Row],[D]]/Table_Data[[#This Row],[E]])</f>
        <v>0.28979861910241655</v>
      </c>
    </row>
    <row r="1468" spans="2:14" x14ac:dyDescent="0.25">
      <c r="B1468" s="27">
        <v>1992.08</v>
      </c>
      <c r="C1468" s="25">
        <v>417.93</v>
      </c>
      <c r="D1468" s="28">
        <v>12.3667</v>
      </c>
      <c r="E1468" s="25">
        <v>17.71</v>
      </c>
      <c r="F1468" s="25">
        <v>140.9</v>
      </c>
      <c r="G1468" s="26">
        <v>6.59</v>
      </c>
      <c r="H1468">
        <f t="shared" si="44"/>
        <v>1992</v>
      </c>
      <c r="I1468">
        <f t="shared" si="45"/>
        <v>8</v>
      </c>
      <c r="J1468">
        <f>Table_Data[[#This Row],[E]]*$J$6/Table_Data[[#This Row],[CPI]]</f>
        <v>33.292914620298092</v>
      </c>
      <c r="K1468">
        <f>Table_Data[[#This Row],[P]]*$J$6/Table_Data[[#This Row],[CPI]]</f>
        <v>785.66390780695531</v>
      </c>
      <c r="L1468">
        <f>Table_Data[[#This Row],[E]]/(Table_Data[[#This Row],[CPI]]/$L$6)</f>
        <v>2.3001632363378284</v>
      </c>
      <c r="M1468">
        <f>Table_Data[[#This Row],[P]]/(Table_Data[[#This Row],[CPI]]/$L$6)</f>
        <v>54.28047551454933</v>
      </c>
      <c r="N1468" s="43">
        <f>1-(Table_Data[[#This Row],[D]]/Table_Data[[#This Row],[E]])</f>
        <v>0.30171089779785432</v>
      </c>
    </row>
    <row r="1469" spans="2:14" x14ac:dyDescent="0.25">
      <c r="B1469" s="27">
        <v>1992.09</v>
      </c>
      <c r="C1469" s="25">
        <v>418.48</v>
      </c>
      <c r="D1469" s="28">
        <v>12.4</v>
      </c>
      <c r="E1469" s="25">
        <v>18.04</v>
      </c>
      <c r="F1469" s="25">
        <v>141.30000000000001</v>
      </c>
      <c r="G1469" s="26">
        <v>6.42</v>
      </c>
      <c r="H1469">
        <f t="shared" si="44"/>
        <v>1992</v>
      </c>
      <c r="I1469">
        <f t="shared" si="45"/>
        <v>9</v>
      </c>
      <c r="J1469">
        <f>Table_Data[[#This Row],[E]]*$J$6/Table_Data[[#This Row],[CPI]]</f>
        <v>33.81727586694975</v>
      </c>
      <c r="K1469">
        <f>Table_Data[[#This Row],[P]]*$J$6/Table_Data[[#This Row],[CPI]]</f>
        <v>784.47082066525127</v>
      </c>
      <c r="L1469">
        <f>Table_Data[[#This Row],[E]]/(Table_Data[[#This Row],[CPI]]/$L$6)</f>
        <v>2.3363906581740976</v>
      </c>
      <c r="M1469">
        <f>Table_Data[[#This Row],[P]]/(Table_Data[[#This Row],[CPI]]/$L$6)</f>
        <v>54.198046709129514</v>
      </c>
      <c r="N1469" s="43">
        <f>1-(Table_Data[[#This Row],[D]]/Table_Data[[#This Row],[E]])</f>
        <v>0.31263858093126384</v>
      </c>
    </row>
    <row r="1470" spans="2:14" x14ac:dyDescent="0.25">
      <c r="B1470" s="27">
        <v>1992.1</v>
      </c>
      <c r="C1470" s="25">
        <v>412.5</v>
      </c>
      <c r="D1470" s="28">
        <v>12.386699999999999</v>
      </c>
      <c r="E1470" s="25">
        <v>18.39</v>
      </c>
      <c r="F1470" s="25">
        <v>141.80000000000001</v>
      </c>
      <c r="G1470" s="26">
        <v>6.59</v>
      </c>
      <c r="H1470">
        <f t="shared" si="44"/>
        <v>1992</v>
      </c>
      <c r="I1470">
        <f t="shared" si="45"/>
        <v>10</v>
      </c>
      <c r="J1470">
        <f>Table_Data[[#This Row],[E]]*$J$6/Table_Data[[#This Row],[CPI]]</f>
        <v>34.35181967559943</v>
      </c>
      <c r="K1470">
        <f>Table_Data[[#This Row],[P]]*$J$6/Table_Data[[#This Row],[CPI]]</f>
        <v>770.53429125528908</v>
      </c>
      <c r="L1470">
        <f>Table_Data[[#This Row],[E]]/(Table_Data[[#This Row],[CPI]]/$L$6)</f>
        <v>2.373321579689704</v>
      </c>
      <c r="M1470">
        <f>Table_Data[[#This Row],[P]]/(Table_Data[[#This Row],[CPI]]/$L$6)</f>
        <v>53.235190409026799</v>
      </c>
      <c r="N1470" s="43">
        <f>1-(Table_Data[[#This Row],[D]]/Table_Data[[#This Row],[E]])</f>
        <v>0.32644371941272432</v>
      </c>
    </row>
    <row r="1471" spans="2:14" x14ac:dyDescent="0.25">
      <c r="B1471" s="27">
        <v>1992.11</v>
      </c>
      <c r="C1471" s="25">
        <v>422.84</v>
      </c>
      <c r="D1471" s="28">
        <v>12.3833</v>
      </c>
      <c r="E1471" s="25">
        <v>18.739999999999998</v>
      </c>
      <c r="F1471" s="25">
        <v>142</v>
      </c>
      <c r="G1471" s="26">
        <v>6.87</v>
      </c>
      <c r="H1471">
        <f t="shared" si="44"/>
        <v>1992</v>
      </c>
      <c r="I1471">
        <f t="shared" si="45"/>
        <v>11</v>
      </c>
      <c r="J1471">
        <f>Table_Data[[#This Row],[E]]*$J$6/Table_Data[[#This Row],[CPI]]</f>
        <v>34.956302676056339</v>
      </c>
      <c r="K1471">
        <f>Table_Data[[#This Row],[P]]*$J$6/Table_Data[[#This Row],[CPI]]</f>
        <v>788.73655408450702</v>
      </c>
      <c r="L1471">
        <f>Table_Data[[#This Row],[E]]/(Table_Data[[#This Row],[CPI]]/$L$6)</f>
        <v>2.4150845070422533</v>
      </c>
      <c r="M1471">
        <f>Table_Data[[#This Row],[P]]/(Table_Data[[#This Row],[CPI]]/$L$6)</f>
        <v>54.49276056338028</v>
      </c>
      <c r="N1471" s="43">
        <f>1-(Table_Data[[#This Row],[D]]/Table_Data[[#This Row],[E]])</f>
        <v>0.33920490928495195</v>
      </c>
    </row>
    <row r="1472" spans="2:14" x14ac:dyDescent="0.25">
      <c r="B1472" s="27">
        <v>1992.12</v>
      </c>
      <c r="C1472" s="25">
        <v>435.64</v>
      </c>
      <c r="D1472" s="28">
        <v>12.39</v>
      </c>
      <c r="E1472" s="25">
        <v>19.09</v>
      </c>
      <c r="F1472" s="25">
        <v>141.9</v>
      </c>
      <c r="G1472" s="26">
        <v>6.77</v>
      </c>
      <c r="H1472">
        <f t="shared" si="44"/>
        <v>1992</v>
      </c>
      <c r="I1472">
        <f t="shared" si="45"/>
        <v>12</v>
      </c>
      <c r="J1472">
        <f>Table_Data[[#This Row],[E]]*$J$6/Table_Data[[#This Row],[CPI]]</f>
        <v>35.634263072586329</v>
      </c>
      <c r="K1472">
        <f>Table_Data[[#This Row],[P]]*$J$6/Table_Data[[#This Row],[CPI]]</f>
        <v>813.1854565186751</v>
      </c>
      <c r="L1472">
        <f>Table_Data[[#This Row],[E]]/(Table_Data[[#This Row],[CPI]]/$L$6)</f>
        <v>2.4619238900634248</v>
      </c>
      <c r="M1472">
        <f>Table_Data[[#This Row],[P]]/(Table_Data[[#This Row],[CPI]]/$L$6)</f>
        <v>56.181902748414373</v>
      </c>
      <c r="N1472" s="43">
        <f>1-(Table_Data[[#This Row],[D]]/Table_Data[[#This Row],[E]])</f>
        <v>0.35096909376636976</v>
      </c>
    </row>
    <row r="1473" spans="2:14" x14ac:dyDescent="0.25">
      <c r="B1473" s="27">
        <v>1993.01</v>
      </c>
      <c r="C1473" s="25">
        <v>435.23</v>
      </c>
      <c r="D1473" s="28">
        <v>12.4133</v>
      </c>
      <c r="E1473" s="25">
        <v>19.34</v>
      </c>
      <c r="F1473" s="25">
        <v>142.6</v>
      </c>
      <c r="G1473" s="26">
        <v>6.6</v>
      </c>
      <c r="H1473">
        <f t="shared" si="44"/>
        <v>1993</v>
      </c>
      <c r="I1473">
        <f t="shared" si="45"/>
        <v>1</v>
      </c>
      <c r="J1473">
        <f>Table_Data[[#This Row],[E]]*$J$6/Table_Data[[#This Row],[CPI]]</f>
        <v>35.923710939691446</v>
      </c>
      <c r="K1473">
        <f>Table_Data[[#This Row],[P]]*$J$6/Table_Data[[#This Row],[CPI]]</f>
        <v>808.43209474053299</v>
      </c>
      <c r="L1473">
        <f>Table_Data[[#This Row],[E]]/(Table_Data[[#This Row],[CPI]]/$L$6)</f>
        <v>2.4819214586255263</v>
      </c>
      <c r="M1473">
        <f>Table_Data[[#This Row],[P]]/(Table_Data[[#This Row],[CPI]]/$L$6)</f>
        <v>55.853499298737738</v>
      </c>
      <c r="N1473" s="43">
        <f>1-(Table_Data[[#This Row],[D]]/Table_Data[[#This Row],[E]])</f>
        <v>0.35815408479834543</v>
      </c>
    </row>
    <row r="1474" spans="2:14" x14ac:dyDescent="0.25">
      <c r="B1474" s="27">
        <v>1993.02</v>
      </c>
      <c r="C1474" s="25">
        <v>441.7</v>
      </c>
      <c r="D1474" s="28">
        <v>12.4467</v>
      </c>
      <c r="E1474" s="25">
        <v>19.59</v>
      </c>
      <c r="F1474" s="25">
        <v>143.1</v>
      </c>
      <c r="G1474" s="26">
        <v>6.26</v>
      </c>
      <c r="H1474">
        <f t="shared" si="44"/>
        <v>1993</v>
      </c>
      <c r="I1474">
        <f t="shared" si="45"/>
        <v>2</v>
      </c>
      <c r="J1474">
        <f>Table_Data[[#This Row],[E]]*$J$6/Table_Data[[#This Row],[CPI]]</f>
        <v>36.260939412997907</v>
      </c>
      <c r="K1474">
        <f>Table_Data[[#This Row],[P]]*$J$6/Table_Data[[#This Row],[CPI]]</f>
        <v>817.58330468204053</v>
      </c>
      <c r="L1474">
        <f>Table_Data[[#This Row],[E]]/(Table_Data[[#This Row],[CPI]]/$L$6)</f>
        <v>2.5052201257861637</v>
      </c>
      <c r="M1474">
        <f>Table_Data[[#This Row],[P]]/(Table_Data[[#This Row],[CPI]]/$L$6)</f>
        <v>56.485744234800841</v>
      </c>
      <c r="N1474" s="43">
        <f>1-(Table_Data[[#This Row],[D]]/Table_Data[[#This Row],[E]])</f>
        <v>0.36464012251148548</v>
      </c>
    </row>
    <row r="1475" spans="2:14" x14ac:dyDescent="0.25">
      <c r="B1475" s="27">
        <v>1993.03</v>
      </c>
      <c r="C1475" s="25">
        <v>450.16</v>
      </c>
      <c r="D1475" s="28">
        <v>12.48</v>
      </c>
      <c r="E1475" s="25">
        <v>19.84</v>
      </c>
      <c r="F1475" s="25">
        <v>143.6</v>
      </c>
      <c r="G1475" s="26">
        <v>5.98</v>
      </c>
      <c r="H1475">
        <f t="shared" si="44"/>
        <v>1993</v>
      </c>
      <c r="I1475">
        <f t="shared" si="45"/>
        <v>3</v>
      </c>
      <c r="J1475">
        <f>Table_Data[[#This Row],[E]]*$J$6/Table_Data[[#This Row],[CPI]]</f>
        <v>36.595819498607241</v>
      </c>
      <c r="K1475">
        <f>Table_Data[[#This Row],[P]]*$J$6/Table_Data[[#This Row],[CPI]]</f>
        <v>830.34143676880228</v>
      </c>
      <c r="L1475">
        <f>Table_Data[[#This Row],[E]]/(Table_Data[[#This Row],[CPI]]/$L$6)</f>
        <v>2.5283565459610031</v>
      </c>
      <c r="M1475">
        <f>Table_Data[[#This Row],[P]]/(Table_Data[[#This Row],[CPI]]/$L$6)</f>
        <v>57.367186629526472</v>
      </c>
      <c r="N1475" s="43">
        <f>1-(Table_Data[[#This Row],[D]]/Table_Data[[#This Row],[E]])</f>
        <v>0.37096774193548387</v>
      </c>
    </row>
    <row r="1476" spans="2:14" x14ac:dyDescent="0.25">
      <c r="B1476" s="27">
        <v>1993.04</v>
      </c>
      <c r="C1476" s="25">
        <v>443.08</v>
      </c>
      <c r="D1476" s="28">
        <v>12.4933</v>
      </c>
      <c r="E1476" s="25">
        <v>19.670000000000002</v>
      </c>
      <c r="F1476" s="25">
        <v>144</v>
      </c>
      <c r="G1476" s="26">
        <v>5.97</v>
      </c>
      <c r="H1476">
        <f t="shared" si="44"/>
        <v>1993</v>
      </c>
      <c r="I1476">
        <f t="shared" si="45"/>
        <v>4</v>
      </c>
      <c r="J1476">
        <f>Table_Data[[#This Row],[E]]*$J$6/Table_Data[[#This Row],[CPI]]</f>
        <v>36.181462430555563</v>
      </c>
      <c r="K1476">
        <f>Table_Data[[#This Row],[P]]*$J$6/Table_Data[[#This Row],[CPI]]</f>
        <v>815.01181361111105</v>
      </c>
      <c r="L1476">
        <f>Table_Data[[#This Row],[E]]/(Table_Data[[#This Row],[CPI]]/$L$6)</f>
        <v>2.499729166666667</v>
      </c>
      <c r="M1476">
        <f>Table_Data[[#This Row],[P]]/(Table_Data[[#This Row],[CPI]]/$L$6)</f>
        <v>56.308083333333329</v>
      </c>
      <c r="N1476" s="43">
        <f>1-(Table_Data[[#This Row],[D]]/Table_Data[[#This Row],[E]])</f>
        <v>0.36485510930350795</v>
      </c>
    </row>
    <row r="1477" spans="2:14" x14ac:dyDescent="0.25">
      <c r="B1477" s="27">
        <v>1993.05</v>
      </c>
      <c r="C1477" s="25">
        <v>445.25</v>
      </c>
      <c r="D1477" s="28">
        <v>12.5067</v>
      </c>
      <c r="E1477" s="25">
        <v>19.5</v>
      </c>
      <c r="F1477" s="25">
        <v>144.19999999999999</v>
      </c>
      <c r="G1477" s="26">
        <v>6.04</v>
      </c>
      <c r="H1477">
        <f t="shared" si="44"/>
        <v>1993</v>
      </c>
      <c r="I1477">
        <f t="shared" si="45"/>
        <v>5</v>
      </c>
      <c r="J1477">
        <f>Table_Data[[#This Row],[E]]*$J$6/Table_Data[[#This Row],[CPI]]</f>
        <v>35.819011789181694</v>
      </c>
      <c r="K1477">
        <f>Table_Data[[#This Row],[P]]*$J$6/Table_Data[[#This Row],[CPI]]</f>
        <v>817.86743585298211</v>
      </c>
      <c r="L1477">
        <f>Table_Data[[#This Row],[E]]/(Table_Data[[#This Row],[CPI]]/$L$6)</f>
        <v>2.4746879334257978</v>
      </c>
      <c r="M1477">
        <f>Table_Data[[#This Row],[P]]/(Table_Data[[#This Row],[CPI]]/$L$6)</f>
        <v>56.505374479889049</v>
      </c>
      <c r="N1477" s="43">
        <f>1-(Table_Data[[#This Row],[D]]/Table_Data[[#This Row],[E]])</f>
        <v>0.3586307692307692</v>
      </c>
    </row>
    <row r="1478" spans="2:14" x14ac:dyDescent="0.25">
      <c r="B1478" s="27">
        <v>1993.06</v>
      </c>
      <c r="C1478" s="25">
        <v>448.06</v>
      </c>
      <c r="D1478" s="28">
        <v>12.52</v>
      </c>
      <c r="E1478" s="25">
        <v>19.329999999999998</v>
      </c>
      <c r="F1478" s="25">
        <v>144.4</v>
      </c>
      <c r="G1478" s="26">
        <v>5.96</v>
      </c>
      <c r="H1478">
        <f t="shared" si="44"/>
        <v>1993</v>
      </c>
      <c r="I1478">
        <f t="shared" si="45"/>
        <v>6</v>
      </c>
      <c r="J1478">
        <f>Table_Data[[#This Row],[E]]*$J$6/Table_Data[[#This Row],[CPI]]</f>
        <v>35.457565166204986</v>
      </c>
      <c r="K1478">
        <f>Table_Data[[#This Row],[P]]*$J$6/Table_Data[[#This Row],[CPI]]</f>
        <v>821.88911786703602</v>
      </c>
      <c r="L1478">
        <f>Table_Data[[#This Row],[E]]/(Table_Data[[#This Row],[CPI]]/$L$6)</f>
        <v>2.4497160664819941</v>
      </c>
      <c r="M1478">
        <f>Table_Data[[#This Row],[P]]/(Table_Data[[#This Row],[CPI]]/$L$6)</f>
        <v>56.783227146814404</v>
      </c>
      <c r="N1478" s="43">
        <f>1-(Table_Data[[#This Row],[D]]/Table_Data[[#This Row],[E]])</f>
        <v>0.3523021210553543</v>
      </c>
    </row>
    <row r="1479" spans="2:14" x14ac:dyDescent="0.25">
      <c r="B1479" s="27">
        <v>1993.07</v>
      </c>
      <c r="C1479" s="25">
        <v>447.29</v>
      </c>
      <c r="D1479" s="28">
        <v>12.52</v>
      </c>
      <c r="E1479" s="25">
        <v>19.690000000000001</v>
      </c>
      <c r="F1479" s="25">
        <v>144.4</v>
      </c>
      <c r="G1479" s="26">
        <v>5.81</v>
      </c>
      <c r="H1479">
        <f t="shared" si="44"/>
        <v>1993</v>
      </c>
      <c r="I1479">
        <f t="shared" si="45"/>
        <v>7.0000000000000009</v>
      </c>
      <c r="J1479">
        <f>Table_Data[[#This Row],[E]]*$J$6/Table_Data[[#This Row],[CPI]]</f>
        <v>36.117923337950138</v>
      </c>
      <c r="K1479">
        <f>Table_Data[[#This Row],[P]]*$J$6/Table_Data[[#This Row],[CPI]]</f>
        <v>820.47668511080337</v>
      </c>
      <c r="L1479">
        <f>Table_Data[[#This Row],[E]]/(Table_Data[[#This Row],[CPI]]/$L$6)</f>
        <v>2.4953393351800557</v>
      </c>
      <c r="M1479">
        <f>Table_Data[[#This Row],[P]]/(Table_Data[[#This Row],[CPI]]/$L$6)</f>
        <v>56.685644044321336</v>
      </c>
      <c r="N1479" s="43">
        <f>1-(Table_Data[[#This Row],[D]]/Table_Data[[#This Row],[E]])</f>
        <v>0.36414423565261556</v>
      </c>
    </row>
    <row r="1480" spans="2:14" x14ac:dyDescent="0.25">
      <c r="B1480" s="27">
        <v>1993.08</v>
      </c>
      <c r="C1480" s="25">
        <v>454.13</v>
      </c>
      <c r="D1480" s="28">
        <v>12.52</v>
      </c>
      <c r="E1480" s="25">
        <v>20.05</v>
      </c>
      <c r="F1480" s="25">
        <v>144.80000000000001</v>
      </c>
      <c r="G1480" s="26">
        <v>5.68</v>
      </c>
      <c r="H1480">
        <f t="shared" si="44"/>
        <v>1993</v>
      </c>
      <c r="I1480">
        <f t="shared" si="45"/>
        <v>8</v>
      </c>
      <c r="J1480">
        <f>Table_Data[[#This Row],[E]]*$J$6/Table_Data[[#This Row],[CPI]]</f>
        <v>36.676684046961327</v>
      </c>
      <c r="K1480">
        <f>Table_Data[[#This Row],[P]]*$J$6/Table_Data[[#This Row],[CPI]]</f>
        <v>830.7223205110497</v>
      </c>
      <c r="L1480">
        <f>Table_Data[[#This Row],[E]]/(Table_Data[[#This Row],[CPI]]/$L$6)</f>
        <v>2.5339433701657459</v>
      </c>
      <c r="M1480">
        <f>Table_Data[[#This Row],[P]]/(Table_Data[[#This Row],[CPI]]/$L$6)</f>
        <v>57.393501381215472</v>
      </c>
      <c r="N1480" s="43">
        <f>1-(Table_Data[[#This Row],[D]]/Table_Data[[#This Row],[E]])</f>
        <v>0.37556109725685793</v>
      </c>
    </row>
    <row r="1481" spans="2:14" x14ac:dyDescent="0.25">
      <c r="B1481" s="27">
        <v>1993.09</v>
      </c>
      <c r="C1481" s="25">
        <v>459.24</v>
      </c>
      <c r="D1481" s="28">
        <v>12.52</v>
      </c>
      <c r="E1481" s="25">
        <v>20.41</v>
      </c>
      <c r="F1481" s="25">
        <v>145.1</v>
      </c>
      <c r="G1481" s="26">
        <v>5.36</v>
      </c>
      <c r="H1481">
        <f t="shared" si="44"/>
        <v>1993</v>
      </c>
      <c r="I1481">
        <f t="shared" si="45"/>
        <v>9</v>
      </c>
      <c r="J1481">
        <f>Table_Data[[#This Row],[E]]*$J$6/Table_Data[[#This Row],[CPI]]</f>
        <v>37.258025982081328</v>
      </c>
      <c r="K1481">
        <f>Table_Data[[#This Row],[P]]*$J$6/Table_Data[[#This Row],[CPI]]</f>
        <v>838.33296678152999</v>
      </c>
      <c r="L1481">
        <f>Table_Data[[#This Row],[E]]/(Table_Data[[#This Row],[CPI]]/$L$6)</f>
        <v>2.5741075120606478</v>
      </c>
      <c r="M1481">
        <f>Table_Data[[#This Row],[P]]/(Table_Data[[#This Row],[CPI]]/$L$6)</f>
        <v>57.919310820124053</v>
      </c>
      <c r="N1481" s="43">
        <f>1-(Table_Data[[#This Row],[D]]/Table_Data[[#This Row],[E]])</f>
        <v>0.38657520823125924</v>
      </c>
    </row>
    <row r="1482" spans="2:14" x14ac:dyDescent="0.25">
      <c r="B1482" s="27">
        <v>1993.1</v>
      </c>
      <c r="C1482" s="25">
        <v>463.9</v>
      </c>
      <c r="D1482" s="28">
        <v>12.54</v>
      </c>
      <c r="E1482" s="25">
        <v>20.9</v>
      </c>
      <c r="F1482" s="25">
        <v>145.69999999999999</v>
      </c>
      <c r="G1482" s="26">
        <v>5.33</v>
      </c>
      <c r="H1482">
        <f t="shared" ref="H1482:H1545" si="46">VALUE(LEFT(B1482,4))</f>
        <v>1993</v>
      </c>
      <c r="I1482">
        <f t="shared" ref="I1482:I1545" si="47">VALUE(_xlfn.CONCAT("0.",RIGHT(B1482,LEN(B1482)-FIND(".",B1482))))*100</f>
        <v>10</v>
      </c>
      <c r="J1482">
        <f>Table_Data[[#This Row],[E]]*$J$6/Table_Data[[#This Row],[CPI]]</f>
        <v>37.995396705559372</v>
      </c>
      <c r="K1482">
        <f>Table_Data[[#This Row],[P]]*$J$6/Table_Data[[#This Row],[CPI]]</f>
        <v>843.35236993822934</v>
      </c>
      <c r="L1482">
        <f>Table_Data[[#This Row],[E]]/(Table_Data[[#This Row],[CPI]]/$L$6)</f>
        <v>2.6250514756348662</v>
      </c>
      <c r="M1482">
        <f>Table_Data[[#This Row],[P]]/(Table_Data[[#This Row],[CPI]]/$L$6)</f>
        <v>58.266094715168158</v>
      </c>
      <c r="N1482" s="43">
        <f>1-(Table_Data[[#This Row],[D]]/Table_Data[[#This Row],[E]])</f>
        <v>0.4</v>
      </c>
    </row>
    <row r="1483" spans="2:14" x14ac:dyDescent="0.25">
      <c r="B1483" s="27">
        <v>1993.11</v>
      </c>
      <c r="C1483" s="25">
        <v>462.89</v>
      </c>
      <c r="D1483" s="28">
        <v>12.56</v>
      </c>
      <c r="E1483" s="25">
        <v>21.39</v>
      </c>
      <c r="F1483" s="25">
        <v>145.80000000000001</v>
      </c>
      <c r="G1483" s="26">
        <v>5.72</v>
      </c>
      <c r="H1483">
        <f t="shared" si="46"/>
        <v>1993</v>
      </c>
      <c r="I1483">
        <f t="shared" si="47"/>
        <v>11</v>
      </c>
      <c r="J1483">
        <f>Table_Data[[#This Row],[E]]*$J$6/Table_Data[[#This Row],[CPI]]</f>
        <v>38.859526954732509</v>
      </c>
      <c r="K1483">
        <f>Table_Data[[#This Row],[P]]*$J$6/Table_Data[[#This Row],[CPI]]</f>
        <v>840.9390571330589</v>
      </c>
      <c r="L1483">
        <f>Table_Data[[#This Row],[E]]/(Table_Data[[#This Row],[CPI]]/$L$6)</f>
        <v>2.6847530864197529</v>
      </c>
      <c r="M1483">
        <f>Table_Data[[#This Row],[P]]/(Table_Data[[#This Row],[CPI]]/$L$6)</f>
        <v>58.099362139917687</v>
      </c>
      <c r="N1483" s="43">
        <f>1-(Table_Data[[#This Row],[D]]/Table_Data[[#This Row],[E]])</f>
        <v>0.41280972417017292</v>
      </c>
    </row>
    <row r="1484" spans="2:14" x14ac:dyDescent="0.25">
      <c r="B1484" s="27">
        <v>1993.12</v>
      </c>
      <c r="C1484" s="25">
        <v>465.95</v>
      </c>
      <c r="D1484" s="28">
        <v>12.58</v>
      </c>
      <c r="E1484" s="25">
        <v>21.89</v>
      </c>
      <c r="F1484" s="25">
        <v>145.80000000000001</v>
      </c>
      <c r="G1484" s="26">
        <v>5.77</v>
      </c>
      <c r="H1484">
        <f t="shared" si="46"/>
        <v>1993</v>
      </c>
      <c r="I1484">
        <f t="shared" si="47"/>
        <v>12</v>
      </c>
      <c r="J1484">
        <f>Table_Data[[#This Row],[E]]*$J$6/Table_Data[[#This Row],[CPI]]</f>
        <v>39.767884293552811</v>
      </c>
      <c r="K1484">
        <f>Table_Data[[#This Row],[P]]*$J$6/Table_Data[[#This Row],[CPI]]</f>
        <v>846.49820404663922</v>
      </c>
      <c r="L1484">
        <f>Table_Data[[#This Row],[E]]/(Table_Data[[#This Row],[CPI]]/$L$6)</f>
        <v>2.7475102880658437</v>
      </c>
      <c r="M1484">
        <f>Table_Data[[#This Row],[P]]/(Table_Data[[#This Row],[CPI]]/$L$6)</f>
        <v>58.483436213991766</v>
      </c>
      <c r="N1484" s="43">
        <f>1-(Table_Data[[#This Row],[D]]/Table_Data[[#This Row],[E]])</f>
        <v>0.42530835998172678</v>
      </c>
    </row>
    <row r="1485" spans="2:14" x14ac:dyDescent="0.25">
      <c r="B1485" s="27">
        <v>1994.01</v>
      </c>
      <c r="C1485" s="25">
        <v>472.99</v>
      </c>
      <c r="D1485" s="28">
        <v>12.6233</v>
      </c>
      <c r="E1485" s="25">
        <v>22.156700000000001</v>
      </c>
      <c r="F1485" s="25">
        <v>146.19999999999999</v>
      </c>
      <c r="G1485" s="26">
        <v>5.75</v>
      </c>
      <c r="H1485">
        <f t="shared" si="46"/>
        <v>1994</v>
      </c>
      <c r="I1485">
        <f t="shared" si="47"/>
        <v>1</v>
      </c>
      <c r="J1485">
        <f>Table_Data[[#This Row],[E]]*$J$6/Table_Data[[#This Row],[CPI]]</f>
        <v>40.142272406976751</v>
      </c>
      <c r="K1485">
        <f>Table_Data[[#This Row],[P]]*$J$6/Table_Data[[#This Row],[CPI]]</f>
        <v>856.9368825581397</v>
      </c>
      <c r="L1485">
        <f>Table_Data[[#This Row],[E]]/(Table_Data[[#This Row],[CPI]]/$L$6)</f>
        <v>2.7733762653898775</v>
      </c>
      <c r="M1485">
        <f>Table_Data[[#This Row],[P]]/(Table_Data[[#This Row],[CPI]]/$L$6)</f>
        <v>59.204630642954868</v>
      </c>
      <c r="N1485" s="43">
        <f>1-(Table_Data[[#This Row],[D]]/Table_Data[[#This Row],[E]])</f>
        <v>0.43027165597765005</v>
      </c>
    </row>
    <row r="1486" spans="2:14" x14ac:dyDescent="0.25">
      <c r="B1486" s="27">
        <v>1994.02</v>
      </c>
      <c r="C1486" s="25">
        <v>471.58</v>
      </c>
      <c r="D1486" s="28">
        <v>12.666700000000001</v>
      </c>
      <c r="E1486" s="25">
        <v>22.433299999999999</v>
      </c>
      <c r="F1486" s="25">
        <v>146.69999999999999</v>
      </c>
      <c r="G1486" s="26">
        <v>5.97</v>
      </c>
      <c r="H1486">
        <f t="shared" si="46"/>
        <v>1994</v>
      </c>
      <c r="I1486">
        <f t="shared" si="47"/>
        <v>2</v>
      </c>
      <c r="J1486">
        <f>Table_Data[[#This Row],[E]]*$J$6/Table_Data[[#This Row],[CPI]]</f>
        <v>40.50487528357192</v>
      </c>
      <c r="K1486">
        <f>Table_Data[[#This Row],[P]]*$J$6/Table_Data[[#This Row],[CPI]]</f>
        <v>851.47031806407642</v>
      </c>
      <c r="L1486">
        <f>Table_Data[[#This Row],[E]]/(Table_Data[[#This Row],[CPI]]/$L$6)</f>
        <v>2.7984280163599182</v>
      </c>
      <c r="M1486">
        <f>Table_Data[[#This Row],[P]]/(Table_Data[[#This Row],[CPI]]/$L$6)</f>
        <v>58.826952965235172</v>
      </c>
      <c r="N1486" s="43">
        <f>1-(Table_Data[[#This Row],[D]]/Table_Data[[#This Row],[E]])</f>
        <v>0.4353617167336058</v>
      </c>
    </row>
    <row r="1487" spans="2:14" x14ac:dyDescent="0.25">
      <c r="B1487" s="27">
        <v>1994.03</v>
      </c>
      <c r="C1487" s="25">
        <v>463.81</v>
      </c>
      <c r="D1487" s="28">
        <v>12.71</v>
      </c>
      <c r="E1487" s="25">
        <v>22.71</v>
      </c>
      <c r="F1487" s="25">
        <v>147.19999999999999</v>
      </c>
      <c r="G1487" s="26">
        <v>6.48</v>
      </c>
      <c r="H1487">
        <f t="shared" si="46"/>
        <v>1994</v>
      </c>
      <c r="I1487">
        <f t="shared" si="47"/>
        <v>3</v>
      </c>
      <c r="J1487">
        <f>Table_Data[[#This Row],[E]]*$J$6/Table_Data[[#This Row],[CPI]]</f>
        <v>40.865194769021741</v>
      </c>
      <c r="K1487">
        <f>Table_Data[[#This Row],[P]]*$J$6/Table_Data[[#This Row],[CPI]]</f>
        <v>834.59647669836966</v>
      </c>
      <c r="L1487">
        <f>Table_Data[[#This Row],[E]]/(Table_Data[[#This Row],[CPI]]/$L$6)</f>
        <v>2.8233220108695658</v>
      </c>
      <c r="M1487">
        <f>Table_Data[[#This Row],[P]]/(Table_Data[[#This Row],[CPI]]/$L$6)</f>
        <v>57.66116168478262</v>
      </c>
      <c r="N1487" s="43">
        <f>1-(Table_Data[[#This Row],[D]]/Table_Data[[#This Row],[E]])</f>
        <v>0.44033465433729635</v>
      </c>
    </row>
    <row r="1488" spans="2:14" x14ac:dyDescent="0.25">
      <c r="B1488" s="27">
        <v>1994.04</v>
      </c>
      <c r="C1488" s="25">
        <v>447.23</v>
      </c>
      <c r="D1488" s="28">
        <v>12.753299999999999</v>
      </c>
      <c r="E1488" s="25">
        <v>23.54</v>
      </c>
      <c r="F1488" s="25">
        <v>147.4</v>
      </c>
      <c r="G1488" s="26">
        <v>6.97</v>
      </c>
      <c r="H1488">
        <f t="shared" si="46"/>
        <v>1994</v>
      </c>
      <c r="I1488">
        <f t="shared" si="47"/>
        <v>4</v>
      </c>
      <c r="J1488">
        <f>Table_Data[[#This Row],[E]]*$J$6/Table_Data[[#This Row],[CPI]]</f>
        <v>42.301252238805965</v>
      </c>
      <c r="K1488">
        <f>Table_Data[[#This Row],[P]]*$J$6/Table_Data[[#This Row],[CPI]]</f>
        <v>803.66988270013576</v>
      </c>
      <c r="L1488">
        <f>Table_Data[[#This Row],[E]]/(Table_Data[[#This Row],[CPI]]/$L$6)</f>
        <v>2.9225373134328354</v>
      </c>
      <c r="M1488">
        <f>Table_Data[[#This Row],[P]]/(Table_Data[[#This Row],[CPI]]/$L$6)</f>
        <v>55.524484396200812</v>
      </c>
      <c r="N1488" s="43">
        <f>1-(Table_Data[[#This Row],[D]]/Table_Data[[#This Row],[E]])</f>
        <v>0.45822854715378081</v>
      </c>
    </row>
    <row r="1489" spans="2:14" x14ac:dyDescent="0.25">
      <c r="B1489" s="27">
        <v>1994.05</v>
      </c>
      <c r="C1489" s="25">
        <v>450.9</v>
      </c>
      <c r="D1489" s="28">
        <v>12.7967</v>
      </c>
      <c r="E1489" s="25">
        <v>24.37</v>
      </c>
      <c r="F1489" s="25">
        <v>147.5</v>
      </c>
      <c r="G1489" s="26">
        <v>7.18</v>
      </c>
      <c r="H1489">
        <f t="shared" si="46"/>
        <v>1994</v>
      </c>
      <c r="I1489">
        <f t="shared" si="47"/>
        <v>5</v>
      </c>
      <c r="J1489">
        <f>Table_Data[[#This Row],[E]]*$J$6/Table_Data[[#This Row],[CPI]]</f>
        <v>43.763067728813567</v>
      </c>
      <c r="K1489">
        <f>Table_Data[[#This Row],[P]]*$J$6/Table_Data[[#This Row],[CPI]]</f>
        <v>809.71552067796608</v>
      </c>
      <c r="L1489">
        <f>Table_Data[[#This Row],[E]]/(Table_Data[[#This Row],[CPI]]/$L$6)</f>
        <v>3.0235322033898306</v>
      </c>
      <c r="M1489">
        <f>Table_Data[[#This Row],[P]]/(Table_Data[[#This Row],[CPI]]/$L$6)</f>
        <v>55.942169491525419</v>
      </c>
      <c r="N1489" s="43">
        <f>1-(Table_Data[[#This Row],[D]]/Table_Data[[#This Row],[E]])</f>
        <v>0.47489946655724258</v>
      </c>
    </row>
    <row r="1490" spans="2:14" x14ac:dyDescent="0.25">
      <c r="B1490" s="27">
        <v>1994.06</v>
      </c>
      <c r="C1490" s="25">
        <v>454.83</v>
      </c>
      <c r="D1490" s="28">
        <v>12.84</v>
      </c>
      <c r="E1490" s="25">
        <v>25.2</v>
      </c>
      <c r="F1490" s="25">
        <v>148</v>
      </c>
      <c r="G1490" s="26">
        <v>7.1</v>
      </c>
      <c r="H1490">
        <f t="shared" si="46"/>
        <v>1994</v>
      </c>
      <c r="I1490">
        <f t="shared" si="47"/>
        <v>6</v>
      </c>
      <c r="J1490">
        <f>Table_Data[[#This Row],[E]]*$J$6/Table_Data[[#This Row],[CPI]]</f>
        <v>45.100678378378383</v>
      </c>
      <c r="K1490">
        <f>Table_Data[[#This Row],[P]]*$J$6/Table_Data[[#This Row],[CPI]]</f>
        <v>814.01355344594594</v>
      </c>
      <c r="L1490">
        <f>Table_Data[[#This Row],[E]]/(Table_Data[[#This Row],[CPI]]/$L$6)</f>
        <v>3.115945945945946</v>
      </c>
      <c r="M1490">
        <f>Table_Data[[#This Row],[P]]/(Table_Data[[#This Row],[CPI]]/$L$6)</f>
        <v>56.23911486486486</v>
      </c>
      <c r="N1490" s="43">
        <f>1-(Table_Data[[#This Row],[D]]/Table_Data[[#This Row],[E]])</f>
        <v>0.49047619047619051</v>
      </c>
    </row>
    <row r="1491" spans="2:14" x14ac:dyDescent="0.25">
      <c r="B1491" s="27">
        <v>1994.07</v>
      </c>
      <c r="C1491" s="25">
        <v>451.4</v>
      </c>
      <c r="D1491" s="28">
        <v>12.87</v>
      </c>
      <c r="E1491" s="25">
        <v>25.91</v>
      </c>
      <c r="F1491" s="25">
        <v>148.4</v>
      </c>
      <c r="G1491" s="26">
        <v>7.3</v>
      </c>
      <c r="H1491">
        <f t="shared" si="46"/>
        <v>1994</v>
      </c>
      <c r="I1491">
        <f t="shared" si="47"/>
        <v>7.0000000000000009</v>
      </c>
      <c r="J1491">
        <f>Table_Data[[#This Row],[E]]*$J$6/Table_Data[[#This Row],[CPI]]</f>
        <v>46.246381873315364</v>
      </c>
      <c r="K1491">
        <f>Table_Data[[#This Row],[P]]*$J$6/Table_Data[[#This Row],[CPI]]</f>
        <v>805.69728975741236</v>
      </c>
      <c r="L1491">
        <f>Table_Data[[#This Row],[E]]/(Table_Data[[#This Row],[CPI]]/$L$6)</f>
        <v>3.1951010781671161</v>
      </c>
      <c r="M1491">
        <f>Table_Data[[#This Row],[P]]/(Table_Data[[#This Row],[CPI]]/$L$6)</f>
        <v>55.664555256064695</v>
      </c>
      <c r="N1491" s="43">
        <f>1-(Table_Data[[#This Row],[D]]/Table_Data[[#This Row],[E]])</f>
        <v>0.50328058664608255</v>
      </c>
    </row>
    <row r="1492" spans="2:14" x14ac:dyDescent="0.25">
      <c r="B1492" s="27">
        <v>1994.08</v>
      </c>
      <c r="C1492" s="25">
        <v>464.24</v>
      </c>
      <c r="D1492" s="28">
        <v>12.9</v>
      </c>
      <c r="E1492" s="25">
        <v>26.62</v>
      </c>
      <c r="F1492" s="25">
        <v>149</v>
      </c>
      <c r="G1492" s="26">
        <v>7.24</v>
      </c>
      <c r="H1492">
        <f t="shared" si="46"/>
        <v>1994</v>
      </c>
      <c r="I1492">
        <f t="shared" si="47"/>
        <v>8</v>
      </c>
      <c r="J1492">
        <f>Table_Data[[#This Row],[E]]*$J$6/Table_Data[[#This Row],[CPI]]</f>
        <v>47.322320402684568</v>
      </c>
      <c r="K1492">
        <f>Table_Data[[#This Row],[P]]*$J$6/Table_Data[[#This Row],[CPI]]</f>
        <v>825.27851328859072</v>
      </c>
      <c r="L1492">
        <f>Table_Data[[#This Row],[E]]/(Table_Data[[#This Row],[CPI]]/$L$6)</f>
        <v>3.2694362416107388</v>
      </c>
      <c r="M1492">
        <f>Table_Data[[#This Row],[P]]/(Table_Data[[#This Row],[CPI]]/$L$6)</f>
        <v>57.017395973154372</v>
      </c>
      <c r="N1492" s="43">
        <f>1-(Table_Data[[#This Row],[D]]/Table_Data[[#This Row],[E]])</f>
        <v>0.51540195341848238</v>
      </c>
    </row>
    <row r="1493" spans="2:14" x14ac:dyDescent="0.25">
      <c r="B1493" s="27">
        <v>1994.09</v>
      </c>
      <c r="C1493" s="25">
        <v>466.96</v>
      </c>
      <c r="D1493" s="28">
        <v>12.92</v>
      </c>
      <c r="E1493" s="25">
        <v>27.33</v>
      </c>
      <c r="F1493" s="25">
        <v>149.4</v>
      </c>
      <c r="G1493" s="26">
        <v>7.46</v>
      </c>
      <c r="H1493">
        <f t="shared" si="46"/>
        <v>1994</v>
      </c>
      <c r="I1493">
        <f t="shared" si="47"/>
        <v>9</v>
      </c>
      <c r="J1493">
        <f>Table_Data[[#This Row],[E]]*$J$6/Table_Data[[#This Row],[CPI]]</f>
        <v>48.454407028112442</v>
      </c>
      <c r="K1493">
        <f>Table_Data[[#This Row],[P]]*$J$6/Table_Data[[#This Row],[CPI]]</f>
        <v>827.89132476572956</v>
      </c>
      <c r="L1493">
        <f>Table_Data[[#This Row],[E]]/(Table_Data[[#This Row],[CPI]]/$L$6)</f>
        <v>3.3476506024096384</v>
      </c>
      <c r="M1493">
        <f>Table_Data[[#This Row],[P]]/(Table_Data[[#This Row],[CPI]]/$L$6)</f>
        <v>57.197911646586341</v>
      </c>
      <c r="N1493" s="43">
        <f>1-(Table_Data[[#This Row],[D]]/Table_Data[[#This Row],[E]])</f>
        <v>0.52725942188071717</v>
      </c>
    </row>
    <row r="1494" spans="2:14" x14ac:dyDescent="0.25">
      <c r="B1494" s="27">
        <v>1994.1</v>
      </c>
      <c r="C1494" s="25">
        <v>463.81</v>
      </c>
      <c r="D1494" s="28">
        <v>13.013299999999999</v>
      </c>
      <c r="E1494" s="25">
        <v>28.42</v>
      </c>
      <c r="F1494" s="25">
        <v>149.5</v>
      </c>
      <c r="G1494" s="26">
        <v>7.74</v>
      </c>
      <c r="H1494">
        <f t="shared" si="46"/>
        <v>1994</v>
      </c>
      <c r="I1494">
        <f t="shared" si="47"/>
        <v>10</v>
      </c>
      <c r="J1494">
        <f>Table_Data[[#This Row],[E]]*$J$6/Table_Data[[#This Row],[CPI]]</f>
        <v>50.353206287625419</v>
      </c>
      <c r="K1494">
        <f>Table_Data[[#This Row],[P]]*$J$6/Table_Data[[#This Row],[CPI]]</f>
        <v>821.75653090301012</v>
      </c>
      <c r="L1494">
        <f>Table_Data[[#This Row],[E]]/(Table_Data[[#This Row],[CPI]]/$L$6)</f>
        <v>3.4788361204013385</v>
      </c>
      <c r="M1494">
        <f>Table_Data[[#This Row],[P]]/(Table_Data[[#This Row],[CPI]]/$L$6)</f>
        <v>56.774066889632117</v>
      </c>
      <c r="N1494" s="43">
        <f>1-(Table_Data[[#This Row],[D]]/Table_Data[[#This Row],[E]])</f>
        <v>0.54210767065446874</v>
      </c>
    </row>
    <row r="1495" spans="2:14" x14ac:dyDescent="0.25">
      <c r="B1495" s="27">
        <v>1994.11</v>
      </c>
      <c r="C1495" s="25">
        <v>461.01</v>
      </c>
      <c r="D1495" s="28">
        <v>13.0967</v>
      </c>
      <c r="E1495" s="25">
        <v>29.51</v>
      </c>
      <c r="F1495" s="25">
        <v>149.69999999999999</v>
      </c>
      <c r="G1495" s="26">
        <v>7.96</v>
      </c>
      <c r="H1495">
        <f t="shared" si="46"/>
        <v>1994</v>
      </c>
      <c r="I1495">
        <f t="shared" si="47"/>
        <v>11</v>
      </c>
      <c r="J1495">
        <f>Table_Data[[#This Row],[E]]*$J$6/Table_Data[[#This Row],[CPI]]</f>
        <v>52.214564261857056</v>
      </c>
      <c r="K1495">
        <f>Table_Data[[#This Row],[P]]*$J$6/Table_Data[[#This Row],[CPI]]</f>
        <v>815.70438056112232</v>
      </c>
      <c r="L1495">
        <f>Table_Data[[#This Row],[E]]/(Table_Data[[#This Row],[CPI]]/$L$6)</f>
        <v>3.6074348697394791</v>
      </c>
      <c r="M1495">
        <f>Table_Data[[#This Row],[P]]/(Table_Data[[#This Row],[CPI]]/$L$6)</f>
        <v>56.355931863727456</v>
      </c>
      <c r="N1495" s="43">
        <f>1-(Table_Data[[#This Row],[D]]/Table_Data[[#This Row],[E]])</f>
        <v>0.55619451033547951</v>
      </c>
    </row>
    <row r="1496" spans="2:14" x14ac:dyDescent="0.25">
      <c r="B1496" s="27">
        <v>1994.12</v>
      </c>
      <c r="C1496" s="25">
        <v>455.19</v>
      </c>
      <c r="D1496" s="28">
        <v>13.17</v>
      </c>
      <c r="E1496" s="25">
        <v>30.6</v>
      </c>
      <c r="F1496" s="25">
        <v>149.69999999999999</v>
      </c>
      <c r="G1496" s="26">
        <v>7.81</v>
      </c>
      <c r="H1496">
        <f t="shared" si="46"/>
        <v>1994</v>
      </c>
      <c r="I1496">
        <f t="shared" si="47"/>
        <v>12</v>
      </c>
      <c r="J1496">
        <f>Table_Data[[#This Row],[E]]*$J$6/Table_Data[[#This Row],[CPI]]</f>
        <v>54.143194388777559</v>
      </c>
      <c r="K1496">
        <f>Table_Data[[#This Row],[P]]*$J$6/Table_Data[[#This Row],[CPI]]</f>
        <v>805.40655731462937</v>
      </c>
      <c r="L1496">
        <f>Table_Data[[#This Row],[E]]/(Table_Data[[#This Row],[CPI]]/$L$6)</f>
        <v>3.7406813627254514</v>
      </c>
      <c r="M1496">
        <f>Table_Data[[#This Row],[P]]/(Table_Data[[#This Row],[CPI]]/$L$6)</f>
        <v>55.644468937875757</v>
      </c>
      <c r="N1496" s="43">
        <f>1-(Table_Data[[#This Row],[D]]/Table_Data[[#This Row],[E]])</f>
        <v>0.56960784313725488</v>
      </c>
    </row>
    <row r="1497" spans="2:14" x14ac:dyDescent="0.25">
      <c r="B1497" s="27">
        <v>1995.01</v>
      </c>
      <c r="C1497" s="25">
        <v>465.25</v>
      </c>
      <c r="D1497" s="28">
        <v>13.18</v>
      </c>
      <c r="E1497" s="25">
        <v>31.25</v>
      </c>
      <c r="F1497" s="25">
        <v>150.30000000000001</v>
      </c>
      <c r="G1497" s="26">
        <v>7.78</v>
      </c>
      <c r="H1497">
        <f t="shared" si="46"/>
        <v>1995</v>
      </c>
      <c r="I1497">
        <f t="shared" si="47"/>
        <v>1</v>
      </c>
      <c r="J1497">
        <f>Table_Data[[#This Row],[E]]*$J$6/Table_Data[[#This Row],[CPI]]</f>
        <v>55.07256320691949</v>
      </c>
      <c r="K1497">
        <f>Table_Data[[#This Row],[P]]*$J$6/Table_Data[[#This Row],[CPI]]</f>
        <v>819.92032102461735</v>
      </c>
      <c r="L1497">
        <f>Table_Data[[#This Row],[E]]/(Table_Data[[#This Row],[CPI]]/$L$6)</f>
        <v>3.8048902195608778</v>
      </c>
      <c r="M1497">
        <f>Table_Data[[#This Row],[P]]/(Table_Data[[#This Row],[CPI]]/$L$6)</f>
        <v>56.647205588822352</v>
      </c>
      <c r="N1497" s="43">
        <f>1-(Table_Data[[#This Row],[D]]/Table_Data[[#This Row],[E]])</f>
        <v>0.57824000000000009</v>
      </c>
    </row>
    <row r="1498" spans="2:14" x14ac:dyDescent="0.25">
      <c r="B1498" s="27">
        <v>1995.02</v>
      </c>
      <c r="C1498" s="25">
        <v>481.92</v>
      </c>
      <c r="D1498" s="28">
        <v>13.18</v>
      </c>
      <c r="E1498" s="25">
        <v>31.9</v>
      </c>
      <c r="F1498" s="25">
        <v>150.9</v>
      </c>
      <c r="G1498" s="26">
        <v>7.47</v>
      </c>
      <c r="H1498">
        <f t="shared" si="46"/>
        <v>1995</v>
      </c>
      <c r="I1498">
        <f t="shared" si="47"/>
        <v>2</v>
      </c>
      <c r="J1498">
        <f>Table_Data[[#This Row],[E]]*$J$6/Table_Data[[#This Row],[CPI]]</f>
        <v>55.994541418157723</v>
      </c>
      <c r="K1498">
        <f>Table_Data[[#This Row],[P]]*$J$6/Table_Data[[#This Row],[CPI]]</f>
        <v>845.92129781312133</v>
      </c>
      <c r="L1498">
        <f>Table_Data[[#This Row],[E]]/(Table_Data[[#This Row],[CPI]]/$L$6)</f>
        <v>3.8685884691848904</v>
      </c>
      <c r="M1498">
        <f>Table_Data[[#This Row],[P]]/(Table_Data[[#This Row],[CPI]]/$L$6)</f>
        <v>58.44357852882704</v>
      </c>
      <c r="N1498" s="43">
        <f>1-(Table_Data[[#This Row],[D]]/Table_Data[[#This Row],[E]])</f>
        <v>0.58683385579937308</v>
      </c>
    </row>
    <row r="1499" spans="2:14" x14ac:dyDescent="0.25">
      <c r="B1499" s="27">
        <v>1995.03</v>
      </c>
      <c r="C1499" s="25">
        <v>493.15</v>
      </c>
      <c r="D1499" s="28">
        <v>13.17</v>
      </c>
      <c r="E1499" s="25">
        <v>32.549999999999997</v>
      </c>
      <c r="F1499" s="25">
        <v>151.4</v>
      </c>
      <c r="G1499" s="26">
        <v>7.2</v>
      </c>
      <c r="H1499">
        <f t="shared" si="46"/>
        <v>1995</v>
      </c>
      <c r="I1499">
        <f t="shared" si="47"/>
        <v>3</v>
      </c>
      <c r="J1499">
        <f>Table_Data[[#This Row],[E]]*$J$6/Table_Data[[#This Row],[CPI]]</f>
        <v>56.94680548216644</v>
      </c>
      <c r="K1499">
        <f>Table_Data[[#This Row],[P]]*$J$6/Table_Data[[#This Row],[CPI]]</f>
        <v>862.77471961690878</v>
      </c>
      <c r="L1499">
        <f>Table_Data[[#This Row],[E]]/(Table_Data[[#This Row],[CPI]]/$L$6)</f>
        <v>3.9343791281373837</v>
      </c>
      <c r="M1499">
        <f>Table_Data[[#This Row],[P]]/(Table_Data[[#This Row],[CPI]]/$L$6)</f>
        <v>59.607959048877142</v>
      </c>
      <c r="N1499" s="43">
        <f>1-(Table_Data[[#This Row],[D]]/Table_Data[[#This Row],[E]])</f>
        <v>0.59539170506912442</v>
      </c>
    </row>
    <row r="1500" spans="2:14" x14ac:dyDescent="0.25">
      <c r="B1500" s="27">
        <v>1995.04</v>
      </c>
      <c r="C1500" s="25">
        <v>507.91</v>
      </c>
      <c r="D1500" s="28">
        <v>13.2433</v>
      </c>
      <c r="E1500" s="25">
        <v>33.176699999999997</v>
      </c>
      <c r="F1500" s="25">
        <v>151.9</v>
      </c>
      <c r="G1500" s="26">
        <v>7.06</v>
      </c>
      <c r="H1500">
        <f t="shared" si="46"/>
        <v>1995</v>
      </c>
      <c r="I1500">
        <f t="shared" si="47"/>
        <v>4</v>
      </c>
      <c r="J1500">
        <f>Table_Data[[#This Row],[E]]*$J$6/Table_Data[[#This Row],[CPI]]</f>
        <v>57.852170940750483</v>
      </c>
      <c r="K1500">
        <f>Table_Data[[#This Row],[P]]*$J$6/Table_Data[[#This Row],[CPI]]</f>
        <v>885.67266010533251</v>
      </c>
      <c r="L1500">
        <f>Table_Data[[#This Row],[E]]/(Table_Data[[#This Row],[CPI]]/$L$6)</f>
        <v>3.9969296247531272</v>
      </c>
      <c r="M1500">
        <f>Table_Data[[#This Row],[P]]/(Table_Data[[#This Row],[CPI]]/$L$6)</f>
        <v>61.189947333772224</v>
      </c>
      <c r="N1500" s="43">
        <f>1-(Table_Data[[#This Row],[D]]/Table_Data[[#This Row],[E]])</f>
        <v>0.60082527798123375</v>
      </c>
    </row>
    <row r="1501" spans="2:14" x14ac:dyDescent="0.25">
      <c r="B1501" s="27">
        <v>1995.05</v>
      </c>
      <c r="C1501" s="25">
        <v>523.80999999999995</v>
      </c>
      <c r="D1501" s="28">
        <v>13.306699999999999</v>
      </c>
      <c r="E1501" s="25">
        <v>33.8033</v>
      </c>
      <c r="F1501" s="25">
        <v>152.19999999999999</v>
      </c>
      <c r="G1501" s="26">
        <v>6.63</v>
      </c>
      <c r="H1501">
        <f t="shared" si="46"/>
        <v>1995</v>
      </c>
      <c r="I1501">
        <f t="shared" si="47"/>
        <v>5</v>
      </c>
      <c r="J1501">
        <f>Table_Data[[#This Row],[E]]*$J$6/Table_Data[[#This Row],[CPI]]</f>
        <v>58.828624796977664</v>
      </c>
      <c r="K1501">
        <f>Table_Data[[#This Row],[P]]*$J$6/Table_Data[[#This Row],[CPI]]</f>
        <v>911.59803791064382</v>
      </c>
      <c r="L1501">
        <f>Table_Data[[#This Row],[E]]/(Table_Data[[#This Row],[CPI]]/$L$6)</f>
        <v>4.0643915243101185</v>
      </c>
      <c r="M1501">
        <f>Table_Data[[#This Row],[P]]/(Table_Data[[#This Row],[CPI]]/$L$6)</f>
        <v>62.981097240473062</v>
      </c>
      <c r="N1501" s="43">
        <f>1-(Table_Data[[#This Row],[D]]/Table_Data[[#This Row],[E]])</f>
        <v>0.6063490842610042</v>
      </c>
    </row>
    <row r="1502" spans="2:14" x14ac:dyDescent="0.25">
      <c r="B1502" s="27">
        <v>1995.06</v>
      </c>
      <c r="C1502" s="25">
        <v>539.35</v>
      </c>
      <c r="D1502" s="28">
        <v>13.36</v>
      </c>
      <c r="E1502" s="25">
        <v>34.43</v>
      </c>
      <c r="F1502" s="25">
        <v>152.5</v>
      </c>
      <c r="G1502" s="26">
        <v>6.17</v>
      </c>
      <c r="H1502">
        <f t="shared" si="46"/>
        <v>1995</v>
      </c>
      <c r="I1502">
        <f t="shared" si="47"/>
        <v>6</v>
      </c>
      <c r="J1502">
        <f>Table_Data[[#This Row],[E]]*$J$6/Table_Data[[#This Row],[CPI]]</f>
        <v>59.801410557377054</v>
      </c>
      <c r="K1502">
        <f>Table_Data[[#This Row],[P]]*$J$6/Table_Data[[#This Row],[CPI]]</f>
        <v>936.79613081967216</v>
      </c>
      <c r="L1502">
        <f>Table_Data[[#This Row],[E]]/(Table_Data[[#This Row],[CPI]]/$L$6)</f>
        <v>4.1316000000000006</v>
      </c>
      <c r="M1502">
        <f>Table_Data[[#This Row],[P]]/(Table_Data[[#This Row],[CPI]]/$L$6)</f>
        <v>64.722000000000008</v>
      </c>
      <c r="N1502" s="43">
        <f>1-(Table_Data[[#This Row],[D]]/Table_Data[[#This Row],[E]])</f>
        <v>0.61196630845193145</v>
      </c>
    </row>
    <row r="1503" spans="2:14" x14ac:dyDescent="0.25">
      <c r="B1503" s="27">
        <v>1995.07</v>
      </c>
      <c r="C1503" s="25">
        <v>557.37</v>
      </c>
      <c r="D1503" s="28">
        <v>13.44</v>
      </c>
      <c r="E1503" s="25">
        <v>34.68</v>
      </c>
      <c r="F1503" s="25">
        <v>152.5</v>
      </c>
      <c r="G1503" s="26">
        <v>6.28</v>
      </c>
      <c r="H1503">
        <f t="shared" si="46"/>
        <v>1995</v>
      </c>
      <c r="I1503">
        <f t="shared" si="47"/>
        <v>7.0000000000000009</v>
      </c>
      <c r="J1503">
        <f>Table_Data[[#This Row],[E]]*$J$6/Table_Data[[#This Row],[CPI]]</f>
        <v>60.235635147540989</v>
      </c>
      <c r="K1503">
        <f>Table_Data[[#This Row],[P]]*$J$6/Table_Data[[#This Row],[CPI]]</f>
        <v>968.09503927868843</v>
      </c>
      <c r="L1503">
        <f>Table_Data[[#This Row],[E]]/(Table_Data[[#This Row],[CPI]]/$L$6)</f>
        <v>4.1616000000000009</v>
      </c>
      <c r="M1503">
        <f>Table_Data[[#This Row],[P]]/(Table_Data[[#This Row],[CPI]]/$L$6)</f>
        <v>66.884400000000014</v>
      </c>
      <c r="N1503" s="43">
        <f>1-(Table_Data[[#This Row],[D]]/Table_Data[[#This Row],[E]])</f>
        <v>0.61245674740484435</v>
      </c>
    </row>
    <row r="1504" spans="2:14" x14ac:dyDescent="0.25">
      <c r="B1504" s="27">
        <v>1995.08</v>
      </c>
      <c r="C1504" s="25">
        <v>559.11</v>
      </c>
      <c r="D1504" s="28">
        <v>13.51</v>
      </c>
      <c r="E1504" s="25">
        <v>34.93</v>
      </c>
      <c r="F1504" s="25">
        <v>152.9</v>
      </c>
      <c r="G1504" s="26">
        <v>6.49</v>
      </c>
      <c r="H1504">
        <f t="shared" si="46"/>
        <v>1995</v>
      </c>
      <c r="I1504">
        <f t="shared" si="47"/>
        <v>8</v>
      </c>
      <c r="J1504">
        <f>Table_Data[[#This Row],[E]]*$J$6/Table_Data[[#This Row],[CPI]]</f>
        <v>60.511141988227592</v>
      </c>
      <c r="K1504">
        <f>Table_Data[[#This Row],[P]]*$J$6/Table_Data[[#This Row],[CPI]]</f>
        <v>968.57671334205372</v>
      </c>
      <c r="L1504">
        <f>Table_Data[[#This Row],[E]]/(Table_Data[[#This Row],[CPI]]/$L$6)</f>
        <v>4.1806344015696535</v>
      </c>
      <c r="M1504">
        <f>Table_Data[[#This Row],[P]]/(Table_Data[[#This Row],[CPI]]/$L$6)</f>
        <v>66.917678221059518</v>
      </c>
      <c r="N1504" s="43">
        <f>1-(Table_Data[[#This Row],[D]]/Table_Data[[#This Row],[E]])</f>
        <v>0.61322645290581157</v>
      </c>
    </row>
    <row r="1505" spans="2:14" x14ac:dyDescent="0.25">
      <c r="B1505" s="27">
        <v>1995.09</v>
      </c>
      <c r="C1505" s="25">
        <v>578.77</v>
      </c>
      <c r="D1505" s="28">
        <v>13.58</v>
      </c>
      <c r="E1505" s="25">
        <v>35.18</v>
      </c>
      <c r="F1505" s="25">
        <v>153.19999999999999</v>
      </c>
      <c r="G1505" s="26">
        <v>6.2</v>
      </c>
      <c r="H1505">
        <f t="shared" si="46"/>
        <v>1995</v>
      </c>
      <c r="I1505">
        <f t="shared" si="47"/>
        <v>9</v>
      </c>
      <c r="J1505">
        <f>Table_Data[[#This Row],[E]]*$J$6/Table_Data[[#This Row],[CPI]]</f>
        <v>60.82488812010444</v>
      </c>
      <c r="K1505">
        <f>Table_Data[[#This Row],[P]]*$J$6/Table_Data[[#This Row],[CPI]]</f>
        <v>1000.6714183420366</v>
      </c>
      <c r="L1505">
        <f>Table_Data[[#This Row],[E]]/(Table_Data[[#This Row],[CPI]]/$L$6)</f>
        <v>4.2023107049608361</v>
      </c>
      <c r="M1505">
        <f>Table_Data[[#This Row],[P]]/(Table_Data[[#This Row],[CPI]]/$L$6)</f>
        <v>69.135058746736291</v>
      </c>
      <c r="N1505" s="43">
        <f>1-(Table_Data[[#This Row],[D]]/Table_Data[[#This Row],[E]])</f>
        <v>0.61398521887436042</v>
      </c>
    </row>
    <row r="1506" spans="2:14" x14ac:dyDescent="0.25">
      <c r="B1506" s="27">
        <v>1995.1</v>
      </c>
      <c r="C1506" s="25">
        <v>582.91999999999996</v>
      </c>
      <c r="D1506" s="28">
        <v>13.65</v>
      </c>
      <c r="E1506" s="25">
        <v>34.773299999999999</v>
      </c>
      <c r="F1506" s="25">
        <v>153.69999999999999</v>
      </c>
      <c r="G1506" s="26">
        <v>6.04</v>
      </c>
      <c r="H1506">
        <f t="shared" si="46"/>
        <v>1995</v>
      </c>
      <c r="I1506">
        <f t="shared" si="47"/>
        <v>10</v>
      </c>
      <c r="J1506">
        <f>Table_Data[[#This Row],[E]]*$J$6/Table_Data[[#This Row],[CPI]]</f>
        <v>59.926137827586217</v>
      </c>
      <c r="K1506">
        <f>Table_Data[[#This Row],[P]]*$J$6/Table_Data[[#This Row],[CPI]]</f>
        <v>1004.5679950553026</v>
      </c>
      <c r="L1506">
        <f>Table_Data[[#This Row],[E]]/(Table_Data[[#This Row],[CPI]]/$L$6)</f>
        <v>4.1402172413793101</v>
      </c>
      <c r="M1506">
        <f>Table_Data[[#This Row],[P]]/(Table_Data[[#This Row],[CPI]]/$L$6)</f>
        <v>69.404268054651922</v>
      </c>
      <c r="N1506" s="43">
        <f>1-(Table_Data[[#This Row],[D]]/Table_Data[[#This Row],[E]])</f>
        <v>0.60745744579893191</v>
      </c>
    </row>
    <row r="1507" spans="2:14" x14ac:dyDescent="0.25">
      <c r="B1507" s="27">
        <v>1995.11</v>
      </c>
      <c r="C1507" s="25">
        <v>595.53</v>
      </c>
      <c r="D1507" s="28">
        <v>13.72</v>
      </c>
      <c r="E1507" s="25">
        <v>34.366700000000002</v>
      </c>
      <c r="F1507" s="25">
        <v>153.6</v>
      </c>
      <c r="G1507" s="26">
        <v>5.93</v>
      </c>
      <c r="H1507">
        <f t="shared" si="46"/>
        <v>1995</v>
      </c>
      <c r="I1507">
        <f t="shared" si="47"/>
        <v>11</v>
      </c>
      <c r="J1507">
        <f>Table_Data[[#This Row],[E]]*$J$6/Table_Data[[#This Row],[CPI]]</f>
        <v>59.263986952473964</v>
      </c>
      <c r="K1507">
        <f>Table_Data[[#This Row],[P]]*$J$6/Table_Data[[#This Row],[CPI]]</f>
        <v>1026.9674466796876</v>
      </c>
      <c r="L1507">
        <f>Table_Data[[#This Row],[E]]/(Table_Data[[#This Row],[CPI]]/$L$6)</f>
        <v>4.0944701171875009</v>
      </c>
      <c r="M1507">
        <f>Table_Data[[#This Row],[P]]/(Table_Data[[#This Row],[CPI]]/$L$6)</f>
        <v>70.951816406250003</v>
      </c>
      <c r="N1507" s="43">
        <f>1-(Table_Data[[#This Row],[D]]/Table_Data[[#This Row],[E]])</f>
        <v>0.60077633290365384</v>
      </c>
    </row>
    <row r="1508" spans="2:14" x14ac:dyDescent="0.25">
      <c r="B1508" s="27">
        <v>1995.12</v>
      </c>
      <c r="C1508" s="25">
        <v>614.57000000000005</v>
      </c>
      <c r="D1508" s="28">
        <v>13.79</v>
      </c>
      <c r="E1508" s="25">
        <v>33.96</v>
      </c>
      <c r="F1508" s="25">
        <v>153.5</v>
      </c>
      <c r="G1508" s="26">
        <v>5.71</v>
      </c>
      <c r="H1508">
        <f t="shared" si="46"/>
        <v>1995</v>
      </c>
      <c r="I1508">
        <f t="shared" si="47"/>
        <v>12</v>
      </c>
      <c r="J1508">
        <f>Table_Data[[#This Row],[E]]*$J$6/Table_Data[[#This Row],[CPI]]</f>
        <v>58.600800781758956</v>
      </c>
      <c r="K1508">
        <f>Table_Data[[#This Row],[P]]*$J$6/Table_Data[[#This Row],[CPI]]</f>
        <v>1060.491582345277</v>
      </c>
      <c r="L1508">
        <f>Table_Data[[#This Row],[E]]/(Table_Data[[#This Row],[CPI]]/$L$6)</f>
        <v>4.0486514657980459</v>
      </c>
      <c r="M1508">
        <f>Table_Data[[#This Row],[P]]/(Table_Data[[#This Row],[CPI]]/$L$6)</f>
        <v>73.267954397394149</v>
      </c>
      <c r="N1508" s="43">
        <f>1-(Table_Data[[#This Row],[D]]/Table_Data[[#This Row],[E]])</f>
        <v>0.59393404004711425</v>
      </c>
    </row>
    <row r="1509" spans="2:14" x14ac:dyDescent="0.25">
      <c r="B1509" s="27">
        <v>1996.01</v>
      </c>
      <c r="C1509" s="25">
        <v>614.41999999999996</v>
      </c>
      <c r="D1509" s="28">
        <v>13.8933</v>
      </c>
      <c r="E1509" s="25">
        <v>33.986699999999999</v>
      </c>
      <c r="F1509" s="25">
        <v>154.4</v>
      </c>
      <c r="G1509" s="26">
        <v>5.65</v>
      </c>
      <c r="H1509">
        <f t="shared" si="46"/>
        <v>1996</v>
      </c>
      <c r="I1509">
        <f t="shared" si="47"/>
        <v>1</v>
      </c>
      <c r="J1509">
        <f>Table_Data[[#This Row],[E]]*$J$6/Table_Data[[#This Row],[CPI]]</f>
        <v>58.305020310233161</v>
      </c>
      <c r="K1509">
        <f>Table_Data[[#This Row],[P]]*$J$6/Table_Data[[#This Row],[CPI]]</f>
        <v>1054.0526317357512</v>
      </c>
      <c r="L1509">
        <f>Table_Data[[#This Row],[E]]/(Table_Data[[#This Row],[CPI]]/$L$6)</f>
        <v>4.0282163860103619</v>
      </c>
      <c r="M1509">
        <f>Table_Data[[#This Row],[P]]/(Table_Data[[#This Row],[CPI]]/$L$6)</f>
        <v>72.823095854922272</v>
      </c>
      <c r="N1509" s="43">
        <f>1-(Table_Data[[#This Row],[D]]/Table_Data[[#This Row],[E]])</f>
        <v>0.59121362179911552</v>
      </c>
    </row>
    <row r="1510" spans="2:14" x14ac:dyDescent="0.25">
      <c r="B1510" s="27">
        <v>1996.02</v>
      </c>
      <c r="C1510" s="25">
        <v>649.54</v>
      </c>
      <c r="D1510" s="28">
        <v>13.996700000000001</v>
      </c>
      <c r="E1510" s="25">
        <v>34.013300000000001</v>
      </c>
      <c r="F1510" s="25">
        <v>154.9</v>
      </c>
      <c r="G1510" s="26">
        <v>5.81</v>
      </c>
      <c r="H1510">
        <f t="shared" si="46"/>
        <v>1996</v>
      </c>
      <c r="I1510">
        <f t="shared" si="47"/>
        <v>2</v>
      </c>
      <c r="J1510">
        <f>Table_Data[[#This Row],[E]]*$J$6/Table_Data[[#This Row],[CPI]]</f>
        <v>58.162303835377664</v>
      </c>
      <c r="K1510">
        <f>Table_Data[[#This Row],[P]]*$J$6/Table_Data[[#This Row],[CPI]]</f>
        <v>1110.705013428018</v>
      </c>
      <c r="L1510">
        <f>Table_Data[[#This Row],[E]]/(Table_Data[[#This Row],[CPI]]/$L$6)</f>
        <v>4.018356294383473</v>
      </c>
      <c r="M1510">
        <f>Table_Data[[#This Row],[P]]/(Table_Data[[#This Row],[CPI]]/$L$6)</f>
        <v>76.737133634602955</v>
      </c>
      <c r="N1510" s="43">
        <f>1-(Table_Data[[#This Row],[D]]/Table_Data[[#This Row],[E]])</f>
        <v>0.58849332467005555</v>
      </c>
    </row>
    <row r="1511" spans="2:14" x14ac:dyDescent="0.25">
      <c r="B1511" s="27">
        <v>1996.03</v>
      </c>
      <c r="C1511" s="25">
        <v>647.07000000000005</v>
      </c>
      <c r="D1511" s="28">
        <v>14.1</v>
      </c>
      <c r="E1511" s="25">
        <v>34.04</v>
      </c>
      <c r="F1511" s="25">
        <v>155.69999999999999</v>
      </c>
      <c r="G1511" s="26">
        <v>6.27</v>
      </c>
      <c r="H1511">
        <f t="shared" si="46"/>
        <v>1996</v>
      </c>
      <c r="I1511">
        <f t="shared" si="47"/>
        <v>3</v>
      </c>
      <c r="J1511">
        <f>Table_Data[[#This Row],[E]]*$J$6/Table_Data[[#This Row],[CPI]]</f>
        <v>57.908882980089921</v>
      </c>
      <c r="K1511">
        <f>Table_Data[[#This Row],[P]]*$J$6/Table_Data[[#This Row],[CPI]]</f>
        <v>1100.7961489402699</v>
      </c>
      <c r="L1511">
        <f>Table_Data[[#This Row],[E]]/(Table_Data[[#This Row],[CPI]]/$L$6)</f>
        <v>4.0008477842003858</v>
      </c>
      <c r="M1511">
        <f>Table_Data[[#This Row],[P]]/(Table_Data[[#This Row],[CPI]]/$L$6)</f>
        <v>76.052543352601177</v>
      </c>
      <c r="N1511" s="43">
        <f>1-(Table_Data[[#This Row],[D]]/Table_Data[[#This Row],[E]])</f>
        <v>0.58578143360752055</v>
      </c>
    </row>
    <row r="1512" spans="2:14" x14ac:dyDescent="0.25">
      <c r="B1512" s="27">
        <v>1996.04</v>
      </c>
      <c r="C1512" s="25">
        <v>647.16999999999996</v>
      </c>
      <c r="D1512" s="28">
        <v>14.156700000000001</v>
      </c>
      <c r="E1512" s="25">
        <v>34.33</v>
      </c>
      <c r="F1512" s="25">
        <v>156.30000000000001</v>
      </c>
      <c r="G1512" s="26">
        <v>6.51</v>
      </c>
      <c r="H1512">
        <f t="shared" si="46"/>
        <v>1996</v>
      </c>
      <c r="I1512">
        <f t="shared" si="47"/>
        <v>4</v>
      </c>
      <c r="J1512">
        <f>Table_Data[[#This Row],[E]]*$J$6/Table_Data[[#This Row],[CPI]]</f>
        <v>58.17803845169545</v>
      </c>
      <c r="K1512">
        <f>Table_Data[[#This Row],[P]]*$J$6/Table_Data[[#This Row],[CPI]]</f>
        <v>1096.7399110044785</v>
      </c>
      <c r="L1512">
        <f>Table_Data[[#This Row],[E]]/(Table_Data[[#This Row],[CPI]]/$L$6)</f>
        <v>4.0194433781190018</v>
      </c>
      <c r="M1512">
        <f>Table_Data[[#This Row],[P]]/(Table_Data[[#This Row],[CPI]]/$L$6)</f>
        <v>75.772303262955845</v>
      </c>
      <c r="N1512" s="43">
        <f>1-(Table_Data[[#This Row],[D]]/Table_Data[[#This Row],[E]])</f>
        <v>0.58762889600932122</v>
      </c>
    </row>
    <row r="1513" spans="2:14" x14ac:dyDescent="0.25">
      <c r="B1513" s="27">
        <v>1996.05</v>
      </c>
      <c r="C1513" s="25">
        <v>661.23</v>
      </c>
      <c r="D1513" s="28">
        <v>14.2133</v>
      </c>
      <c r="E1513" s="25">
        <v>34.619999999999997</v>
      </c>
      <c r="F1513" s="25">
        <v>156.6</v>
      </c>
      <c r="G1513" s="26">
        <v>6.74</v>
      </c>
      <c r="H1513">
        <f t="shared" si="46"/>
        <v>1996</v>
      </c>
      <c r="I1513">
        <f t="shared" si="47"/>
        <v>5</v>
      </c>
      <c r="J1513">
        <f>Table_Data[[#This Row],[E]]*$J$6/Table_Data[[#This Row],[CPI]]</f>
        <v>58.557099233716471</v>
      </c>
      <c r="K1513">
        <f>Table_Data[[#This Row],[P]]*$J$6/Table_Data[[#This Row],[CPI]]</f>
        <v>1118.4202982758623</v>
      </c>
      <c r="L1513">
        <f>Table_Data[[#This Row],[E]]/(Table_Data[[#This Row],[CPI]]/$L$6)</f>
        <v>4.0456321839080456</v>
      </c>
      <c r="M1513">
        <f>Table_Data[[#This Row],[P]]/(Table_Data[[#This Row],[CPI]]/$L$6)</f>
        <v>77.270172413793105</v>
      </c>
      <c r="N1513" s="43">
        <f>1-(Table_Data[[#This Row],[D]]/Table_Data[[#This Row],[E]])</f>
        <v>0.58944829578278446</v>
      </c>
    </row>
    <row r="1514" spans="2:14" x14ac:dyDescent="0.25">
      <c r="B1514" s="27">
        <v>1996.06</v>
      </c>
      <c r="C1514" s="25">
        <v>668.5</v>
      </c>
      <c r="D1514" s="28">
        <v>14.27</v>
      </c>
      <c r="E1514" s="25">
        <v>34.909999999999997</v>
      </c>
      <c r="F1514" s="25">
        <v>156.69999999999999</v>
      </c>
      <c r="G1514" s="26">
        <v>6.91</v>
      </c>
      <c r="H1514">
        <f t="shared" si="46"/>
        <v>1996</v>
      </c>
      <c r="I1514">
        <f t="shared" si="47"/>
        <v>6</v>
      </c>
      <c r="J1514">
        <f>Table_Data[[#This Row],[E]]*$J$6/Table_Data[[#This Row],[CPI]]</f>
        <v>59.009930248883222</v>
      </c>
      <c r="K1514">
        <f>Table_Data[[#This Row],[P]]*$J$6/Table_Data[[#This Row],[CPI]]</f>
        <v>1129.9953701340141</v>
      </c>
      <c r="L1514">
        <f>Table_Data[[#This Row],[E]]/(Table_Data[[#This Row],[CPI]]/$L$6)</f>
        <v>4.0769176770899804</v>
      </c>
      <c r="M1514">
        <f>Table_Data[[#This Row],[P]]/(Table_Data[[#This Row],[CPI]]/$L$6)</f>
        <v>78.069878749202303</v>
      </c>
      <c r="N1514" s="43">
        <f>1-(Table_Data[[#This Row],[D]]/Table_Data[[#This Row],[E]])</f>
        <v>0.59123460326554</v>
      </c>
    </row>
    <row r="1515" spans="2:14" x14ac:dyDescent="0.25">
      <c r="B1515" s="27">
        <v>1996.07</v>
      </c>
      <c r="C1515" s="25">
        <v>644.07000000000005</v>
      </c>
      <c r="D1515" s="28">
        <v>14.4</v>
      </c>
      <c r="E1515" s="25">
        <v>35.273299999999999</v>
      </c>
      <c r="F1515" s="25">
        <v>157</v>
      </c>
      <c r="G1515" s="26">
        <v>6.87</v>
      </c>
      <c r="H1515">
        <f t="shared" si="46"/>
        <v>1996</v>
      </c>
      <c r="I1515">
        <f t="shared" si="47"/>
        <v>7.0000000000000009</v>
      </c>
      <c r="J1515">
        <f>Table_Data[[#This Row],[E]]*$J$6/Table_Data[[#This Row],[CPI]]</f>
        <v>59.510101172611471</v>
      </c>
      <c r="K1515">
        <f>Table_Data[[#This Row],[P]]*$J$6/Table_Data[[#This Row],[CPI]]</f>
        <v>1086.6199324203824</v>
      </c>
      <c r="L1515">
        <f>Table_Data[[#This Row],[E]]/(Table_Data[[#This Row],[CPI]]/$L$6)</f>
        <v>4.1114738216560509</v>
      </c>
      <c r="M1515">
        <f>Table_Data[[#This Row],[P]]/(Table_Data[[#This Row],[CPI]]/$L$6)</f>
        <v>75.073127388535042</v>
      </c>
      <c r="N1515" s="43">
        <f>1-(Table_Data[[#This Row],[D]]/Table_Data[[#This Row],[E]])</f>
        <v>0.59175920597165566</v>
      </c>
    </row>
    <row r="1516" spans="2:14" x14ac:dyDescent="0.25">
      <c r="B1516" s="27">
        <v>1996.08</v>
      </c>
      <c r="C1516" s="25">
        <v>662.68</v>
      </c>
      <c r="D1516" s="28">
        <v>14.53</v>
      </c>
      <c r="E1516" s="25">
        <v>35.636699999999998</v>
      </c>
      <c r="F1516" s="25">
        <v>157.30000000000001</v>
      </c>
      <c r="G1516" s="26">
        <v>6.64</v>
      </c>
      <c r="H1516">
        <f t="shared" si="46"/>
        <v>1996</v>
      </c>
      <c r="I1516">
        <f t="shared" si="47"/>
        <v>8</v>
      </c>
      <c r="J1516">
        <f>Table_Data[[#This Row],[E]]*$J$6/Table_Data[[#This Row],[CPI]]</f>
        <v>60.008532650349643</v>
      </c>
      <c r="K1516">
        <f>Table_Data[[#This Row],[P]]*$J$6/Table_Data[[#This Row],[CPI]]</f>
        <v>1115.8848719643991</v>
      </c>
      <c r="L1516">
        <f>Table_Data[[#This Row],[E]]/(Table_Data[[#This Row],[CPI]]/$L$6)</f>
        <v>4.1459097902097897</v>
      </c>
      <c r="M1516">
        <f>Table_Data[[#This Row],[P]]/(Table_Data[[#This Row],[CPI]]/$L$6)</f>
        <v>77.09500317863953</v>
      </c>
      <c r="N1516" s="43">
        <f>1-(Table_Data[[#This Row],[D]]/Table_Data[[#This Row],[E]])</f>
        <v>0.59227425659502697</v>
      </c>
    </row>
    <row r="1517" spans="2:14" x14ac:dyDescent="0.25">
      <c r="B1517" s="27">
        <v>1996.09</v>
      </c>
      <c r="C1517" s="25">
        <v>674.88</v>
      </c>
      <c r="D1517" s="28">
        <v>14.66</v>
      </c>
      <c r="E1517" s="25">
        <v>36</v>
      </c>
      <c r="F1517" s="25">
        <v>157.80000000000001</v>
      </c>
      <c r="G1517" s="26">
        <v>6.83</v>
      </c>
      <c r="H1517">
        <f t="shared" si="46"/>
        <v>1996</v>
      </c>
      <c r="I1517">
        <f t="shared" si="47"/>
        <v>9</v>
      </c>
      <c r="J1517">
        <f>Table_Data[[#This Row],[E]]*$J$6/Table_Data[[#This Row],[CPI]]</f>
        <v>60.428212927756647</v>
      </c>
      <c r="K1517">
        <f>Table_Data[[#This Row],[P]]*$J$6/Table_Data[[#This Row],[CPI]]</f>
        <v>1132.8275650190114</v>
      </c>
      <c r="L1517">
        <f>Table_Data[[#This Row],[E]]/(Table_Data[[#This Row],[CPI]]/$L$6)</f>
        <v>4.174904942965779</v>
      </c>
      <c r="M1517">
        <f>Table_Data[[#This Row],[P]]/(Table_Data[[#This Row],[CPI]]/$L$6)</f>
        <v>78.265551330798473</v>
      </c>
      <c r="N1517" s="43">
        <f>1-(Table_Data[[#This Row],[D]]/Table_Data[[#This Row],[E]])</f>
        <v>0.59277777777777785</v>
      </c>
    </row>
    <row r="1518" spans="2:14" x14ac:dyDescent="0.25">
      <c r="B1518" s="27">
        <v>1996.1</v>
      </c>
      <c r="C1518" s="25">
        <v>701.46</v>
      </c>
      <c r="D1518" s="28">
        <v>14.74</v>
      </c>
      <c r="E1518" s="25">
        <v>36.909999999999997</v>
      </c>
      <c r="F1518" s="25">
        <v>158.30000000000001</v>
      </c>
      <c r="G1518" s="26">
        <v>6.53</v>
      </c>
      <c r="H1518">
        <f t="shared" si="46"/>
        <v>1996</v>
      </c>
      <c r="I1518">
        <f t="shared" si="47"/>
        <v>10</v>
      </c>
      <c r="J1518">
        <f>Table_Data[[#This Row],[E]]*$J$6/Table_Data[[#This Row],[CPI]]</f>
        <v>61.760013076437133</v>
      </c>
      <c r="K1518">
        <f>Table_Data[[#This Row],[P]]*$J$6/Table_Data[[#This Row],[CPI]]</f>
        <v>1173.724702590019</v>
      </c>
      <c r="L1518">
        <f>Table_Data[[#This Row],[E]]/(Table_Data[[#This Row],[CPI]]/$L$6)</f>
        <v>4.2669172457359439</v>
      </c>
      <c r="M1518">
        <f>Table_Data[[#This Row],[P]]/(Table_Data[[#This Row],[CPI]]/$L$6)</f>
        <v>81.091080227416299</v>
      </c>
      <c r="N1518" s="43">
        <f>1-(Table_Data[[#This Row],[D]]/Table_Data[[#This Row],[E]])</f>
        <v>0.60065023028989428</v>
      </c>
    </row>
    <row r="1519" spans="2:14" x14ac:dyDescent="0.25">
      <c r="B1519" s="27">
        <v>1996.11</v>
      </c>
      <c r="C1519" s="25">
        <v>735.67</v>
      </c>
      <c r="D1519" s="28">
        <v>14.82</v>
      </c>
      <c r="E1519" s="25">
        <v>37.82</v>
      </c>
      <c r="F1519" s="25">
        <v>158.6</v>
      </c>
      <c r="G1519" s="26">
        <v>6.2</v>
      </c>
      <c r="H1519">
        <f t="shared" si="46"/>
        <v>1996</v>
      </c>
      <c r="I1519">
        <f t="shared" si="47"/>
        <v>11</v>
      </c>
      <c r="J1519">
        <f>Table_Data[[#This Row],[E]]*$J$6/Table_Data[[#This Row],[CPI]]</f>
        <v>63.162976923076933</v>
      </c>
      <c r="K1519">
        <f>Table_Data[[#This Row],[P]]*$J$6/Table_Data[[#This Row],[CPI]]</f>
        <v>1228.6384778688525</v>
      </c>
      <c r="L1519">
        <f>Table_Data[[#This Row],[E]]/(Table_Data[[#This Row],[CPI]]/$L$6)</f>
        <v>4.3638461538461542</v>
      </c>
      <c r="M1519">
        <f>Table_Data[[#This Row],[P]]/(Table_Data[[#This Row],[CPI]]/$L$6)</f>
        <v>84.885000000000005</v>
      </c>
      <c r="N1519" s="43">
        <f>1-(Table_Data[[#This Row],[D]]/Table_Data[[#This Row],[E]])</f>
        <v>0.60814383923849813</v>
      </c>
    </row>
    <row r="1520" spans="2:14" x14ac:dyDescent="0.25">
      <c r="B1520" s="27">
        <v>1996.12</v>
      </c>
      <c r="C1520" s="25">
        <v>743.25</v>
      </c>
      <c r="D1520" s="28">
        <v>14.9</v>
      </c>
      <c r="E1520" s="25">
        <v>38.729999999999997</v>
      </c>
      <c r="F1520" s="25">
        <v>158.6</v>
      </c>
      <c r="G1520" s="26">
        <v>6.3</v>
      </c>
      <c r="H1520">
        <f t="shared" si="46"/>
        <v>1996</v>
      </c>
      <c r="I1520">
        <f t="shared" si="47"/>
        <v>12</v>
      </c>
      <c r="J1520">
        <f>Table_Data[[#This Row],[E]]*$J$6/Table_Data[[#This Row],[CPI]]</f>
        <v>64.682762988650694</v>
      </c>
      <c r="K1520">
        <f>Table_Data[[#This Row],[P]]*$J$6/Table_Data[[#This Row],[CPI]]</f>
        <v>1241.2977947667086</v>
      </c>
      <c r="L1520">
        <f>Table_Data[[#This Row],[E]]/(Table_Data[[#This Row],[CPI]]/$L$6)</f>
        <v>4.4688461538461537</v>
      </c>
      <c r="M1520">
        <f>Table_Data[[#This Row],[P]]/(Table_Data[[#This Row],[CPI]]/$L$6)</f>
        <v>85.759615384615387</v>
      </c>
      <c r="N1520" s="43">
        <f>1-(Table_Data[[#This Row],[D]]/Table_Data[[#This Row],[E]])</f>
        <v>0.61528530854634644</v>
      </c>
    </row>
    <row r="1521" spans="2:14" x14ac:dyDescent="0.25">
      <c r="B1521" s="27">
        <v>1997.01</v>
      </c>
      <c r="C1521" s="25">
        <v>766.22</v>
      </c>
      <c r="D1521" s="28">
        <v>14.9533</v>
      </c>
      <c r="E1521" s="25">
        <v>39.2333</v>
      </c>
      <c r="F1521" s="25">
        <v>159.1</v>
      </c>
      <c r="G1521" s="26">
        <v>6.58</v>
      </c>
      <c r="H1521">
        <f t="shared" si="46"/>
        <v>1997</v>
      </c>
      <c r="I1521">
        <f t="shared" si="47"/>
        <v>1</v>
      </c>
      <c r="J1521">
        <f>Table_Data[[#This Row],[E]]*$J$6/Table_Data[[#This Row],[CPI]]</f>
        <v>65.317402917033306</v>
      </c>
      <c r="K1521">
        <f>Table_Data[[#This Row],[P]]*$J$6/Table_Data[[#This Row],[CPI]]</f>
        <v>1275.6383088623509</v>
      </c>
      <c r="L1521">
        <f>Table_Data[[#This Row],[E]]/(Table_Data[[#This Row],[CPI]]/$L$6)</f>
        <v>4.5126925832809555</v>
      </c>
      <c r="M1521">
        <f>Table_Data[[#This Row],[P]]/(Table_Data[[#This Row],[CPI]]/$L$6)</f>
        <v>88.132155876807047</v>
      </c>
      <c r="N1521" s="43">
        <f>1-(Table_Data[[#This Row],[D]]/Table_Data[[#This Row],[E]])</f>
        <v>0.61886203811558038</v>
      </c>
    </row>
    <row r="1522" spans="2:14" x14ac:dyDescent="0.25">
      <c r="B1522" s="27">
        <v>1997.02</v>
      </c>
      <c r="C1522" s="25">
        <v>798.39</v>
      </c>
      <c r="D1522" s="28">
        <v>15.0067</v>
      </c>
      <c r="E1522" s="25">
        <v>39.736699999999999</v>
      </c>
      <c r="F1522" s="25">
        <v>159.6</v>
      </c>
      <c r="G1522" s="26">
        <v>6.42</v>
      </c>
      <c r="H1522">
        <f t="shared" si="46"/>
        <v>1997</v>
      </c>
      <c r="I1522">
        <f t="shared" si="47"/>
        <v>2</v>
      </c>
      <c r="J1522">
        <f>Table_Data[[#This Row],[E]]*$J$6/Table_Data[[#This Row],[CPI]]</f>
        <v>65.948232367794489</v>
      </c>
      <c r="K1522">
        <f>Table_Data[[#This Row],[P]]*$J$6/Table_Data[[#This Row],[CPI]]</f>
        <v>1325.0322558270677</v>
      </c>
      <c r="L1522">
        <f>Table_Data[[#This Row],[E]]/(Table_Data[[#This Row],[CPI]]/$L$6)</f>
        <v>4.5562757518796992</v>
      </c>
      <c r="M1522">
        <f>Table_Data[[#This Row],[P]]/(Table_Data[[#This Row],[CPI]]/$L$6)</f>
        <v>91.544718045112788</v>
      </c>
      <c r="N1522" s="43">
        <f>1-(Table_Data[[#This Row],[D]]/Table_Data[[#This Row],[E]])</f>
        <v>0.62234659647127211</v>
      </c>
    </row>
    <row r="1523" spans="2:14" x14ac:dyDescent="0.25">
      <c r="B1523" s="27">
        <v>1997.03</v>
      </c>
      <c r="C1523" s="25">
        <v>792.16</v>
      </c>
      <c r="D1523" s="28">
        <v>15.06</v>
      </c>
      <c r="E1523" s="25">
        <v>40.24</v>
      </c>
      <c r="F1523" s="25">
        <v>160</v>
      </c>
      <c r="G1523" s="26">
        <v>6.69</v>
      </c>
      <c r="H1523">
        <f t="shared" si="46"/>
        <v>1997</v>
      </c>
      <c r="I1523">
        <f t="shared" si="47"/>
        <v>3</v>
      </c>
      <c r="J1523">
        <f>Table_Data[[#This Row],[E]]*$J$6/Table_Data[[#This Row],[CPI]]</f>
        <v>66.616565500000007</v>
      </c>
      <c r="K1523">
        <f>Table_Data[[#This Row],[P]]*$J$6/Table_Data[[#This Row],[CPI]]</f>
        <v>1311.406027</v>
      </c>
      <c r="L1523">
        <f>Table_Data[[#This Row],[E]]/(Table_Data[[#This Row],[CPI]]/$L$6)</f>
        <v>4.602450000000001</v>
      </c>
      <c r="M1523">
        <f>Table_Data[[#This Row],[P]]/(Table_Data[[#This Row],[CPI]]/$L$6)</f>
        <v>90.603300000000004</v>
      </c>
      <c r="N1523" s="43">
        <f>1-(Table_Data[[#This Row],[D]]/Table_Data[[#This Row],[E]])</f>
        <v>0.62574552683896623</v>
      </c>
    </row>
    <row r="1524" spans="2:14" x14ac:dyDescent="0.25">
      <c r="B1524" s="27">
        <v>1997.04</v>
      </c>
      <c r="C1524" s="25">
        <v>763.93</v>
      </c>
      <c r="D1524" s="28">
        <v>15.093299999999999</v>
      </c>
      <c r="E1524" s="25">
        <v>40.343299999999999</v>
      </c>
      <c r="F1524" s="25">
        <v>160.19999999999999</v>
      </c>
      <c r="G1524" s="26">
        <v>6.89</v>
      </c>
      <c r="H1524">
        <f t="shared" si="46"/>
        <v>1997</v>
      </c>
      <c r="I1524">
        <f t="shared" si="47"/>
        <v>4</v>
      </c>
      <c r="J1524">
        <f>Table_Data[[#This Row],[E]]*$J$6/Table_Data[[#This Row],[CPI]]</f>
        <v>66.704196467540569</v>
      </c>
      <c r="K1524">
        <f>Table_Data[[#This Row],[P]]*$J$6/Table_Data[[#This Row],[CPI]]</f>
        <v>1263.0929251560549</v>
      </c>
      <c r="L1524">
        <f>Table_Data[[#This Row],[E]]/(Table_Data[[#This Row],[CPI]]/$L$6)</f>
        <v>4.6085043071161049</v>
      </c>
      <c r="M1524">
        <f>Table_Data[[#This Row],[P]]/(Table_Data[[#This Row],[CPI]]/$L$6)</f>
        <v>87.26541198501873</v>
      </c>
      <c r="N1524" s="43">
        <f>1-(Table_Data[[#This Row],[D]]/Table_Data[[#This Row],[E]])</f>
        <v>0.62587839864364092</v>
      </c>
    </row>
    <row r="1525" spans="2:14" x14ac:dyDescent="0.25">
      <c r="B1525" s="27">
        <v>1997.05</v>
      </c>
      <c r="C1525" s="25">
        <v>833.09</v>
      </c>
      <c r="D1525" s="28">
        <v>15.1267</v>
      </c>
      <c r="E1525" s="25">
        <v>40.4467</v>
      </c>
      <c r="F1525" s="25">
        <v>160.1</v>
      </c>
      <c r="G1525" s="26">
        <v>6.71</v>
      </c>
      <c r="H1525">
        <f t="shared" si="46"/>
        <v>1997</v>
      </c>
      <c r="I1525">
        <f t="shared" si="47"/>
        <v>5</v>
      </c>
      <c r="J1525">
        <f>Table_Data[[#This Row],[E]]*$J$6/Table_Data[[#This Row],[CPI]]</f>
        <v>66.916930392879451</v>
      </c>
      <c r="K1525">
        <f>Table_Data[[#This Row],[P]]*$J$6/Table_Data[[#This Row],[CPI]]</f>
        <v>1378.3034349156778</v>
      </c>
      <c r="L1525">
        <f>Table_Data[[#This Row],[E]]/(Table_Data[[#This Row],[CPI]]/$L$6)</f>
        <v>4.6232018113678945</v>
      </c>
      <c r="M1525">
        <f>Table_Data[[#This Row],[P]]/(Table_Data[[#This Row],[CPI]]/$L$6)</f>
        <v>95.225153029356647</v>
      </c>
      <c r="N1525" s="43">
        <f>1-(Table_Data[[#This Row],[D]]/Table_Data[[#This Row],[E]])</f>
        <v>0.62600904400111745</v>
      </c>
    </row>
    <row r="1526" spans="2:14" x14ac:dyDescent="0.25">
      <c r="B1526" s="27">
        <v>1997.06</v>
      </c>
      <c r="C1526" s="25">
        <v>876.29</v>
      </c>
      <c r="D1526" s="28">
        <v>15.16</v>
      </c>
      <c r="E1526" s="25">
        <v>40.549999999999997</v>
      </c>
      <c r="F1526" s="25">
        <v>160.30000000000001</v>
      </c>
      <c r="G1526" s="26">
        <v>6.49</v>
      </c>
      <c r="H1526">
        <f t="shared" si="46"/>
        <v>1997</v>
      </c>
      <c r="I1526">
        <f t="shared" si="47"/>
        <v>6</v>
      </c>
      <c r="J1526">
        <f>Table_Data[[#This Row],[E]]*$J$6/Table_Data[[#This Row],[CPI]]</f>
        <v>67.004131940112273</v>
      </c>
      <c r="K1526">
        <f>Table_Data[[#This Row],[P]]*$J$6/Table_Data[[#This Row],[CPI]]</f>
        <v>1447.9667269494696</v>
      </c>
      <c r="L1526">
        <f>Table_Data[[#This Row],[E]]/(Table_Data[[#This Row],[CPI]]/$L$6)</f>
        <v>4.629226450405489</v>
      </c>
      <c r="M1526">
        <f>Table_Data[[#This Row],[P]]/(Table_Data[[#This Row],[CPI]]/$L$6)</f>
        <v>100.03809731752962</v>
      </c>
      <c r="N1526" s="43">
        <f>1-(Table_Data[[#This Row],[D]]/Table_Data[[#This Row],[E]])</f>
        <v>0.62614056720098643</v>
      </c>
    </row>
    <row r="1527" spans="2:14" x14ac:dyDescent="0.25">
      <c r="B1527" s="27">
        <v>1997.07</v>
      </c>
      <c r="C1527" s="25">
        <v>925.29</v>
      </c>
      <c r="D1527" s="28">
        <v>15.216699999999999</v>
      </c>
      <c r="E1527" s="25">
        <v>40.58</v>
      </c>
      <c r="F1527" s="25">
        <v>160.5</v>
      </c>
      <c r="G1527" s="26">
        <v>6.22</v>
      </c>
      <c r="H1527">
        <f t="shared" si="46"/>
        <v>1997</v>
      </c>
      <c r="I1527">
        <f t="shared" si="47"/>
        <v>7.0000000000000009</v>
      </c>
      <c r="J1527">
        <f>Table_Data[[#This Row],[E]]*$J$6/Table_Data[[#This Row],[CPI]]</f>
        <v>66.970147414330214</v>
      </c>
      <c r="K1527">
        <f>Table_Data[[#This Row],[P]]*$J$6/Table_Data[[#This Row],[CPI]]</f>
        <v>1527.0282824299065</v>
      </c>
      <c r="L1527">
        <f>Table_Data[[#This Row],[E]]/(Table_Data[[#This Row],[CPI]]/$L$6)</f>
        <v>4.6268785046728977</v>
      </c>
      <c r="M1527">
        <f>Table_Data[[#This Row],[P]]/(Table_Data[[#This Row],[CPI]]/$L$6)</f>
        <v>105.50035514018693</v>
      </c>
      <c r="N1527" s="43">
        <f>1-(Table_Data[[#This Row],[D]]/Table_Data[[#This Row],[E]])</f>
        <v>0.62501971414489899</v>
      </c>
    </row>
    <row r="1528" spans="2:14" x14ac:dyDescent="0.25">
      <c r="B1528" s="27">
        <v>1997.08</v>
      </c>
      <c r="C1528" s="25">
        <v>927.24</v>
      </c>
      <c r="D1528" s="28">
        <v>15.273300000000001</v>
      </c>
      <c r="E1528" s="25">
        <v>40.61</v>
      </c>
      <c r="F1528" s="25">
        <v>160.80000000000001</v>
      </c>
      <c r="G1528" s="26">
        <v>6.3</v>
      </c>
      <c r="H1528">
        <f t="shared" si="46"/>
        <v>1997</v>
      </c>
      <c r="I1528">
        <f t="shared" si="47"/>
        <v>8</v>
      </c>
      <c r="J1528">
        <f>Table_Data[[#This Row],[E]]*$J$6/Table_Data[[#This Row],[CPI]]</f>
        <v>66.894620460198993</v>
      </c>
      <c r="K1528">
        <f>Table_Data[[#This Row],[P]]*$J$6/Table_Data[[#This Row],[CPI]]</f>
        <v>1527.3914768656716</v>
      </c>
      <c r="L1528">
        <f>Table_Data[[#This Row],[E]]/(Table_Data[[#This Row],[CPI]]/$L$6)</f>
        <v>4.6216604477611938</v>
      </c>
      <c r="M1528">
        <f>Table_Data[[#This Row],[P]]/(Table_Data[[#This Row],[CPI]]/$L$6)</f>
        <v>105.52544776119402</v>
      </c>
      <c r="N1528" s="43">
        <f>1-(Table_Data[[#This Row],[D]]/Table_Data[[#This Row],[E]])</f>
        <v>0.62390297956168428</v>
      </c>
    </row>
    <row r="1529" spans="2:14" x14ac:dyDescent="0.25">
      <c r="B1529" s="27">
        <v>1997.09</v>
      </c>
      <c r="C1529" s="25">
        <v>937.02</v>
      </c>
      <c r="D1529" s="28">
        <v>15.33</v>
      </c>
      <c r="E1529" s="25">
        <v>40.64</v>
      </c>
      <c r="F1529" s="25">
        <v>161.19999999999999</v>
      </c>
      <c r="G1529" s="26">
        <v>6.21</v>
      </c>
      <c r="H1529">
        <f t="shared" si="46"/>
        <v>1997</v>
      </c>
      <c r="I1529">
        <f t="shared" si="47"/>
        <v>9</v>
      </c>
      <c r="J1529">
        <f>Table_Data[[#This Row],[E]]*$J$6/Table_Data[[#This Row],[CPI]]</f>
        <v>66.777923573201008</v>
      </c>
      <c r="K1529">
        <f>Table_Data[[#This Row],[P]]*$J$6/Table_Data[[#This Row],[CPI]]</f>
        <v>1539.671504590571</v>
      </c>
      <c r="L1529">
        <f>Table_Data[[#This Row],[E]]/(Table_Data[[#This Row],[CPI]]/$L$6)</f>
        <v>4.6135980148883382</v>
      </c>
      <c r="M1529">
        <f>Table_Data[[#This Row],[P]]/(Table_Data[[#This Row],[CPI]]/$L$6)</f>
        <v>106.37385856079406</v>
      </c>
      <c r="N1529" s="43">
        <f>1-(Table_Data[[#This Row],[D]]/Table_Data[[#This Row],[E]])</f>
        <v>0.6227854330708662</v>
      </c>
    </row>
    <row r="1530" spans="2:14" x14ac:dyDescent="0.25">
      <c r="B1530" s="27">
        <v>1997.1</v>
      </c>
      <c r="C1530" s="25">
        <v>951.16</v>
      </c>
      <c r="D1530" s="28">
        <v>15.386699999999999</v>
      </c>
      <c r="E1530" s="25">
        <v>40.333300000000001</v>
      </c>
      <c r="F1530" s="25">
        <v>161.6</v>
      </c>
      <c r="G1530" s="26">
        <v>6.03</v>
      </c>
      <c r="H1530">
        <f t="shared" si="46"/>
        <v>1997</v>
      </c>
      <c r="I1530">
        <f t="shared" si="47"/>
        <v>10</v>
      </c>
      <c r="J1530">
        <f>Table_Data[[#This Row],[E]]*$J$6/Table_Data[[#This Row],[CPI]]</f>
        <v>66.109922673886146</v>
      </c>
      <c r="K1530">
        <f>Table_Data[[#This Row],[P]]*$J$6/Table_Data[[#This Row],[CPI]]</f>
        <v>1559.037174009901</v>
      </c>
      <c r="L1530">
        <f>Table_Data[[#This Row],[E]]/(Table_Data[[#This Row],[CPI]]/$L$6)</f>
        <v>4.5674467202970304</v>
      </c>
      <c r="M1530">
        <f>Table_Data[[#This Row],[P]]/(Table_Data[[#This Row],[CPI]]/$L$6)</f>
        <v>107.71180693069307</v>
      </c>
      <c r="N1530" s="43">
        <f>1-(Table_Data[[#This Row],[D]]/Table_Data[[#This Row],[E]])</f>
        <v>0.61851125496797932</v>
      </c>
    </row>
    <row r="1531" spans="2:14" x14ac:dyDescent="0.25">
      <c r="B1531" s="27">
        <v>1997.11</v>
      </c>
      <c r="C1531" s="25">
        <v>938.92</v>
      </c>
      <c r="D1531" s="28">
        <v>15.443300000000001</v>
      </c>
      <c r="E1531" s="25">
        <v>40.026699999999998</v>
      </c>
      <c r="F1531" s="25">
        <v>161.5</v>
      </c>
      <c r="G1531" s="26">
        <v>5.88</v>
      </c>
      <c r="H1531">
        <f t="shared" si="46"/>
        <v>1997</v>
      </c>
      <c r="I1531">
        <f t="shared" si="47"/>
        <v>11</v>
      </c>
      <c r="J1531">
        <f>Table_Data[[#This Row],[E]]*$J$6/Table_Data[[#This Row],[CPI]]</f>
        <v>65.6480013368421</v>
      </c>
      <c r="K1531">
        <f>Table_Data[[#This Row],[P]]*$J$6/Table_Data[[#This Row],[CPI]]</f>
        <v>1539.9276336842106</v>
      </c>
      <c r="L1531">
        <f>Table_Data[[#This Row],[E]]/(Table_Data[[#This Row],[CPI]]/$L$6)</f>
        <v>4.5355331888544894</v>
      </c>
      <c r="M1531">
        <f>Table_Data[[#This Row],[P]]/(Table_Data[[#This Row],[CPI]]/$L$6)</f>
        <v>106.39155417956655</v>
      </c>
      <c r="N1531" s="43">
        <f>1-(Table_Data[[#This Row],[D]]/Table_Data[[#This Row],[E]])</f>
        <v>0.61417503816202679</v>
      </c>
    </row>
    <row r="1532" spans="2:14" x14ac:dyDescent="0.25">
      <c r="B1532" s="27">
        <v>1997.12</v>
      </c>
      <c r="C1532" s="25">
        <v>962.37</v>
      </c>
      <c r="D1532" s="28">
        <v>15.5</v>
      </c>
      <c r="E1532" s="25">
        <v>39.72</v>
      </c>
      <c r="F1532" s="25">
        <v>161.30000000000001</v>
      </c>
      <c r="G1532" s="26">
        <v>5.81</v>
      </c>
      <c r="H1532">
        <f t="shared" si="46"/>
        <v>1997</v>
      </c>
      <c r="I1532">
        <f t="shared" si="47"/>
        <v>12</v>
      </c>
      <c r="J1532">
        <f>Table_Data[[#This Row],[E]]*$J$6/Table_Data[[#This Row],[CPI]]</f>
        <v>65.225755982641033</v>
      </c>
      <c r="K1532">
        <f>Table_Data[[#This Row],[P]]*$J$6/Table_Data[[#This Row],[CPI]]</f>
        <v>1580.3451859268444</v>
      </c>
      <c r="L1532">
        <f>Table_Data[[#This Row],[E]]/(Table_Data[[#This Row],[CPI]]/$L$6)</f>
        <v>4.5063608183508981</v>
      </c>
      <c r="M1532">
        <f>Table_Data[[#This Row],[P]]/(Table_Data[[#This Row],[CPI]]/$L$6)</f>
        <v>109.1839491630502</v>
      </c>
      <c r="N1532" s="43">
        <f>1-(Table_Data[[#This Row],[D]]/Table_Data[[#This Row],[E]])</f>
        <v>0.60976837865055389</v>
      </c>
    </row>
    <row r="1533" spans="2:14" x14ac:dyDescent="0.25">
      <c r="B1533" s="27">
        <v>1998.01</v>
      </c>
      <c r="C1533" s="25">
        <v>963.36</v>
      </c>
      <c r="D1533" s="28">
        <v>15.55</v>
      </c>
      <c r="E1533" s="25">
        <v>39.659999999999997</v>
      </c>
      <c r="F1533" s="25">
        <v>161.6</v>
      </c>
      <c r="G1533" s="26">
        <v>5.54</v>
      </c>
      <c r="H1533">
        <f t="shared" si="46"/>
        <v>1998</v>
      </c>
      <c r="I1533">
        <f t="shared" si="47"/>
        <v>1</v>
      </c>
      <c r="J1533">
        <f>Table_Data[[#This Row],[E]]*$J$6/Table_Data[[#This Row],[CPI]]</f>
        <v>65.006323143564359</v>
      </c>
      <c r="K1533">
        <f>Table_Data[[#This Row],[P]]*$J$6/Table_Data[[#This Row],[CPI]]</f>
        <v>1579.0340762376238</v>
      </c>
      <c r="L1533">
        <f>Table_Data[[#This Row],[E]]/(Table_Data[[#This Row],[CPI]]/$L$6)</f>
        <v>4.4912004950495046</v>
      </c>
      <c r="M1533">
        <f>Table_Data[[#This Row],[P]]/(Table_Data[[#This Row],[CPI]]/$L$6)</f>
        <v>109.09336633663368</v>
      </c>
      <c r="N1533" s="43">
        <f>1-(Table_Data[[#This Row],[D]]/Table_Data[[#This Row],[E]])</f>
        <v>0.60791729702470998</v>
      </c>
    </row>
    <row r="1534" spans="2:14" x14ac:dyDescent="0.25">
      <c r="B1534" s="27">
        <v>1998.02</v>
      </c>
      <c r="C1534" s="25">
        <v>1023.74</v>
      </c>
      <c r="D1534" s="28">
        <v>15.6</v>
      </c>
      <c r="E1534" s="25">
        <v>39.6</v>
      </c>
      <c r="F1534" s="25">
        <v>161.9</v>
      </c>
      <c r="G1534" s="26">
        <v>5.57</v>
      </c>
      <c r="H1534">
        <f t="shared" si="46"/>
        <v>1998</v>
      </c>
      <c r="I1534">
        <f t="shared" si="47"/>
        <v>2</v>
      </c>
      <c r="J1534">
        <f>Table_Data[[#This Row],[E]]*$J$6/Table_Data[[#This Row],[CPI]]</f>
        <v>64.787703520691792</v>
      </c>
      <c r="K1534">
        <f>Table_Data[[#This Row],[P]]*$J$6/Table_Data[[#This Row],[CPI]]</f>
        <v>1674.8930202594195</v>
      </c>
      <c r="L1534">
        <f>Table_Data[[#This Row],[E]]/(Table_Data[[#This Row],[CPI]]/$L$6)</f>
        <v>4.4760963557751694</v>
      </c>
      <c r="M1534">
        <f>Table_Data[[#This Row],[P]]/(Table_Data[[#This Row],[CPI]]/$L$6)</f>
        <v>115.71613341568869</v>
      </c>
      <c r="N1534" s="43">
        <f>1-(Table_Data[[#This Row],[D]]/Table_Data[[#This Row],[E]])</f>
        <v>0.60606060606060608</v>
      </c>
    </row>
    <row r="1535" spans="2:14" x14ac:dyDescent="0.25">
      <c r="B1535" s="27">
        <v>1998.03</v>
      </c>
      <c r="C1535" s="25">
        <v>1076.83</v>
      </c>
      <c r="D1535" s="28">
        <v>15.64</v>
      </c>
      <c r="E1535" s="25">
        <v>39.54</v>
      </c>
      <c r="F1535" s="25">
        <v>162.19999999999999</v>
      </c>
      <c r="G1535" s="26">
        <v>5.65</v>
      </c>
      <c r="H1535">
        <f t="shared" si="46"/>
        <v>1998</v>
      </c>
      <c r="I1535">
        <f t="shared" si="47"/>
        <v>3</v>
      </c>
      <c r="J1535">
        <f>Table_Data[[#This Row],[E]]*$J$6/Table_Data[[#This Row],[CPI]]</f>
        <v>64.569892601726266</v>
      </c>
      <c r="K1535">
        <f>Table_Data[[#This Row],[P]]*$J$6/Table_Data[[#This Row],[CPI]]</f>
        <v>1758.4926011713935</v>
      </c>
      <c r="L1535">
        <f>Table_Data[[#This Row],[E]]/(Table_Data[[#This Row],[CPI]]/$L$6)</f>
        <v>4.4610480887792852</v>
      </c>
      <c r="M1535">
        <f>Table_Data[[#This Row],[P]]/(Table_Data[[#This Row],[CPI]]/$L$6)</f>
        <v>121.4919173859433</v>
      </c>
      <c r="N1535" s="43">
        <f>1-(Table_Data[[#This Row],[D]]/Table_Data[[#This Row],[E]])</f>
        <v>0.60445118866970149</v>
      </c>
    </row>
    <row r="1536" spans="2:14" x14ac:dyDescent="0.25">
      <c r="B1536" s="27">
        <v>1998.04</v>
      </c>
      <c r="C1536" s="25">
        <v>1112.2</v>
      </c>
      <c r="D1536" s="28">
        <v>15.75</v>
      </c>
      <c r="E1536" s="25">
        <v>39.35</v>
      </c>
      <c r="F1536" s="25">
        <v>162.5</v>
      </c>
      <c r="G1536" s="26">
        <v>5.64</v>
      </c>
      <c r="H1536">
        <f t="shared" si="46"/>
        <v>1998</v>
      </c>
      <c r="I1536">
        <f t="shared" si="47"/>
        <v>4</v>
      </c>
      <c r="J1536">
        <f>Table_Data[[#This Row],[E]]*$J$6/Table_Data[[#This Row],[CPI]]</f>
        <v>64.140984307692321</v>
      </c>
      <c r="K1536">
        <f>Table_Data[[#This Row],[P]]*$J$6/Table_Data[[#This Row],[CPI]]</f>
        <v>1812.8996886153848</v>
      </c>
      <c r="L1536">
        <f>Table_Data[[#This Row],[E]]/(Table_Data[[#This Row],[CPI]]/$L$6)</f>
        <v>4.4314153846153843</v>
      </c>
      <c r="M1536">
        <f>Table_Data[[#This Row],[P]]/(Table_Data[[#This Row],[CPI]]/$L$6)</f>
        <v>125.25083076923077</v>
      </c>
      <c r="N1536" s="43">
        <f>1-(Table_Data[[#This Row],[D]]/Table_Data[[#This Row],[E]])</f>
        <v>0.59974587039390093</v>
      </c>
    </row>
    <row r="1537" spans="2:14" x14ac:dyDescent="0.25">
      <c r="B1537" s="27">
        <v>1998.05</v>
      </c>
      <c r="C1537" s="25">
        <v>1108.42</v>
      </c>
      <c r="D1537" s="28">
        <v>15.85</v>
      </c>
      <c r="E1537" s="25">
        <v>39.159999999999997</v>
      </c>
      <c r="F1537" s="25">
        <v>162.80000000000001</v>
      </c>
      <c r="G1537" s="26">
        <v>5.65</v>
      </c>
      <c r="H1537">
        <f t="shared" si="46"/>
        <v>1998</v>
      </c>
      <c r="I1537">
        <f t="shared" si="47"/>
        <v>5</v>
      </c>
      <c r="J1537">
        <f>Table_Data[[#This Row],[E]]*$J$6/Table_Data[[#This Row],[CPI]]</f>
        <v>63.713656756756748</v>
      </c>
      <c r="K1537">
        <f>Table_Data[[#This Row],[P]]*$J$6/Table_Data[[#This Row],[CPI]]</f>
        <v>1803.4088718673217</v>
      </c>
      <c r="L1537">
        <f>Table_Data[[#This Row],[E]]/(Table_Data[[#This Row],[CPI]]/$L$6)</f>
        <v>4.4018918918918919</v>
      </c>
      <c r="M1537">
        <f>Table_Data[[#This Row],[P]]/(Table_Data[[#This Row],[CPI]]/$L$6)</f>
        <v>124.59512285012286</v>
      </c>
      <c r="N1537" s="43">
        <f>1-(Table_Data[[#This Row],[D]]/Table_Data[[#This Row],[E]])</f>
        <v>0.59525025536261489</v>
      </c>
    </row>
    <row r="1538" spans="2:14" x14ac:dyDescent="0.25">
      <c r="B1538" s="27">
        <v>1998.06</v>
      </c>
      <c r="C1538" s="25">
        <v>1108.3900000000001</v>
      </c>
      <c r="D1538" s="28">
        <v>15.95</v>
      </c>
      <c r="E1538" s="25">
        <v>38.97</v>
      </c>
      <c r="F1538" s="25">
        <v>163</v>
      </c>
      <c r="G1538" s="26">
        <v>5.5</v>
      </c>
      <c r="H1538">
        <f t="shared" si="46"/>
        <v>1998</v>
      </c>
      <c r="I1538">
        <f t="shared" si="47"/>
        <v>6</v>
      </c>
      <c r="J1538">
        <f>Table_Data[[#This Row],[E]]*$J$6/Table_Data[[#This Row],[CPI]]</f>
        <v>63.326728159509202</v>
      </c>
      <c r="K1538">
        <f>Table_Data[[#This Row],[P]]*$J$6/Table_Data[[#This Row],[CPI]]</f>
        <v>1801.1473498773009</v>
      </c>
      <c r="L1538">
        <f>Table_Data[[#This Row],[E]]/(Table_Data[[#This Row],[CPI]]/$L$6)</f>
        <v>4.3751595092024544</v>
      </c>
      <c r="M1538">
        <f>Table_Data[[#This Row],[P]]/(Table_Data[[#This Row],[CPI]]/$L$6)</f>
        <v>124.43887730061353</v>
      </c>
      <c r="N1538" s="43">
        <f>1-(Table_Data[[#This Row],[D]]/Table_Data[[#This Row],[E]])</f>
        <v>0.59071080318193481</v>
      </c>
    </row>
    <row r="1539" spans="2:14" x14ac:dyDescent="0.25">
      <c r="B1539" s="27">
        <v>1998.07</v>
      </c>
      <c r="C1539" s="25">
        <v>1156.58</v>
      </c>
      <c r="D1539" s="28">
        <v>16.0167</v>
      </c>
      <c r="E1539" s="25">
        <v>38.676699999999997</v>
      </c>
      <c r="F1539" s="25">
        <v>163.19999999999999</v>
      </c>
      <c r="G1539" s="26">
        <v>5.46</v>
      </c>
      <c r="H1539">
        <f t="shared" si="46"/>
        <v>1998</v>
      </c>
      <c r="I1539">
        <f t="shared" si="47"/>
        <v>7.0000000000000009</v>
      </c>
      <c r="J1539">
        <f>Table_Data[[#This Row],[E]]*$J$6/Table_Data[[#This Row],[CPI]]</f>
        <v>62.773089864583334</v>
      </c>
      <c r="K1539">
        <f>Table_Data[[#This Row],[P]]*$J$6/Table_Data[[#This Row],[CPI]]</f>
        <v>1877.1534354166665</v>
      </c>
      <c r="L1539">
        <f>Table_Data[[#This Row],[E]]/(Table_Data[[#This Row],[CPI]]/$L$6)</f>
        <v>4.3369093750000003</v>
      </c>
      <c r="M1539">
        <f>Table_Data[[#This Row],[P]]/(Table_Data[[#This Row],[CPI]]/$L$6)</f>
        <v>129.69003676470589</v>
      </c>
      <c r="N1539" s="43">
        <f>1-(Table_Data[[#This Row],[D]]/Table_Data[[#This Row],[E]])</f>
        <v>0.58588245636261616</v>
      </c>
    </row>
    <row r="1540" spans="2:14" x14ac:dyDescent="0.25">
      <c r="B1540" s="27">
        <v>1998.08</v>
      </c>
      <c r="C1540" s="25">
        <v>1074.6199999999999</v>
      </c>
      <c r="D1540" s="28">
        <v>16.083300000000001</v>
      </c>
      <c r="E1540" s="25">
        <v>38.383299999999998</v>
      </c>
      <c r="F1540" s="25">
        <v>163.4</v>
      </c>
      <c r="G1540" s="26">
        <v>5.34</v>
      </c>
      <c r="H1540">
        <f t="shared" si="46"/>
        <v>1998</v>
      </c>
      <c r="I1540">
        <f t="shared" si="47"/>
        <v>8</v>
      </c>
      <c r="J1540">
        <f>Table_Data[[#This Row],[E]]*$J$6/Table_Data[[#This Row],[CPI]]</f>
        <v>62.220644761933897</v>
      </c>
      <c r="K1540">
        <f>Table_Data[[#This Row],[P]]*$J$6/Table_Data[[#This Row],[CPI]]</f>
        <v>1741.9958490820072</v>
      </c>
      <c r="L1540">
        <f>Table_Data[[#This Row],[E]]/(Table_Data[[#This Row],[CPI]]/$L$6)</f>
        <v>4.2987416768665847</v>
      </c>
      <c r="M1540">
        <f>Table_Data[[#This Row],[P]]/(Table_Data[[#This Row],[CPI]]/$L$6)</f>
        <v>120.35217870257037</v>
      </c>
      <c r="N1540" s="43">
        <f>1-(Table_Data[[#This Row],[D]]/Table_Data[[#This Row],[E]])</f>
        <v>0.58098183324518726</v>
      </c>
    </row>
    <row r="1541" spans="2:14" x14ac:dyDescent="0.25">
      <c r="B1541" s="27">
        <v>1998.09</v>
      </c>
      <c r="C1541" s="25">
        <v>1020.64</v>
      </c>
      <c r="D1541" s="28">
        <v>16.14</v>
      </c>
      <c r="E1541" s="25">
        <v>38.090000000000003</v>
      </c>
      <c r="F1541" s="25">
        <v>163.6</v>
      </c>
      <c r="G1541" s="26">
        <v>4.8099999999999996</v>
      </c>
      <c r="H1541">
        <f t="shared" si="46"/>
        <v>1998</v>
      </c>
      <c r="I1541">
        <f t="shared" si="47"/>
        <v>9</v>
      </c>
      <c r="J1541">
        <f>Table_Data[[#This Row],[E]]*$J$6/Table_Data[[#This Row],[CPI]]</f>
        <v>61.669712286063579</v>
      </c>
      <c r="K1541">
        <f>Table_Data[[#This Row],[P]]*$J$6/Table_Data[[#This Row],[CPI]]</f>
        <v>1652.469812224939</v>
      </c>
      <c r="L1541">
        <f>Table_Data[[#This Row],[E]]/(Table_Data[[#This Row],[CPI]]/$L$6)</f>
        <v>4.2606784841075802</v>
      </c>
      <c r="M1541">
        <f>Table_Data[[#This Row],[P]]/(Table_Data[[#This Row],[CPI]]/$L$6)</f>
        <v>114.16694376528118</v>
      </c>
      <c r="N1541" s="43">
        <f>1-(Table_Data[[#This Row],[D]]/Table_Data[[#This Row],[E]])</f>
        <v>0.57626673667629302</v>
      </c>
    </row>
    <row r="1542" spans="2:14" x14ac:dyDescent="0.25">
      <c r="B1542" s="27">
        <v>1998.1</v>
      </c>
      <c r="C1542" s="25">
        <v>1032.47</v>
      </c>
      <c r="D1542" s="28">
        <v>16.166699999999999</v>
      </c>
      <c r="E1542" s="25">
        <v>37.963299999999997</v>
      </c>
      <c r="F1542" s="25">
        <v>164</v>
      </c>
      <c r="G1542" s="26">
        <v>4.53</v>
      </c>
      <c r="H1542">
        <f t="shared" si="46"/>
        <v>1998</v>
      </c>
      <c r="I1542">
        <f t="shared" si="47"/>
        <v>10</v>
      </c>
      <c r="J1542">
        <f>Table_Data[[#This Row],[E]]*$J$6/Table_Data[[#This Row],[CPI]]</f>
        <v>61.314664720121947</v>
      </c>
      <c r="K1542">
        <f>Table_Data[[#This Row],[P]]*$J$6/Table_Data[[#This Row],[CPI]]</f>
        <v>1667.5460743292685</v>
      </c>
      <c r="L1542">
        <f>Table_Data[[#This Row],[E]]/(Table_Data[[#This Row],[CPI]]/$L$6)</f>
        <v>4.2361487195121947</v>
      </c>
      <c r="M1542">
        <f>Table_Data[[#This Row],[P]]/(Table_Data[[#This Row],[CPI]]/$L$6)</f>
        <v>115.20854268292685</v>
      </c>
      <c r="N1542" s="43">
        <f>1-(Table_Data[[#This Row],[D]]/Table_Data[[#This Row],[E]])</f>
        <v>0.57414924413841795</v>
      </c>
    </row>
    <row r="1543" spans="2:14" x14ac:dyDescent="0.25">
      <c r="B1543" s="27">
        <v>1998.11</v>
      </c>
      <c r="C1543" s="25">
        <v>1144.43</v>
      </c>
      <c r="D1543" s="28">
        <v>16.183299999999999</v>
      </c>
      <c r="E1543" s="25">
        <v>37.8367</v>
      </c>
      <c r="F1543" s="25">
        <v>164</v>
      </c>
      <c r="G1543" s="26">
        <v>4.83</v>
      </c>
      <c r="H1543">
        <f t="shared" si="46"/>
        <v>1998</v>
      </c>
      <c r="I1543">
        <f t="shared" si="47"/>
        <v>11</v>
      </c>
      <c r="J1543">
        <f>Table_Data[[#This Row],[E]]*$J$6/Table_Data[[#This Row],[CPI]]</f>
        <v>61.110192596951229</v>
      </c>
      <c r="K1543">
        <f>Table_Data[[#This Row],[P]]*$J$6/Table_Data[[#This Row],[CPI]]</f>
        <v>1848.3730799390246</v>
      </c>
      <c r="L1543">
        <f>Table_Data[[#This Row],[E]]/(Table_Data[[#This Row],[CPI]]/$L$6)</f>
        <v>4.2220220121951222</v>
      </c>
      <c r="M1543">
        <f>Table_Data[[#This Row],[P]]/(Table_Data[[#This Row],[CPI]]/$L$6)</f>
        <v>127.70164024390246</v>
      </c>
      <c r="N1543" s="43">
        <f>1-(Table_Data[[#This Row],[D]]/Table_Data[[#This Row],[E]])</f>
        <v>0.57228563801811472</v>
      </c>
    </row>
    <row r="1544" spans="2:14" x14ac:dyDescent="0.25">
      <c r="B1544" s="27">
        <v>1998.12</v>
      </c>
      <c r="C1544" s="25">
        <v>1190.05</v>
      </c>
      <c r="D1544" s="28">
        <v>16.2</v>
      </c>
      <c r="E1544" s="25">
        <v>37.71</v>
      </c>
      <c r="F1544" s="25">
        <v>163.9</v>
      </c>
      <c r="G1544" s="26">
        <v>4.6500000000000004</v>
      </c>
      <c r="H1544">
        <f t="shared" si="46"/>
        <v>1998</v>
      </c>
      <c r="I1544">
        <f t="shared" si="47"/>
        <v>12</v>
      </c>
      <c r="J1544">
        <f>Table_Data[[#This Row],[E]]*$J$6/Table_Data[[#This Row],[CPI]]</f>
        <v>60.942719158023181</v>
      </c>
      <c r="K1544">
        <f>Table_Data[[#This Row],[P]]*$J$6/Table_Data[[#This Row],[CPI]]</f>
        <v>1923.2268081147038</v>
      </c>
      <c r="L1544">
        <f>Table_Data[[#This Row],[E]]/(Table_Data[[#This Row],[CPI]]/$L$6)</f>
        <v>4.2104514948139107</v>
      </c>
      <c r="M1544">
        <f>Table_Data[[#This Row],[P]]/(Table_Data[[#This Row],[CPI]]/$L$6)</f>
        <v>132.87318486882245</v>
      </c>
      <c r="N1544" s="43">
        <f>1-(Table_Data[[#This Row],[D]]/Table_Data[[#This Row],[E]])</f>
        <v>0.57040572792362765</v>
      </c>
    </row>
    <row r="1545" spans="2:14" x14ac:dyDescent="0.25">
      <c r="B1545" s="27">
        <v>1999.01</v>
      </c>
      <c r="C1545" s="25">
        <v>1248.77</v>
      </c>
      <c r="D1545" s="28">
        <v>16.283333330000001</v>
      </c>
      <c r="E1545" s="25">
        <v>37.933333330000004</v>
      </c>
      <c r="F1545" s="25">
        <v>164.3</v>
      </c>
      <c r="G1545" s="26">
        <v>4.72</v>
      </c>
      <c r="H1545">
        <f t="shared" si="46"/>
        <v>1999</v>
      </c>
      <c r="I1545">
        <f t="shared" si="47"/>
        <v>1</v>
      </c>
      <c r="J1545">
        <f>Table_Data[[#This Row],[E]]*$J$6/Table_Data[[#This Row],[CPI]]</f>
        <v>61.154397641207616</v>
      </c>
      <c r="K1545">
        <f>Table_Data[[#This Row],[P]]*$J$6/Table_Data[[#This Row],[CPI]]</f>
        <v>2013.2102939135725</v>
      </c>
      <c r="L1545">
        <f>Table_Data[[#This Row],[E]]/(Table_Data[[#This Row],[CPI]]/$L$6)</f>
        <v>4.2250760799695675</v>
      </c>
      <c r="M1545">
        <f>Table_Data[[#This Row],[P]]/(Table_Data[[#This Row],[CPI]]/$L$6)</f>
        <v>139.09002434570905</v>
      </c>
      <c r="N1545" s="43">
        <f>1-(Table_Data[[#This Row],[D]]/Table_Data[[#This Row],[E]])</f>
        <v>0.57073813713275379</v>
      </c>
    </row>
    <row r="1546" spans="2:14" x14ac:dyDescent="0.25">
      <c r="B1546" s="27">
        <v>1999.02</v>
      </c>
      <c r="C1546" s="25">
        <v>1246.58</v>
      </c>
      <c r="D1546" s="28">
        <v>16.366666670000001</v>
      </c>
      <c r="E1546" s="25">
        <v>38.15666667</v>
      </c>
      <c r="F1546" s="25">
        <v>164.5</v>
      </c>
      <c r="G1546" s="26">
        <v>5</v>
      </c>
      <c r="H1546">
        <f t="shared" ref="H1546:H1609" si="48">VALUE(LEFT(B1546,4))</f>
        <v>1999</v>
      </c>
      <c r="I1546">
        <f t="shared" ref="I1546:I1609" si="49">VALUE(_xlfn.CONCAT("0.",RIGHT(B1546,LEN(B1546)-FIND(".",B1546))))*100</f>
        <v>2</v>
      </c>
      <c r="J1546">
        <f>Table_Data[[#This Row],[E]]*$J$6/Table_Data[[#This Row],[CPI]]</f>
        <v>61.439655912155558</v>
      </c>
      <c r="K1546">
        <f>Table_Data[[#This Row],[P]]*$J$6/Table_Data[[#This Row],[CPI]]</f>
        <v>2007.2362958054712</v>
      </c>
      <c r="L1546">
        <f>Table_Data[[#This Row],[E]]/(Table_Data[[#This Row],[CPI]]/$L$6)</f>
        <v>4.2447841948996965</v>
      </c>
      <c r="M1546">
        <f>Table_Data[[#This Row],[P]]/(Table_Data[[#This Row],[CPI]]/$L$6)</f>
        <v>138.67728875379939</v>
      </c>
      <c r="N1546" s="43">
        <f>1-(Table_Data[[#This Row],[D]]/Table_Data[[#This Row],[E]])</f>
        <v>0.57106665496889431</v>
      </c>
    </row>
    <row r="1547" spans="2:14" x14ac:dyDescent="0.25">
      <c r="B1547" s="27">
        <v>1999.03</v>
      </c>
      <c r="C1547" s="25">
        <v>1281.6600000000001</v>
      </c>
      <c r="D1547" s="28">
        <v>16.45</v>
      </c>
      <c r="E1547" s="25">
        <v>38.380000000000003</v>
      </c>
      <c r="F1547" s="25">
        <v>165</v>
      </c>
      <c r="G1547" s="26">
        <v>5.23</v>
      </c>
      <c r="H1547">
        <f t="shared" si="48"/>
        <v>1999</v>
      </c>
      <c r="I1547">
        <f t="shared" si="49"/>
        <v>3</v>
      </c>
      <c r="J1547">
        <f>Table_Data[[#This Row],[E]]*$J$6/Table_Data[[#This Row],[CPI]]</f>
        <v>61.611995515151527</v>
      </c>
      <c r="K1547">
        <f>Table_Data[[#This Row],[P]]*$J$6/Table_Data[[#This Row],[CPI]]</f>
        <v>2057.4682170909091</v>
      </c>
      <c r="L1547">
        <f>Table_Data[[#This Row],[E]]/(Table_Data[[#This Row],[CPI]]/$L$6)</f>
        <v>4.2566909090909091</v>
      </c>
      <c r="M1547">
        <f>Table_Data[[#This Row],[P]]/(Table_Data[[#This Row],[CPI]]/$L$6)</f>
        <v>142.14774545454546</v>
      </c>
      <c r="N1547" s="43">
        <f>1-(Table_Data[[#This Row],[D]]/Table_Data[[#This Row],[E]])</f>
        <v>0.57139134966128191</v>
      </c>
    </row>
    <row r="1548" spans="2:14" x14ac:dyDescent="0.25">
      <c r="B1548" s="27">
        <v>1999.04</v>
      </c>
      <c r="C1548" s="25">
        <v>1334.76</v>
      </c>
      <c r="D1548" s="28">
        <f>D1547*2/3+D1550/3</f>
        <v>16.45</v>
      </c>
      <c r="E1548" s="25">
        <v>39.26</v>
      </c>
      <c r="F1548" s="25">
        <v>166.2</v>
      </c>
      <c r="G1548" s="26">
        <v>5.18</v>
      </c>
      <c r="H1548">
        <f t="shared" si="48"/>
        <v>1999</v>
      </c>
      <c r="I1548">
        <f t="shared" si="49"/>
        <v>4</v>
      </c>
      <c r="J1548">
        <f>Table_Data[[#This Row],[E]]*$J$6/Table_Data[[#This Row],[CPI]]</f>
        <v>62.569621058965105</v>
      </c>
      <c r="K1548">
        <f>Table_Data[[#This Row],[P]]*$J$6/Table_Data[[#This Row],[CPI]]</f>
        <v>2127.2396180505416</v>
      </c>
      <c r="L1548">
        <f>Table_Data[[#This Row],[E]]/(Table_Data[[#This Row],[CPI]]/$L$6)</f>
        <v>4.3228519855595673</v>
      </c>
      <c r="M1548">
        <f>Table_Data[[#This Row],[P]]/(Table_Data[[#This Row],[CPI]]/$L$6)</f>
        <v>146.96815884476536</v>
      </c>
      <c r="N1548" s="43">
        <f>1-(Table_Data[[#This Row],[D]]/Table_Data[[#This Row],[E]])</f>
        <v>0.58099847172694852</v>
      </c>
    </row>
    <row r="1549" spans="2:14" x14ac:dyDescent="0.25">
      <c r="B1549" s="27">
        <v>1999.05</v>
      </c>
      <c r="C1549" s="25">
        <v>1332.07</v>
      </c>
      <c r="D1549" s="28">
        <f>D1547/3+D1550*2/3</f>
        <v>16.45</v>
      </c>
      <c r="E1549" s="25">
        <v>40.14</v>
      </c>
      <c r="F1549" s="25">
        <v>166.2</v>
      </c>
      <c r="G1549" s="26">
        <v>5.54</v>
      </c>
      <c r="H1549">
        <f t="shared" si="48"/>
        <v>1999</v>
      </c>
      <c r="I1549">
        <f t="shared" si="49"/>
        <v>5</v>
      </c>
      <c r="J1549">
        <f>Table_Data[[#This Row],[E]]*$J$6/Table_Data[[#This Row],[CPI]]</f>
        <v>63.972098555956684</v>
      </c>
      <c r="K1549">
        <f>Table_Data[[#This Row],[P]]*$J$6/Table_Data[[#This Row],[CPI]]</f>
        <v>2122.9524993381469</v>
      </c>
      <c r="L1549">
        <f>Table_Data[[#This Row],[E]]/(Table_Data[[#This Row],[CPI]]/$L$6)</f>
        <v>4.4197472924187728</v>
      </c>
      <c r="M1549">
        <f>Table_Data[[#This Row],[P]]/(Table_Data[[#This Row],[CPI]]/$L$6)</f>
        <v>146.67196750902528</v>
      </c>
      <c r="N1549" s="43">
        <f>1-(Table_Data[[#This Row],[D]]/Table_Data[[#This Row],[E]])</f>
        <v>0.59018435475834585</v>
      </c>
    </row>
    <row r="1550" spans="2:14" x14ac:dyDescent="0.25">
      <c r="B1550" s="27">
        <v>1999.06</v>
      </c>
      <c r="C1550" s="25">
        <v>1322.55</v>
      </c>
      <c r="D1550" s="28">
        <v>16.45</v>
      </c>
      <c r="E1550" s="25">
        <v>41.02</v>
      </c>
      <c r="F1550" s="25">
        <v>166.2</v>
      </c>
      <c r="G1550" s="26">
        <v>5.9</v>
      </c>
      <c r="H1550">
        <f t="shared" si="48"/>
        <v>1999</v>
      </c>
      <c r="I1550">
        <f t="shared" si="49"/>
        <v>6</v>
      </c>
      <c r="J1550">
        <f>Table_Data[[#This Row],[E]]*$J$6/Table_Data[[#This Row],[CPI]]</f>
        <v>65.374576052948271</v>
      </c>
      <c r="K1550">
        <f>Table_Data[[#This Row],[P]]*$J$6/Table_Data[[#This Row],[CPI]]</f>
        <v>2107.7802427797833</v>
      </c>
      <c r="L1550">
        <f>Table_Data[[#This Row],[E]]/(Table_Data[[#This Row],[CPI]]/$L$6)</f>
        <v>4.5166425992779793</v>
      </c>
      <c r="M1550">
        <f>Table_Data[[#This Row],[P]]/(Table_Data[[#This Row],[CPI]]/$L$6)</f>
        <v>145.62373646209389</v>
      </c>
      <c r="N1550" s="43">
        <f>1-(Table_Data[[#This Row],[D]]/Table_Data[[#This Row],[E]])</f>
        <v>0.59897610921501709</v>
      </c>
    </row>
    <row r="1551" spans="2:14" x14ac:dyDescent="0.25">
      <c r="B1551" s="27">
        <v>1999.07</v>
      </c>
      <c r="C1551" s="25">
        <v>1380.99</v>
      </c>
      <c r="D1551" s="28">
        <f>D1550*2/3+D1553/3</f>
        <v>16.513333333333335</v>
      </c>
      <c r="E1551" s="25">
        <v>42</v>
      </c>
      <c r="F1551" s="25">
        <v>166.7</v>
      </c>
      <c r="G1551" s="26">
        <v>5.79</v>
      </c>
      <c r="H1551">
        <f t="shared" si="48"/>
        <v>1999</v>
      </c>
      <c r="I1551">
        <f t="shared" si="49"/>
        <v>7.0000000000000009</v>
      </c>
      <c r="J1551">
        <f>Table_Data[[#This Row],[E]]*$J$6/Table_Data[[#This Row],[CPI]]</f>
        <v>66.735656868626279</v>
      </c>
      <c r="K1551">
        <f>Table_Data[[#This Row],[P]]*$J$6/Table_Data[[#This Row],[CPI]]</f>
        <v>2194.3160661667671</v>
      </c>
      <c r="L1551">
        <f>Table_Data[[#This Row],[E]]/(Table_Data[[#This Row],[CPI]]/$L$6)</f>
        <v>4.6106778644271147</v>
      </c>
      <c r="M1551">
        <f>Table_Data[[#This Row],[P]]/(Table_Data[[#This Row],[CPI]]/$L$6)</f>
        <v>151.60238152369527</v>
      </c>
      <c r="N1551" s="43">
        <f>1-(Table_Data[[#This Row],[D]]/Table_Data[[#This Row],[E]])</f>
        <v>0.60682539682539671</v>
      </c>
    </row>
    <row r="1552" spans="2:14" x14ac:dyDescent="0.25">
      <c r="B1552" s="27">
        <v>1999.08</v>
      </c>
      <c r="C1552" s="25">
        <v>1327.49</v>
      </c>
      <c r="D1552" s="28">
        <f>D1550/3+D1553*2/3</f>
        <v>16.576666666666668</v>
      </c>
      <c r="E1552" s="25">
        <v>42.98</v>
      </c>
      <c r="F1552" s="25">
        <v>167.1</v>
      </c>
      <c r="G1552" s="26">
        <v>5.94</v>
      </c>
      <c r="H1552">
        <f t="shared" si="48"/>
        <v>1999</v>
      </c>
      <c r="I1552">
        <f t="shared" si="49"/>
        <v>8</v>
      </c>
      <c r="J1552">
        <f>Table_Data[[#This Row],[E]]*$J$6/Table_Data[[#This Row],[CPI]]</f>
        <v>68.129344464392574</v>
      </c>
      <c r="K1552">
        <f>Table_Data[[#This Row],[P]]*$J$6/Table_Data[[#This Row],[CPI]]</f>
        <v>2104.2583406941953</v>
      </c>
      <c r="L1552">
        <f>Table_Data[[#This Row],[E]]/(Table_Data[[#This Row],[CPI]]/$L$6)</f>
        <v>4.7069658886894068</v>
      </c>
      <c r="M1552">
        <f>Table_Data[[#This Row],[P]]/(Table_Data[[#This Row],[CPI]]/$L$6)</f>
        <v>145.38041292639139</v>
      </c>
      <c r="N1552" s="43">
        <f>1-(Table_Data[[#This Row],[D]]/Table_Data[[#This Row],[E]])</f>
        <v>0.61431673646657359</v>
      </c>
    </row>
    <row r="1553" spans="2:14" x14ac:dyDescent="0.25">
      <c r="B1553" s="27">
        <v>1999.09</v>
      </c>
      <c r="C1553" s="25">
        <v>1318.17</v>
      </c>
      <c r="D1553" s="28">
        <v>16.64</v>
      </c>
      <c r="E1553" s="25">
        <v>43.96</v>
      </c>
      <c r="F1553" s="25">
        <v>167.9</v>
      </c>
      <c r="G1553" s="26">
        <v>5.92</v>
      </c>
      <c r="H1553">
        <f t="shared" si="48"/>
        <v>1999</v>
      </c>
      <c r="I1553">
        <f t="shared" si="49"/>
        <v>9</v>
      </c>
      <c r="J1553">
        <f>Table_Data[[#This Row],[E]]*$J$6/Table_Data[[#This Row],[CPI]]</f>
        <v>69.350761882072661</v>
      </c>
      <c r="K1553">
        <f>Table_Data[[#This Row],[P]]*$J$6/Table_Data[[#This Row],[CPI]]</f>
        <v>2079.5289761167364</v>
      </c>
      <c r="L1553">
        <f>Table_Data[[#This Row],[E]]/(Table_Data[[#This Row],[CPI]]/$L$6)</f>
        <v>4.7913519952352592</v>
      </c>
      <c r="M1553">
        <f>Table_Data[[#This Row],[P]]/(Table_Data[[#This Row],[CPI]]/$L$6)</f>
        <v>143.67189398451461</v>
      </c>
      <c r="N1553" s="43">
        <f>1-(Table_Data[[#This Row],[D]]/Table_Data[[#This Row],[E]])</f>
        <v>0.62147406733393995</v>
      </c>
    </row>
    <row r="1554" spans="2:14" x14ac:dyDescent="0.25">
      <c r="B1554" s="27">
        <v>1999.1</v>
      </c>
      <c r="C1554" s="25">
        <v>1300.01</v>
      </c>
      <c r="D1554" s="28">
        <f>D1553*2/3+D1556/3</f>
        <v>16.656666666666666</v>
      </c>
      <c r="E1554" s="25">
        <f>(2*E1553+E1556)/3</f>
        <v>45.363333333333337</v>
      </c>
      <c r="F1554" s="25">
        <v>168.2</v>
      </c>
      <c r="G1554" s="26">
        <v>6.11</v>
      </c>
      <c r="H1554">
        <f t="shared" si="48"/>
        <v>1999</v>
      </c>
      <c r="I1554">
        <f t="shared" si="49"/>
        <v>10</v>
      </c>
      <c r="J1554">
        <f>Table_Data[[#This Row],[E]]*$J$6/Table_Data[[#This Row],[CPI]]</f>
        <v>71.437001446690459</v>
      </c>
      <c r="K1554">
        <f>Table_Data[[#This Row],[P]]*$J$6/Table_Data[[#This Row],[CPI]]</f>
        <v>2047.2220497621881</v>
      </c>
      <c r="L1554">
        <f>Table_Data[[#This Row],[E]]/(Table_Data[[#This Row],[CPI]]/$L$6)</f>
        <v>4.9354875148632598</v>
      </c>
      <c r="M1554">
        <f>Table_Data[[#This Row],[P]]/(Table_Data[[#This Row],[CPI]]/$L$6)</f>
        <v>141.43985136741978</v>
      </c>
      <c r="N1554" s="43">
        <f>1-(Table_Data[[#This Row],[D]]/Table_Data[[#This Row],[E]])</f>
        <v>0.63281651848041742</v>
      </c>
    </row>
    <row r="1555" spans="2:14" x14ac:dyDescent="0.25">
      <c r="B1555" s="27">
        <v>1999.11</v>
      </c>
      <c r="C1555" s="25">
        <v>1391</v>
      </c>
      <c r="D1555" s="28">
        <f>D1553/3+D1556*2/3</f>
        <v>16.673333333333332</v>
      </c>
      <c r="E1555" s="25">
        <f>(E1553+2*E1556)/3</f>
        <v>46.766666666666673</v>
      </c>
      <c r="F1555" s="25">
        <v>168.3</v>
      </c>
      <c r="G1555" s="26">
        <v>6.03</v>
      </c>
      <c r="H1555">
        <f t="shared" si="48"/>
        <v>1999</v>
      </c>
      <c r="I1555">
        <f t="shared" si="49"/>
        <v>11</v>
      </c>
      <c r="J1555">
        <f>Table_Data[[#This Row],[E]]*$J$6/Table_Data[[#This Row],[CPI]]</f>
        <v>73.603175084175092</v>
      </c>
      <c r="K1555">
        <f>Table_Data[[#This Row],[P]]*$J$6/Table_Data[[#This Row],[CPI]]</f>
        <v>2189.2091919191917</v>
      </c>
      <c r="L1555">
        <f>Table_Data[[#This Row],[E]]/(Table_Data[[#This Row],[CPI]]/$L$6)</f>
        <v>5.0851455733808679</v>
      </c>
      <c r="M1555">
        <f>Table_Data[[#This Row],[P]]/(Table_Data[[#This Row],[CPI]]/$L$6)</f>
        <v>151.2495543672014</v>
      </c>
      <c r="N1555" s="43">
        <f>1-(Table_Data[[#This Row],[D]]/Table_Data[[#This Row],[E]])</f>
        <v>0.64347826086956528</v>
      </c>
    </row>
    <row r="1556" spans="2:14" x14ac:dyDescent="0.25">
      <c r="B1556" s="27">
        <v>1999.12</v>
      </c>
      <c r="C1556" s="25">
        <v>1428.68</v>
      </c>
      <c r="D1556" s="28">
        <v>16.690000000000001</v>
      </c>
      <c r="E1556" s="25">
        <v>48.17</v>
      </c>
      <c r="F1556" s="25">
        <v>168.3</v>
      </c>
      <c r="G1556" s="26">
        <v>6.28</v>
      </c>
      <c r="H1556">
        <f t="shared" si="48"/>
        <v>1999</v>
      </c>
      <c r="I1556">
        <f t="shared" si="49"/>
        <v>12</v>
      </c>
      <c r="J1556">
        <f>Table_Data[[#This Row],[E]]*$J$6/Table_Data[[#This Row],[CPI]]</f>
        <v>75.811794949494953</v>
      </c>
      <c r="K1556">
        <f>Table_Data[[#This Row],[P]]*$J$6/Table_Data[[#This Row],[CPI]]</f>
        <v>2248.5114222222223</v>
      </c>
      <c r="L1556">
        <f>Table_Data[[#This Row],[E]]/(Table_Data[[#This Row],[CPI]]/$L$6)</f>
        <v>5.2377361853832438</v>
      </c>
      <c r="M1556">
        <f>Table_Data[[#This Row],[P]]/(Table_Data[[#This Row],[CPI]]/$L$6)</f>
        <v>155.34666666666666</v>
      </c>
      <c r="N1556" s="43">
        <f>1-(Table_Data[[#This Row],[D]]/Table_Data[[#This Row],[E]])</f>
        <v>0.65351878762715376</v>
      </c>
    </row>
    <row r="1557" spans="2:14" x14ac:dyDescent="0.25">
      <c r="B1557" s="27">
        <v>2000.01</v>
      </c>
      <c r="C1557" s="25">
        <v>1425.59</v>
      </c>
      <c r="D1557" s="28">
        <f>D1556*2/3+D1559/3</f>
        <v>16.713333333333335</v>
      </c>
      <c r="E1557" s="25">
        <f>(2*E1556+E1559)/3</f>
        <v>49.096666666666671</v>
      </c>
      <c r="F1557" s="25">
        <v>168.8</v>
      </c>
      <c r="G1557" s="26">
        <v>6.66</v>
      </c>
      <c r="H1557">
        <f t="shared" si="48"/>
        <v>2000</v>
      </c>
      <c r="I1557">
        <f t="shared" si="49"/>
        <v>1</v>
      </c>
      <c r="J1557">
        <f>Table_Data[[#This Row],[E]]*$J$6/Table_Data[[#This Row],[CPI]]</f>
        <v>77.041337539494478</v>
      </c>
      <c r="K1557">
        <f>Table_Data[[#This Row],[P]]*$J$6/Table_Data[[#This Row],[CPI]]</f>
        <v>2237.002384063981</v>
      </c>
      <c r="L1557">
        <f>Table_Data[[#This Row],[E]]/(Table_Data[[#This Row],[CPI]]/$L$6)</f>
        <v>5.3226836492891003</v>
      </c>
      <c r="M1557">
        <f>Table_Data[[#This Row],[P]]/(Table_Data[[#This Row],[CPI]]/$L$6)</f>
        <v>154.55152251184833</v>
      </c>
      <c r="N1557" s="43">
        <f>1-(Table_Data[[#This Row],[D]]/Table_Data[[#This Row],[E]])</f>
        <v>0.65958313531129065</v>
      </c>
    </row>
    <row r="1558" spans="2:14" x14ac:dyDescent="0.25">
      <c r="B1558" s="27">
        <v>2000.02</v>
      </c>
      <c r="C1558" s="25">
        <v>1388.87</v>
      </c>
      <c r="D1558" s="28">
        <f>D1556/3+D1559*2/3</f>
        <v>16.736666666666668</v>
      </c>
      <c r="E1558" s="25">
        <f>(E1556+2*E1559)/3</f>
        <v>50.023333333333333</v>
      </c>
      <c r="F1558" s="25">
        <v>169.8</v>
      </c>
      <c r="G1558" s="26">
        <v>6.52</v>
      </c>
      <c r="H1558">
        <f t="shared" si="48"/>
        <v>2000</v>
      </c>
      <c r="I1558">
        <f t="shared" si="49"/>
        <v>2</v>
      </c>
      <c r="J1558">
        <f>Table_Data[[#This Row],[E]]*$J$6/Table_Data[[#This Row],[CPI]]</f>
        <v>78.03315938358854</v>
      </c>
      <c r="K1558">
        <f>Table_Data[[#This Row],[P]]*$J$6/Table_Data[[#This Row],[CPI]]</f>
        <v>2166.5472260895167</v>
      </c>
      <c r="L1558">
        <f>Table_Data[[#This Row],[E]]/(Table_Data[[#This Row],[CPI]]/$L$6)</f>
        <v>5.3912073027090699</v>
      </c>
      <c r="M1558">
        <f>Table_Data[[#This Row],[P]]/(Table_Data[[#This Row],[CPI]]/$L$6)</f>
        <v>149.68386925795051</v>
      </c>
      <c r="N1558" s="43">
        <f>1-(Table_Data[[#This Row],[D]]/Table_Data[[#This Row],[E]])</f>
        <v>0.66542280269207699</v>
      </c>
    </row>
    <row r="1559" spans="2:14" x14ac:dyDescent="0.25">
      <c r="B1559" s="27">
        <v>2000.03</v>
      </c>
      <c r="C1559" s="25">
        <v>1442.21</v>
      </c>
      <c r="D1559" s="29">
        <v>16.760000000000002</v>
      </c>
      <c r="E1559" s="25">
        <v>50.95</v>
      </c>
      <c r="F1559" s="25">
        <v>171.2</v>
      </c>
      <c r="G1559" s="26">
        <v>6.26</v>
      </c>
      <c r="H1559">
        <f t="shared" si="48"/>
        <v>2000</v>
      </c>
      <c r="I1559">
        <f t="shared" si="49"/>
        <v>3</v>
      </c>
      <c r="J1559">
        <f>Table_Data[[#This Row],[E]]*$J$6/Table_Data[[#This Row],[CPI]]</f>
        <v>78.828756717289735</v>
      </c>
      <c r="K1559">
        <f>Table_Data[[#This Row],[P]]*$J$6/Table_Data[[#This Row],[CPI]]</f>
        <v>2231.3566481892526</v>
      </c>
      <c r="L1559">
        <f>Table_Data[[#This Row],[E]]/(Table_Data[[#This Row],[CPI]]/$L$6)</f>
        <v>5.4461740654205615</v>
      </c>
      <c r="M1559">
        <f>Table_Data[[#This Row],[P]]/(Table_Data[[#This Row],[CPI]]/$L$6)</f>
        <v>154.16146612149532</v>
      </c>
      <c r="N1559" s="43">
        <f>1-(Table_Data[[#This Row],[D]]/Table_Data[[#This Row],[E]])</f>
        <v>0.67105004906771337</v>
      </c>
    </row>
    <row r="1560" spans="2:14" x14ac:dyDescent="0.25">
      <c r="B1560" s="27">
        <v>2000.04</v>
      </c>
      <c r="C1560" s="25">
        <v>1461.36</v>
      </c>
      <c r="D1560" s="28">
        <f>D1559*2/3+D1562/3</f>
        <v>16.740000000000002</v>
      </c>
      <c r="E1560" s="25">
        <f>(2*E1559+E1562)/3</f>
        <v>51.273333333333333</v>
      </c>
      <c r="F1560" s="25">
        <v>171.3</v>
      </c>
      <c r="G1560" s="26">
        <v>5.99</v>
      </c>
      <c r="H1560">
        <f t="shared" si="48"/>
        <v>2000</v>
      </c>
      <c r="I1560">
        <f t="shared" si="49"/>
        <v>4</v>
      </c>
      <c r="J1560">
        <f>Table_Data[[#This Row],[E]]*$J$6/Table_Data[[#This Row],[CPI]]</f>
        <v>79.282701187001351</v>
      </c>
      <c r="K1560">
        <f>Table_Data[[#This Row],[P]]*$J$6/Table_Data[[#This Row],[CPI]]</f>
        <v>2259.665223117338</v>
      </c>
      <c r="L1560">
        <f>Table_Data[[#This Row],[E]]/(Table_Data[[#This Row],[CPI]]/$L$6)</f>
        <v>5.4775364856976063</v>
      </c>
      <c r="M1560">
        <f>Table_Data[[#This Row],[P]]/(Table_Data[[#This Row],[CPI]]/$L$6)</f>
        <v>156.1172679509632</v>
      </c>
      <c r="N1560" s="43">
        <f>1-(Table_Data[[#This Row],[D]]/Table_Data[[#This Row],[E]])</f>
        <v>0.67351449746456893</v>
      </c>
    </row>
    <row r="1561" spans="2:14" x14ac:dyDescent="0.25">
      <c r="B1561" s="27">
        <v>2000.05</v>
      </c>
      <c r="C1561" s="25">
        <v>1418.48</v>
      </c>
      <c r="D1561" s="28">
        <f>D1559/3+D1562*2/3</f>
        <v>16.72</v>
      </c>
      <c r="E1561" s="25">
        <f>(E1559+2*E1562)/3</f>
        <v>51.596666666666671</v>
      </c>
      <c r="F1561" s="25">
        <v>171.5</v>
      </c>
      <c r="G1561" s="26">
        <v>6.44</v>
      </c>
      <c r="H1561">
        <f t="shared" si="48"/>
        <v>2000</v>
      </c>
      <c r="I1561">
        <f t="shared" si="49"/>
        <v>5</v>
      </c>
      <c r="J1561">
        <f>Table_Data[[#This Row],[E]]*$J$6/Table_Data[[#This Row],[CPI]]</f>
        <v>79.689622604470372</v>
      </c>
      <c r="K1561">
        <f>Table_Data[[#This Row],[P]]*$J$6/Table_Data[[#This Row],[CPI]]</f>
        <v>2190.803072653061</v>
      </c>
      <c r="L1561">
        <f>Table_Data[[#This Row],[E]]/(Table_Data[[#This Row],[CPI]]/$L$6)</f>
        <v>5.5056501457725959</v>
      </c>
      <c r="M1561">
        <f>Table_Data[[#This Row],[P]]/(Table_Data[[#This Row],[CPI]]/$L$6)</f>
        <v>151.35967346938776</v>
      </c>
      <c r="N1561" s="43">
        <f>1-(Table_Data[[#This Row],[D]]/Table_Data[[#This Row],[E]])</f>
        <v>0.6759480586601202</v>
      </c>
    </row>
    <row r="1562" spans="2:14" x14ac:dyDescent="0.25">
      <c r="B1562" s="27">
        <v>2000.06</v>
      </c>
      <c r="C1562" s="25">
        <v>1461.96</v>
      </c>
      <c r="D1562" s="28">
        <v>16.7</v>
      </c>
      <c r="E1562" s="25">
        <v>51.92</v>
      </c>
      <c r="F1562" s="25">
        <v>172.4</v>
      </c>
      <c r="G1562" s="26">
        <v>6.1</v>
      </c>
      <c r="H1562">
        <f t="shared" si="48"/>
        <v>2000</v>
      </c>
      <c r="I1562">
        <f t="shared" si="49"/>
        <v>6</v>
      </c>
      <c r="J1562">
        <f>Table_Data[[#This Row],[E]]*$J$6/Table_Data[[#This Row],[CPI]]</f>
        <v>79.770381902552202</v>
      </c>
      <c r="K1562">
        <f>Table_Data[[#This Row],[P]]*$J$6/Table_Data[[#This Row],[CPI]]</f>
        <v>2246.1692512761019</v>
      </c>
      <c r="L1562">
        <f>Table_Data[[#This Row],[E]]/(Table_Data[[#This Row],[CPI]]/$L$6)</f>
        <v>5.5112296983758702</v>
      </c>
      <c r="M1562">
        <f>Table_Data[[#This Row],[P]]/(Table_Data[[#This Row],[CPI]]/$L$6)</f>
        <v>155.18484918793501</v>
      </c>
      <c r="N1562" s="43">
        <f>1-(Table_Data[[#This Row],[D]]/Table_Data[[#This Row],[E]])</f>
        <v>0.678351309707242</v>
      </c>
    </row>
    <row r="1563" spans="2:14" x14ac:dyDescent="0.25">
      <c r="B1563" s="27">
        <v>2000.07</v>
      </c>
      <c r="C1563" s="25">
        <v>1473</v>
      </c>
      <c r="D1563" s="28">
        <f>D1562*2/3+D1565/3</f>
        <v>16.583333333333332</v>
      </c>
      <c r="E1563" s="25">
        <f>(2*E1562+E1565)/3</f>
        <v>52.513333333333343</v>
      </c>
      <c r="F1563" s="25">
        <v>172.8</v>
      </c>
      <c r="G1563" s="26">
        <v>6.05</v>
      </c>
      <c r="H1563">
        <f t="shared" si="48"/>
        <v>2000</v>
      </c>
      <c r="I1563">
        <f t="shared" si="49"/>
        <v>7.0000000000000009</v>
      </c>
      <c r="J1563">
        <f>Table_Data[[#This Row],[E]]*$J$6/Table_Data[[#This Row],[CPI]]</f>
        <v>80.495221026234574</v>
      </c>
      <c r="K1563">
        <f>Table_Data[[#This Row],[P]]*$J$6/Table_Data[[#This Row],[CPI]]</f>
        <v>2257.8924826388889</v>
      </c>
      <c r="L1563">
        <f>Table_Data[[#This Row],[E]]/(Table_Data[[#This Row],[CPI]]/$L$6)</f>
        <v>5.5613078703703716</v>
      </c>
      <c r="M1563">
        <f>Table_Data[[#This Row],[P]]/(Table_Data[[#This Row],[CPI]]/$L$6)</f>
        <v>155.99479166666666</v>
      </c>
      <c r="N1563" s="43">
        <f>1-(Table_Data[[#This Row],[D]]/Table_Data[[#This Row],[E]])</f>
        <v>0.68420718547670445</v>
      </c>
    </row>
    <row r="1564" spans="2:14" x14ac:dyDescent="0.25">
      <c r="B1564" s="27">
        <v>2000.08</v>
      </c>
      <c r="C1564" s="25">
        <v>1485.46</v>
      </c>
      <c r="D1564" s="28">
        <f>D1562/3+D1565*2/3</f>
        <v>16.466666666666669</v>
      </c>
      <c r="E1564" s="25">
        <f>(E1562+2*E1565)/3</f>
        <v>53.106666666666662</v>
      </c>
      <c r="F1564" s="25">
        <v>172.8</v>
      </c>
      <c r="G1564" s="26">
        <v>5.83</v>
      </c>
      <c r="H1564">
        <f t="shared" si="48"/>
        <v>2000</v>
      </c>
      <c r="I1564">
        <f t="shared" si="49"/>
        <v>8</v>
      </c>
      <c r="J1564">
        <f>Table_Data[[#This Row],[E]]*$J$6/Table_Data[[#This Row],[CPI]]</f>
        <v>81.404713811728385</v>
      </c>
      <c r="K1564">
        <f>Table_Data[[#This Row],[P]]*$J$6/Table_Data[[#This Row],[CPI]]</f>
        <v>2276.9918311342594</v>
      </c>
      <c r="L1564">
        <f>Table_Data[[#This Row],[E]]/(Table_Data[[#This Row],[CPI]]/$L$6)</f>
        <v>5.624143518518518</v>
      </c>
      <c r="M1564">
        <f>Table_Data[[#This Row],[P]]/(Table_Data[[#This Row],[CPI]]/$L$6)</f>
        <v>157.31434027777777</v>
      </c>
      <c r="N1564" s="43">
        <f>1-(Table_Data[[#This Row],[D]]/Table_Data[[#This Row],[E]])</f>
        <v>0.68993221190057741</v>
      </c>
    </row>
    <row r="1565" spans="2:14" x14ac:dyDescent="0.25">
      <c r="B1565" s="27">
        <v>2000.09</v>
      </c>
      <c r="C1565" s="25">
        <v>1468.05</v>
      </c>
      <c r="D1565" s="28">
        <v>16.350000000000001</v>
      </c>
      <c r="E1565" s="25">
        <v>53.7</v>
      </c>
      <c r="F1565" s="25">
        <v>173.7</v>
      </c>
      <c r="G1565" s="26">
        <v>5.8</v>
      </c>
      <c r="H1565">
        <f t="shared" si="48"/>
        <v>2000</v>
      </c>
      <c r="I1565">
        <f t="shared" si="49"/>
        <v>9</v>
      </c>
      <c r="J1565">
        <f>Table_Data[[#This Row],[E]]*$J$6/Table_Data[[#This Row],[CPI]]</f>
        <v>81.887708117443879</v>
      </c>
      <c r="K1565">
        <f>Table_Data[[#This Row],[P]]*$J$6/Table_Data[[#This Row],[CPI]]</f>
        <v>2238.6452495682215</v>
      </c>
      <c r="L1565">
        <f>Table_Data[[#This Row],[E]]/(Table_Data[[#This Row],[CPI]]/$L$6)</f>
        <v>5.6575129533678767</v>
      </c>
      <c r="M1565">
        <f>Table_Data[[#This Row],[P]]/(Table_Data[[#This Row],[CPI]]/$L$6)</f>
        <v>154.66502590673576</v>
      </c>
      <c r="N1565" s="43">
        <f>1-(Table_Data[[#This Row],[D]]/Table_Data[[#This Row],[E]])</f>
        <v>0.6955307262569832</v>
      </c>
    </row>
    <row r="1566" spans="2:14" x14ac:dyDescent="0.25">
      <c r="B1566" s="27">
        <v>2000.1</v>
      </c>
      <c r="C1566" s="25">
        <v>1390.14</v>
      </c>
      <c r="D1566" s="28">
        <f>D1565*2/3+D1568/3</f>
        <v>16.323333333333334</v>
      </c>
      <c r="E1566" s="25">
        <f>(2*E1565+E1568)/3</f>
        <v>52.466666666666669</v>
      </c>
      <c r="F1566" s="25">
        <v>174</v>
      </c>
      <c r="G1566" s="26">
        <v>5.74</v>
      </c>
      <c r="H1566">
        <f t="shared" si="48"/>
        <v>2000</v>
      </c>
      <c r="I1566">
        <f t="shared" si="49"/>
        <v>10</v>
      </c>
      <c r="J1566">
        <f>Table_Data[[#This Row],[E]]*$J$6/Table_Data[[#This Row],[CPI]]</f>
        <v>79.869041762452113</v>
      </c>
      <c r="K1566">
        <f>Table_Data[[#This Row],[P]]*$J$6/Table_Data[[#This Row],[CPI]]</f>
        <v>2116.1845562068966</v>
      </c>
      <c r="L1566">
        <f>Table_Data[[#This Row],[E]]/(Table_Data[[#This Row],[CPI]]/$L$6)</f>
        <v>5.5180459770114947</v>
      </c>
      <c r="M1566">
        <f>Table_Data[[#This Row],[P]]/(Table_Data[[#This Row],[CPI]]/$L$6)</f>
        <v>146.20437931034485</v>
      </c>
      <c r="N1566" s="43">
        <f>1-(Table_Data[[#This Row],[D]]/Table_Data[[#This Row],[E]])</f>
        <v>0.68888182973316392</v>
      </c>
    </row>
    <row r="1567" spans="2:14" x14ac:dyDescent="0.25">
      <c r="B1567" s="27">
        <v>2000.11</v>
      </c>
      <c r="C1567" s="25">
        <v>1378.04</v>
      </c>
      <c r="D1567" s="28">
        <f>D1565/3+D1568*2/3</f>
        <v>16.296666666666667</v>
      </c>
      <c r="E1567" s="25">
        <f>(E1565+2*E1568)/3</f>
        <v>51.233333333333327</v>
      </c>
      <c r="F1567" s="25">
        <v>174.1</v>
      </c>
      <c r="G1567" s="26">
        <v>5.72</v>
      </c>
      <c r="H1567">
        <f t="shared" si="48"/>
        <v>2000</v>
      </c>
      <c r="I1567">
        <f t="shared" si="49"/>
        <v>11</v>
      </c>
      <c r="J1567">
        <f>Table_Data[[#This Row],[E]]*$J$6/Table_Data[[#This Row],[CPI]]</f>
        <v>77.946764120237404</v>
      </c>
      <c r="K1567">
        <f>Table_Data[[#This Row],[P]]*$J$6/Table_Data[[#This Row],[CPI]]</f>
        <v>2096.5600291786332</v>
      </c>
      <c r="L1567">
        <f>Table_Data[[#This Row],[E]]/(Table_Data[[#This Row],[CPI]]/$L$6)</f>
        <v>5.3852383687535887</v>
      </c>
      <c r="M1567">
        <f>Table_Data[[#This Row],[P]]/(Table_Data[[#This Row],[CPI]]/$L$6)</f>
        <v>144.84854681217689</v>
      </c>
      <c r="N1567" s="43">
        <f>1-(Table_Data[[#This Row],[D]]/Table_Data[[#This Row],[E]])</f>
        <v>0.68191281717631747</v>
      </c>
    </row>
    <row r="1568" spans="2:14" x14ac:dyDescent="0.25">
      <c r="B1568" s="27">
        <v>2000.12</v>
      </c>
      <c r="C1568" s="25">
        <v>1330.93</v>
      </c>
      <c r="D1568" s="29">
        <v>16.27</v>
      </c>
      <c r="E1568" s="25">
        <v>50</v>
      </c>
      <c r="F1568" s="25">
        <v>174</v>
      </c>
      <c r="G1568" s="26">
        <v>5.24</v>
      </c>
      <c r="H1568">
        <f t="shared" si="48"/>
        <v>2000</v>
      </c>
      <c r="I1568">
        <f t="shared" si="49"/>
        <v>12</v>
      </c>
      <c r="J1568">
        <f>Table_Data[[#This Row],[E]]*$J$6/Table_Data[[#This Row],[CPI]]</f>
        <v>76.114080459770122</v>
      </c>
      <c r="K1568">
        <f>Table_Data[[#This Row],[P]]*$J$6/Table_Data[[#This Row],[CPI]]</f>
        <v>2026.050262126437</v>
      </c>
      <c r="L1568">
        <f>Table_Data[[#This Row],[E]]/(Table_Data[[#This Row],[CPI]]/$L$6)</f>
        <v>5.2586206896551726</v>
      </c>
      <c r="M1568">
        <f>Table_Data[[#This Row],[P]]/(Table_Data[[#This Row],[CPI]]/$L$6)</f>
        <v>139.97712068965518</v>
      </c>
      <c r="N1568" s="43">
        <f>1-(Table_Data[[#This Row],[D]]/Table_Data[[#This Row],[E]])</f>
        <v>0.67460000000000009</v>
      </c>
    </row>
    <row r="1569" spans="2:14" x14ac:dyDescent="0.25">
      <c r="B1569" s="27">
        <v>2001.01</v>
      </c>
      <c r="C1569" s="25">
        <v>1335.63</v>
      </c>
      <c r="D1569" s="28">
        <f>D1568*2/3+D1571/3</f>
        <v>16.169999999999998</v>
      </c>
      <c r="E1569" s="25">
        <f>(2*E1568+E1571)/3</f>
        <v>48.48</v>
      </c>
      <c r="F1569" s="25">
        <v>175.1</v>
      </c>
      <c r="G1569" s="26">
        <v>5.16</v>
      </c>
      <c r="H1569">
        <f t="shared" si="48"/>
        <v>2001</v>
      </c>
      <c r="I1569">
        <f t="shared" si="49"/>
        <v>1</v>
      </c>
      <c r="J1569">
        <f>Table_Data[[#This Row],[E]]*$J$6/Table_Data[[#This Row],[CPI]]</f>
        <v>73.336590291262141</v>
      </c>
      <c r="K1569">
        <f>Table_Data[[#This Row],[P]]*$J$6/Table_Data[[#This Row],[CPI]]</f>
        <v>2020.432138834952</v>
      </c>
      <c r="L1569">
        <f>Table_Data[[#This Row],[E]]/(Table_Data[[#This Row],[CPI]]/$L$6)</f>
        <v>5.0667275842375785</v>
      </c>
      <c r="M1569">
        <f>Table_Data[[#This Row],[P]]/(Table_Data[[#This Row],[CPI]]/$L$6)</f>
        <v>139.58897201599089</v>
      </c>
      <c r="N1569" s="43">
        <f>1-(Table_Data[[#This Row],[D]]/Table_Data[[#This Row],[E]])</f>
        <v>0.66646039603960405</v>
      </c>
    </row>
    <row r="1570" spans="2:14" x14ac:dyDescent="0.25">
      <c r="B1570" s="27">
        <v>2001.02</v>
      </c>
      <c r="C1570" s="25">
        <v>1305.75</v>
      </c>
      <c r="D1570" s="28">
        <f>D1568/3+D1571*2/3</f>
        <v>16.07</v>
      </c>
      <c r="E1570" s="25">
        <f>(E1568+2*E1571)/3</f>
        <v>46.96</v>
      </c>
      <c r="F1570" s="25">
        <v>175.8</v>
      </c>
      <c r="G1570" s="26">
        <v>5.0999999999999996</v>
      </c>
      <c r="H1570">
        <f t="shared" si="48"/>
        <v>2001</v>
      </c>
      <c r="I1570">
        <f t="shared" si="49"/>
        <v>2</v>
      </c>
      <c r="J1570">
        <f>Table_Data[[#This Row],[E]]*$J$6/Table_Data[[#This Row],[CPI]]</f>
        <v>70.754402275312856</v>
      </c>
      <c r="K1570">
        <f>Table_Data[[#This Row],[P]]*$J$6/Table_Data[[#This Row],[CPI]]</f>
        <v>1967.3671373720135</v>
      </c>
      <c r="L1570">
        <f>Table_Data[[#This Row],[E]]/(Table_Data[[#This Row],[CPI]]/$L$6)</f>
        <v>4.888327645051195</v>
      </c>
      <c r="M1570">
        <f>Table_Data[[#This Row],[P]]/(Table_Data[[#This Row],[CPI]]/$L$6)</f>
        <v>135.92278156996588</v>
      </c>
      <c r="N1570" s="43">
        <f>1-(Table_Data[[#This Row],[D]]/Table_Data[[#This Row],[E]])</f>
        <v>0.657793867120954</v>
      </c>
    </row>
    <row r="1571" spans="2:14" x14ac:dyDescent="0.25">
      <c r="B1571" s="27">
        <v>2001.03</v>
      </c>
      <c r="C1571" s="25">
        <v>1185.8499999999999</v>
      </c>
      <c r="D1571" s="28">
        <v>15.97</v>
      </c>
      <c r="E1571" s="25">
        <v>45.44</v>
      </c>
      <c r="F1571" s="25">
        <v>176.2</v>
      </c>
      <c r="G1571" s="26">
        <v>4.8899999999999997</v>
      </c>
      <c r="H1571">
        <f t="shared" si="48"/>
        <v>2001</v>
      </c>
      <c r="I1571">
        <f t="shared" si="49"/>
        <v>3</v>
      </c>
      <c r="J1571">
        <f>Table_Data[[#This Row],[E]]*$J$6/Table_Data[[#This Row],[CPI]]</f>
        <v>68.308801816118049</v>
      </c>
      <c r="K1571">
        <f>Table_Data[[#This Row],[P]]*$J$6/Table_Data[[#This Row],[CPI]]</f>
        <v>1782.6582885925086</v>
      </c>
      <c r="L1571">
        <f>Table_Data[[#This Row],[E]]/(Table_Data[[#This Row],[CPI]]/$L$6)</f>
        <v>4.7193643586833147</v>
      </c>
      <c r="M1571">
        <f>Table_Data[[#This Row],[P]]/(Table_Data[[#This Row],[CPI]]/$L$6)</f>
        <v>123.16149262202043</v>
      </c>
      <c r="N1571" s="43">
        <f>1-(Table_Data[[#This Row],[D]]/Table_Data[[#This Row],[E]])</f>
        <v>0.64854753521126751</v>
      </c>
    </row>
    <row r="1572" spans="2:14" x14ac:dyDescent="0.25">
      <c r="B1572" s="27">
        <v>2001.04</v>
      </c>
      <c r="C1572" s="25">
        <v>1189.8399999999999</v>
      </c>
      <c r="D1572" s="28">
        <f>D1571*2/3+D1574/3</f>
        <v>15.876666666666665</v>
      </c>
      <c r="E1572" s="25">
        <f>(2*E1571+E1574)/3</f>
        <v>42.556666666666665</v>
      </c>
      <c r="F1572" s="25">
        <v>176.9</v>
      </c>
      <c r="G1572" s="26">
        <v>5.14</v>
      </c>
      <c r="H1572">
        <f t="shared" si="48"/>
        <v>2001</v>
      </c>
      <c r="I1572">
        <f t="shared" si="49"/>
        <v>4</v>
      </c>
      <c r="J1572">
        <f>Table_Data[[#This Row],[E]]*$J$6/Table_Data[[#This Row],[CPI]]</f>
        <v>63.721210834746564</v>
      </c>
      <c r="K1572">
        <f>Table_Data[[#This Row],[P]]*$J$6/Table_Data[[#This Row],[CPI]]</f>
        <v>1781.5785736574335</v>
      </c>
      <c r="L1572">
        <f>Table_Data[[#This Row],[E]]/(Table_Data[[#This Row],[CPI]]/$L$6)</f>
        <v>4.4024137931034479</v>
      </c>
      <c r="M1572">
        <f>Table_Data[[#This Row],[P]]/(Table_Data[[#This Row],[CPI]]/$L$6)</f>
        <v>123.08689655172414</v>
      </c>
      <c r="N1572" s="43">
        <f>1-(Table_Data[[#This Row],[D]]/Table_Data[[#This Row],[E]])</f>
        <v>0.62692880081460012</v>
      </c>
    </row>
    <row r="1573" spans="2:14" x14ac:dyDescent="0.25">
      <c r="B1573" s="27">
        <v>2001.05</v>
      </c>
      <c r="C1573" s="25">
        <v>1270.3699999999999</v>
      </c>
      <c r="D1573" s="28">
        <f>D1571/3+D1574*2/3</f>
        <v>15.783333333333331</v>
      </c>
      <c r="E1573" s="25">
        <f>(E1571+2*E1574)/3</f>
        <v>39.673333333333332</v>
      </c>
      <c r="F1573" s="25">
        <v>177.7</v>
      </c>
      <c r="G1573" s="26">
        <v>5.39</v>
      </c>
      <c r="H1573">
        <f t="shared" si="48"/>
        <v>2001</v>
      </c>
      <c r="I1573">
        <f t="shared" si="49"/>
        <v>5</v>
      </c>
      <c r="J1573">
        <f>Table_Data[[#This Row],[E]]*$J$6/Table_Data[[#This Row],[CPI]]</f>
        <v>59.136485725004697</v>
      </c>
      <c r="K1573">
        <f>Table_Data[[#This Row],[P]]*$J$6/Table_Data[[#This Row],[CPI]]</f>
        <v>1893.594791727631</v>
      </c>
      <c r="L1573">
        <f>Table_Data[[#This Row],[E]]/(Table_Data[[#This Row],[CPI]]/$L$6)</f>
        <v>4.0856612267867192</v>
      </c>
      <c r="M1573">
        <f>Table_Data[[#This Row],[P]]/(Table_Data[[#This Row],[CPI]]/$L$6)</f>
        <v>130.82594822734947</v>
      </c>
      <c r="N1573" s="43">
        <f>1-(Table_Data[[#This Row],[D]]/Table_Data[[#This Row],[E]])</f>
        <v>0.60216770290707444</v>
      </c>
    </row>
    <row r="1574" spans="2:14" x14ac:dyDescent="0.25">
      <c r="B1574" s="27">
        <v>2001.06</v>
      </c>
      <c r="C1574" s="25">
        <v>1238.71</v>
      </c>
      <c r="D1574" s="28">
        <v>15.69</v>
      </c>
      <c r="E1574" s="25">
        <v>36.79</v>
      </c>
      <c r="F1574" s="25">
        <v>178</v>
      </c>
      <c r="G1574" s="26">
        <v>5.28</v>
      </c>
      <c r="H1574">
        <f t="shared" si="48"/>
        <v>2001</v>
      </c>
      <c r="I1574">
        <f t="shared" si="49"/>
        <v>6</v>
      </c>
      <c r="J1574">
        <f>Table_Data[[#This Row],[E]]*$J$6/Table_Data[[#This Row],[CPI]]</f>
        <v>54.746206910112356</v>
      </c>
      <c r="K1574">
        <f>Table_Data[[#This Row],[P]]*$J$6/Table_Data[[#This Row],[CPI]]</f>
        <v>1843.2909475842698</v>
      </c>
      <c r="L1574">
        <f>Table_Data[[#This Row],[E]]/(Table_Data[[#This Row],[CPI]]/$L$6)</f>
        <v>3.7823426966292137</v>
      </c>
      <c r="M1574">
        <f>Table_Data[[#This Row],[P]]/(Table_Data[[#This Row],[CPI]]/$L$6)</f>
        <v>127.35052247191012</v>
      </c>
      <c r="N1574" s="43">
        <f>1-(Table_Data[[#This Row],[D]]/Table_Data[[#This Row],[E]])</f>
        <v>0.57352541451481387</v>
      </c>
    </row>
    <row r="1575" spans="2:14" x14ac:dyDescent="0.25">
      <c r="B1575" s="27">
        <v>2001.07</v>
      </c>
      <c r="C1575" s="25">
        <v>1204.45</v>
      </c>
      <c r="D1575" s="28">
        <f>D1574*2/3+D1577/3</f>
        <v>15.706666666666667</v>
      </c>
      <c r="E1575" s="25">
        <f>(2*E1574+E1577)/3</f>
        <v>33.963333333333331</v>
      </c>
      <c r="F1575" s="25">
        <v>177.5</v>
      </c>
      <c r="G1575" s="26">
        <v>5.24</v>
      </c>
      <c r="H1575">
        <f t="shared" si="48"/>
        <v>2001</v>
      </c>
      <c r="I1575">
        <f t="shared" si="49"/>
        <v>7.0000000000000009</v>
      </c>
      <c r="J1575">
        <f>Table_Data[[#This Row],[E]]*$J$6/Table_Data[[#This Row],[CPI]]</f>
        <v>50.682286441314552</v>
      </c>
      <c r="K1575">
        <f>Table_Data[[#This Row],[P]]*$J$6/Table_Data[[#This Row],[CPI]]</f>
        <v>1797.3583247887325</v>
      </c>
      <c r="L1575">
        <f>Table_Data[[#This Row],[E]]/(Table_Data[[#This Row],[CPI]]/$L$6)</f>
        <v>3.5015718309859158</v>
      </c>
      <c r="M1575">
        <f>Table_Data[[#This Row],[P]]/(Table_Data[[#This Row],[CPI]]/$L$6)</f>
        <v>124.17709859154931</v>
      </c>
      <c r="N1575" s="43">
        <f>1-(Table_Data[[#This Row],[D]]/Table_Data[[#This Row],[E]])</f>
        <v>0.53754048483658845</v>
      </c>
    </row>
    <row r="1576" spans="2:14" x14ac:dyDescent="0.25">
      <c r="B1576" s="27">
        <v>2001.08</v>
      </c>
      <c r="C1576" s="25">
        <v>1178.5</v>
      </c>
      <c r="D1576" s="28">
        <f>D1574/3+D1577*2/3</f>
        <v>15.723333333333333</v>
      </c>
      <c r="E1576" s="25">
        <f>(E1574+2*E1577)/3</f>
        <v>31.136666666666667</v>
      </c>
      <c r="F1576" s="25">
        <v>177.5</v>
      </c>
      <c r="G1576" s="26">
        <v>4.97</v>
      </c>
      <c r="H1576">
        <f t="shared" si="48"/>
        <v>2001</v>
      </c>
      <c r="I1576">
        <f t="shared" si="49"/>
        <v>8</v>
      </c>
      <c r="J1576">
        <f>Table_Data[[#This Row],[E]]*$J$6/Table_Data[[#This Row],[CPI]]</f>
        <v>46.464151305164329</v>
      </c>
      <c r="K1576">
        <f>Table_Data[[#This Row],[P]]*$J$6/Table_Data[[#This Row],[CPI]]</f>
        <v>1758.6340535211268</v>
      </c>
      <c r="L1576">
        <f>Table_Data[[#This Row],[E]]/(Table_Data[[#This Row],[CPI]]/$L$6)</f>
        <v>3.2101464788732397</v>
      </c>
      <c r="M1576">
        <f>Table_Data[[#This Row],[P]]/(Table_Data[[#This Row],[CPI]]/$L$6)</f>
        <v>121.50169014084508</v>
      </c>
      <c r="N1576" s="43">
        <f>1-(Table_Data[[#This Row],[D]]/Table_Data[[#This Row],[E]])</f>
        <v>0.49502194625843055</v>
      </c>
    </row>
    <row r="1577" spans="2:14" x14ac:dyDescent="0.25">
      <c r="B1577" s="27">
        <v>2001.09</v>
      </c>
      <c r="C1577" s="25">
        <v>1044.6400000000001</v>
      </c>
      <c r="D1577" s="28">
        <v>15.74</v>
      </c>
      <c r="E1577" s="25">
        <v>28.31</v>
      </c>
      <c r="F1577" s="25">
        <v>178.3</v>
      </c>
      <c r="G1577" s="26">
        <v>4.7300000000000004</v>
      </c>
      <c r="H1577">
        <f t="shared" si="48"/>
        <v>2001</v>
      </c>
      <c r="I1577">
        <f t="shared" si="49"/>
        <v>9</v>
      </c>
      <c r="J1577">
        <f>Table_Data[[#This Row],[E]]*$J$6/Table_Data[[#This Row],[CPI]]</f>
        <v>42.056465900168256</v>
      </c>
      <c r="K1577">
        <f>Table_Data[[#This Row],[P]]*$J$6/Table_Data[[#This Row],[CPI]]</f>
        <v>1551.8850772854739</v>
      </c>
      <c r="L1577">
        <f>Table_Data[[#This Row],[E]]/(Table_Data[[#This Row],[CPI]]/$L$6)</f>
        <v>2.9056253505328096</v>
      </c>
      <c r="M1577">
        <f>Table_Data[[#This Row],[P]]/(Table_Data[[#This Row],[CPI]]/$L$6)</f>
        <v>107.21767807066742</v>
      </c>
      <c r="N1577" s="43">
        <f>1-(Table_Data[[#This Row],[D]]/Table_Data[[#This Row],[E]])</f>
        <v>0.44401271635464501</v>
      </c>
    </row>
    <row r="1578" spans="2:14" x14ac:dyDescent="0.25">
      <c r="B1578" s="27">
        <v>2001.1</v>
      </c>
      <c r="C1578" s="25">
        <v>1076.5899999999999</v>
      </c>
      <c r="D1578" s="28">
        <f>D1577*2/3+D1580/3</f>
        <v>15.740000000000002</v>
      </c>
      <c r="E1578" s="25">
        <f>(2*E1577+E1580)/3</f>
        <v>27.103333333333335</v>
      </c>
      <c r="F1578" s="25">
        <v>177.7</v>
      </c>
      <c r="G1578" s="26">
        <v>4.57</v>
      </c>
      <c r="H1578">
        <f t="shared" si="48"/>
        <v>2001</v>
      </c>
      <c r="I1578">
        <f t="shared" si="49"/>
        <v>10</v>
      </c>
      <c r="J1578">
        <f>Table_Data[[#This Row],[E]]*$J$6/Table_Data[[#This Row],[CPI]]</f>
        <v>40.39982905646221</v>
      </c>
      <c r="K1578">
        <f>Table_Data[[#This Row],[P]]*$J$6/Table_Data[[#This Row],[CPI]]</f>
        <v>1604.7491808103543</v>
      </c>
      <c r="L1578">
        <f>Table_Data[[#This Row],[E]]/(Table_Data[[#This Row],[CPI]]/$L$6)</f>
        <v>2.7911705120990438</v>
      </c>
      <c r="M1578">
        <f>Table_Data[[#This Row],[P]]/(Table_Data[[#This Row],[CPI]]/$L$6)</f>
        <v>110.86998874507597</v>
      </c>
      <c r="N1578" s="43">
        <f>1-(Table_Data[[#This Row],[D]]/Table_Data[[#This Row],[E]])</f>
        <v>0.41925962366252612</v>
      </c>
    </row>
    <row r="1579" spans="2:14" x14ac:dyDescent="0.25">
      <c r="B1579" s="27">
        <v>2001.11</v>
      </c>
      <c r="C1579" s="25">
        <v>1129.68</v>
      </c>
      <c r="D1579" s="28">
        <f>D1577/3+D1580*2/3</f>
        <v>15.740000000000002</v>
      </c>
      <c r="E1579" s="25">
        <f>(E1577+2*E1580)/3</f>
        <v>25.896666666666665</v>
      </c>
      <c r="F1579" s="25">
        <v>177.4</v>
      </c>
      <c r="G1579" s="26">
        <v>4.6500000000000004</v>
      </c>
      <c r="H1579">
        <f t="shared" si="48"/>
        <v>2001</v>
      </c>
      <c r="I1579">
        <f t="shared" si="49"/>
        <v>11</v>
      </c>
      <c r="J1579">
        <f>Table_Data[[#This Row],[E]]*$J$6/Table_Data[[#This Row],[CPI]]</f>
        <v>38.666467737692592</v>
      </c>
      <c r="K1579">
        <f>Table_Data[[#This Row],[P]]*$J$6/Table_Data[[#This Row],[CPI]]</f>
        <v>1686.7319580608794</v>
      </c>
      <c r="L1579">
        <f>Table_Data[[#This Row],[E]]/(Table_Data[[#This Row],[CPI]]/$L$6)</f>
        <v>2.6714148816234498</v>
      </c>
      <c r="M1579">
        <f>Table_Data[[#This Row],[P]]/(Table_Data[[#This Row],[CPI]]/$L$6)</f>
        <v>116.5340698985344</v>
      </c>
      <c r="N1579" s="43">
        <f>1-(Table_Data[[#This Row],[D]]/Table_Data[[#This Row],[E]])</f>
        <v>0.39219976830994963</v>
      </c>
    </row>
    <row r="1580" spans="2:14" x14ac:dyDescent="0.25">
      <c r="B1580" s="27">
        <v>2001.12</v>
      </c>
      <c r="C1580" s="25">
        <v>1144.93</v>
      </c>
      <c r="D1580" s="28">
        <v>15.74</v>
      </c>
      <c r="E1580" s="25">
        <v>24.69</v>
      </c>
      <c r="F1580" s="25">
        <v>176.7</v>
      </c>
      <c r="G1580" s="26">
        <v>5.09</v>
      </c>
      <c r="H1580">
        <f t="shared" si="48"/>
        <v>2001</v>
      </c>
      <c r="I1580">
        <f t="shared" si="49"/>
        <v>12</v>
      </c>
      <c r="J1580">
        <f>Table_Data[[#This Row],[E]]*$J$6/Table_Data[[#This Row],[CPI]]</f>
        <v>37.01082699490663</v>
      </c>
      <c r="K1580">
        <f>Table_Data[[#This Row],[P]]*$J$6/Table_Data[[#This Row],[CPI]]</f>
        <v>1716.2740441992078</v>
      </c>
      <c r="L1580">
        <f>Table_Data[[#This Row],[E]]/(Table_Data[[#This Row],[CPI]]/$L$6)</f>
        <v>2.557028862478778</v>
      </c>
      <c r="M1580">
        <f>Table_Data[[#This Row],[P]]/(Table_Data[[#This Row],[CPI]]/$L$6)</f>
        <v>118.57509337860783</v>
      </c>
      <c r="N1580" s="43">
        <f>1-(Table_Data[[#This Row],[D]]/Table_Data[[#This Row],[E]])</f>
        <v>0.36249493722154724</v>
      </c>
    </row>
    <row r="1581" spans="2:14" x14ac:dyDescent="0.25">
      <c r="B1581" s="27">
        <v>2002.01</v>
      </c>
      <c r="C1581" s="25">
        <v>1140.21</v>
      </c>
      <c r="D1581" s="28">
        <f>D1580*2/3+D1583/3</f>
        <v>15.736666666666668</v>
      </c>
      <c r="E1581" s="25">
        <f>(2*E1580+E1583)/3</f>
        <v>24.693333333333332</v>
      </c>
      <c r="F1581" s="25">
        <v>177.1</v>
      </c>
      <c r="G1581" s="26">
        <v>5.04</v>
      </c>
      <c r="H1581">
        <f t="shared" si="48"/>
        <v>2002</v>
      </c>
      <c r="I1581">
        <f t="shared" si="49"/>
        <v>1</v>
      </c>
      <c r="J1581">
        <f>Table_Data[[#This Row],[E]]*$J$6/Table_Data[[#This Row],[CPI]]</f>
        <v>36.932219386410694</v>
      </c>
      <c r="K1581">
        <f>Table_Data[[#This Row],[P]]*$J$6/Table_Data[[#This Row],[CPI]]</f>
        <v>1705.3382505364202</v>
      </c>
      <c r="L1581">
        <f>Table_Data[[#This Row],[E]]/(Table_Data[[#This Row],[CPI]]/$L$6)</f>
        <v>2.551597967250141</v>
      </c>
      <c r="M1581">
        <f>Table_Data[[#This Row],[P]]/(Table_Data[[#This Row],[CPI]]/$L$6)</f>
        <v>117.81955392433653</v>
      </c>
      <c r="N1581" s="43">
        <f>1-(Table_Data[[#This Row],[D]]/Table_Data[[#This Row],[E]])</f>
        <v>0.36271598272138217</v>
      </c>
    </row>
    <row r="1582" spans="2:14" x14ac:dyDescent="0.25">
      <c r="B1582" s="27">
        <v>2002.02</v>
      </c>
      <c r="C1582" s="25">
        <v>1100.67</v>
      </c>
      <c r="D1582" s="28">
        <f>D1580/3+D1583*2/3</f>
        <v>15.733333333333334</v>
      </c>
      <c r="E1582" s="25">
        <f>(E1580+2*E1583)/3</f>
        <v>24.696666666666669</v>
      </c>
      <c r="F1582" s="25">
        <v>177.8</v>
      </c>
      <c r="G1582" s="26">
        <v>4.91</v>
      </c>
      <c r="H1582">
        <f t="shared" si="48"/>
        <v>2002</v>
      </c>
      <c r="I1582">
        <f t="shared" si="49"/>
        <v>2</v>
      </c>
      <c r="J1582">
        <f>Table_Data[[#This Row],[E]]*$J$6/Table_Data[[#This Row],[CPI]]</f>
        <v>36.791782770903637</v>
      </c>
      <c r="K1582">
        <f>Table_Data[[#This Row],[P]]*$J$6/Table_Data[[#This Row],[CPI]]</f>
        <v>1639.7197277277842</v>
      </c>
      <c r="L1582">
        <f>Table_Data[[#This Row],[E]]/(Table_Data[[#This Row],[CPI]]/$L$6)</f>
        <v>2.5418953880764907</v>
      </c>
      <c r="M1582">
        <f>Table_Data[[#This Row],[P]]/(Table_Data[[#This Row],[CPI]]/$L$6)</f>
        <v>113.28605736782902</v>
      </c>
      <c r="N1582" s="43">
        <f>1-(Table_Data[[#This Row],[D]]/Table_Data[[#This Row],[E]])</f>
        <v>0.36293696855176139</v>
      </c>
    </row>
    <row r="1583" spans="2:14" x14ac:dyDescent="0.25">
      <c r="B1583" s="27">
        <v>2002.03</v>
      </c>
      <c r="C1583" s="25">
        <v>1153.79</v>
      </c>
      <c r="D1583" s="28">
        <v>15.73</v>
      </c>
      <c r="E1583" s="25">
        <v>24.7</v>
      </c>
      <c r="F1583" s="25">
        <v>178.8</v>
      </c>
      <c r="G1583" s="26">
        <v>5.28</v>
      </c>
      <c r="H1583">
        <f t="shared" si="48"/>
        <v>2002</v>
      </c>
      <c r="I1583">
        <f t="shared" si="49"/>
        <v>3</v>
      </c>
      <c r="J1583">
        <f>Table_Data[[#This Row],[E]]*$J$6/Table_Data[[#This Row],[CPI]]</f>
        <v>36.590950223713648</v>
      </c>
      <c r="K1583">
        <f>Table_Data[[#This Row],[P]]*$J$6/Table_Data[[#This Row],[CPI]]</f>
        <v>1709.2417999440715</v>
      </c>
      <c r="L1583">
        <f>Table_Data[[#This Row],[E]]/(Table_Data[[#This Row],[CPI]]/$L$6)</f>
        <v>2.5280201342281874</v>
      </c>
      <c r="M1583">
        <f>Table_Data[[#This Row],[P]]/(Table_Data[[#This Row],[CPI]]/$L$6)</f>
        <v>118.08924496644293</v>
      </c>
      <c r="N1583" s="43">
        <f>1-(Table_Data[[#This Row],[D]]/Table_Data[[#This Row],[E]])</f>
        <v>0.36315789473684212</v>
      </c>
    </row>
    <row r="1584" spans="2:14" x14ac:dyDescent="0.25">
      <c r="B1584" s="27">
        <v>2002.04</v>
      </c>
      <c r="C1584" s="25">
        <v>1111.93</v>
      </c>
      <c r="D1584" s="28">
        <f>D1583*2/3+D1586/3</f>
        <v>15.833333333333332</v>
      </c>
      <c r="E1584" s="25">
        <f>(2*E1583+E1586)/3</f>
        <v>25.38</v>
      </c>
      <c r="F1584" s="25">
        <v>179.8</v>
      </c>
      <c r="G1584" s="26">
        <v>5.21</v>
      </c>
      <c r="H1584">
        <f t="shared" si="48"/>
        <v>2002</v>
      </c>
      <c r="I1584">
        <f t="shared" si="49"/>
        <v>4</v>
      </c>
      <c r="J1584">
        <f>Table_Data[[#This Row],[E]]*$J$6/Table_Data[[#This Row],[CPI]]</f>
        <v>37.389200556173527</v>
      </c>
      <c r="K1584">
        <f>Table_Data[[#This Row],[P]]*$J$6/Table_Data[[#This Row],[CPI]]</f>
        <v>1638.068312625139</v>
      </c>
      <c r="L1584">
        <f>Table_Data[[#This Row],[E]]/(Table_Data[[#This Row],[CPI]]/$L$6)</f>
        <v>2.5831701890989986</v>
      </c>
      <c r="M1584">
        <f>Table_Data[[#This Row],[P]]/(Table_Data[[#This Row],[CPI]]/$L$6)</f>
        <v>113.17196329254729</v>
      </c>
      <c r="N1584" s="43">
        <f>1-(Table_Data[[#This Row],[D]]/Table_Data[[#This Row],[E]])</f>
        <v>0.37614919884423437</v>
      </c>
    </row>
    <row r="1585" spans="2:14" x14ac:dyDescent="0.25">
      <c r="B1585" s="27">
        <v>2002.05</v>
      </c>
      <c r="C1585" s="25">
        <v>1079.25</v>
      </c>
      <c r="D1585" s="28">
        <f>D1583/3+D1586*2/3</f>
        <v>15.936666666666667</v>
      </c>
      <c r="E1585" s="25">
        <f>(E1583+2*E1586)/3</f>
        <v>26.06</v>
      </c>
      <c r="F1585" s="25">
        <v>179.8</v>
      </c>
      <c r="G1585" s="26">
        <v>5.16</v>
      </c>
      <c r="H1585">
        <f t="shared" si="48"/>
        <v>2002</v>
      </c>
      <c r="I1585">
        <f t="shared" si="49"/>
        <v>5</v>
      </c>
      <c r="J1585">
        <f>Table_Data[[#This Row],[E]]*$J$6/Table_Data[[#This Row],[CPI]]</f>
        <v>38.390960066740824</v>
      </c>
      <c r="K1585">
        <f>Table_Data[[#This Row],[P]]*$J$6/Table_Data[[#This Row],[CPI]]</f>
        <v>1589.9249290878754</v>
      </c>
      <c r="L1585">
        <f>Table_Data[[#This Row],[E]]/(Table_Data[[#This Row],[CPI]]/$L$6)</f>
        <v>2.6523804226918797</v>
      </c>
      <c r="M1585">
        <f>Table_Data[[#This Row],[P]]/(Table_Data[[#This Row],[CPI]]/$L$6)</f>
        <v>109.84580088987764</v>
      </c>
      <c r="N1585" s="43">
        <f>1-(Table_Data[[#This Row],[D]]/Table_Data[[#This Row],[E]])</f>
        <v>0.38846252238424139</v>
      </c>
    </row>
    <row r="1586" spans="2:14" x14ac:dyDescent="0.25">
      <c r="B1586" s="27">
        <v>2002.06</v>
      </c>
      <c r="C1586" s="25">
        <v>1014.02</v>
      </c>
      <c r="D1586" s="28">
        <v>16.04</v>
      </c>
      <c r="E1586" s="25">
        <v>26.74</v>
      </c>
      <c r="F1586" s="25">
        <v>179.9</v>
      </c>
      <c r="G1586" s="26">
        <v>4.93</v>
      </c>
      <c r="H1586">
        <f t="shared" si="48"/>
        <v>2002</v>
      </c>
      <c r="I1586">
        <f t="shared" si="49"/>
        <v>6</v>
      </c>
      <c r="J1586">
        <f>Table_Data[[#This Row],[E]]*$J$6/Table_Data[[#This Row],[CPI]]</f>
        <v>39.370822568093388</v>
      </c>
      <c r="K1586">
        <f>Table_Data[[#This Row],[P]]*$J$6/Table_Data[[#This Row],[CPI]]</f>
        <v>1492.9993081712062</v>
      </c>
      <c r="L1586">
        <f>Table_Data[[#This Row],[E]]/(Table_Data[[#This Row],[CPI]]/$L$6)</f>
        <v>2.7200778210116732</v>
      </c>
      <c r="M1586">
        <f>Table_Data[[#This Row],[P]]/(Table_Data[[#This Row],[CPI]]/$L$6)</f>
        <v>103.14933852140078</v>
      </c>
      <c r="N1586" s="43">
        <f>1-(Table_Data[[#This Row],[D]]/Table_Data[[#This Row],[E]])</f>
        <v>0.40014958863126404</v>
      </c>
    </row>
    <row r="1587" spans="2:14" x14ac:dyDescent="0.25">
      <c r="B1587" s="27">
        <v>2002.07</v>
      </c>
      <c r="C1587" s="25">
        <v>903.59</v>
      </c>
      <c r="D1587" s="28">
        <f>D1586*2/3+D1589/3</f>
        <v>15.96</v>
      </c>
      <c r="E1587" s="25">
        <f>(2*E1586+E1589)/3</f>
        <v>27.84</v>
      </c>
      <c r="F1587" s="25">
        <v>180.1</v>
      </c>
      <c r="G1587" s="26">
        <v>4.6500000000000004</v>
      </c>
      <c r="H1587">
        <f t="shared" si="48"/>
        <v>2002</v>
      </c>
      <c r="I1587">
        <f t="shared" si="49"/>
        <v>7.0000000000000009</v>
      </c>
      <c r="J1587">
        <f>Table_Data[[#This Row],[E]]*$J$6/Table_Data[[#This Row],[CPI]]</f>
        <v>40.944895502498618</v>
      </c>
      <c r="K1587">
        <f>Table_Data[[#This Row],[P]]*$J$6/Table_Data[[#This Row],[CPI]]</f>
        <v>1328.9295304275404</v>
      </c>
      <c r="L1587">
        <f>Table_Data[[#This Row],[E]]/(Table_Data[[#This Row],[CPI]]/$L$6)</f>
        <v>2.8288284286507497</v>
      </c>
      <c r="M1587">
        <f>Table_Data[[#This Row],[P]]/(Table_Data[[#This Row],[CPI]]/$L$6)</f>
        <v>91.813975569128274</v>
      </c>
      <c r="N1587" s="43">
        <f>1-(Table_Data[[#This Row],[D]]/Table_Data[[#This Row],[E]])</f>
        <v>0.42672413793103448</v>
      </c>
    </row>
    <row r="1588" spans="2:14" x14ac:dyDescent="0.25">
      <c r="B1588" s="27">
        <v>2002.08</v>
      </c>
      <c r="C1588" s="25">
        <v>912.55</v>
      </c>
      <c r="D1588" s="28">
        <f>D1586/3+D1589*2/3</f>
        <v>15.879999999999999</v>
      </c>
      <c r="E1588" s="25">
        <f>(E1586+2*E1589)/3</f>
        <v>28.939999999999998</v>
      </c>
      <c r="F1588" s="25">
        <v>180.7</v>
      </c>
      <c r="G1588" s="26">
        <v>4.26</v>
      </c>
      <c r="H1588">
        <f t="shared" si="48"/>
        <v>2002</v>
      </c>
      <c r="I1588">
        <f t="shared" si="49"/>
        <v>8</v>
      </c>
      <c r="J1588">
        <f>Table_Data[[#This Row],[E]]*$J$6/Table_Data[[#This Row],[CPI]]</f>
        <v>42.421363475373546</v>
      </c>
      <c r="K1588">
        <f>Table_Data[[#This Row],[P]]*$J$6/Table_Data[[#This Row],[CPI]]</f>
        <v>1337.6508375760932</v>
      </c>
      <c r="L1588">
        <f>Table_Data[[#This Row],[E]]/(Table_Data[[#This Row],[CPI]]/$L$6)</f>
        <v>2.9308356391809629</v>
      </c>
      <c r="M1588">
        <f>Table_Data[[#This Row],[P]]/(Table_Data[[#This Row],[CPI]]/$L$6)</f>
        <v>92.416519092418369</v>
      </c>
      <c r="N1588" s="43">
        <f>1-(Table_Data[[#This Row],[D]]/Table_Data[[#This Row],[E]])</f>
        <v>0.45127850725639251</v>
      </c>
    </row>
    <row r="1589" spans="2:14" x14ac:dyDescent="0.25">
      <c r="B1589" s="27">
        <v>2002.09</v>
      </c>
      <c r="C1589" s="25">
        <v>867.81</v>
      </c>
      <c r="D1589" s="28">
        <v>15.8</v>
      </c>
      <c r="E1589" s="25">
        <v>30.04</v>
      </c>
      <c r="F1589" s="25">
        <v>181</v>
      </c>
      <c r="G1589" s="26">
        <v>3.87</v>
      </c>
      <c r="H1589">
        <f t="shared" si="48"/>
        <v>2002</v>
      </c>
      <c r="I1589">
        <f t="shared" si="49"/>
        <v>9</v>
      </c>
      <c r="J1589">
        <f>Table_Data[[#This Row],[E]]*$J$6/Table_Data[[#This Row],[CPI]]</f>
        <v>43.960801546961328</v>
      </c>
      <c r="K1589">
        <f>Table_Data[[#This Row],[P]]*$J$6/Table_Data[[#This Row],[CPI]]</f>
        <v>1269.9608252486187</v>
      </c>
      <c r="L1589">
        <f>Table_Data[[#This Row],[E]]/(Table_Data[[#This Row],[CPI]]/$L$6)</f>
        <v>3.0371933701657459</v>
      </c>
      <c r="M1589">
        <f>Table_Data[[#This Row],[P]]/(Table_Data[[#This Row],[CPI]]/$L$6)</f>
        <v>87.739906077348067</v>
      </c>
      <c r="N1589" s="43">
        <f>1-(Table_Data[[#This Row],[D]]/Table_Data[[#This Row],[E]])</f>
        <v>0.47403462050599199</v>
      </c>
    </row>
    <row r="1590" spans="2:14" x14ac:dyDescent="0.25">
      <c r="B1590" s="27">
        <v>2002.1</v>
      </c>
      <c r="C1590" s="25">
        <v>854.63</v>
      </c>
      <c r="D1590" s="28">
        <f>D1589*2/3+D1592/3</f>
        <v>15.89</v>
      </c>
      <c r="E1590" s="25">
        <f>(2*E1589+E1592)/3</f>
        <v>29.223333333333333</v>
      </c>
      <c r="F1590" s="25">
        <v>181.3</v>
      </c>
      <c r="G1590" s="26">
        <v>3.94</v>
      </c>
      <c r="H1590">
        <f t="shared" si="48"/>
        <v>2002</v>
      </c>
      <c r="I1590">
        <f t="shared" si="49"/>
        <v>10</v>
      </c>
      <c r="J1590">
        <f>Table_Data[[#This Row],[E]]*$J$6/Table_Data[[#This Row],[CPI]]</f>
        <v>42.694919268247837</v>
      </c>
      <c r="K1590">
        <f>Table_Data[[#This Row],[P]]*$J$6/Table_Data[[#This Row],[CPI]]</f>
        <v>1248.603588030888</v>
      </c>
      <c r="L1590">
        <f>Table_Data[[#This Row],[E]]/(Table_Data[[#This Row],[CPI]]/$L$6)</f>
        <v>2.9497352454495309</v>
      </c>
      <c r="M1590">
        <f>Table_Data[[#This Row],[P]]/(Table_Data[[#This Row],[CPI]]/$L$6)</f>
        <v>86.264362934362936</v>
      </c>
      <c r="N1590" s="43">
        <f>1-(Table_Data[[#This Row],[D]]/Table_Data[[#This Row],[E]])</f>
        <v>0.45625641610585144</v>
      </c>
    </row>
    <row r="1591" spans="2:14" x14ac:dyDescent="0.25">
      <c r="B1591" s="27">
        <v>2002.11</v>
      </c>
      <c r="C1591" s="25">
        <v>909.93</v>
      </c>
      <c r="D1591" s="28">
        <f>D1589/3+D1592*2/3</f>
        <v>15.98</v>
      </c>
      <c r="E1591" s="25">
        <f>(E1589+2*E1592)/3</f>
        <v>28.406666666666666</v>
      </c>
      <c r="F1591" s="25">
        <v>181.3</v>
      </c>
      <c r="G1591" s="26">
        <v>4.05</v>
      </c>
      <c r="H1591">
        <f t="shared" si="48"/>
        <v>2002</v>
      </c>
      <c r="I1591">
        <f t="shared" si="49"/>
        <v>11</v>
      </c>
      <c r="J1591">
        <f>Table_Data[[#This Row],[E]]*$J$6/Table_Data[[#This Row],[CPI]]</f>
        <v>41.501779628608197</v>
      </c>
      <c r="K1591">
        <f>Table_Data[[#This Row],[P]]*$J$6/Table_Data[[#This Row],[CPI]]</f>
        <v>1329.3961864864864</v>
      </c>
      <c r="L1591">
        <f>Table_Data[[#This Row],[E]]/(Table_Data[[#This Row],[CPI]]/$L$6)</f>
        <v>2.8673028130170986</v>
      </c>
      <c r="M1591">
        <f>Table_Data[[#This Row],[P]]/(Table_Data[[#This Row],[CPI]]/$L$6)</f>
        <v>91.846216216216206</v>
      </c>
      <c r="N1591" s="43">
        <f>1-(Table_Data[[#This Row],[D]]/Table_Data[[#This Row],[E]])</f>
        <v>0.43745599624501286</v>
      </c>
    </row>
    <row r="1592" spans="2:14" x14ac:dyDescent="0.25">
      <c r="B1592" s="27">
        <v>2002.12</v>
      </c>
      <c r="C1592" s="25">
        <v>899.18</v>
      </c>
      <c r="D1592" s="28">
        <v>16.07</v>
      </c>
      <c r="E1592" s="25">
        <v>27.59</v>
      </c>
      <c r="F1592" s="25">
        <v>180.9</v>
      </c>
      <c r="G1592" s="26">
        <v>4.03</v>
      </c>
      <c r="H1592">
        <f t="shared" si="48"/>
        <v>2002</v>
      </c>
      <c r="I1592">
        <f t="shared" si="49"/>
        <v>12</v>
      </c>
      <c r="J1592">
        <f>Table_Data[[#This Row],[E]]*$J$6/Table_Data[[#This Row],[CPI]]</f>
        <v>40.397769098949695</v>
      </c>
      <c r="K1592">
        <f>Table_Data[[#This Row],[P]]*$J$6/Table_Data[[#This Row],[CPI]]</f>
        <v>1316.5953613045881</v>
      </c>
      <c r="L1592">
        <f>Table_Data[[#This Row],[E]]/(Table_Data[[#This Row],[CPI]]/$L$6)</f>
        <v>2.7910281923714759</v>
      </c>
      <c r="M1592">
        <f>Table_Data[[#This Row],[P]]/(Table_Data[[#This Row],[CPI]]/$L$6)</f>
        <v>90.961824212271978</v>
      </c>
      <c r="N1592" s="43">
        <f>1-(Table_Data[[#This Row],[D]]/Table_Data[[#This Row],[E]])</f>
        <v>0.41754258789416454</v>
      </c>
    </row>
    <row r="1593" spans="2:14" x14ac:dyDescent="0.25">
      <c r="B1593" s="27">
        <v>2003.01</v>
      </c>
      <c r="C1593" s="25">
        <v>895.84</v>
      </c>
      <c r="D1593" s="28">
        <f>D1592*2/3+D1595/3</f>
        <v>16.119999999999997</v>
      </c>
      <c r="E1593" s="25">
        <f>(2*E1592+E1595)/3</f>
        <v>28.5</v>
      </c>
      <c r="F1593" s="25">
        <v>181.7</v>
      </c>
      <c r="G1593" s="26">
        <v>4.05</v>
      </c>
      <c r="H1593">
        <f t="shared" si="48"/>
        <v>2003</v>
      </c>
      <c r="I1593">
        <f t="shared" si="49"/>
        <v>1</v>
      </c>
      <c r="J1593">
        <f>Table_Data[[#This Row],[E]]*$J$6/Table_Data[[#This Row],[CPI]]</f>
        <v>41.546474958723174</v>
      </c>
      <c r="K1593">
        <f>Table_Data[[#This Row],[P]]*$J$6/Table_Data[[#This Row],[CPI]]</f>
        <v>1305.9296184920199</v>
      </c>
      <c r="L1593">
        <f>Table_Data[[#This Row],[E]]/(Table_Data[[#This Row],[CPI]]/$L$6)</f>
        <v>2.8703907539900935</v>
      </c>
      <c r="M1593">
        <f>Table_Data[[#This Row],[P]]/(Table_Data[[#This Row],[CPI]]/$L$6)</f>
        <v>90.224942212438094</v>
      </c>
      <c r="N1593" s="43">
        <f>1-(Table_Data[[#This Row],[D]]/Table_Data[[#This Row],[E]])</f>
        <v>0.43438596491228076</v>
      </c>
    </row>
    <row r="1594" spans="2:14" x14ac:dyDescent="0.25">
      <c r="B1594" s="27">
        <v>2003.02</v>
      </c>
      <c r="C1594" s="25">
        <v>837.03</v>
      </c>
      <c r="D1594" s="28">
        <f>D1592/3+D1595*2/3</f>
        <v>16.169999999999998</v>
      </c>
      <c r="E1594" s="25">
        <f>(E1592+2*E1595)/3</f>
        <v>29.41</v>
      </c>
      <c r="F1594" s="25">
        <v>183.1</v>
      </c>
      <c r="G1594" s="26">
        <v>3.9</v>
      </c>
      <c r="H1594">
        <f t="shared" si="48"/>
        <v>2003</v>
      </c>
      <c r="I1594">
        <f t="shared" si="49"/>
        <v>2</v>
      </c>
      <c r="J1594">
        <f>Table_Data[[#This Row],[E]]*$J$6/Table_Data[[#This Row],[CPI]]</f>
        <v>42.545235226652103</v>
      </c>
      <c r="K1594">
        <f>Table_Data[[#This Row],[P]]*$J$6/Table_Data[[#This Row],[CPI]]</f>
        <v>1210.8683523211359</v>
      </c>
      <c r="L1594">
        <f>Table_Data[[#This Row],[E]]/(Table_Data[[#This Row],[CPI]]/$L$6)</f>
        <v>2.939393773894047</v>
      </c>
      <c r="M1594">
        <f>Table_Data[[#This Row],[P]]/(Table_Data[[#This Row],[CPI]]/$L$6)</f>
        <v>83.657285636264334</v>
      </c>
      <c r="N1594" s="43">
        <f>1-(Table_Data[[#This Row],[D]]/Table_Data[[#This Row],[E]])</f>
        <v>0.45018701122067328</v>
      </c>
    </row>
    <row r="1595" spans="2:14" x14ac:dyDescent="0.25">
      <c r="B1595" s="27">
        <v>2003.03</v>
      </c>
      <c r="C1595" s="25">
        <v>846.63</v>
      </c>
      <c r="D1595" s="28">
        <v>16.22</v>
      </c>
      <c r="E1595" s="25">
        <v>30.32</v>
      </c>
      <c r="F1595" s="25">
        <v>184.2</v>
      </c>
      <c r="G1595" s="26">
        <v>3.81</v>
      </c>
      <c r="H1595">
        <f t="shared" si="48"/>
        <v>2003</v>
      </c>
      <c r="I1595">
        <f t="shared" si="49"/>
        <v>3</v>
      </c>
      <c r="J1595">
        <f>Table_Data[[#This Row],[E]]*$J$6/Table_Data[[#This Row],[CPI]]</f>
        <v>43.599732030401739</v>
      </c>
      <c r="K1595">
        <f>Table_Data[[#This Row],[P]]*$J$6/Table_Data[[#This Row],[CPI]]</f>
        <v>1217.4419897394137</v>
      </c>
      <c r="L1595">
        <f>Table_Data[[#This Row],[E]]/(Table_Data[[#This Row],[CPI]]/$L$6)</f>
        <v>3.0122475570032576</v>
      </c>
      <c r="M1595">
        <f>Table_Data[[#This Row],[P]]/(Table_Data[[#This Row],[CPI]]/$L$6)</f>
        <v>84.111449511400664</v>
      </c>
      <c r="N1595" s="43">
        <f>1-(Table_Data[[#This Row],[D]]/Table_Data[[#This Row],[E]])</f>
        <v>0.4650395778364117</v>
      </c>
    </row>
    <row r="1596" spans="2:14" x14ac:dyDescent="0.25">
      <c r="B1596" s="27">
        <v>2003.04</v>
      </c>
      <c r="C1596" s="25">
        <v>890.03</v>
      </c>
      <c r="D1596" s="28">
        <f>D1595*2/3+D1598/3</f>
        <v>16.203333333333333</v>
      </c>
      <c r="E1596" s="25">
        <f>(2*E1595+E1598)/3</f>
        <v>31.73</v>
      </c>
      <c r="F1596" s="25">
        <v>183.8</v>
      </c>
      <c r="G1596" s="26">
        <v>3.96</v>
      </c>
      <c r="H1596">
        <f t="shared" si="48"/>
        <v>2003</v>
      </c>
      <c r="I1596">
        <f t="shared" si="49"/>
        <v>4</v>
      </c>
      <c r="J1596">
        <f>Table_Data[[#This Row],[E]]*$J$6/Table_Data[[#This Row],[CPI]]</f>
        <v>45.726589825897719</v>
      </c>
      <c r="K1596">
        <f>Table_Data[[#This Row],[P]]*$J$6/Table_Data[[#This Row],[CPI]]</f>
        <v>1282.6358885201305</v>
      </c>
      <c r="L1596">
        <f>Table_Data[[#This Row],[E]]/(Table_Data[[#This Row],[CPI]]/$L$6)</f>
        <v>3.1591893362350381</v>
      </c>
      <c r="M1596">
        <f>Table_Data[[#This Row],[P]]/(Table_Data[[#This Row],[CPI]]/$L$6)</f>
        <v>88.615609357997826</v>
      </c>
      <c r="N1596" s="43">
        <f>1-(Table_Data[[#This Row],[D]]/Table_Data[[#This Row],[E]])</f>
        <v>0.48933711524319778</v>
      </c>
    </row>
    <row r="1597" spans="2:14" x14ac:dyDescent="0.25">
      <c r="B1597" s="27">
        <v>2003.05</v>
      </c>
      <c r="C1597" s="25">
        <v>935.96</v>
      </c>
      <c r="D1597" s="28">
        <f>D1595/3+D1598*2/3</f>
        <v>16.186666666666667</v>
      </c>
      <c r="E1597" s="25">
        <f>(E1595+2*E1598)/3</f>
        <v>33.139999999999993</v>
      </c>
      <c r="F1597" s="25">
        <v>183.5</v>
      </c>
      <c r="G1597" s="26">
        <v>3.57</v>
      </c>
      <c r="H1597">
        <f t="shared" si="48"/>
        <v>2003</v>
      </c>
      <c r="I1597">
        <f t="shared" si="49"/>
        <v>5</v>
      </c>
      <c r="J1597">
        <f>Table_Data[[#This Row],[E]]*$J$6/Table_Data[[#This Row],[CPI]]</f>
        <v>47.836641852861021</v>
      </c>
      <c r="K1597">
        <f>Table_Data[[#This Row],[P]]*$J$6/Table_Data[[#This Row],[CPI]]</f>
        <v>1351.0314818528611</v>
      </c>
      <c r="L1597">
        <f>Table_Data[[#This Row],[E]]/(Table_Data[[#This Row],[CPI]]/$L$6)</f>
        <v>3.3049700272479559</v>
      </c>
      <c r="M1597">
        <f>Table_Data[[#This Row],[P]]/(Table_Data[[#This Row],[CPI]]/$L$6)</f>
        <v>93.340970027247963</v>
      </c>
      <c r="N1597" s="43">
        <f>1-(Table_Data[[#This Row],[D]]/Table_Data[[#This Row],[E]])</f>
        <v>0.51156708911687776</v>
      </c>
    </row>
    <row r="1598" spans="2:14" x14ac:dyDescent="0.25">
      <c r="B1598" s="27">
        <v>2003.06</v>
      </c>
      <c r="C1598" s="25">
        <v>988</v>
      </c>
      <c r="D1598" s="28">
        <v>16.170000000000002</v>
      </c>
      <c r="E1598" s="25">
        <v>34.549999999999997</v>
      </c>
      <c r="F1598" s="25">
        <v>183.7</v>
      </c>
      <c r="G1598" s="26">
        <v>3.33</v>
      </c>
      <c r="H1598">
        <f t="shared" si="48"/>
        <v>2003</v>
      </c>
      <c r="I1598">
        <f t="shared" si="49"/>
        <v>6</v>
      </c>
      <c r="J1598">
        <f>Table_Data[[#This Row],[E]]*$J$6/Table_Data[[#This Row],[CPI]]</f>
        <v>49.817639357648346</v>
      </c>
      <c r="K1598">
        <f>Table_Data[[#This Row],[P]]*$J$6/Table_Data[[#This Row],[CPI]]</f>
        <v>1424.5970386499728</v>
      </c>
      <c r="L1598">
        <f>Table_Data[[#This Row],[E]]/(Table_Data[[#This Row],[CPI]]/$L$6)</f>
        <v>3.4418345127925969</v>
      </c>
      <c r="M1598">
        <f>Table_Data[[#This Row],[P]]/(Table_Data[[#This Row],[CPI]]/$L$6)</f>
        <v>98.423516603157339</v>
      </c>
      <c r="N1598" s="43">
        <f>1-(Table_Data[[#This Row],[D]]/Table_Data[[#This Row],[E]])</f>
        <v>0.53198263386396516</v>
      </c>
    </row>
    <row r="1599" spans="2:14" x14ac:dyDescent="0.25">
      <c r="B1599" s="27">
        <v>2003.07</v>
      </c>
      <c r="C1599" s="25">
        <v>992.54</v>
      </c>
      <c r="D1599" s="28">
        <f>D1598*2/3+D1601/3</f>
        <v>16.310000000000002</v>
      </c>
      <c r="E1599" s="25">
        <f>(2*E1598+E1601)/3</f>
        <v>35.893333333333331</v>
      </c>
      <c r="F1599" s="25">
        <v>183.9</v>
      </c>
      <c r="G1599" s="26">
        <v>3.98</v>
      </c>
      <c r="H1599">
        <f t="shared" si="48"/>
        <v>2003</v>
      </c>
      <c r="I1599">
        <f t="shared" si="49"/>
        <v>7.0000000000000009</v>
      </c>
      <c r="J1599">
        <f>Table_Data[[#This Row],[E]]*$J$6/Table_Data[[#This Row],[CPI]]</f>
        <v>51.698305890882722</v>
      </c>
      <c r="K1599">
        <f>Table_Data[[#This Row],[P]]*$J$6/Table_Data[[#This Row],[CPI]]</f>
        <v>1429.5868275149537</v>
      </c>
      <c r="L1599">
        <f>Table_Data[[#This Row],[E]]/(Table_Data[[#This Row],[CPI]]/$L$6)</f>
        <v>3.5717672648178356</v>
      </c>
      <c r="M1599">
        <f>Table_Data[[#This Row],[P]]/(Table_Data[[#This Row],[CPI]]/$L$6)</f>
        <v>98.76825448613377</v>
      </c>
      <c r="N1599" s="43">
        <f>1-(Table_Data[[#This Row],[D]]/Table_Data[[#This Row],[E]])</f>
        <v>0.54559806835066849</v>
      </c>
    </row>
    <row r="1600" spans="2:14" x14ac:dyDescent="0.25">
      <c r="B1600" s="27">
        <v>2003.08</v>
      </c>
      <c r="C1600" s="25">
        <v>989.53</v>
      </c>
      <c r="D1600" s="28">
        <f>D1598/3+D1601*2/3</f>
        <v>16.450000000000003</v>
      </c>
      <c r="E1600" s="25">
        <f>(E1598+2*E1601)/3</f>
        <v>37.236666666666665</v>
      </c>
      <c r="F1600" s="25">
        <v>184.6</v>
      </c>
      <c r="G1600" s="26">
        <v>4.45</v>
      </c>
      <c r="H1600">
        <f t="shared" si="48"/>
        <v>2003</v>
      </c>
      <c r="I1600">
        <f t="shared" si="49"/>
        <v>8</v>
      </c>
      <c r="J1600">
        <f>Table_Data[[#This Row],[E]]*$J$6/Table_Data[[#This Row],[CPI]]</f>
        <v>53.429775496569157</v>
      </c>
      <c r="K1600">
        <f>Table_Data[[#This Row],[P]]*$J$6/Table_Data[[#This Row],[CPI]]</f>
        <v>1419.8469003791984</v>
      </c>
      <c r="L1600">
        <f>Table_Data[[#This Row],[E]]/(Table_Data[[#This Row],[CPI]]/$L$6)</f>
        <v>3.6913921993499454</v>
      </c>
      <c r="M1600">
        <f>Table_Data[[#This Row],[P]]/(Table_Data[[#This Row],[CPI]]/$L$6)</f>
        <v>98.095335861321772</v>
      </c>
      <c r="N1600" s="43">
        <f>1-(Table_Data[[#This Row],[D]]/Table_Data[[#This Row],[E]])</f>
        <v>0.55823113418673342</v>
      </c>
    </row>
    <row r="1601" spans="2:14" x14ac:dyDescent="0.25">
      <c r="B1601" s="27">
        <v>2003.09</v>
      </c>
      <c r="C1601" s="25">
        <v>1019.44</v>
      </c>
      <c r="D1601" s="28">
        <v>16.59</v>
      </c>
      <c r="E1601" s="25">
        <v>38.58</v>
      </c>
      <c r="F1601" s="25">
        <v>185.2</v>
      </c>
      <c r="G1601" s="26">
        <v>4.2699999999999996</v>
      </c>
      <c r="H1601">
        <f t="shared" si="48"/>
        <v>2003</v>
      </c>
      <c r="I1601">
        <f t="shared" si="49"/>
        <v>9</v>
      </c>
      <c r="J1601">
        <f>Table_Data[[#This Row],[E]]*$J$6/Table_Data[[#This Row],[CPI]]</f>
        <v>55.177940928725704</v>
      </c>
      <c r="K1601">
        <f>Table_Data[[#This Row],[P]]*$J$6/Table_Data[[#This Row],[CPI]]</f>
        <v>1458.0248859611236</v>
      </c>
      <c r="L1601">
        <f>Table_Data[[#This Row],[E]]/(Table_Data[[#This Row],[CPI]]/$L$6)</f>
        <v>3.812170626349892</v>
      </c>
      <c r="M1601">
        <f>Table_Data[[#This Row],[P]]/(Table_Data[[#This Row],[CPI]]/$L$6)</f>
        <v>100.73300215982722</v>
      </c>
      <c r="N1601" s="43">
        <f>1-(Table_Data[[#This Row],[D]]/Table_Data[[#This Row],[E]])</f>
        <v>0.56998444790046654</v>
      </c>
    </row>
    <row r="1602" spans="2:14" x14ac:dyDescent="0.25">
      <c r="B1602" s="27">
        <v>2003.1</v>
      </c>
      <c r="C1602" s="25">
        <v>1038.73</v>
      </c>
      <c r="D1602" s="28">
        <f>D1601*2/3+D1604/3</f>
        <v>16.856666666666669</v>
      </c>
      <c r="E1602" s="25">
        <f>(2*E1601+E1604)/3</f>
        <v>41.966666666666669</v>
      </c>
      <c r="F1602" s="25">
        <v>185</v>
      </c>
      <c r="G1602" s="26">
        <v>4.29</v>
      </c>
      <c r="H1602">
        <f t="shared" si="48"/>
        <v>2003</v>
      </c>
      <c r="I1602">
        <f t="shared" si="49"/>
        <v>10</v>
      </c>
      <c r="J1602">
        <f>Table_Data[[#This Row],[E]]*$J$6/Table_Data[[#This Row],[CPI]]</f>
        <v>60.086512252252255</v>
      </c>
      <c r="K1602">
        <f>Table_Data[[#This Row],[P]]*$J$6/Table_Data[[#This Row],[CPI]]</f>
        <v>1487.2199254594595</v>
      </c>
      <c r="L1602">
        <f>Table_Data[[#This Row],[E]]/(Table_Data[[#This Row],[CPI]]/$L$6)</f>
        <v>4.1512972972972975</v>
      </c>
      <c r="M1602">
        <f>Table_Data[[#This Row],[P]]/(Table_Data[[#This Row],[CPI]]/$L$6)</f>
        <v>102.75004864864866</v>
      </c>
      <c r="N1602" s="43">
        <f>1-(Table_Data[[#This Row],[D]]/Table_Data[[#This Row],[E]])</f>
        <v>0.598332009531374</v>
      </c>
    </row>
    <row r="1603" spans="2:14" x14ac:dyDescent="0.25">
      <c r="B1603" s="27">
        <v>2003.11</v>
      </c>
      <c r="C1603" s="25">
        <v>1049.9000000000001</v>
      </c>
      <c r="D1603" s="28">
        <f>D1601/3+D1604*2/3</f>
        <v>17.123333333333335</v>
      </c>
      <c r="E1603" s="25">
        <f>(E1601+2*E1604)/3</f>
        <v>45.353333333333332</v>
      </c>
      <c r="F1603" s="25">
        <v>184.5</v>
      </c>
      <c r="G1603" s="26">
        <v>4.3</v>
      </c>
      <c r="H1603">
        <f t="shared" si="48"/>
        <v>2003</v>
      </c>
      <c r="I1603">
        <f t="shared" si="49"/>
        <v>11</v>
      </c>
      <c r="J1603">
        <f>Table_Data[[#This Row],[E]]*$J$6/Table_Data[[#This Row],[CPI]]</f>
        <v>65.111408527551944</v>
      </c>
      <c r="K1603">
        <f>Table_Data[[#This Row],[P]]*$J$6/Table_Data[[#This Row],[CPI]]</f>
        <v>1507.2865165311655</v>
      </c>
      <c r="L1603">
        <f>Table_Data[[#This Row],[E]]/(Table_Data[[#This Row],[CPI]]/$L$6)</f>
        <v>4.4984607046070462</v>
      </c>
      <c r="M1603">
        <f>Table_Data[[#This Row],[P]]/(Table_Data[[#This Row],[CPI]]/$L$6)</f>
        <v>104.13642276422766</v>
      </c>
      <c r="N1603" s="43">
        <f>1-(Table_Data[[#This Row],[D]]/Table_Data[[#This Row],[E]])</f>
        <v>0.62244597971483162</v>
      </c>
    </row>
    <row r="1604" spans="2:14" x14ac:dyDescent="0.25">
      <c r="B1604" s="27">
        <v>2003.12</v>
      </c>
      <c r="C1604" s="25">
        <v>1080.6400000000001</v>
      </c>
      <c r="D1604" s="28">
        <v>17.39</v>
      </c>
      <c r="E1604" s="25">
        <v>48.74</v>
      </c>
      <c r="F1604" s="25">
        <v>184.3</v>
      </c>
      <c r="G1604" s="26">
        <v>4.2699999999999996</v>
      </c>
      <c r="H1604">
        <f t="shared" si="48"/>
        <v>2003</v>
      </c>
      <c r="I1604">
        <f t="shared" si="49"/>
        <v>12</v>
      </c>
      <c r="J1604">
        <f>Table_Data[[#This Row],[E]]*$J$6/Table_Data[[#This Row],[CPI]]</f>
        <v>70.049403038524147</v>
      </c>
      <c r="K1604">
        <f>Table_Data[[#This Row],[P]]*$J$6/Table_Data[[#This Row],[CPI]]</f>
        <v>1553.1019060227889</v>
      </c>
      <c r="L1604">
        <f>Table_Data[[#This Row],[E]]/(Table_Data[[#This Row],[CPI]]/$L$6)</f>
        <v>4.8396201844818227</v>
      </c>
      <c r="M1604">
        <f>Table_Data[[#This Row],[P]]/(Table_Data[[#This Row],[CPI]]/$L$6)</f>
        <v>107.30174715138362</v>
      </c>
      <c r="N1604" s="43">
        <f>1-(Table_Data[[#This Row],[D]]/Table_Data[[#This Row],[E]])</f>
        <v>0.643208863356586</v>
      </c>
    </row>
    <row r="1605" spans="2:14" x14ac:dyDescent="0.25">
      <c r="B1605" s="27">
        <v>2004.01</v>
      </c>
      <c r="C1605" s="25">
        <v>1132.52</v>
      </c>
      <c r="D1605" s="28">
        <f>D1604*2/3+D1607/3</f>
        <v>17.600000000000001</v>
      </c>
      <c r="E1605" s="25">
        <f>(2*E1604+E1607)/3</f>
        <v>49.826666666666675</v>
      </c>
      <c r="F1605" s="25">
        <v>185.2</v>
      </c>
      <c r="G1605" s="26">
        <v>4.1500000000000004</v>
      </c>
      <c r="H1605">
        <f t="shared" si="48"/>
        <v>2004</v>
      </c>
      <c r="I1605">
        <f t="shared" si="49"/>
        <v>1</v>
      </c>
      <c r="J1605">
        <f>Table_Data[[#This Row],[E]]*$J$6/Table_Data[[#This Row],[CPI]]</f>
        <v>71.263164074874027</v>
      </c>
      <c r="K1605">
        <f>Table_Data[[#This Row],[P]]*$J$6/Table_Data[[#This Row],[CPI]]</f>
        <v>1619.7543198704104</v>
      </c>
      <c r="L1605">
        <f>Table_Data[[#This Row],[E]]/(Table_Data[[#This Row],[CPI]]/$L$6)</f>
        <v>4.9234773218142562</v>
      </c>
      <c r="M1605">
        <f>Table_Data[[#This Row],[P]]/(Table_Data[[#This Row],[CPI]]/$L$6)</f>
        <v>111.90667386609071</v>
      </c>
      <c r="N1605" s="43">
        <f>1-(Table_Data[[#This Row],[D]]/Table_Data[[#This Row],[E]])</f>
        <v>0.64677548835964682</v>
      </c>
    </row>
    <row r="1606" spans="2:14" x14ac:dyDescent="0.25">
      <c r="B1606" s="27">
        <v>2004.02</v>
      </c>
      <c r="C1606" s="25">
        <v>1143.3599999999999</v>
      </c>
      <c r="D1606" s="28">
        <f>D1604/3+D1607*2/3</f>
        <v>17.810000000000002</v>
      </c>
      <c r="E1606" s="25">
        <f>(E1604+2*E1607)/3</f>
        <v>50.913333333333334</v>
      </c>
      <c r="F1606" s="25">
        <v>186.2</v>
      </c>
      <c r="G1606" s="26">
        <v>4.08</v>
      </c>
      <c r="H1606">
        <f t="shared" si="48"/>
        <v>2004</v>
      </c>
      <c r="I1606">
        <f t="shared" si="49"/>
        <v>2</v>
      </c>
      <c r="J1606">
        <f>Table_Data[[#This Row],[E]]*$J$6/Table_Data[[#This Row],[CPI]]</f>
        <v>72.426267418546374</v>
      </c>
      <c r="K1606">
        <f>Table_Data[[#This Row],[P]]*$J$6/Table_Data[[#This Row],[CPI]]</f>
        <v>1626.4756537056926</v>
      </c>
      <c r="L1606">
        <f>Table_Data[[#This Row],[E]]/(Table_Data[[#This Row],[CPI]]/$L$6)</f>
        <v>5.0038345864661666</v>
      </c>
      <c r="M1606">
        <f>Table_Data[[#This Row],[P]]/(Table_Data[[#This Row],[CPI]]/$L$6)</f>
        <v>112.3710418904404</v>
      </c>
      <c r="N1606" s="43">
        <f>1-(Table_Data[[#This Row],[D]]/Table_Data[[#This Row],[E]])</f>
        <v>0.65018986513028665</v>
      </c>
    </row>
    <row r="1607" spans="2:14" x14ac:dyDescent="0.25">
      <c r="B1607" s="27">
        <v>2004.03</v>
      </c>
      <c r="C1607" s="25">
        <v>1123.98</v>
      </c>
      <c r="D1607" s="28">
        <v>18.02</v>
      </c>
      <c r="E1607" s="25">
        <v>52</v>
      </c>
      <c r="F1607" s="25">
        <v>187.4</v>
      </c>
      <c r="G1607" s="26">
        <v>3.83</v>
      </c>
      <c r="H1607">
        <f t="shared" si="48"/>
        <v>2004</v>
      </c>
      <c r="I1607">
        <f t="shared" si="49"/>
        <v>3</v>
      </c>
      <c r="J1607">
        <f>Table_Data[[#This Row],[E]]*$J$6/Table_Data[[#This Row],[CPI]]</f>
        <v>73.498420490928495</v>
      </c>
      <c r="K1607">
        <f>Table_Data[[#This Row],[P]]*$J$6/Table_Data[[#This Row],[CPI]]</f>
        <v>1588.6683589114195</v>
      </c>
      <c r="L1607">
        <f>Table_Data[[#This Row],[E]]/(Table_Data[[#This Row],[CPI]]/$L$6)</f>
        <v>5.0779082177161152</v>
      </c>
      <c r="M1607">
        <f>Table_Data[[#This Row],[P]]/(Table_Data[[#This Row],[CPI]]/$L$6)</f>
        <v>109.75898612593384</v>
      </c>
      <c r="N1607" s="43">
        <f>1-(Table_Data[[#This Row],[D]]/Table_Data[[#This Row],[E]])</f>
        <v>0.65346153846153854</v>
      </c>
    </row>
    <row r="1608" spans="2:14" x14ac:dyDescent="0.25">
      <c r="B1608" s="27">
        <v>2004.04</v>
      </c>
      <c r="C1608" s="25">
        <v>1133.3599999999999</v>
      </c>
      <c r="D1608" s="28">
        <f>D1607*2/3+D1610/3</f>
        <v>18.213333333333335</v>
      </c>
      <c r="E1608" s="25">
        <f>(2*E1607+E1610)/3</f>
        <v>53.383333333333333</v>
      </c>
      <c r="F1608" s="25">
        <v>188</v>
      </c>
      <c r="G1608" s="26">
        <v>4.3499999999999996</v>
      </c>
      <c r="H1608">
        <f t="shared" si="48"/>
        <v>2004</v>
      </c>
      <c r="I1608">
        <f t="shared" si="49"/>
        <v>4</v>
      </c>
      <c r="J1608">
        <f>Table_Data[[#This Row],[E]]*$J$6/Table_Data[[#This Row],[CPI]]</f>
        <v>75.212857358156029</v>
      </c>
      <c r="K1608">
        <f>Table_Data[[#This Row],[P]]*$J$6/Table_Data[[#This Row],[CPI]]</f>
        <v>1596.8138123404256</v>
      </c>
      <c r="L1608">
        <f>Table_Data[[#This Row],[E]]/(Table_Data[[#This Row],[CPI]]/$L$6)</f>
        <v>5.196356382978724</v>
      </c>
      <c r="M1608">
        <f>Table_Data[[#This Row],[P]]/(Table_Data[[#This Row],[CPI]]/$L$6)</f>
        <v>110.32174468085107</v>
      </c>
      <c r="N1608" s="43">
        <f>1-(Table_Data[[#This Row],[D]]/Table_Data[[#This Row],[E]])</f>
        <v>0.65881985638463936</v>
      </c>
    </row>
    <row r="1609" spans="2:14" x14ac:dyDescent="0.25">
      <c r="B1609" s="27">
        <v>2004.05</v>
      </c>
      <c r="C1609" s="25">
        <v>1102.78</v>
      </c>
      <c r="D1609" s="28">
        <f>D1607/3+D1610*2/3</f>
        <v>18.406666666666666</v>
      </c>
      <c r="E1609" s="25">
        <f>(E1607+2*E1610)/3</f>
        <v>54.766666666666673</v>
      </c>
      <c r="F1609" s="25">
        <v>189.1</v>
      </c>
      <c r="G1609" s="26">
        <v>4.72</v>
      </c>
      <c r="H1609">
        <f t="shared" si="48"/>
        <v>2004</v>
      </c>
      <c r="I1609">
        <f t="shared" si="49"/>
        <v>5</v>
      </c>
      <c r="J1609">
        <f>Table_Data[[#This Row],[E]]*$J$6/Table_Data[[#This Row],[CPI]]</f>
        <v>76.713010928961765</v>
      </c>
      <c r="K1609">
        <f>Table_Data[[#This Row],[P]]*$J$6/Table_Data[[#This Row],[CPI]]</f>
        <v>1544.6909469063987</v>
      </c>
      <c r="L1609">
        <f>Table_Data[[#This Row],[E]]/(Table_Data[[#This Row],[CPI]]/$L$6)</f>
        <v>5.3000000000000016</v>
      </c>
      <c r="M1609">
        <f>Table_Data[[#This Row],[P]]/(Table_Data[[#This Row],[CPI]]/$L$6)</f>
        <v>106.72064516129034</v>
      </c>
      <c r="N1609" s="43">
        <f>1-(Table_Data[[#This Row],[D]]/Table_Data[[#This Row],[E]])</f>
        <v>0.66390748630553875</v>
      </c>
    </row>
    <row r="1610" spans="2:14" x14ac:dyDescent="0.25">
      <c r="B1610" s="27">
        <v>2004.06</v>
      </c>
      <c r="C1610" s="25">
        <v>1132.76</v>
      </c>
      <c r="D1610" s="28">
        <v>18.600000000000001</v>
      </c>
      <c r="E1610" s="25">
        <v>56.15</v>
      </c>
      <c r="F1610" s="25">
        <v>189.7</v>
      </c>
      <c r="G1610" s="26">
        <v>4.7300000000000004</v>
      </c>
      <c r="H1610">
        <f t="shared" ref="H1610:H1673" si="50">VALUE(LEFT(B1610,4))</f>
        <v>2004</v>
      </c>
      <c r="I1610">
        <f t="shared" ref="I1610:I1673" si="51">VALUE(_xlfn.CONCAT("0.",RIGHT(B1610,LEN(B1610)-FIND(".",B1610))))*100</f>
        <v>6</v>
      </c>
      <c r="J1610">
        <f>Table_Data[[#This Row],[E]]*$J$6/Table_Data[[#This Row],[CPI]]</f>
        <v>78.40191644702162</v>
      </c>
      <c r="K1610">
        <f>Table_Data[[#This Row],[P]]*$J$6/Table_Data[[#This Row],[CPI]]</f>
        <v>1581.6661598313128</v>
      </c>
      <c r="L1610">
        <f>Table_Data[[#This Row],[E]]/(Table_Data[[#This Row],[CPI]]/$L$6)</f>
        <v>5.416684238270955</v>
      </c>
      <c r="M1610">
        <f>Table_Data[[#This Row],[P]]/(Table_Data[[#This Row],[CPI]]/$L$6)</f>
        <v>109.27521349499212</v>
      </c>
      <c r="N1610" s="43">
        <f>1-(Table_Data[[#This Row],[D]]/Table_Data[[#This Row],[E]])</f>
        <v>0.66874443455031163</v>
      </c>
    </row>
    <row r="1611" spans="2:14" x14ac:dyDescent="0.25">
      <c r="B1611" s="27">
        <v>2004.07</v>
      </c>
      <c r="C1611" s="25">
        <v>1105.8499999999999</v>
      </c>
      <c r="D1611" s="28">
        <f>D1610*2/3+D1613/3</f>
        <v>18.786666666666669</v>
      </c>
      <c r="E1611" s="25">
        <f>(2*E1610+E1613)/3</f>
        <v>56.69</v>
      </c>
      <c r="F1611" s="25">
        <v>189.4</v>
      </c>
      <c r="G1611" s="26">
        <v>4.5</v>
      </c>
      <c r="H1611">
        <f t="shared" si="50"/>
        <v>2004</v>
      </c>
      <c r="I1611">
        <f t="shared" si="51"/>
        <v>7.0000000000000009</v>
      </c>
      <c r="J1611">
        <f>Table_Data[[#This Row],[E]]*$J$6/Table_Data[[#This Row],[CPI]]</f>
        <v>79.281294244984167</v>
      </c>
      <c r="K1611">
        <f>Table_Data[[#This Row],[P]]*$J$6/Table_Data[[#This Row],[CPI]]</f>
        <v>1546.5376475712776</v>
      </c>
      <c r="L1611">
        <f>Table_Data[[#This Row],[E]]/(Table_Data[[#This Row],[CPI]]/$L$6)</f>
        <v>5.4774392819429778</v>
      </c>
      <c r="M1611">
        <f>Table_Data[[#This Row],[P]]/(Table_Data[[#This Row],[CPI]]/$L$6)</f>
        <v>106.84823125659977</v>
      </c>
      <c r="N1611" s="43">
        <f>1-(Table_Data[[#This Row],[D]]/Table_Data[[#This Row],[E]])</f>
        <v>0.66860704415828764</v>
      </c>
    </row>
    <row r="1612" spans="2:14" x14ac:dyDescent="0.25">
      <c r="B1612" s="27">
        <v>2004.08</v>
      </c>
      <c r="C1612" s="25">
        <v>1088.94</v>
      </c>
      <c r="D1612" s="28">
        <f>D1610/3+D1613*2/3</f>
        <v>18.973333333333333</v>
      </c>
      <c r="E1612" s="25">
        <f>(E1610+2*E1613)/3</f>
        <v>57.23</v>
      </c>
      <c r="F1612" s="25">
        <v>189.5</v>
      </c>
      <c r="G1612" s="26">
        <v>4.28</v>
      </c>
      <c r="H1612">
        <f t="shared" si="50"/>
        <v>2004</v>
      </c>
      <c r="I1612">
        <f t="shared" si="51"/>
        <v>8</v>
      </c>
      <c r="J1612">
        <f>Table_Data[[#This Row],[E]]*$J$6/Table_Data[[#This Row],[CPI]]</f>
        <v>79.994251767810027</v>
      </c>
      <c r="K1612">
        <f>Table_Data[[#This Row],[P]]*$J$6/Table_Data[[#This Row],[CPI]]</f>
        <v>1522.0852790501319</v>
      </c>
      <c r="L1612">
        <f>Table_Data[[#This Row],[E]]/(Table_Data[[#This Row],[CPI]]/$L$6)</f>
        <v>5.5266965699208441</v>
      </c>
      <c r="M1612">
        <f>Table_Data[[#This Row],[P]]/(Table_Data[[#This Row],[CPI]]/$L$6)</f>
        <v>105.15884960422164</v>
      </c>
      <c r="N1612" s="43">
        <f>1-(Table_Data[[#This Row],[D]]/Table_Data[[#This Row],[E]])</f>
        <v>0.6684722464907682</v>
      </c>
    </row>
    <row r="1613" spans="2:14" x14ac:dyDescent="0.25">
      <c r="B1613" s="27">
        <v>2004.09</v>
      </c>
      <c r="C1613" s="25">
        <v>1117.6600000000001</v>
      </c>
      <c r="D1613" s="28">
        <v>19.16</v>
      </c>
      <c r="E1613" s="25">
        <v>57.77</v>
      </c>
      <c r="F1613" s="25">
        <v>189.9</v>
      </c>
      <c r="G1613" s="26">
        <v>4.13</v>
      </c>
      <c r="H1613">
        <f t="shared" si="50"/>
        <v>2004</v>
      </c>
      <c r="I1613">
        <f t="shared" si="51"/>
        <v>9</v>
      </c>
      <c r="J1613">
        <f>Table_Data[[#This Row],[E]]*$J$6/Table_Data[[#This Row],[CPI]]</f>
        <v>80.578958873091111</v>
      </c>
      <c r="K1613">
        <f>Table_Data[[#This Row],[P]]*$J$6/Table_Data[[#This Row],[CPI]]</f>
        <v>1558.9385351237495</v>
      </c>
      <c r="L1613">
        <f>Table_Data[[#This Row],[E]]/(Table_Data[[#This Row],[CPI]]/$L$6)</f>
        <v>5.5670932069510268</v>
      </c>
      <c r="M1613">
        <f>Table_Data[[#This Row],[P]]/(Table_Data[[#This Row],[CPI]]/$L$6)</f>
        <v>107.70499210110584</v>
      </c>
      <c r="N1613" s="43">
        <f>1-(Table_Data[[#This Row],[D]]/Table_Data[[#This Row],[E]])</f>
        <v>0.66833996884195956</v>
      </c>
    </row>
    <row r="1614" spans="2:14" x14ac:dyDescent="0.25">
      <c r="B1614" s="27">
        <v>2004.1</v>
      </c>
      <c r="C1614" s="25">
        <v>1117.21</v>
      </c>
      <c r="D1614" s="28">
        <f>D1613*2/3+D1616/3</f>
        <v>19.253333333333334</v>
      </c>
      <c r="E1614" s="25">
        <f>(2*E1613+E1616)/3</f>
        <v>58.03</v>
      </c>
      <c r="F1614" s="25">
        <v>190.9</v>
      </c>
      <c r="G1614" s="26">
        <v>4.0999999999999996</v>
      </c>
      <c r="H1614">
        <f t="shared" si="50"/>
        <v>2004</v>
      </c>
      <c r="I1614">
        <f t="shared" si="51"/>
        <v>10</v>
      </c>
      <c r="J1614">
        <f>Table_Data[[#This Row],[E]]*$J$6/Table_Data[[#This Row],[CPI]]</f>
        <v>80.517612938711366</v>
      </c>
      <c r="K1614">
        <f>Table_Data[[#This Row],[P]]*$J$6/Table_Data[[#This Row],[CPI]]</f>
        <v>1550.1478950759561</v>
      </c>
      <c r="L1614">
        <f>Table_Data[[#This Row],[E]]/(Table_Data[[#This Row],[CPI]]/$L$6)</f>
        <v>5.5628548978522794</v>
      </c>
      <c r="M1614">
        <f>Table_Data[[#This Row],[P]]/(Table_Data[[#This Row],[CPI]]/$L$6)</f>
        <v>107.09765845992668</v>
      </c>
      <c r="N1614" s="43">
        <f>1-(Table_Data[[#This Row],[D]]/Table_Data[[#This Row],[E]])</f>
        <v>0.66821758860359581</v>
      </c>
    </row>
    <row r="1615" spans="2:14" x14ac:dyDescent="0.25">
      <c r="B1615" s="27">
        <v>2004.11</v>
      </c>
      <c r="C1615" s="25">
        <v>1168.94</v>
      </c>
      <c r="D1615" s="28">
        <f>D1613/3+D1616*2/3</f>
        <v>19.346666666666668</v>
      </c>
      <c r="E1615" s="25">
        <f>(E1613+2*E1616)/3</f>
        <v>58.29</v>
      </c>
      <c r="F1615" s="25">
        <v>191</v>
      </c>
      <c r="G1615" s="26">
        <v>4.1900000000000004</v>
      </c>
      <c r="H1615">
        <f t="shared" si="50"/>
        <v>2004</v>
      </c>
      <c r="I1615">
        <f t="shared" si="51"/>
        <v>11</v>
      </c>
      <c r="J1615">
        <f>Table_Data[[#This Row],[E]]*$J$6/Table_Data[[#This Row],[CPI]]</f>
        <v>80.836022670157078</v>
      </c>
      <c r="K1615">
        <f>Table_Data[[#This Row],[P]]*$J$6/Table_Data[[#This Row],[CPI]]</f>
        <v>1621.0749758115185</v>
      </c>
      <c r="L1615">
        <f>Table_Data[[#This Row],[E]]/(Table_Data[[#This Row],[CPI]]/$L$6)</f>
        <v>5.5848534031413619</v>
      </c>
      <c r="M1615">
        <f>Table_Data[[#This Row],[P]]/(Table_Data[[#This Row],[CPI]]/$L$6)</f>
        <v>111.99791623036651</v>
      </c>
      <c r="N1615" s="43">
        <f>1-(Table_Data[[#This Row],[D]]/Table_Data[[#This Row],[E]])</f>
        <v>0.66809630010865217</v>
      </c>
    </row>
    <row r="1616" spans="2:14" x14ac:dyDescent="0.25">
      <c r="B1616" s="27">
        <v>2004.12</v>
      </c>
      <c r="C1616" s="25">
        <v>1199.21</v>
      </c>
      <c r="D1616" s="28">
        <v>19.440000000000001</v>
      </c>
      <c r="E1616" s="25">
        <v>58.55</v>
      </c>
      <c r="F1616" s="25">
        <v>190.3</v>
      </c>
      <c r="G1616" s="26">
        <v>4.2300000000000004</v>
      </c>
      <c r="H1616">
        <f t="shared" si="50"/>
        <v>2004</v>
      </c>
      <c r="I1616">
        <f t="shared" si="51"/>
        <v>12</v>
      </c>
      <c r="J1616">
        <f>Table_Data[[#This Row],[E]]*$J$6/Table_Data[[#This Row],[CPI]]</f>
        <v>81.495261954808186</v>
      </c>
      <c r="K1616">
        <f>Table_Data[[#This Row],[P]]*$J$6/Table_Data[[#This Row],[CPI]]</f>
        <v>1669.1705053599578</v>
      </c>
      <c r="L1616">
        <f>Table_Data[[#This Row],[E]]/(Table_Data[[#This Row],[CPI]]/$L$6)</f>
        <v>5.6303993694167103</v>
      </c>
      <c r="M1616">
        <f>Table_Data[[#This Row],[P]]/(Table_Data[[#This Row],[CPI]]/$L$6)</f>
        <v>115.3207724645297</v>
      </c>
      <c r="N1616" s="43">
        <f>1-(Table_Data[[#This Row],[D]]/Table_Data[[#This Row],[E]])</f>
        <v>0.66797608881298032</v>
      </c>
    </row>
    <row r="1617" spans="2:14" x14ac:dyDescent="0.25">
      <c r="B1617" s="27">
        <v>2005.01</v>
      </c>
      <c r="C1617" s="25">
        <v>1181.4100000000001</v>
      </c>
      <c r="D1617" s="28">
        <f>D1616*2/3+D1619/3</f>
        <v>19.703333333333333</v>
      </c>
      <c r="E1617" s="25">
        <f>(2*E1616+E1619)/3</f>
        <v>59.106666666666662</v>
      </c>
      <c r="F1617" s="25">
        <v>190.7</v>
      </c>
      <c r="G1617" s="26">
        <v>4.22</v>
      </c>
      <c r="H1617">
        <f t="shared" si="50"/>
        <v>2005</v>
      </c>
      <c r="I1617">
        <f t="shared" si="51"/>
        <v>1</v>
      </c>
      <c r="J1617">
        <f>Table_Data[[#This Row],[E]]*$J$6/Table_Data[[#This Row],[CPI]]</f>
        <v>82.097517287187557</v>
      </c>
      <c r="K1617">
        <f>Table_Data[[#This Row],[P]]*$J$6/Table_Data[[#This Row],[CPI]]</f>
        <v>1640.9456558468803</v>
      </c>
      <c r="L1617">
        <f>Table_Data[[#This Row],[E]]/(Table_Data[[#This Row],[CPI]]/$L$6)</f>
        <v>5.6720083901415839</v>
      </c>
      <c r="M1617">
        <f>Table_Data[[#This Row],[P]]/(Table_Data[[#This Row],[CPI]]/$L$6)</f>
        <v>113.37075511274254</v>
      </c>
      <c r="N1617" s="43">
        <f>1-(Table_Data[[#This Row],[D]]/Table_Data[[#This Row],[E]])</f>
        <v>0.66664786826077149</v>
      </c>
    </row>
    <row r="1618" spans="2:14" x14ac:dyDescent="0.25">
      <c r="B1618" s="27">
        <v>2005.02</v>
      </c>
      <c r="C1618" s="25">
        <v>1199.6300000000001</v>
      </c>
      <c r="D1618" s="28">
        <f>D1616/3+D1619*2/3</f>
        <v>19.966666666666669</v>
      </c>
      <c r="E1618" s="25">
        <f>(E1616+2*E1619)/3</f>
        <v>59.663333333333334</v>
      </c>
      <c r="F1618" s="25">
        <v>191.8</v>
      </c>
      <c r="G1618" s="26">
        <v>4.17</v>
      </c>
      <c r="H1618">
        <f t="shared" si="50"/>
        <v>2005</v>
      </c>
      <c r="I1618">
        <f t="shared" si="51"/>
        <v>2</v>
      </c>
      <c r="J1618">
        <f>Table_Data[[#This Row],[E]]*$J$6/Table_Data[[#This Row],[CPI]]</f>
        <v>82.395436618004865</v>
      </c>
      <c r="K1618">
        <f>Table_Data[[#This Row],[P]]*$J$6/Table_Data[[#This Row],[CPI]]</f>
        <v>1656.6965355057353</v>
      </c>
      <c r="L1618">
        <f>Table_Data[[#This Row],[E]]/(Table_Data[[#This Row],[CPI]]/$L$6)</f>
        <v>5.6925912408759123</v>
      </c>
      <c r="M1618">
        <f>Table_Data[[#This Row],[P]]/(Table_Data[[#This Row],[CPI]]/$L$6)</f>
        <v>114.45896246089677</v>
      </c>
      <c r="N1618" s="43">
        <f>1-(Table_Data[[#This Row],[D]]/Table_Data[[#This Row],[E]])</f>
        <v>0.66534443264986876</v>
      </c>
    </row>
    <row r="1619" spans="2:14" x14ac:dyDescent="0.25">
      <c r="B1619" s="27">
        <v>2005.03</v>
      </c>
      <c r="C1619" s="25">
        <v>1194.9000000000001</v>
      </c>
      <c r="D1619" s="28">
        <v>20.23</v>
      </c>
      <c r="E1619" s="25">
        <v>60.22</v>
      </c>
      <c r="F1619" s="25">
        <v>193.3</v>
      </c>
      <c r="G1619" s="26">
        <v>4.5</v>
      </c>
      <c r="H1619">
        <f t="shared" si="50"/>
        <v>2005</v>
      </c>
      <c r="I1619">
        <f t="shared" si="51"/>
        <v>3</v>
      </c>
      <c r="J1619">
        <f>Table_Data[[#This Row],[E]]*$J$6/Table_Data[[#This Row],[CPI]]</f>
        <v>82.518846042421103</v>
      </c>
      <c r="K1619">
        <f>Table_Data[[#This Row],[P]]*$J$6/Table_Data[[#This Row],[CPI]]</f>
        <v>1637.3591686497673</v>
      </c>
      <c r="L1619">
        <f>Table_Data[[#This Row],[E]]/(Table_Data[[#This Row],[CPI]]/$L$6)</f>
        <v>5.7011174340403521</v>
      </c>
      <c r="M1619">
        <f>Table_Data[[#This Row],[P]]/(Table_Data[[#This Row],[CPI]]/$L$6)</f>
        <v>113.12296947749613</v>
      </c>
      <c r="N1619" s="43">
        <f>1-(Table_Data[[#This Row],[D]]/Table_Data[[#This Row],[E]])</f>
        <v>0.66406509465293917</v>
      </c>
    </row>
    <row r="1620" spans="2:14" x14ac:dyDescent="0.25">
      <c r="B1620" s="27">
        <v>2005.04</v>
      </c>
      <c r="C1620" s="25">
        <v>1164.43</v>
      </c>
      <c r="D1620" s="28">
        <f>D1619*2/3+D1622/3</f>
        <v>20.463333333333331</v>
      </c>
      <c r="E1620" s="25">
        <f>(2*E1619+E1622)/3</f>
        <v>61.233333333333327</v>
      </c>
      <c r="F1620" s="25">
        <v>194.6</v>
      </c>
      <c r="G1620" s="26">
        <v>4.34</v>
      </c>
      <c r="H1620">
        <f t="shared" si="50"/>
        <v>2005</v>
      </c>
      <c r="I1620">
        <f t="shared" si="51"/>
        <v>4</v>
      </c>
      <c r="J1620">
        <f>Table_Data[[#This Row],[E]]*$J$6/Table_Data[[#This Row],[CPI]]</f>
        <v>83.34687375813634</v>
      </c>
      <c r="K1620">
        <f>Table_Data[[#This Row],[P]]*$J$6/Table_Data[[#This Row],[CPI]]</f>
        <v>1584.9471999486125</v>
      </c>
      <c r="L1620">
        <f>Table_Data[[#This Row],[E]]/(Table_Data[[#This Row],[CPI]]/$L$6)</f>
        <v>5.758324768756423</v>
      </c>
      <c r="M1620">
        <f>Table_Data[[#This Row],[P]]/(Table_Data[[#This Row],[CPI]]/$L$6)</f>
        <v>109.50189619732787</v>
      </c>
      <c r="N1620" s="43">
        <f>1-(Table_Data[[#This Row],[D]]/Table_Data[[#This Row],[E]])</f>
        <v>0.66581382689167112</v>
      </c>
    </row>
    <row r="1621" spans="2:14" x14ac:dyDescent="0.25">
      <c r="B1621" s="27">
        <v>2005.05</v>
      </c>
      <c r="C1621" s="25">
        <v>1178.28</v>
      </c>
      <c r="D1621" s="28">
        <f>D1619/3+D1622*2/3</f>
        <v>20.696666666666665</v>
      </c>
      <c r="E1621" s="25">
        <f>(E1619+2*E1622)/3</f>
        <v>62.24666666666667</v>
      </c>
      <c r="F1621" s="25">
        <v>194.4</v>
      </c>
      <c r="G1621" s="26">
        <v>4.1399999999999997</v>
      </c>
      <c r="H1621">
        <f t="shared" si="50"/>
        <v>2005</v>
      </c>
      <c r="I1621">
        <f t="shared" si="51"/>
        <v>5</v>
      </c>
      <c r="J1621">
        <f>Table_Data[[#This Row],[E]]*$J$6/Table_Data[[#This Row],[CPI]]</f>
        <v>84.813324725651583</v>
      </c>
      <c r="K1621">
        <f>Table_Data[[#This Row],[P]]*$J$6/Table_Data[[#This Row],[CPI]]</f>
        <v>1605.448927777778</v>
      </c>
      <c r="L1621">
        <f>Table_Data[[#This Row],[E]]/(Table_Data[[#This Row],[CPI]]/$L$6)</f>
        <v>5.8596399176954739</v>
      </c>
      <c r="M1621">
        <f>Table_Data[[#This Row],[P]]/(Table_Data[[#This Row],[CPI]]/$L$6)</f>
        <v>110.91833333333334</v>
      </c>
      <c r="N1621" s="43">
        <f>1-(Table_Data[[#This Row],[D]]/Table_Data[[#This Row],[E]])</f>
        <v>0.66750562279104642</v>
      </c>
    </row>
    <row r="1622" spans="2:14" x14ac:dyDescent="0.25">
      <c r="B1622" s="27">
        <v>2005.06</v>
      </c>
      <c r="C1622" s="25">
        <v>1202.25</v>
      </c>
      <c r="D1622" s="28">
        <v>20.93</v>
      </c>
      <c r="E1622" s="25">
        <v>63.26</v>
      </c>
      <c r="F1622" s="25">
        <v>194.5</v>
      </c>
      <c r="G1622" s="26">
        <v>4</v>
      </c>
      <c r="H1622">
        <f t="shared" si="50"/>
        <v>2005</v>
      </c>
      <c r="I1622">
        <f t="shared" si="51"/>
        <v>6</v>
      </c>
      <c r="J1622">
        <f>Table_Data[[#This Row],[E]]*$J$6/Table_Data[[#This Row],[CPI]]</f>
        <v>86.149712185089967</v>
      </c>
      <c r="K1622">
        <f>Table_Data[[#This Row],[P]]*$J$6/Table_Data[[#This Row],[CPI]]</f>
        <v>1637.2667005141388</v>
      </c>
      <c r="L1622">
        <f>Table_Data[[#This Row],[E]]/(Table_Data[[#This Row],[CPI]]/$L$6)</f>
        <v>5.9519691516709514</v>
      </c>
      <c r="M1622">
        <f>Table_Data[[#This Row],[P]]/(Table_Data[[#This Row],[CPI]]/$L$6)</f>
        <v>113.11658097686377</v>
      </c>
      <c r="N1622" s="43">
        <f>1-(Table_Data[[#This Row],[D]]/Table_Data[[#This Row],[E]])</f>
        <v>0.66914321846348401</v>
      </c>
    </row>
    <row r="1623" spans="2:14" x14ac:dyDescent="0.25">
      <c r="B1623" s="27">
        <v>2005.07</v>
      </c>
      <c r="C1623" s="25">
        <v>1222.24</v>
      </c>
      <c r="D1623" s="28">
        <f>D1622*2/3+D1625/3</f>
        <v>21.11</v>
      </c>
      <c r="E1623" s="25">
        <f>(2*E1622+E1625)/3</f>
        <v>64.33</v>
      </c>
      <c r="F1623" s="25">
        <v>195.4</v>
      </c>
      <c r="G1623" s="26">
        <v>4.18</v>
      </c>
      <c r="H1623">
        <f t="shared" si="50"/>
        <v>2005</v>
      </c>
      <c r="I1623">
        <f t="shared" si="51"/>
        <v>7.0000000000000009</v>
      </c>
      <c r="J1623">
        <f>Table_Data[[#This Row],[E]]*$J$6/Table_Data[[#This Row],[CPI]]</f>
        <v>87.203364431934489</v>
      </c>
      <c r="K1623">
        <f>Table_Data[[#This Row],[P]]*$J$6/Table_Data[[#This Row],[CPI]]</f>
        <v>1656.8232573183213</v>
      </c>
      <c r="L1623">
        <f>Table_Data[[#This Row],[E]]/(Table_Data[[#This Row],[CPI]]/$L$6)</f>
        <v>6.0247645854657117</v>
      </c>
      <c r="M1623">
        <f>Table_Data[[#This Row],[P]]/(Table_Data[[#This Row],[CPI]]/$L$6)</f>
        <v>114.46771750255886</v>
      </c>
      <c r="N1623" s="43">
        <f>1-(Table_Data[[#This Row],[D]]/Table_Data[[#This Row],[E]])</f>
        <v>0.6718482822944194</v>
      </c>
    </row>
    <row r="1624" spans="2:14" x14ac:dyDescent="0.25">
      <c r="B1624" s="27">
        <v>2005.08</v>
      </c>
      <c r="C1624" s="25">
        <v>1224.27</v>
      </c>
      <c r="D1624" s="28">
        <f>D1622/3+D1625*2/3</f>
        <v>21.29</v>
      </c>
      <c r="E1624" s="25">
        <f>(E1622+2*E1625)/3</f>
        <v>65.399999999999991</v>
      </c>
      <c r="F1624" s="25">
        <v>196.4</v>
      </c>
      <c r="G1624" s="26">
        <v>4.26</v>
      </c>
      <c r="H1624">
        <f t="shared" si="50"/>
        <v>2005</v>
      </c>
      <c r="I1624">
        <f t="shared" si="51"/>
        <v>8</v>
      </c>
      <c r="J1624">
        <f>Table_Data[[#This Row],[E]]*$J$6/Table_Data[[#This Row],[CPI]]</f>
        <v>88.202422606924642</v>
      </c>
      <c r="K1624">
        <f>Table_Data[[#This Row],[P]]*$J$6/Table_Data[[#This Row],[CPI]]</f>
        <v>1651.125075305499</v>
      </c>
      <c r="L1624">
        <f>Table_Data[[#This Row],[E]]/(Table_Data[[#This Row],[CPI]]/$L$6)</f>
        <v>6.0937881873727076</v>
      </c>
      <c r="M1624">
        <f>Table_Data[[#This Row],[P]]/(Table_Data[[#This Row],[CPI]]/$L$6)</f>
        <v>114.07403767820773</v>
      </c>
      <c r="N1624" s="43">
        <f>1-(Table_Data[[#This Row],[D]]/Table_Data[[#This Row],[E]])</f>
        <v>0.6744648318042813</v>
      </c>
    </row>
    <row r="1625" spans="2:14" x14ac:dyDescent="0.25">
      <c r="B1625" s="27">
        <v>2005.09</v>
      </c>
      <c r="C1625" s="25">
        <v>1225.92</v>
      </c>
      <c r="D1625" s="28">
        <v>21.47</v>
      </c>
      <c r="E1625" s="25">
        <v>66.47</v>
      </c>
      <c r="F1625" s="25">
        <v>198.8</v>
      </c>
      <c r="G1625" s="26">
        <v>4.2</v>
      </c>
      <c r="H1625">
        <f t="shared" si="50"/>
        <v>2005</v>
      </c>
      <c r="I1625">
        <f t="shared" si="51"/>
        <v>9</v>
      </c>
      <c r="J1625">
        <f>Table_Data[[#This Row],[E]]*$J$6/Table_Data[[#This Row],[CPI]]</f>
        <v>88.563250452716289</v>
      </c>
      <c r="K1625">
        <f>Table_Data[[#This Row],[P]]*$J$6/Table_Data[[#This Row],[CPI]]</f>
        <v>1633.3904016096581</v>
      </c>
      <c r="L1625">
        <f>Table_Data[[#This Row],[E]]/(Table_Data[[#This Row],[CPI]]/$L$6)</f>
        <v>6.1187173038229377</v>
      </c>
      <c r="M1625">
        <f>Table_Data[[#This Row],[P]]/(Table_Data[[#This Row],[CPI]]/$L$6)</f>
        <v>112.8487726358149</v>
      </c>
      <c r="N1625" s="43">
        <f>1-(Table_Data[[#This Row],[D]]/Table_Data[[#This Row],[E]])</f>
        <v>0.67699714156762458</v>
      </c>
    </row>
    <row r="1626" spans="2:14" x14ac:dyDescent="0.25">
      <c r="B1626" s="27">
        <v>2005.1</v>
      </c>
      <c r="C1626" s="25">
        <v>1191.96</v>
      </c>
      <c r="D1626" s="28">
        <f>D1625*2/3+D1628/3</f>
        <v>21.72</v>
      </c>
      <c r="E1626" s="25">
        <f>(2*E1625+E1628)/3</f>
        <v>67.589999999999989</v>
      </c>
      <c r="F1626" s="25">
        <v>199.2</v>
      </c>
      <c r="G1626" s="26">
        <v>4.46</v>
      </c>
      <c r="H1626">
        <f t="shared" si="50"/>
        <v>2005</v>
      </c>
      <c r="I1626">
        <f t="shared" si="51"/>
        <v>10</v>
      </c>
      <c r="J1626">
        <f>Table_Data[[#This Row],[E]]*$J$6/Table_Data[[#This Row],[CPI]]</f>
        <v>89.874680873493958</v>
      </c>
      <c r="K1626">
        <f>Table_Data[[#This Row],[P]]*$J$6/Table_Data[[#This Row],[CPI]]</f>
        <v>1584.9537596385544</v>
      </c>
      <c r="L1626">
        <f>Table_Data[[#This Row],[E]]/(Table_Data[[#This Row],[CPI]]/$L$6)</f>
        <v>6.209322289156626</v>
      </c>
      <c r="M1626">
        <f>Table_Data[[#This Row],[P]]/(Table_Data[[#This Row],[CPI]]/$L$6)</f>
        <v>109.50234939759036</v>
      </c>
      <c r="N1626" s="43">
        <f>1-(Table_Data[[#This Row],[D]]/Table_Data[[#This Row],[E]])</f>
        <v>0.67865068797159345</v>
      </c>
    </row>
    <row r="1627" spans="2:14" x14ac:dyDescent="0.25">
      <c r="B1627" s="27">
        <v>2005.11</v>
      </c>
      <c r="C1627" s="25">
        <v>1237.3699999999999</v>
      </c>
      <c r="D1627" s="28">
        <f>D1625/3+D1628*2/3</f>
        <v>21.97</v>
      </c>
      <c r="E1627" s="25">
        <f>(E1625+2*E1628)/3</f>
        <v>68.709999999999994</v>
      </c>
      <c r="F1627" s="25">
        <v>197.6</v>
      </c>
      <c r="G1627" s="26">
        <v>4.54</v>
      </c>
      <c r="H1627">
        <f t="shared" si="50"/>
        <v>2005</v>
      </c>
      <c r="I1627">
        <f t="shared" si="51"/>
        <v>11</v>
      </c>
      <c r="J1627">
        <f>Table_Data[[#This Row],[E]]*$J$6/Table_Data[[#This Row],[CPI]]</f>
        <v>92.103738208502023</v>
      </c>
      <c r="K1627">
        <f>Table_Data[[#This Row],[P]]*$J$6/Table_Data[[#This Row],[CPI]]</f>
        <v>1658.6581654352228</v>
      </c>
      <c r="L1627">
        <f>Table_Data[[#This Row],[E]]/(Table_Data[[#This Row],[CPI]]/$L$6)</f>
        <v>6.3633248987854252</v>
      </c>
      <c r="M1627">
        <f>Table_Data[[#This Row],[P]]/(Table_Data[[#This Row],[CPI]]/$L$6)</f>
        <v>114.59448886639676</v>
      </c>
      <c r="N1627" s="43">
        <f>1-(Table_Data[[#This Row],[D]]/Table_Data[[#This Row],[E]])</f>
        <v>0.68025032746325131</v>
      </c>
    </row>
    <row r="1628" spans="2:14" x14ac:dyDescent="0.25">
      <c r="B1628" s="27">
        <v>2005.12</v>
      </c>
      <c r="C1628" s="25">
        <v>1262.07</v>
      </c>
      <c r="D1628" s="28">
        <v>22.22</v>
      </c>
      <c r="E1628" s="25">
        <v>69.83</v>
      </c>
      <c r="F1628" s="25">
        <v>196.8</v>
      </c>
      <c r="G1628" s="26">
        <v>4.47</v>
      </c>
      <c r="H1628">
        <f t="shared" si="50"/>
        <v>2005</v>
      </c>
      <c r="I1628">
        <f t="shared" si="51"/>
        <v>12</v>
      </c>
      <c r="J1628">
        <f>Table_Data[[#This Row],[E]]*$J$6/Table_Data[[#This Row],[CPI]]</f>
        <v>93.985573729674783</v>
      </c>
      <c r="K1628">
        <f>Table_Data[[#This Row],[P]]*$J$6/Table_Data[[#This Row],[CPI]]</f>
        <v>1698.6448952743901</v>
      </c>
      <c r="L1628">
        <f>Table_Data[[#This Row],[E]]/(Table_Data[[#This Row],[CPI]]/$L$6)</f>
        <v>6.4933384146341462</v>
      </c>
      <c r="M1628">
        <f>Table_Data[[#This Row],[P]]/(Table_Data[[#This Row],[CPI]]/$L$6)</f>
        <v>117.35711890243903</v>
      </c>
      <c r="N1628" s="43">
        <f>1-(Table_Data[[#This Row],[D]]/Table_Data[[#This Row],[E]])</f>
        <v>0.68179865387369332</v>
      </c>
    </row>
    <row r="1629" spans="2:14" x14ac:dyDescent="0.25">
      <c r="B1629" s="27">
        <v>2006.01</v>
      </c>
      <c r="C1629" s="25">
        <v>1278.73</v>
      </c>
      <c r="D1629" s="28">
        <f>D1628*2/3+D1631/3</f>
        <v>22.406666666666666</v>
      </c>
      <c r="E1629" s="25">
        <f>(2*E1628+E1631)/3</f>
        <v>70.776666666666657</v>
      </c>
      <c r="F1629" s="25">
        <v>198.3</v>
      </c>
      <c r="G1629" s="26">
        <v>4.42</v>
      </c>
      <c r="H1629">
        <f t="shared" si="50"/>
        <v>2006</v>
      </c>
      <c r="I1629">
        <f t="shared" si="51"/>
        <v>1</v>
      </c>
      <c r="J1629">
        <f>Table_Data[[#This Row],[E]]*$J$6/Table_Data[[#This Row],[CPI]]</f>
        <v>94.539138359388119</v>
      </c>
      <c r="K1629">
        <f>Table_Data[[#This Row],[P]]*$J$6/Table_Data[[#This Row],[CPI]]</f>
        <v>1708.0492496722136</v>
      </c>
      <c r="L1629">
        <f>Table_Data[[#This Row],[E]]/(Table_Data[[#This Row],[CPI]]/$L$6)</f>
        <v>6.5315834594049411</v>
      </c>
      <c r="M1629">
        <f>Table_Data[[#This Row],[P]]/(Table_Data[[#This Row],[CPI]]/$L$6)</f>
        <v>118.0068532526475</v>
      </c>
      <c r="N1629" s="43">
        <f>1-(Table_Data[[#This Row],[D]]/Table_Data[[#This Row],[E]])</f>
        <v>0.68341732209296846</v>
      </c>
    </row>
    <row r="1630" spans="2:14" x14ac:dyDescent="0.25">
      <c r="B1630" s="27">
        <v>2006.02</v>
      </c>
      <c r="C1630" s="25">
        <v>1276.6500000000001</v>
      </c>
      <c r="D1630" s="28">
        <f>D1628/3+D1631*2/3</f>
        <v>22.593333333333334</v>
      </c>
      <c r="E1630" s="25">
        <f>(E1628+2*E1631)/3</f>
        <v>71.723333333333343</v>
      </c>
      <c r="F1630" s="25">
        <v>198.7</v>
      </c>
      <c r="G1630" s="26">
        <v>4.57</v>
      </c>
      <c r="H1630">
        <f t="shared" si="50"/>
        <v>2006</v>
      </c>
      <c r="I1630">
        <f t="shared" si="51"/>
        <v>2</v>
      </c>
      <c r="J1630">
        <f>Table_Data[[#This Row],[E]]*$J$6/Table_Data[[#This Row],[CPI]]</f>
        <v>95.610776866297627</v>
      </c>
      <c r="K1630">
        <f>Table_Data[[#This Row],[P]]*$J$6/Table_Data[[#This Row],[CPI]]</f>
        <v>1701.83805762456</v>
      </c>
      <c r="L1630">
        <f>Table_Data[[#This Row],[E]]/(Table_Data[[#This Row],[CPI]]/$L$6)</f>
        <v>6.6056215400100671</v>
      </c>
      <c r="M1630">
        <f>Table_Data[[#This Row],[P]]/(Table_Data[[#This Row],[CPI]]/$L$6)</f>
        <v>117.57773024660294</v>
      </c>
      <c r="N1630" s="43">
        <f>1-(Table_Data[[#This Row],[D]]/Table_Data[[#This Row],[E]])</f>
        <v>0.68499326114235259</v>
      </c>
    </row>
    <row r="1631" spans="2:14" x14ac:dyDescent="0.25">
      <c r="B1631" s="27">
        <v>2006.03</v>
      </c>
      <c r="C1631" s="25">
        <v>1293.74</v>
      </c>
      <c r="D1631" s="28">
        <v>22.78</v>
      </c>
      <c r="E1631" s="25">
        <v>72.67</v>
      </c>
      <c r="F1631" s="25">
        <v>199.8</v>
      </c>
      <c r="G1631" s="26">
        <v>4.72</v>
      </c>
      <c r="H1631">
        <f t="shared" si="50"/>
        <v>2006</v>
      </c>
      <c r="I1631">
        <f t="shared" si="51"/>
        <v>3</v>
      </c>
      <c r="J1631">
        <f>Table_Data[[#This Row],[E]]*$J$6/Table_Data[[#This Row],[CPI]]</f>
        <v>96.339397347347344</v>
      </c>
      <c r="K1631">
        <f>Table_Data[[#This Row],[P]]*$J$6/Table_Data[[#This Row],[CPI]]</f>
        <v>1715.1249748748749</v>
      </c>
      <c r="L1631">
        <f>Table_Data[[#This Row],[E]]/(Table_Data[[#This Row],[CPI]]/$L$6)</f>
        <v>6.6559609609609609</v>
      </c>
      <c r="M1631">
        <f>Table_Data[[#This Row],[P]]/(Table_Data[[#This Row],[CPI]]/$L$6)</f>
        <v>118.49570570570569</v>
      </c>
      <c r="N1631" s="43">
        <f>1-(Table_Data[[#This Row],[D]]/Table_Data[[#This Row],[E]])</f>
        <v>0.68652814091096737</v>
      </c>
    </row>
    <row r="1632" spans="2:14" x14ac:dyDescent="0.25">
      <c r="B1632" s="27">
        <v>2006.04</v>
      </c>
      <c r="C1632" s="25">
        <v>1302.17</v>
      </c>
      <c r="D1632" s="28">
        <f>D1631*2/3+D1634/3</f>
        <v>23</v>
      </c>
      <c r="E1632" s="25">
        <f>(2*E1631+E1634)/3</f>
        <v>73.276666666666657</v>
      </c>
      <c r="F1632" s="25">
        <v>201.5</v>
      </c>
      <c r="G1632" s="26">
        <v>4.99</v>
      </c>
      <c r="H1632">
        <f t="shared" si="50"/>
        <v>2006</v>
      </c>
      <c r="I1632">
        <f t="shared" si="51"/>
        <v>4</v>
      </c>
      <c r="J1632">
        <f>Table_Data[[#This Row],[E]]*$J$6/Table_Data[[#This Row],[CPI]]</f>
        <v>96.324087526881712</v>
      </c>
      <c r="K1632">
        <f>Table_Data[[#This Row],[P]]*$J$6/Table_Data[[#This Row],[CPI]]</f>
        <v>1711.7363925062036</v>
      </c>
      <c r="L1632">
        <f>Table_Data[[#This Row],[E]]/(Table_Data[[#This Row],[CPI]]/$L$6)</f>
        <v>6.65490322580645</v>
      </c>
      <c r="M1632">
        <f>Table_Data[[#This Row],[P]]/(Table_Data[[#This Row],[CPI]]/$L$6)</f>
        <v>118.26159305210918</v>
      </c>
      <c r="N1632" s="43">
        <f>1-(Table_Data[[#This Row],[D]]/Table_Data[[#This Row],[E]])</f>
        <v>0.68612109357230588</v>
      </c>
    </row>
    <row r="1633" spans="2:14" x14ac:dyDescent="0.25">
      <c r="B1633" s="27">
        <v>2006.05</v>
      </c>
      <c r="C1633" s="25">
        <v>1290.01</v>
      </c>
      <c r="D1633" s="28">
        <f>D1631/3+D1634*2/3</f>
        <v>23.22</v>
      </c>
      <c r="E1633" s="25">
        <f>(E1631+2*E1634)/3</f>
        <v>73.883333333333326</v>
      </c>
      <c r="F1633" s="25">
        <v>202.5</v>
      </c>
      <c r="G1633" s="30">
        <v>5.1100000000000003</v>
      </c>
      <c r="H1633">
        <f t="shared" si="50"/>
        <v>2006</v>
      </c>
      <c r="I1633">
        <f t="shared" si="51"/>
        <v>5</v>
      </c>
      <c r="J1633">
        <f>Table_Data[[#This Row],[E]]*$J$6/Table_Data[[#This Row],[CPI]]</f>
        <v>96.64195399176954</v>
      </c>
      <c r="K1633">
        <f>Table_Data[[#This Row],[P]]*$J$6/Table_Data[[#This Row],[CPI]]</f>
        <v>1687.3776729382716</v>
      </c>
      <c r="L1633">
        <f>Table_Data[[#This Row],[E]]/(Table_Data[[#This Row],[CPI]]/$L$6)</f>
        <v>6.6768641975308638</v>
      </c>
      <c r="M1633">
        <f>Table_Data[[#This Row],[P]]/(Table_Data[[#This Row],[CPI]]/$L$6)</f>
        <v>116.5786814814815</v>
      </c>
      <c r="N1633" s="43">
        <f>1-(Table_Data[[#This Row],[D]]/Table_Data[[#This Row],[E]])</f>
        <v>0.68572073088202123</v>
      </c>
    </row>
    <row r="1634" spans="2:14" x14ac:dyDescent="0.25">
      <c r="B1634" s="27">
        <v>2006.06</v>
      </c>
      <c r="C1634" s="25">
        <v>1253.17</v>
      </c>
      <c r="D1634" s="28">
        <v>23.44</v>
      </c>
      <c r="E1634" s="25">
        <v>74.489999999999995</v>
      </c>
      <c r="F1634" s="25">
        <v>202.9</v>
      </c>
      <c r="G1634" s="30">
        <v>5.1100000000000003</v>
      </c>
      <c r="H1634">
        <f t="shared" si="50"/>
        <v>2006</v>
      </c>
      <c r="I1634">
        <f t="shared" si="51"/>
        <v>6</v>
      </c>
      <c r="J1634">
        <f>Table_Data[[#This Row],[E]]*$J$6/Table_Data[[#This Row],[CPI]]</f>
        <v>97.243409216362721</v>
      </c>
      <c r="K1634">
        <f>Table_Data[[#This Row],[P]]*$J$6/Table_Data[[#This Row],[CPI]]</f>
        <v>1635.9581571710203</v>
      </c>
      <c r="L1634">
        <f>Table_Data[[#This Row],[E]]/(Table_Data[[#This Row],[CPI]]/$L$6)</f>
        <v>6.7184179398718573</v>
      </c>
      <c r="M1634">
        <f>Table_Data[[#This Row],[P]]/(Table_Data[[#This Row],[CPI]]/$L$6)</f>
        <v>113.0261754558896</v>
      </c>
      <c r="N1634" s="43">
        <f>1-(Table_Data[[#This Row],[D]]/Table_Data[[#This Row],[E]])</f>
        <v>0.68532688951537113</v>
      </c>
    </row>
    <row r="1635" spans="2:14" x14ac:dyDescent="0.25">
      <c r="B1635" s="27">
        <v>2006.07</v>
      </c>
      <c r="C1635" s="25">
        <v>1260.24</v>
      </c>
      <c r="D1635" s="28">
        <f>D1634*2/3+D1637/3</f>
        <v>23.66</v>
      </c>
      <c r="E1635" s="25">
        <f>(2*E1634+E1637)/3</f>
        <v>75.849999999999994</v>
      </c>
      <c r="F1635" s="25">
        <v>203.5</v>
      </c>
      <c r="G1635" s="30">
        <v>5.09</v>
      </c>
      <c r="H1635">
        <f t="shared" si="50"/>
        <v>2006</v>
      </c>
      <c r="I1635">
        <f t="shared" si="51"/>
        <v>7.0000000000000009</v>
      </c>
      <c r="J1635">
        <f>Table_Data[[#This Row],[E]]*$J$6/Table_Data[[#This Row],[CPI]]</f>
        <v>98.726881818181809</v>
      </c>
      <c r="K1635">
        <f>Table_Data[[#This Row],[P]]*$J$6/Table_Data[[#This Row],[CPI]]</f>
        <v>1640.3370539557741</v>
      </c>
      <c r="L1635">
        <f>Table_Data[[#This Row],[E]]/(Table_Data[[#This Row],[CPI]]/$L$6)</f>
        <v>6.8209090909090904</v>
      </c>
      <c r="M1635">
        <f>Table_Data[[#This Row],[P]]/(Table_Data[[#This Row],[CPI]]/$L$6)</f>
        <v>113.32870761670762</v>
      </c>
      <c r="N1635" s="43">
        <f>1-(Table_Data[[#This Row],[D]]/Table_Data[[#This Row],[E]])</f>
        <v>0.6880685563612392</v>
      </c>
    </row>
    <row r="1636" spans="2:14" x14ac:dyDescent="0.25">
      <c r="B1636" s="27">
        <v>2006.08</v>
      </c>
      <c r="C1636" s="25">
        <v>1287.1500000000001</v>
      </c>
      <c r="D1636" s="28">
        <f>D1634/3+D1637*2/3</f>
        <v>23.88</v>
      </c>
      <c r="E1636" s="25">
        <f>(E1634+2*E1637)/3</f>
        <v>77.209999999999994</v>
      </c>
      <c r="F1636" s="25">
        <v>203.9</v>
      </c>
      <c r="G1636" s="30">
        <v>4.88</v>
      </c>
      <c r="H1636">
        <f t="shared" si="50"/>
        <v>2006</v>
      </c>
      <c r="I1636">
        <f t="shared" si="51"/>
        <v>8</v>
      </c>
      <c r="J1636">
        <f>Table_Data[[#This Row],[E]]*$J$6/Table_Data[[#This Row],[CPI]]</f>
        <v>100.29991745953897</v>
      </c>
      <c r="K1636">
        <f>Table_Data[[#This Row],[P]]*$J$6/Table_Data[[#This Row],[CPI]]</f>
        <v>1672.0766579205495</v>
      </c>
      <c r="L1636">
        <f>Table_Data[[#This Row],[E]]/(Table_Data[[#This Row],[CPI]]/$L$6)</f>
        <v>6.9295880333496802</v>
      </c>
      <c r="M1636">
        <f>Table_Data[[#This Row],[P]]/(Table_Data[[#This Row],[CPI]]/$L$6)</f>
        <v>115.52155468366847</v>
      </c>
      <c r="N1636" s="43">
        <f>1-(Table_Data[[#This Row],[D]]/Table_Data[[#This Row],[E]])</f>
        <v>0.69071363812977593</v>
      </c>
    </row>
    <row r="1637" spans="2:14" x14ac:dyDescent="0.25">
      <c r="B1637" s="27">
        <v>2006.09</v>
      </c>
      <c r="C1637" s="25">
        <v>1317.74</v>
      </c>
      <c r="D1637" s="28">
        <v>24.1</v>
      </c>
      <c r="E1637" s="25">
        <v>78.569999999999993</v>
      </c>
      <c r="F1637" s="25">
        <v>202.9</v>
      </c>
      <c r="G1637" s="30">
        <v>4.72</v>
      </c>
      <c r="H1637">
        <f t="shared" si="50"/>
        <v>2006</v>
      </c>
      <c r="I1637">
        <f t="shared" si="51"/>
        <v>9</v>
      </c>
      <c r="J1637">
        <f>Table_Data[[#This Row],[E]]*$J$6/Table_Data[[#This Row],[CPI]]</f>
        <v>102.56966924593394</v>
      </c>
      <c r="K1637">
        <f>Table_Data[[#This Row],[P]]*$J$6/Table_Data[[#This Row],[CPI]]</f>
        <v>1720.2514439625431</v>
      </c>
      <c r="L1637">
        <f>Table_Data[[#This Row],[E]]/(Table_Data[[#This Row],[CPI]]/$L$6)</f>
        <v>7.0864021685559386</v>
      </c>
      <c r="M1637">
        <f>Table_Data[[#This Row],[P]]/(Table_Data[[#This Row],[CPI]]/$L$6)</f>
        <v>118.84988664366684</v>
      </c>
      <c r="N1637" s="43">
        <f>1-(Table_Data[[#This Row],[D]]/Table_Data[[#This Row],[E]])</f>
        <v>0.69326715031182373</v>
      </c>
    </row>
    <row r="1638" spans="2:14" x14ac:dyDescent="0.25">
      <c r="B1638" s="27">
        <v>2006.1</v>
      </c>
      <c r="C1638" s="25">
        <v>1363.38</v>
      </c>
      <c r="D1638" s="28">
        <f>D1637*2/3+D1640/3</f>
        <v>24.36</v>
      </c>
      <c r="E1638" s="25">
        <f>E1637*2/3+E1640/3</f>
        <v>79.55</v>
      </c>
      <c r="F1638" s="25">
        <v>201.8</v>
      </c>
      <c r="G1638" s="30">
        <v>4.7300000000000004</v>
      </c>
      <c r="H1638">
        <f t="shared" si="50"/>
        <v>2006</v>
      </c>
      <c r="I1638">
        <f t="shared" si="51"/>
        <v>10</v>
      </c>
      <c r="J1638">
        <f>Table_Data[[#This Row],[E]]*$J$6/Table_Data[[#This Row],[CPI]]</f>
        <v>104.41509093161545</v>
      </c>
      <c r="K1638">
        <f>Table_Data[[#This Row],[P]]*$J$6/Table_Data[[#This Row],[CPI]]</f>
        <v>1789.5342133795837</v>
      </c>
      <c r="L1638">
        <f>Table_Data[[#This Row],[E]]/(Table_Data[[#This Row],[CPI]]/$L$6)</f>
        <v>7.2138999008919722</v>
      </c>
      <c r="M1638">
        <f>Table_Data[[#This Row],[P]]/(Table_Data[[#This Row],[CPI]]/$L$6)</f>
        <v>123.63654112983153</v>
      </c>
      <c r="N1638" s="43">
        <f>1-(Table_Data[[#This Row],[D]]/Table_Data[[#This Row],[E]])</f>
        <v>0.69377749842866121</v>
      </c>
    </row>
    <row r="1639" spans="2:14" x14ac:dyDescent="0.25">
      <c r="B1639" s="27">
        <v>2006.11</v>
      </c>
      <c r="C1639" s="25">
        <v>1388.64</v>
      </c>
      <c r="D1639" s="28">
        <f>D1637/3+D1640*2/3</f>
        <v>24.619999999999997</v>
      </c>
      <c r="E1639" s="25">
        <f>E1637/3+E1640*2/3</f>
        <v>80.53</v>
      </c>
      <c r="F1639" s="25">
        <v>201.5</v>
      </c>
      <c r="G1639" s="30">
        <v>4.5999999999999996</v>
      </c>
      <c r="H1639">
        <f t="shared" si="50"/>
        <v>2006</v>
      </c>
      <c r="I1639">
        <f t="shared" si="51"/>
        <v>11</v>
      </c>
      <c r="J1639">
        <f>Table_Data[[#This Row],[E]]*$J$6/Table_Data[[#This Row],[CPI]]</f>
        <v>105.85878317617866</v>
      </c>
      <c r="K1639">
        <f>Table_Data[[#This Row],[P]]*$J$6/Table_Data[[#This Row],[CPI]]</f>
        <v>1825.4034604466503</v>
      </c>
      <c r="L1639">
        <f>Table_Data[[#This Row],[E]]/(Table_Data[[#This Row],[CPI]]/$L$6)</f>
        <v>7.3136426799007443</v>
      </c>
      <c r="M1639">
        <f>Table_Data[[#This Row],[P]]/(Table_Data[[#This Row],[CPI]]/$L$6)</f>
        <v>126.11469975186104</v>
      </c>
      <c r="N1639" s="43">
        <f>1-(Table_Data[[#This Row],[D]]/Table_Data[[#This Row],[E]])</f>
        <v>0.69427542530733888</v>
      </c>
    </row>
    <row r="1640" spans="2:14" x14ac:dyDescent="0.25">
      <c r="B1640" s="27">
        <v>2006.12</v>
      </c>
      <c r="C1640" s="25">
        <v>1416.42</v>
      </c>
      <c r="D1640" s="28">
        <v>24.88</v>
      </c>
      <c r="E1640" s="25">
        <v>81.510000000000005</v>
      </c>
      <c r="F1640" s="25">
        <v>201.8</v>
      </c>
      <c r="G1640" s="30">
        <v>4.5599999999999996</v>
      </c>
      <c r="H1640">
        <f t="shared" si="50"/>
        <v>2006</v>
      </c>
      <c r="I1640">
        <f t="shared" si="51"/>
        <v>12</v>
      </c>
      <c r="J1640">
        <f>Table_Data[[#This Row],[E]]*$J$6/Table_Data[[#This Row],[CPI]]</f>
        <v>106.98773176412291</v>
      </c>
      <c r="K1640">
        <f>Table_Data[[#This Row],[P]]*$J$6/Table_Data[[#This Row],[CPI]]</f>
        <v>1859.1530244796829</v>
      </c>
      <c r="L1640">
        <f>Table_Data[[#This Row],[E]]/(Table_Data[[#This Row],[CPI]]/$L$6)</f>
        <v>7.3916402378592672</v>
      </c>
      <c r="M1640">
        <f>Table_Data[[#This Row],[P]]/(Table_Data[[#This Row],[CPI]]/$L$6)</f>
        <v>128.44641228939545</v>
      </c>
      <c r="N1640" s="43">
        <f>1-(Table_Data[[#This Row],[D]]/Table_Data[[#This Row],[E]])</f>
        <v>0.69476137897190537</v>
      </c>
    </row>
    <row r="1641" spans="2:14" x14ac:dyDescent="0.25">
      <c r="B1641" s="27">
        <v>2007.01</v>
      </c>
      <c r="C1641" s="25">
        <v>1424.16</v>
      </c>
      <c r="D1641" s="28">
        <f>D1640*2/3+D1643/3</f>
        <v>25.083333333333332</v>
      </c>
      <c r="E1641" s="25">
        <f>E1640*2/3+E1643/3</f>
        <v>82.056666666666672</v>
      </c>
      <c r="F1641" s="25">
        <v>202.416</v>
      </c>
      <c r="G1641" s="30">
        <v>4.76</v>
      </c>
      <c r="H1641">
        <f t="shared" si="50"/>
        <v>2007</v>
      </c>
      <c r="I1641">
        <f t="shared" si="51"/>
        <v>1</v>
      </c>
      <c r="J1641">
        <f>Table_Data[[#This Row],[E]]*$J$6/Table_Data[[#This Row],[CPI]]</f>
        <v>107.37749830382316</v>
      </c>
      <c r="K1641">
        <f>Table_Data[[#This Row],[P]]*$J$6/Table_Data[[#This Row],[CPI]]</f>
        <v>1863.6235688878353</v>
      </c>
      <c r="L1641">
        <f>Table_Data[[#This Row],[E]]/(Table_Data[[#This Row],[CPI]]/$L$6)</f>
        <v>7.4185686902221173</v>
      </c>
      <c r="M1641">
        <f>Table_Data[[#This Row],[P]]/(Table_Data[[#This Row],[CPI]]/$L$6)</f>
        <v>128.75527626274604</v>
      </c>
      <c r="N1641" s="43">
        <f>1-(Table_Data[[#This Row],[D]]/Table_Data[[#This Row],[E]])</f>
        <v>0.69431693545111106</v>
      </c>
    </row>
    <row r="1642" spans="2:14" x14ac:dyDescent="0.25">
      <c r="B1642" s="27">
        <v>2007.02</v>
      </c>
      <c r="C1642" s="25">
        <v>1444.8</v>
      </c>
      <c r="D1642" s="28">
        <f>D1640/3+D1643*2/3</f>
        <v>25.286666666666665</v>
      </c>
      <c r="E1642" s="25">
        <f>E1640/3+E1643*2/3</f>
        <v>82.603333333333339</v>
      </c>
      <c r="F1642" s="25">
        <v>203.499</v>
      </c>
      <c r="G1642" s="30">
        <v>4.72</v>
      </c>
      <c r="H1642">
        <f t="shared" si="50"/>
        <v>2007</v>
      </c>
      <c r="I1642">
        <f t="shared" si="51"/>
        <v>2</v>
      </c>
      <c r="J1642">
        <f>Table_Data[[#This Row],[E]]*$J$6/Table_Data[[#This Row],[CPI]]</f>
        <v>107.51759528711855</v>
      </c>
      <c r="K1642">
        <f>Table_Data[[#This Row],[P]]*$J$6/Table_Data[[#This Row],[CPI]]</f>
        <v>1880.5708607904708</v>
      </c>
      <c r="L1642">
        <f>Table_Data[[#This Row],[E]]/(Table_Data[[#This Row],[CPI]]/$L$6)</f>
        <v>7.4282478046575182</v>
      </c>
      <c r="M1642">
        <f>Table_Data[[#This Row],[P]]/(Table_Data[[#This Row],[CPI]]/$L$6)</f>
        <v>129.92614214320463</v>
      </c>
      <c r="N1642" s="43">
        <f>1-(Table_Data[[#This Row],[D]]/Table_Data[[#This Row],[E]])</f>
        <v>0.69387837456115575</v>
      </c>
    </row>
    <row r="1643" spans="2:14" x14ac:dyDescent="0.25">
      <c r="B1643" s="27">
        <v>2007.03</v>
      </c>
      <c r="C1643" s="25">
        <v>1406.95</v>
      </c>
      <c r="D1643" s="28">
        <v>25.49</v>
      </c>
      <c r="E1643" s="25">
        <v>83.15</v>
      </c>
      <c r="F1643" s="25">
        <v>205.352</v>
      </c>
      <c r="G1643" s="30">
        <v>4.5599999999999996</v>
      </c>
      <c r="H1643">
        <f t="shared" si="50"/>
        <v>2007</v>
      </c>
      <c r="I1643">
        <f t="shared" si="51"/>
        <v>3</v>
      </c>
      <c r="J1643">
        <f>Table_Data[[#This Row],[E]]*$J$6/Table_Data[[#This Row],[CPI]]</f>
        <v>107.25253491565702</v>
      </c>
      <c r="K1643">
        <f>Table_Data[[#This Row],[P]]*$J$6/Table_Data[[#This Row],[CPI]]</f>
        <v>1814.7799639156183</v>
      </c>
      <c r="L1643">
        <f>Table_Data[[#This Row],[E]]/(Table_Data[[#This Row],[CPI]]/$L$6)</f>
        <v>7.4099351357668795</v>
      </c>
      <c r="M1643">
        <f>Table_Data[[#This Row],[P]]/(Table_Data[[#This Row],[CPI]]/$L$6)</f>
        <v>125.3807364914878</v>
      </c>
      <c r="N1643" s="43">
        <f>1-(Table_Data[[#This Row],[D]]/Table_Data[[#This Row],[E]])</f>
        <v>0.69344558027660863</v>
      </c>
    </row>
    <row r="1644" spans="2:14" x14ac:dyDescent="0.25">
      <c r="B1644" s="27">
        <v>2007.04</v>
      </c>
      <c r="C1644" s="25">
        <v>1463.64</v>
      </c>
      <c r="D1644" s="28">
        <f>D1643*2/3+D1646/3</f>
        <v>25.716666666666669</v>
      </c>
      <c r="E1644" s="25">
        <f>E1643*2/3+E1646/3</f>
        <v>83.740000000000009</v>
      </c>
      <c r="F1644" s="25">
        <v>206.68600000000001</v>
      </c>
      <c r="G1644" s="30">
        <v>4.6900000000000004</v>
      </c>
      <c r="H1644">
        <f t="shared" si="50"/>
        <v>2007</v>
      </c>
      <c r="I1644">
        <f t="shared" si="51"/>
        <v>4</v>
      </c>
      <c r="J1644">
        <f>Table_Data[[#This Row],[E]]*$J$6/Table_Data[[#This Row],[CPI]]</f>
        <v>107.31641223885509</v>
      </c>
      <c r="K1644">
        <f>Table_Data[[#This Row],[P]]*$J$6/Table_Data[[#This Row],[CPI]]</f>
        <v>1875.7176213192961</v>
      </c>
      <c r="L1644">
        <f>Table_Data[[#This Row],[E]]/(Table_Data[[#This Row],[CPI]]/$L$6)</f>
        <v>7.4143483351557453</v>
      </c>
      <c r="M1644">
        <f>Table_Data[[#This Row],[P]]/(Table_Data[[#This Row],[CPI]]/$L$6)</f>
        <v>129.59083827641933</v>
      </c>
      <c r="N1644" s="43">
        <f>1-(Table_Data[[#This Row],[D]]/Table_Data[[#This Row],[E]])</f>
        <v>0.69289865456571931</v>
      </c>
    </row>
    <row r="1645" spans="2:14" x14ac:dyDescent="0.25">
      <c r="B1645" s="27">
        <v>2007.05</v>
      </c>
      <c r="C1645" s="25">
        <v>1511.14</v>
      </c>
      <c r="D1645" s="28">
        <f>D1643/3+D1646*2/3</f>
        <v>25.943333333333335</v>
      </c>
      <c r="E1645" s="25">
        <f>E1643/3+E1646*2/3</f>
        <v>84.330000000000013</v>
      </c>
      <c r="F1645" s="25">
        <v>207.94900000000001</v>
      </c>
      <c r="G1645" s="30">
        <v>4.75</v>
      </c>
      <c r="H1645">
        <f t="shared" si="50"/>
        <v>2007</v>
      </c>
      <c r="I1645">
        <f t="shared" si="51"/>
        <v>5</v>
      </c>
      <c r="J1645">
        <f>Table_Data[[#This Row],[E]]*$J$6/Table_Data[[#This Row],[CPI]]</f>
        <v>107.41613284988148</v>
      </c>
      <c r="K1645">
        <f>Table_Data[[#This Row],[P]]*$J$6/Table_Data[[#This Row],[CPI]]</f>
        <v>1924.828827164353</v>
      </c>
      <c r="L1645">
        <f>Table_Data[[#This Row],[E]]/(Table_Data[[#This Row],[CPI]]/$L$6)</f>
        <v>7.4212378996773261</v>
      </c>
      <c r="M1645">
        <f>Table_Data[[#This Row],[P]]/(Table_Data[[#This Row],[CPI]]/$L$6)</f>
        <v>132.98386623643299</v>
      </c>
      <c r="N1645" s="43">
        <f>1-(Table_Data[[#This Row],[D]]/Table_Data[[#This Row],[E]])</f>
        <v>0.69235938179374679</v>
      </c>
    </row>
    <row r="1646" spans="2:14" x14ac:dyDescent="0.25">
      <c r="B1646" s="27">
        <v>2007.06</v>
      </c>
      <c r="C1646" s="25">
        <v>1514.19</v>
      </c>
      <c r="D1646" s="28">
        <v>26.17</v>
      </c>
      <c r="E1646" s="25">
        <v>84.92</v>
      </c>
      <c r="F1646" s="25">
        <v>208.352</v>
      </c>
      <c r="G1646" s="30">
        <v>5.0999999999999996</v>
      </c>
      <c r="H1646">
        <f t="shared" si="50"/>
        <v>2007</v>
      </c>
      <c r="I1646">
        <f t="shared" si="51"/>
        <v>6</v>
      </c>
      <c r="J1646">
        <f>Table_Data[[#This Row],[E]]*$J$6/Table_Data[[#This Row],[CPI]]</f>
        <v>107.95843015665797</v>
      </c>
      <c r="K1646">
        <f>Table_Data[[#This Row],[P]]*$J$6/Table_Data[[#This Row],[CPI]]</f>
        <v>1924.9832237271542</v>
      </c>
      <c r="L1646">
        <f>Table_Data[[#This Row],[E]]/(Table_Data[[#This Row],[CPI]]/$L$6)</f>
        <v>7.4587045000767942</v>
      </c>
      <c r="M1646">
        <f>Table_Data[[#This Row],[P]]/(Table_Data[[#This Row],[CPI]]/$L$6)</f>
        <v>132.99453328981724</v>
      </c>
      <c r="N1646" s="43">
        <f>1-(Table_Data[[#This Row],[D]]/Table_Data[[#This Row],[E]])</f>
        <v>0.69182760244936414</v>
      </c>
    </row>
    <row r="1647" spans="2:14" x14ac:dyDescent="0.25">
      <c r="B1647" s="27">
        <v>2007.07</v>
      </c>
      <c r="C1647" s="31">
        <v>1520.71</v>
      </c>
      <c r="D1647" s="28">
        <f>D1646*2/3+D1649/3</f>
        <v>26.440000000000005</v>
      </c>
      <c r="E1647" s="25">
        <f>E1646*2/3+E1649/3</f>
        <v>82.813333333333333</v>
      </c>
      <c r="F1647" s="25">
        <v>208.29900000000001</v>
      </c>
      <c r="G1647" s="30">
        <v>5</v>
      </c>
      <c r="H1647">
        <f t="shared" si="50"/>
        <v>2007</v>
      </c>
      <c r="I1647">
        <f t="shared" si="51"/>
        <v>7.0000000000000009</v>
      </c>
      <c r="J1647">
        <f>Table_Data[[#This Row],[E]]*$J$6/Table_Data[[#This Row],[CPI]]</f>
        <v>105.30702160516053</v>
      </c>
      <c r="K1647">
        <f>Table_Data[[#This Row],[P]]*$J$6/Table_Data[[#This Row],[CPI]]</f>
        <v>1933.7639771194295</v>
      </c>
      <c r="L1647">
        <f>Table_Data[[#This Row],[E]]/(Table_Data[[#This Row],[CPI]]/$L$6)</f>
        <v>7.2755222060595592</v>
      </c>
      <c r="M1647">
        <f>Table_Data[[#This Row],[P]]/(Table_Data[[#This Row],[CPI]]/$L$6)</f>
        <v>133.60118387510263</v>
      </c>
      <c r="N1647" s="43">
        <f>1-(Table_Data[[#This Row],[D]]/Table_Data[[#This Row],[E]])</f>
        <v>0.68072774110449197</v>
      </c>
    </row>
    <row r="1648" spans="2:14" x14ac:dyDescent="0.25">
      <c r="B1648" s="27">
        <v>2007.08</v>
      </c>
      <c r="C1648" s="25">
        <v>1454.62</v>
      </c>
      <c r="D1648" s="28">
        <f>D1646/3+D1649*2/3</f>
        <v>26.71</v>
      </c>
      <c r="E1648" s="25">
        <f>E1646/3+E1649*2/3</f>
        <v>80.706666666666663</v>
      </c>
      <c r="F1648" s="25">
        <v>207.917</v>
      </c>
      <c r="G1648" s="30">
        <v>4.67</v>
      </c>
      <c r="H1648">
        <f t="shared" si="50"/>
        <v>2007</v>
      </c>
      <c r="I1648">
        <f t="shared" si="51"/>
        <v>8</v>
      </c>
      <c r="J1648">
        <f>Table_Data[[#This Row],[E]]*$J$6/Table_Data[[#This Row],[CPI]]</f>
        <v>102.81669967663379</v>
      </c>
      <c r="K1648">
        <f>Table_Data[[#This Row],[P]]*$J$6/Table_Data[[#This Row],[CPI]]</f>
        <v>1853.1211095773792</v>
      </c>
      <c r="L1648">
        <f>Table_Data[[#This Row],[E]]/(Table_Data[[#This Row],[CPI]]/$L$6)</f>
        <v>7.1034691727949131</v>
      </c>
      <c r="M1648">
        <f>Table_Data[[#This Row],[P]]/(Table_Data[[#This Row],[CPI]]/$L$6)</f>
        <v>128.02967530312577</v>
      </c>
      <c r="N1648" s="43">
        <f>1-(Table_Data[[#This Row],[D]]/Table_Data[[#This Row],[E]])</f>
        <v>0.6690484057492152</v>
      </c>
    </row>
    <row r="1649" spans="2:14" x14ac:dyDescent="0.25">
      <c r="B1649" s="27">
        <v>2007.09</v>
      </c>
      <c r="C1649" s="25">
        <v>1497.12</v>
      </c>
      <c r="D1649" s="28">
        <v>26.98</v>
      </c>
      <c r="E1649" s="25">
        <v>78.599999999999994</v>
      </c>
      <c r="F1649" s="25">
        <v>208.49</v>
      </c>
      <c r="G1649" s="30">
        <v>4.5199999999999996</v>
      </c>
      <c r="H1649">
        <f t="shared" si="50"/>
        <v>2007</v>
      </c>
      <c r="I1649">
        <f t="shared" si="51"/>
        <v>9</v>
      </c>
      <c r="J1649">
        <f>Table_Data[[#This Row],[E]]*$J$6/Table_Data[[#This Row],[CPI]]</f>
        <v>99.857701568420552</v>
      </c>
      <c r="K1649">
        <f>Table_Data[[#This Row],[P]]*$J$6/Table_Data[[#This Row],[CPI]]</f>
        <v>1902.0224194925415</v>
      </c>
      <c r="L1649">
        <f>Table_Data[[#This Row],[E]]/(Table_Data[[#This Row],[CPI]]/$L$6)</f>
        <v>6.8990359249844113</v>
      </c>
      <c r="M1649">
        <f>Table_Data[[#This Row],[P]]/(Table_Data[[#This Row],[CPI]]/$L$6)</f>
        <v>131.40820183222215</v>
      </c>
      <c r="N1649" s="43">
        <f>1-(Table_Data[[#This Row],[D]]/Table_Data[[#This Row],[E]])</f>
        <v>0.65674300254452922</v>
      </c>
    </row>
    <row r="1650" spans="2:14" x14ac:dyDescent="0.25">
      <c r="B1650" s="27">
        <v>2007.1</v>
      </c>
      <c r="C1650" s="25">
        <v>1539.66</v>
      </c>
      <c r="D1650" s="28">
        <f>D1649*2/3+D1652/3</f>
        <v>27.230000000000004</v>
      </c>
      <c r="E1650" s="25">
        <f>E1649*2/3+E1652/3</f>
        <v>74.460000000000008</v>
      </c>
      <c r="F1650" s="25">
        <v>208.93600000000001</v>
      </c>
      <c r="G1650" s="30">
        <v>4.53</v>
      </c>
      <c r="H1650">
        <f t="shared" si="50"/>
        <v>2007</v>
      </c>
      <c r="I1650">
        <f t="shared" si="51"/>
        <v>10</v>
      </c>
      <c r="J1650">
        <f>Table_Data[[#This Row],[E]]*$J$6/Table_Data[[#This Row],[CPI]]</f>
        <v>94.396089807405147</v>
      </c>
      <c r="K1650">
        <f>Table_Data[[#This Row],[P]]*$J$6/Table_Data[[#This Row],[CPI]]</f>
        <v>1951.8920713519931</v>
      </c>
      <c r="L1650">
        <f>Table_Data[[#This Row],[E]]/(Table_Data[[#This Row],[CPI]]/$L$6)</f>
        <v>6.5217004250105299</v>
      </c>
      <c r="M1650">
        <f>Table_Data[[#This Row],[P]]/(Table_Data[[#This Row],[CPI]]/$L$6)</f>
        <v>134.8536298196577</v>
      </c>
      <c r="N1650" s="43">
        <f>1-(Table_Data[[#This Row],[D]]/Table_Data[[#This Row],[E]])</f>
        <v>0.63430029546065003</v>
      </c>
    </row>
    <row r="1651" spans="2:14" x14ac:dyDescent="0.25">
      <c r="B1651" s="27">
        <v>2007.11</v>
      </c>
      <c r="C1651" s="25">
        <v>1463.39</v>
      </c>
      <c r="D1651" s="28">
        <f>D1649/3+D1652*2/3</f>
        <v>27.480000000000004</v>
      </c>
      <c r="E1651" s="25">
        <f>E1649/3+E1652*2/3</f>
        <v>70.320000000000007</v>
      </c>
      <c r="F1651" s="25">
        <v>210.17699999999999</v>
      </c>
      <c r="G1651" s="30">
        <v>4.1500000000000004</v>
      </c>
      <c r="H1651">
        <f t="shared" si="50"/>
        <v>2007</v>
      </c>
      <c r="I1651">
        <f t="shared" si="51"/>
        <v>11</v>
      </c>
      <c r="J1651">
        <f>Table_Data[[#This Row],[E]]*$J$6/Table_Data[[#This Row],[CPI]]</f>
        <v>88.621260366262746</v>
      </c>
      <c r="K1651">
        <f>Table_Data[[#This Row],[P]]*$J$6/Table_Data[[#This Row],[CPI]]</f>
        <v>1844.2472441323268</v>
      </c>
      <c r="L1651">
        <f>Table_Data[[#This Row],[E]]/(Table_Data[[#This Row],[CPI]]/$L$6)</f>
        <v>6.1227251316747324</v>
      </c>
      <c r="M1651">
        <f>Table_Data[[#This Row],[P]]/(Table_Data[[#This Row],[CPI]]/$L$6)</f>
        <v>127.41659172982773</v>
      </c>
      <c r="N1651" s="43">
        <f>1-(Table_Data[[#This Row],[D]]/Table_Data[[#This Row],[E]])</f>
        <v>0.60921501706484638</v>
      </c>
    </row>
    <row r="1652" spans="2:14" x14ac:dyDescent="0.25">
      <c r="B1652" s="27">
        <v>2007.12</v>
      </c>
      <c r="C1652" s="25">
        <v>1479.22</v>
      </c>
      <c r="D1652" s="28">
        <v>27.73</v>
      </c>
      <c r="E1652" s="25">
        <v>66.180000000000007</v>
      </c>
      <c r="F1652" s="25">
        <v>210.036</v>
      </c>
      <c r="G1652" s="30">
        <v>4.0999999999999996</v>
      </c>
      <c r="H1652">
        <f t="shared" si="50"/>
        <v>2007</v>
      </c>
      <c r="I1652">
        <f t="shared" si="51"/>
        <v>12</v>
      </c>
      <c r="J1652">
        <f>Table_Data[[#This Row],[E]]*$J$6/Table_Data[[#This Row],[CPI]]</f>
        <v>83.459787179340694</v>
      </c>
      <c r="K1652">
        <f>Table_Data[[#This Row],[P]]*$J$6/Table_Data[[#This Row],[CPI]]</f>
        <v>1865.4485704355445</v>
      </c>
      <c r="L1652">
        <f>Table_Data[[#This Row],[E]]/(Table_Data[[#This Row],[CPI]]/$L$6)</f>
        <v>5.7661258070045145</v>
      </c>
      <c r="M1652">
        <f>Table_Data[[#This Row],[P]]/(Table_Data[[#This Row],[CPI]]/$L$6)</f>
        <v>128.88136319488089</v>
      </c>
      <c r="N1652" s="43">
        <f>1-(Table_Data[[#This Row],[D]]/Table_Data[[#This Row],[E]])</f>
        <v>0.58099123602296765</v>
      </c>
    </row>
    <row r="1653" spans="2:14" x14ac:dyDescent="0.25">
      <c r="B1653" s="27">
        <v>2008.01</v>
      </c>
      <c r="C1653" s="25">
        <v>1378.76</v>
      </c>
      <c r="D1653" s="28">
        <f>D1652*2/3+D1655/3</f>
        <v>27.92</v>
      </c>
      <c r="E1653" s="25">
        <f>E1652*2/3+E1655/3</f>
        <v>64.25</v>
      </c>
      <c r="F1653" s="25">
        <v>211.08</v>
      </c>
      <c r="G1653" s="26">
        <v>3.74</v>
      </c>
      <c r="H1653">
        <f t="shared" si="50"/>
        <v>2008</v>
      </c>
      <c r="I1653">
        <f t="shared" si="51"/>
        <v>1</v>
      </c>
      <c r="J1653">
        <f>Table_Data[[#This Row],[E]]*$J$6/Table_Data[[#This Row],[CPI]]</f>
        <v>80.625105410270976</v>
      </c>
      <c r="K1653">
        <f>Table_Data[[#This Row],[P]]*$J$6/Table_Data[[#This Row],[CPI]]</f>
        <v>1730.1582931589919</v>
      </c>
      <c r="L1653">
        <f>Table_Data[[#This Row],[E]]/(Table_Data[[#This Row],[CPI]]/$L$6)</f>
        <v>5.5702814098919839</v>
      </c>
      <c r="M1653">
        <f>Table_Data[[#This Row],[P]]/(Table_Data[[#This Row],[CPI]]/$L$6)</f>
        <v>119.53433769187038</v>
      </c>
      <c r="N1653" s="43">
        <f>1-(Table_Data[[#This Row],[D]]/Table_Data[[#This Row],[E]])</f>
        <v>0.56544747081712066</v>
      </c>
    </row>
    <row r="1654" spans="2:14" x14ac:dyDescent="0.25">
      <c r="B1654" s="27">
        <v>2008.02</v>
      </c>
      <c r="C1654" s="25">
        <v>1354.87</v>
      </c>
      <c r="D1654" s="28">
        <f>D1652/3+D1655*2/3</f>
        <v>28.11</v>
      </c>
      <c r="E1654" s="25">
        <f>E1652/3+E1655*2/3</f>
        <v>62.32</v>
      </c>
      <c r="F1654" s="25">
        <v>211.69300000000001</v>
      </c>
      <c r="G1654" s="30">
        <v>3.74</v>
      </c>
      <c r="H1654">
        <f t="shared" si="50"/>
        <v>2008</v>
      </c>
      <c r="I1654">
        <f t="shared" si="51"/>
        <v>2</v>
      </c>
      <c r="J1654">
        <f>Table_Data[[#This Row],[E]]*$J$6/Table_Data[[#This Row],[CPI]]</f>
        <v>77.976761820183</v>
      </c>
      <c r="K1654">
        <f>Table_Data[[#This Row],[P]]*$J$6/Table_Data[[#This Row],[CPI]]</f>
        <v>1695.256342864431</v>
      </c>
      <c r="L1654">
        <f>Table_Data[[#This Row],[E]]/(Table_Data[[#This Row],[CPI]]/$L$6)</f>
        <v>5.387310869986254</v>
      </c>
      <c r="M1654">
        <f>Table_Data[[#This Row],[P]]/(Table_Data[[#This Row],[CPI]]/$L$6)</f>
        <v>117.12300831865011</v>
      </c>
      <c r="N1654" s="43">
        <f>1-(Table_Data[[#This Row],[D]]/Table_Data[[#This Row],[E]])</f>
        <v>0.5489409499358151</v>
      </c>
    </row>
    <row r="1655" spans="2:14" x14ac:dyDescent="0.25">
      <c r="B1655" s="27">
        <v>2008.03</v>
      </c>
      <c r="C1655" s="25">
        <v>1316.94</v>
      </c>
      <c r="D1655" s="28">
        <v>28.3</v>
      </c>
      <c r="E1655" s="25">
        <v>60.39</v>
      </c>
      <c r="F1655" s="25">
        <v>213.52799999999999</v>
      </c>
      <c r="G1655" s="30">
        <v>3.51</v>
      </c>
      <c r="H1655">
        <f t="shared" si="50"/>
        <v>2008</v>
      </c>
      <c r="I1655">
        <f t="shared" si="51"/>
        <v>3</v>
      </c>
      <c r="J1655">
        <f>Table_Data[[#This Row],[E]]*$J$6/Table_Data[[#This Row],[CPI]]</f>
        <v>74.912526834888169</v>
      </c>
      <c r="K1655">
        <f>Table_Data[[#This Row],[P]]*$J$6/Table_Data[[#This Row],[CPI]]</f>
        <v>1633.6364148027426</v>
      </c>
      <c r="L1655">
        <f>Table_Data[[#This Row],[E]]/(Table_Data[[#This Row],[CPI]]/$L$6)</f>
        <v>5.1756069461616283</v>
      </c>
      <c r="M1655">
        <f>Table_Data[[#This Row],[P]]/(Table_Data[[#This Row],[CPI]]/$L$6)</f>
        <v>112.8657693604586</v>
      </c>
      <c r="N1655" s="43">
        <f>1-(Table_Data[[#This Row],[D]]/Table_Data[[#This Row],[E]])</f>
        <v>0.53137936744494119</v>
      </c>
    </row>
    <row r="1656" spans="2:14" x14ac:dyDescent="0.25">
      <c r="B1656" s="27">
        <v>2008.04</v>
      </c>
      <c r="C1656" s="25">
        <v>1370.47</v>
      </c>
      <c r="D1656" s="28">
        <f>D1655*2/3+D1658/3</f>
        <v>28.436666666666667</v>
      </c>
      <c r="E1656" s="25">
        <f>E1655*2/3+E1658/3</f>
        <v>57.383333333333326</v>
      </c>
      <c r="F1656" s="25">
        <v>214.82300000000001</v>
      </c>
      <c r="G1656" s="30">
        <v>3.68</v>
      </c>
      <c r="H1656">
        <f t="shared" si="50"/>
        <v>2008</v>
      </c>
      <c r="I1656">
        <f t="shared" si="51"/>
        <v>4</v>
      </c>
      <c r="J1656">
        <f>Table_Data[[#This Row],[E]]*$J$6/Table_Data[[#This Row],[CPI]]</f>
        <v>70.753714375710842</v>
      </c>
      <c r="K1656">
        <f>Table_Data[[#This Row],[P]]*$J$6/Table_Data[[#This Row],[CPI]]</f>
        <v>1689.7910474669845</v>
      </c>
      <c r="L1656">
        <f>Table_Data[[#This Row],[E]]/(Table_Data[[#This Row],[CPI]]/$L$6)</f>
        <v>4.8882801189816725</v>
      </c>
      <c r="M1656">
        <f>Table_Data[[#This Row],[P]]/(Table_Data[[#This Row],[CPI]]/$L$6)</f>
        <v>116.74541832112949</v>
      </c>
      <c r="N1656" s="43">
        <f>1-(Table_Data[[#This Row],[D]]/Table_Data[[#This Row],[E]])</f>
        <v>0.50444379901248904</v>
      </c>
    </row>
    <row r="1657" spans="2:14" x14ac:dyDescent="0.25">
      <c r="B1657" s="27">
        <v>2008.05</v>
      </c>
      <c r="C1657" s="25">
        <v>1403.22</v>
      </c>
      <c r="D1657" s="28">
        <f>D1655/3+D1658*2/3</f>
        <v>28.573333333333334</v>
      </c>
      <c r="E1657" s="25">
        <f>E1655/3+E1658*2/3</f>
        <v>54.376666666666665</v>
      </c>
      <c r="F1657" s="25">
        <v>216.63200000000001</v>
      </c>
      <c r="G1657" s="30">
        <v>3.88</v>
      </c>
      <c r="H1657">
        <f t="shared" si="50"/>
        <v>2008</v>
      </c>
      <c r="I1657">
        <f t="shared" si="51"/>
        <v>5</v>
      </c>
      <c r="J1657">
        <f>Table_Data[[#This Row],[E]]*$J$6/Table_Data[[#This Row],[CPI]]</f>
        <v>66.486614796829031</v>
      </c>
      <c r="K1657">
        <f>Table_Data[[#This Row],[P]]*$J$6/Table_Data[[#This Row],[CPI]]</f>
        <v>1715.7239186269805</v>
      </c>
      <c r="L1657">
        <f>Table_Data[[#This Row],[E]]/(Table_Data[[#This Row],[CPI]]/$L$6)</f>
        <v>4.5934718785774953</v>
      </c>
      <c r="M1657">
        <f>Table_Data[[#This Row],[P]]/(Table_Data[[#This Row],[CPI]]/$L$6)</f>
        <v>118.5370859337494</v>
      </c>
      <c r="N1657" s="43">
        <f>1-(Table_Data[[#This Row],[D]]/Table_Data[[#This Row],[E]])</f>
        <v>0.47452951633666396</v>
      </c>
    </row>
    <row r="1658" spans="2:14" x14ac:dyDescent="0.25">
      <c r="B1658" s="27">
        <v>2008.06</v>
      </c>
      <c r="C1658" s="25">
        <v>1341.25</v>
      </c>
      <c r="D1658" s="28">
        <v>28.71</v>
      </c>
      <c r="E1658" s="25">
        <v>51.37</v>
      </c>
      <c r="F1658" s="25">
        <v>218.815</v>
      </c>
      <c r="G1658" s="30">
        <v>4.0999999999999996</v>
      </c>
      <c r="H1658">
        <f t="shared" si="50"/>
        <v>2008</v>
      </c>
      <c r="I1658">
        <f t="shared" si="51"/>
        <v>6</v>
      </c>
      <c r="J1658">
        <f>Table_Data[[#This Row],[E]]*$J$6/Table_Data[[#This Row],[CPI]]</f>
        <v>62.183723647830362</v>
      </c>
      <c r="K1658">
        <f>Table_Data[[#This Row],[P]]*$J$6/Table_Data[[#This Row],[CPI]]</f>
        <v>1623.5919669583895</v>
      </c>
      <c r="L1658">
        <f>Table_Data[[#This Row],[E]]/(Table_Data[[#This Row],[CPI]]/$L$6)</f>
        <v>4.2961908461485727</v>
      </c>
      <c r="M1658">
        <f>Table_Data[[#This Row],[P]]/(Table_Data[[#This Row],[CPI]]/$L$6)</f>
        <v>112.17181180449238</v>
      </c>
      <c r="N1658" s="43">
        <f>1-(Table_Data[[#This Row],[D]]/Table_Data[[#This Row],[E]])</f>
        <v>0.4411134903640257</v>
      </c>
    </row>
    <row r="1659" spans="2:14" x14ac:dyDescent="0.25">
      <c r="B1659" s="27">
        <v>2008.07</v>
      </c>
      <c r="C1659" s="25">
        <v>1257.33</v>
      </c>
      <c r="D1659" s="28">
        <f>D1658*2/3+D1661/3</f>
        <v>28.756666666666668</v>
      </c>
      <c r="E1659" s="25">
        <f>E1658*2/3+E1661/3</f>
        <v>49.563333333333333</v>
      </c>
      <c r="F1659" s="25">
        <v>219.964</v>
      </c>
      <c r="G1659" s="30">
        <v>4.01</v>
      </c>
      <c r="H1659">
        <f t="shared" si="50"/>
        <v>2008</v>
      </c>
      <c r="I1659">
        <f t="shared" si="51"/>
        <v>7.0000000000000009</v>
      </c>
      <c r="J1659">
        <f>Table_Data[[#This Row],[E]]*$J$6/Table_Data[[#This Row],[CPI]]</f>
        <v>59.683343835051794</v>
      </c>
      <c r="K1659">
        <f>Table_Data[[#This Row],[P]]*$J$6/Table_Data[[#This Row],[CPI]]</f>
        <v>1514.0559291975051</v>
      </c>
      <c r="L1659">
        <f>Table_Data[[#This Row],[E]]/(Table_Data[[#This Row],[CPI]]/$L$6)</f>
        <v>4.1234429270244224</v>
      </c>
      <c r="M1659">
        <f>Table_Data[[#This Row],[P]]/(Table_Data[[#This Row],[CPI]]/$L$6)</f>
        <v>104.6041124911349</v>
      </c>
      <c r="N1659" s="43">
        <f>1-(Table_Data[[#This Row],[D]]/Table_Data[[#This Row],[E]])</f>
        <v>0.41979958302508569</v>
      </c>
    </row>
    <row r="1660" spans="2:14" x14ac:dyDescent="0.25">
      <c r="B1660" s="27">
        <v>2008.08</v>
      </c>
      <c r="C1660" s="25">
        <v>1281.47</v>
      </c>
      <c r="D1660" s="28">
        <f>D1658/3+D1661*2/3</f>
        <v>28.803333333333335</v>
      </c>
      <c r="E1660" s="25">
        <f>E1658/3+E1661*2/3</f>
        <v>47.756666666666668</v>
      </c>
      <c r="F1660" s="25">
        <v>219.08600000000001</v>
      </c>
      <c r="G1660" s="30">
        <v>3.89</v>
      </c>
      <c r="H1660">
        <f t="shared" si="50"/>
        <v>2008</v>
      </c>
      <c r="I1660">
        <f t="shared" si="51"/>
        <v>8</v>
      </c>
      <c r="J1660">
        <f>Table_Data[[#This Row],[E]]*$J$6/Table_Data[[#This Row],[CPI]]</f>
        <v>57.738251630257828</v>
      </c>
      <c r="K1660">
        <f>Table_Data[[#This Row],[P]]*$J$6/Table_Data[[#This Row],[CPI]]</f>
        <v>1549.3090804067808</v>
      </c>
      <c r="L1660">
        <f>Table_Data[[#This Row],[E]]/(Table_Data[[#This Row],[CPI]]/$L$6)</f>
        <v>3.9890590909505854</v>
      </c>
      <c r="M1660">
        <f>Table_Data[[#This Row],[P]]/(Table_Data[[#This Row],[CPI]]/$L$6)</f>
        <v>107.03970586892818</v>
      </c>
      <c r="N1660" s="43">
        <f>1-(Table_Data[[#This Row],[D]]/Table_Data[[#This Row],[E]])</f>
        <v>0.39687303692329168</v>
      </c>
    </row>
    <row r="1661" spans="2:14" x14ac:dyDescent="0.25">
      <c r="B1661" s="27">
        <v>2008.09</v>
      </c>
      <c r="C1661" s="25">
        <v>1216.95</v>
      </c>
      <c r="D1661" s="28">
        <v>28.85</v>
      </c>
      <c r="E1661" s="25">
        <f>45.95</f>
        <v>45.95</v>
      </c>
      <c r="F1661" s="25">
        <v>218.78299999999999</v>
      </c>
      <c r="G1661" s="30">
        <v>3.69</v>
      </c>
      <c r="H1661">
        <f t="shared" si="50"/>
        <v>2008</v>
      </c>
      <c r="I1661">
        <f t="shared" si="51"/>
        <v>9</v>
      </c>
      <c r="J1661">
        <f>Table_Data[[#This Row],[E]]*$J$6/Table_Data[[#This Row],[CPI]]</f>
        <v>55.630913507905106</v>
      </c>
      <c r="K1661">
        <f>Table_Data[[#This Row],[P]]*$J$6/Table_Data[[#This Row],[CPI]]</f>
        <v>1473.3414623165422</v>
      </c>
      <c r="L1661">
        <f>Table_Data[[#This Row],[E]]/(Table_Data[[#This Row],[CPI]]/$L$6)</f>
        <v>3.8434659000013718</v>
      </c>
      <c r="M1661">
        <f>Table_Data[[#This Row],[P]]/(Table_Data[[#This Row],[CPI]]/$L$6)</f>
        <v>101.79120406978605</v>
      </c>
      <c r="N1661" s="43">
        <f>1-(Table_Data[[#This Row],[D]]/Table_Data[[#This Row],[E]])</f>
        <v>0.37214363438520126</v>
      </c>
    </row>
    <row r="1662" spans="2:14" x14ac:dyDescent="0.25">
      <c r="B1662" s="27">
        <v>2008.1</v>
      </c>
      <c r="C1662" s="25">
        <v>968.8</v>
      </c>
      <c r="D1662" s="28">
        <f>D1661*2/3+D1664/3</f>
        <v>28.696666666666665</v>
      </c>
      <c r="E1662" s="25">
        <f>E1661*2/3+E1664/3</f>
        <v>35.593333333333334</v>
      </c>
      <c r="F1662" s="25">
        <v>216.57300000000001</v>
      </c>
      <c r="G1662" s="26">
        <v>3.81</v>
      </c>
      <c r="H1662">
        <f t="shared" si="50"/>
        <v>2008</v>
      </c>
      <c r="I1662">
        <f t="shared" si="51"/>
        <v>10</v>
      </c>
      <c r="J1662">
        <f>Table_Data[[#This Row],[E]]*$J$6/Table_Data[[#This Row],[CPI]]</f>
        <v>43.53199777134423</v>
      </c>
      <c r="K1662">
        <f>Table_Data[[#This Row],[P]]*$J$6/Table_Data[[#This Row],[CPI]]</f>
        <v>1184.8791751511037</v>
      </c>
      <c r="L1662">
        <f>Table_Data[[#This Row],[E]]/(Table_Data[[#This Row],[CPI]]/$L$6)</f>
        <v>3.0075678870403975</v>
      </c>
      <c r="M1662">
        <f>Table_Data[[#This Row],[P]]/(Table_Data[[#This Row],[CPI]]/$L$6)</f>
        <v>81.86172791622225</v>
      </c>
      <c r="N1662" s="43">
        <f>1-(Table_Data[[#This Row],[D]]/Table_Data[[#This Row],[E]])</f>
        <v>0.1937628769432479</v>
      </c>
    </row>
    <row r="1663" spans="2:14" x14ac:dyDescent="0.25">
      <c r="B1663" s="27">
        <v>2008.11</v>
      </c>
      <c r="C1663" s="25">
        <v>883.04</v>
      </c>
      <c r="D1663" s="28">
        <f>D1661/3+D1664*2/3</f>
        <v>28.543333333333333</v>
      </c>
      <c r="E1663" s="25">
        <f>E1661/3+E1664*2/3</f>
        <v>25.236666666666668</v>
      </c>
      <c r="F1663" s="25">
        <v>212.42500000000001</v>
      </c>
      <c r="G1663" s="26">
        <v>3.53</v>
      </c>
      <c r="H1663">
        <f t="shared" si="50"/>
        <v>2008</v>
      </c>
      <c r="I1663">
        <f t="shared" si="51"/>
        <v>11</v>
      </c>
      <c r="J1663">
        <f>Table_Data[[#This Row],[E]]*$J$6/Table_Data[[#This Row],[CPI]]</f>
        <v>31.468106657251578</v>
      </c>
      <c r="K1663">
        <f>Table_Data[[#This Row],[P]]*$J$6/Table_Data[[#This Row],[CPI]]</f>
        <v>1101.0803157820408</v>
      </c>
      <c r="L1663">
        <f>Table_Data[[#This Row],[E]]/(Table_Data[[#This Row],[CPI]]/$L$6)</f>
        <v>2.1740896787101334</v>
      </c>
      <c r="M1663">
        <f>Table_Data[[#This Row],[P]]/(Table_Data[[#This Row],[CPI]]/$L$6)</f>
        <v>76.072176062139576</v>
      </c>
      <c r="N1663" s="43">
        <f>1-(Table_Data[[#This Row],[D]]/Table_Data[[#This Row],[E]])</f>
        <v>-0.13102628450667009</v>
      </c>
    </row>
    <row r="1664" spans="2:14" x14ac:dyDescent="0.25">
      <c r="B1664" s="27">
        <v>2008.12</v>
      </c>
      <c r="C1664" s="25">
        <v>877.56</v>
      </c>
      <c r="D1664" s="28">
        <v>28.39</v>
      </c>
      <c r="E1664" s="25">
        <v>14.88</v>
      </c>
      <c r="F1664" s="25">
        <v>210.22800000000001</v>
      </c>
      <c r="G1664" s="26">
        <v>2.42</v>
      </c>
      <c r="H1664">
        <f t="shared" si="50"/>
        <v>2008</v>
      </c>
      <c r="I1664">
        <f t="shared" si="51"/>
        <v>12</v>
      </c>
      <c r="J1664">
        <f>Table_Data[[#This Row],[E]]*$J$6/Table_Data[[#This Row],[CPI]]</f>
        <v>18.748072378560423</v>
      </c>
      <c r="K1664">
        <f>Table_Data[[#This Row],[P]]*$J$6/Table_Data[[#This Row],[CPI]]</f>
        <v>1105.6826879388093</v>
      </c>
      <c r="L1664">
        <f>Table_Data[[#This Row],[E]]/(Table_Data[[#This Row],[CPI]]/$L$6)</f>
        <v>1.2952794109252812</v>
      </c>
      <c r="M1664">
        <f>Table_Data[[#This Row],[P]]/(Table_Data[[#This Row],[CPI]]/$L$6)</f>
        <v>76.390147839488549</v>
      </c>
      <c r="N1664" s="43">
        <f>1-(Table_Data[[#This Row],[D]]/Table_Data[[#This Row],[E]])</f>
        <v>-0.90793010752688175</v>
      </c>
    </row>
    <row r="1665" spans="2:14" x14ac:dyDescent="0.25">
      <c r="B1665" s="27">
        <v>2009.01</v>
      </c>
      <c r="C1665" s="25">
        <v>865.58</v>
      </c>
      <c r="D1665" s="28">
        <f>D1664*2/3+D1667/3</f>
        <v>28.013333333333335</v>
      </c>
      <c r="E1665" s="25">
        <f>E1664*2/3+E1667/3</f>
        <v>12.206666666666667</v>
      </c>
      <c r="F1665" s="25">
        <v>211.143</v>
      </c>
      <c r="G1665" s="26">
        <v>2.52</v>
      </c>
      <c r="H1665">
        <f t="shared" si="50"/>
        <v>2009</v>
      </c>
      <c r="I1665">
        <f t="shared" si="51"/>
        <v>1</v>
      </c>
      <c r="J1665">
        <f>Table_Data[[#This Row],[E]]*$J$6/Table_Data[[#This Row],[CPI]]</f>
        <v>15.31315386570555</v>
      </c>
      <c r="K1665">
        <f>Table_Data[[#This Row],[P]]*$J$6/Table_Data[[#This Row],[CPI]]</f>
        <v>1085.8623476032833</v>
      </c>
      <c r="L1665">
        <f>Table_Data[[#This Row],[E]]/(Table_Data[[#This Row],[CPI]]/$L$6)</f>
        <v>1.057965454691844</v>
      </c>
      <c r="M1665">
        <f>Table_Data[[#This Row],[P]]/(Table_Data[[#This Row],[CPI]]/$L$6)</f>
        <v>75.020786860090084</v>
      </c>
      <c r="N1665" s="43">
        <f>1-(Table_Data[[#This Row],[D]]/Table_Data[[#This Row],[E]])</f>
        <v>-1.2949208083014745</v>
      </c>
    </row>
    <row r="1666" spans="2:14" x14ac:dyDescent="0.25">
      <c r="B1666" s="27">
        <v>2009.02</v>
      </c>
      <c r="C1666" s="25">
        <v>805.23</v>
      </c>
      <c r="D1666" s="28">
        <f>D1664/3+D1667*2/3</f>
        <v>27.63666666666667</v>
      </c>
      <c r="E1666" s="25">
        <f>E1664/3+E1667*2/3</f>
        <v>9.5333333333333332</v>
      </c>
      <c r="F1666" s="25">
        <v>212.19300000000001</v>
      </c>
      <c r="G1666" s="26">
        <v>2.87</v>
      </c>
      <c r="H1666">
        <f t="shared" si="50"/>
        <v>2009</v>
      </c>
      <c r="I1666">
        <f t="shared" si="51"/>
        <v>2</v>
      </c>
      <c r="J1666">
        <f>Table_Data[[#This Row],[E]]*$J$6/Table_Data[[#This Row],[CPI]]</f>
        <v>11.900301769301219</v>
      </c>
      <c r="K1666">
        <f>Table_Data[[#This Row],[P]]*$J$6/Table_Data[[#This Row],[CPI]]</f>
        <v>1005.1552440938202</v>
      </c>
      <c r="L1666">
        <f>Table_Data[[#This Row],[E]]/(Table_Data[[#This Row],[CPI]]/$L$6)</f>
        <v>0.82217603785233251</v>
      </c>
      <c r="M1666">
        <f>Table_Data[[#This Row],[P]]/(Table_Data[[#This Row],[CPI]]/$L$6)</f>
        <v>69.444840310472074</v>
      </c>
      <c r="N1666" s="43">
        <f>1-(Table_Data[[#This Row],[D]]/Table_Data[[#This Row],[E]])</f>
        <v>-1.8989510489510493</v>
      </c>
    </row>
    <row r="1667" spans="2:14" x14ac:dyDescent="0.25">
      <c r="B1667" s="27">
        <v>2009.03</v>
      </c>
      <c r="C1667" s="25">
        <v>757.13</v>
      </c>
      <c r="D1667" s="28">
        <v>27.26</v>
      </c>
      <c r="E1667" s="25">
        <v>6.86</v>
      </c>
      <c r="F1667" s="25">
        <v>212.709</v>
      </c>
      <c r="G1667" s="26">
        <v>2.82</v>
      </c>
      <c r="H1667">
        <f t="shared" si="50"/>
        <v>2009</v>
      </c>
      <c r="I1667">
        <f t="shared" si="51"/>
        <v>3</v>
      </c>
      <c r="J1667">
        <f>Table_Data[[#This Row],[E]]*$J$6/Table_Data[[#This Row],[CPI]]</f>
        <v>8.5424510481455886</v>
      </c>
      <c r="K1667">
        <f>Table_Data[[#This Row],[P]]*$J$6/Table_Data[[#This Row],[CPI]]</f>
        <v>942.82011109073892</v>
      </c>
      <c r="L1667">
        <f>Table_Data[[#This Row],[E]]/(Table_Data[[#This Row],[CPI]]/$L$6)</f>
        <v>0.59018659295093301</v>
      </c>
      <c r="M1667">
        <f>Table_Data[[#This Row],[P]]/(Table_Data[[#This Row],[CPI]]/$L$6)</f>
        <v>65.138188793139932</v>
      </c>
      <c r="N1667" s="43">
        <f>1-(Table_Data[[#This Row],[D]]/Table_Data[[#This Row],[E]])</f>
        <v>-2.9737609329446064</v>
      </c>
    </row>
    <row r="1668" spans="2:14" x14ac:dyDescent="0.25">
      <c r="B1668" s="27">
        <v>2009.04</v>
      </c>
      <c r="C1668" s="25">
        <v>848.15</v>
      </c>
      <c r="D1668" s="28">
        <f>D1667*2/3+D1670/3</f>
        <v>26.703333333333333</v>
      </c>
      <c r="E1668" s="25">
        <f>E1667*2/3+E1670/3</f>
        <v>7.0766666666666662</v>
      </c>
      <c r="F1668" s="25">
        <v>213.24</v>
      </c>
      <c r="G1668" s="26">
        <v>2.93</v>
      </c>
      <c r="H1668">
        <f t="shared" si="50"/>
        <v>2009</v>
      </c>
      <c r="I1668">
        <f t="shared" si="51"/>
        <v>4</v>
      </c>
      <c r="J1668">
        <f>Table_Data[[#This Row],[E]]*$J$6/Table_Data[[#This Row],[CPI]]</f>
        <v>8.7903124960920405</v>
      </c>
      <c r="K1668">
        <f>Table_Data[[#This Row],[P]]*$J$6/Table_Data[[#This Row],[CPI]]</f>
        <v>1053.5332374320014</v>
      </c>
      <c r="L1668">
        <f>Table_Data[[#This Row],[E]]/(Table_Data[[#This Row],[CPI]]/$L$6)</f>
        <v>0.60731101106734187</v>
      </c>
      <c r="M1668">
        <f>Table_Data[[#This Row],[P]]/(Table_Data[[#This Row],[CPI]]/$L$6)</f>
        <v>72.787211592571737</v>
      </c>
      <c r="N1668" s="43">
        <f>1-(Table_Data[[#This Row],[D]]/Table_Data[[#This Row],[E]])</f>
        <v>-2.7734338200659447</v>
      </c>
    </row>
    <row r="1669" spans="2:14" x14ac:dyDescent="0.25">
      <c r="B1669" s="27">
        <v>2009.05</v>
      </c>
      <c r="C1669" s="25">
        <v>902.41</v>
      </c>
      <c r="D1669" s="28">
        <f>D1667/3+D1670*2/3</f>
        <v>26.146666666666668</v>
      </c>
      <c r="E1669" s="25">
        <f>E1667/3+E1670*2/3</f>
        <v>7.293333333333333</v>
      </c>
      <c r="F1669" s="25">
        <v>213.85599999999999</v>
      </c>
      <c r="G1669" s="26">
        <v>3.29</v>
      </c>
      <c r="H1669">
        <f t="shared" si="50"/>
        <v>2009</v>
      </c>
      <c r="I1669">
        <f t="shared" si="51"/>
        <v>5</v>
      </c>
      <c r="J1669">
        <f>Table_Data[[#This Row],[E]]*$J$6/Table_Data[[#This Row],[CPI]]</f>
        <v>9.033350728215872</v>
      </c>
      <c r="K1669">
        <f>Table_Data[[#This Row],[P]]*$J$6/Table_Data[[#This Row],[CPI]]</f>
        <v>1117.7037519171779</v>
      </c>
      <c r="L1669">
        <f>Table_Data[[#This Row],[E]]/(Table_Data[[#This Row],[CPI]]/$L$6)</f>
        <v>0.62410219961095326</v>
      </c>
      <c r="M1669">
        <f>Table_Data[[#This Row],[P]]/(Table_Data[[#This Row],[CPI]]/$L$6)</f>
        <v>77.220667177914123</v>
      </c>
      <c r="N1669" s="43">
        <f>1-(Table_Data[[#This Row],[D]]/Table_Data[[#This Row],[E]])</f>
        <v>-2.5850091407678248</v>
      </c>
    </row>
    <row r="1670" spans="2:14" x14ac:dyDescent="0.25">
      <c r="B1670" s="27">
        <v>2009.06</v>
      </c>
      <c r="C1670" s="25">
        <v>926.12</v>
      </c>
      <c r="D1670" s="28">
        <v>25.59</v>
      </c>
      <c r="E1670" s="25">
        <v>7.51</v>
      </c>
      <c r="F1670" s="25">
        <v>215.69300000000001</v>
      </c>
      <c r="G1670" s="26">
        <v>3.72</v>
      </c>
      <c r="H1670">
        <f t="shared" si="50"/>
        <v>2009</v>
      </c>
      <c r="I1670">
        <f t="shared" si="51"/>
        <v>6</v>
      </c>
      <c r="J1670">
        <f>Table_Data[[#This Row],[E]]*$J$6/Table_Data[[#This Row],[CPI]]</f>
        <v>9.2224887687593018</v>
      </c>
      <c r="K1670">
        <f>Table_Data[[#This Row],[P]]*$J$6/Table_Data[[#This Row],[CPI]]</f>
        <v>1137.3011049964532</v>
      </c>
      <c r="L1670">
        <f>Table_Data[[#This Row],[E]]/(Table_Data[[#This Row],[CPI]]/$L$6)</f>
        <v>0.63716949553300284</v>
      </c>
      <c r="M1670">
        <f>Table_Data[[#This Row],[P]]/(Table_Data[[#This Row],[CPI]]/$L$6)</f>
        <v>78.574622264051214</v>
      </c>
      <c r="N1670" s="43">
        <f>1-(Table_Data[[#This Row],[D]]/Table_Data[[#This Row],[E]])</f>
        <v>-2.4074567243675102</v>
      </c>
    </row>
    <row r="1671" spans="2:14" x14ac:dyDescent="0.25">
      <c r="B1671" s="27">
        <v>2009.07</v>
      </c>
      <c r="C1671" s="25">
        <v>935.82</v>
      </c>
      <c r="D1671" s="28">
        <f>D1670*2/3+D1673/3</f>
        <v>25.026666666666664</v>
      </c>
      <c r="E1671" s="25">
        <f>E1670*2/3+E1673/3</f>
        <v>9.1866666666666674</v>
      </c>
      <c r="F1671" s="25">
        <v>215.351</v>
      </c>
      <c r="G1671" s="26">
        <v>3.56</v>
      </c>
      <c r="H1671">
        <f t="shared" si="50"/>
        <v>2009</v>
      </c>
      <c r="I1671">
        <f t="shared" si="51"/>
        <v>7.0000000000000009</v>
      </c>
      <c r="J1671">
        <f>Table_Data[[#This Row],[E]]*$J$6/Table_Data[[#This Row],[CPI]]</f>
        <v>11.299398222746433</v>
      </c>
      <c r="K1671">
        <f>Table_Data[[#This Row],[P]]*$J$6/Table_Data[[#This Row],[CPI]]</f>
        <v>1151.0380455163897</v>
      </c>
      <c r="L1671">
        <f>Table_Data[[#This Row],[E]]/(Table_Data[[#This Row],[CPI]]/$L$6)</f>
        <v>0.78066041021402277</v>
      </c>
      <c r="M1671">
        <f>Table_Data[[#This Row],[P]]/(Table_Data[[#This Row],[CPI]]/$L$6)</f>
        <v>79.523689232926714</v>
      </c>
      <c r="N1671" s="43">
        <f>1-(Table_Data[[#This Row],[D]]/Table_Data[[#This Row],[E]])</f>
        <v>-1.724238026124818</v>
      </c>
    </row>
    <row r="1672" spans="2:14" x14ac:dyDescent="0.25">
      <c r="B1672" s="27">
        <v>2009.08</v>
      </c>
      <c r="C1672" s="25">
        <v>1009.73</v>
      </c>
      <c r="D1672" s="28">
        <f>D1670/3+D1673*2/3</f>
        <v>24.463333333333331</v>
      </c>
      <c r="E1672" s="25">
        <f>E1670/3+E1673*2/3</f>
        <v>10.863333333333333</v>
      </c>
      <c r="F1672" s="25">
        <v>215.834</v>
      </c>
      <c r="G1672" s="26">
        <v>3.59</v>
      </c>
      <c r="H1672">
        <f t="shared" si="50"/>
        <v>2009</v>
      </c>
      <c r="I1672">
        <f t="shared" si="51"/>
        <v>8</v>
      </c>
      <c r="J1672">
        <f>Table_Data[[#This Row],[E]]*$J$6/Table_Data[[#This Row],[CPI]]</f>
        <v>13.331760257111174</v>
      </c>
      <c r="K1672">
        <f>Table_Data[[#This Row],[P]]*$J$6/Table_Data[[#This Row],[CPI]]</f>
        <v>1239.1664576016753</v>
      </c>
      <c r="L1672">
        <f>Table_Data[[#This Row],[E]]/(Table_Data[[#This Row],[CPI]]/$L$6)</f>
        <v>0.92107360286145834</v>
      </c>
      <c r="M1672">
        <f>Table_Data[[#This Row],[P]]/(Table_Data[[#This Row],[CPI]]/$L$6)</f>
        <v>85.612364131693809</v>
      </c>
      <c r="N1672" s="43">
        <f>1-(Table_Data[[#This Row],[D]]/Table_Data[[#This Row],[E]])</f>
        <v>-1.2519177661859464</v>
      </c>
    </row>
    <row r="1673" spans="2:14" x14ac:dyDescent="0.25">
      <c r="B1673" s="27">
        <v>2009.09</v>
      </c>
      <c r="C1673" s="25">
        <v>1044.55</v>
      </c>
      <c r="D1673" s="28">
        <v>23.9</v>
      </c>
      <c r="E1673" s="25">
        <v>12.54</v>
      </c>
      <c r="F1673" s="25">
        <v>215.96899999999999</v>
      </c>
      <c r="G1673" s="26">
        <v>3.4</v>
      </c>
      <c r="H1673">
        <f t="shared" si="50"/>
        <v>2009</v>
      </c>
      <c r="I1673">
        <f t="shared" si="51"/>
        <v>9</v>
      </c>
      <c r="J1673">
        <f>Table_Data[[#This Row],[E]]*$J$6/Table_Data[[#This Row],[CPI]]</f>
        <v>15.379788673374419</v>
      </c>
      <c r="K1673">
        <f>Table_Data[[#This Row],[P]]*$J$6/Table_Data[[#This Row],[CPI]]</f>
        <v>1281.0971498224283</v>
      </c>
      <c r="L1673">
        <f>Table_Data[[#This Row],[E]]/(Table_Data[[#This Row],[CPI]]/$L$6)</f>
        <v>1.0625691650190536</v>
      </c>
      <c r="M1673">
        <f>Table_Data[[#This Row],[P]]/(Table_Data[[#This Row],[CPI]]/$L$6)</f>
        <v>88.50929994582556</v>
      </c>
      <c r="N1673" s="43">
        <f>1-(Table_Data[[#This Row],[D]]/Table_Data[[#This Row],[E]])</f>
        <v>-0.90590111642743221</v>
      </c>
    </row>
    <row r="1674" spans="2:14" x14ac:dyDescent="0.25">
      <c r="B1674" s="27">
        <v>2009.1</v>
      </c>
      <c r="C1674" s="25">
        <v>1067.6600000000001</v>
      </c>
      <c r="D1674" s="28">
        <f>D1673*2/3+D1676/3</f>
        <v>23.403333333333332</v>
      </c>
      <c r="E1674" s="25">
        <f>E1673*2/3+E1676/3</f>
        <v>25.349999999999998</v>
      </c>
      <c r="F1674" s="25">
        <v>216.17699999999999</v>
      </c>
      <c r="G1674" s="26">
        <v>3.39</v>
      </c>
      <c r="H1674">
        <f t="shared" ref="H1674:H1737" si="52">VALUE(LEFT(B1674,4))</f>
        <v>2009</v>
      </c>
      <c r="I1674">
        <f t="shared" ref="I1674:I1737" si="53">VALUE(_xlfn.CONCAT("0.",RIGHT(B1674,LEN(B1674)-FIND(".",B1674))))*100</f>
        <v>10</v>
      </c>
      <c r="J1674">
        <f>Table_Data[[#This Row],[E]]*$J$6/Table_Data[[#This Row],[CPI]]</f>
        <v>31.060806422514883</v>
      </c>
      <c r="K1674">
        <f>Table_Data[[#This Row],[P]]*$J$6/Table_Data[[#This Row],[CPI]]</f>
        <v>1308.1806936908183</v>
      </c>
      <c r="L1674">
        <f>Table_Data[[#This Row],[E]]/(Table_Data[[#This Row],[CPI]]/$L$6)</f>
        <v>2.1459498466534366</v>
      </c>
      <c r="M1674">
        <f>Table_Data[[#This Row],[P]]/(Table_Data[[#This Row],[CPI]]/$L$6)</f>
        <v>90.380466007022036</v>
      </c>
      <c r="N1674" s="43">
        <f>1-(Table_Data[[#This Row],[D]]/Table_Data[[#This Row],[E]])</f>
        <v>7.6791584483892117E-2</v>
      </c>
    </row>
    <row r="1675" spans="2:14" x14ac:dyDescent="0.25">
      <c r="B1675" s="27">
        <v>2009.11</v>
      </c>
      <c r="C1675" s="25">
        <v>1088.07</v>
      </c>
      <c r="D1675" s="28">
        <f>D1673/3+D1676*2/3</f>
        <v>22.906666666666666</v>
      </c>
      <c r="E1675" s="25">
        <f>E1673/3+E1676*2/3</f>
        <v>38.159999999999997</v>
      </c>
      <c r="F1675" s="25">
        <v>216.33</v>
      </c>
      <c r="G1675" s="26">
        <v>3.4</v>
      </c>
      <c r="H1675">
        <f t="shared" si="52"/>
        <v>2009</v>
      </c>
      <c r="I1675">
        <f t="shared" si="53"/>
        <v>11</v>
      </c>
      <c r="J1675">
        <f>Table_Data[[#This Row],[E]]*$J$6/Table_Data[[#This Row],[CPI]]</f>
        <v>46.72355345999167</v>
      </c>
      <c r="K1675">
        <f>Table_Data[[#This Row],[P]]*$J$6/Table_Data[[#This Row],[CPI]]</f>
        <v>1332.2457236166968</v>
      </c>
      <c r="L1675">
        <f>Table_Data[[#This Row],[E]]/(Table_Data[[#This Row],[CPI]]/$L$6)</f>
        <v>3.2280682290944389</v>
      </c>
      <c r="M1675">
        <f>Table_Data[[#This Row],[P]]/(Table_Data[[#This Row],[CPI]]/$L$6)</f>
        <v>92.043086950492295</v>
      </c>
      <c r="N1675" s="43">
        <f>1-(Table_Data[[#This Row],[D]]/Table_Data[[#This Row],[E]])</f>
        <v>0.39972047519217324</v>
      </c>
    </row>
    <row r="1676" spans="2:14" x14ac:dyDescent="0.25">
      <c r="B1676" s="27">
        <v>2009.12</v>
      </c>
      <c r="C1676" s="25">
        <v>1110.3800000000001</v>
      </c>
      <c r="D1676" s="28">
        <v>22.41</v>
      </c>
      <c r="E1676" s="25">
        <v>50.97</v>
      </c>
      <c r="F1676" s="25">
        <v>215.94900000000001</v>
      </c>
      <c r="G1676" s="26">
        <v>3.59</v>
      </c>
      <c r="H1676">
        <f t="shared" si="52"/>
        <v>2009</v>
      </c>
      <c r="I1676">
        <f t="shared" si="53"/>
        <v>12</v>
      </c>
      <c r="J1676">
        <f>Table_Data[[#This Row],[E]]*$J$6/Table_Data[[#This Row],[CPI]]</f>
        <v>62.518375588680655</v>
      </c>
      <c r="K1676">
        <f>Table_Data[[#This Row],[P]]*$J$6/Table_Data[[#This Row],[CPI]]</f>
        <v>1361.9610336699868</v>
      </c>
      <c r="L1676">
        <f>Table_Data[[#This Row],[E]]/(Table_Data[[#This Row],[CPI]]/$L$6)</f>
        <v>4.3193115041051353</v>
      </c>
      <c r="M1676">
        <f>Table_Data[[#This Row],[P]]/(Table_Data[[#This Row],[CPI]]/$L$6)</f>
        <v>94.096078240695732</v>
      </c>
      <c r="N1676" s="43">
        <f>1-(Table_Data[[#This Row],[D]]/Table_Data[[#This Row],[E]])</f>
        <v>0.56032960565038259</v>
      </c>
    </row>
    <row r="1677" spans="2:14" x14ac:dyDescent="0.25">
      <c r="B1677" s="27">
        <v>2010.01</v>
      </c>
      <c r="C1677" s="25">
        <v>1123.58</v>
      </c>
      <c r="D1677" s="28">
        <f>D1676*2/3+D1679/3</f>
        <v>22.24</v>
      </c>
      <c r="E1677" s="25">
        <f>E1676*2/3+E1679/3</f>
        <v>54.289999999999992</v>
      </c>
      <c r="F1677" s="25">
        <v>216.68700000000001</v>
      </c>
      <c r="G1677" s="26">
        <v>3.73</v>
      </c>
      <c r="H1677">
        <f t="shared" si="52"/>
        <v>2010</v>
      </c>
      <c r="I1677">
        <f t="shared" si="53"/>
        <v>1</v>
      </c>
      <c r="J1677">
        <f>Table_Data[[#This Row],[E]]*$J$6/Table_Data[[#This Row],[CPI]]</f>
        <v>66.363798151250407</v>
      </c>
      <c r="K1677">
        <f>Table_Data[[#This Row],[P]]*$J$6/Table_Data[[#This Row],[CPI]]</f>
        <v>1373.4580277543182</v>
      </c>
      <c r="L1677">
        <f>Table_Data[[#This Row],[E]]/(Table_Data[[#This Row],[CPI]]/$L$6)</f>
        <v>4.5849866397153489</v>
      </c>
      <c r="M1677">
        <f>Table_Data[[#This Row],[P]]/(Table_Data[[#This Row],[CPI]]/$L$6)</f>
        <v>94.890390286450042</v>
      </c>
      <c r="N1677" s="43">
        <f>1-(Table_Data[[#This Row],[D]]/Table_Data[[#This Row],[E]])</f>
        <v>0.59034813041075695</v>
      </c>
    </row>
    <row r="1678" spans="2:14" x14ac:dyDescent="0.25">
      <c r="B1678" s="27">
        <v>2010.02</v>
      </c>
      <c r="C1678" s="25">
        <v>1089.1600000000001</v>
      </c>
      <c r="D1678" s="28">
        <f>D1676/3+D1679*2/3</f>
        <v>22.07</v>
      </c>
      <c r="E1678" s="25">
        <f>E1676/3+E1679*2/3</f>
        <v>57.61</v>
      </c>
      <c r="F1678" s="25">
        <v>216.74100000000001</v>
      </c>
      <c r="G1678" s="26">
        <v>3.69</v>
      </c>
      <c r="H1678">
        <f t="shared" si="52"/>
        <v>2010</v>
      </c>
      <c r="I1678">
        <f t="shared" si="53"/>
        <v>2</v>
      </c>
      <c r="J1678">
        <f>Table_Data[[#This Row],[E]]*$J$6/Table_Data[[#This Row],[CPI]]</f>
        <v>70.40460259018829</v>
      </c>
      <c r="K1678">
        <f>Table_Data[[#This Row],[P]]*$J$6/Table_Data[[#This Row],[CPI]]</f>
        <v>1331.0515007312874</v>
      </c>
      <c r="L1678">
        <f>Table_Data[[#This Row],[E]]/(Table_Data[[#This Row],[CPI]]/$L$6)</f>
        <v>4.86416044956884</v>
      </c>
      <c r="M1678">
        <f>Table_Data[[#This Row],[P]]/(Table_Data[[#This Row],[CPI]]/$L$6)</f>
        <v>91.96057967804893</v>
      </c>
      <c r="N1678" s="43">
        <f>1-(Table_Data[[#This Row],[D]]/Table_Data[[#This Row],[E]])</f>
        <v>0.6169067870161431</v>
      </c>
    </row>
    <row r="1679" spans="2:14" x14ac:dyDescent="0.25">
      <c r="B1679" s="27">
        <v>2010.03</v>
      </c>
      <c r="C1679" s="25">
        <v>1152.05</v>
      </c>
      <c r="D1679" s="28">
        <v>21.9</v>
      </c>
      <c r="E1679" s="25">
        <v>60.93</v>
      </c>
      <c r="F1679" s="25">
        <v>217.631</v>
      </c>
      <c r="G1679" s="26">
        <v>3.73</v>
      </c>
      <c r="H1679">
        <f t="shared" si="52"/>
        <v>2010</v>
      </c>
      <c r="I1679">
        <f t="shared" si="53"/>
        <v>3</v>
      </c>
      <c r="J1679">
        <f>Table_Data[[#This Row],[E]]*$J$6/Table_Data[[#This Row],[CPI]]</f>
        <v>74.1574298238762</v>
      </c>
      <c r="K1679">
        <f>Table_Data[[#This Row],[P]]*$J$6/Table_Data[[#This Row],[CPI]]</f>
        <v>1402.1511082979905</v>
      </c>
      <c r="L1679">
        <f>Table_Data[[#This Row],[E]]/(Table_Data[[#This Row],[CPI]]/$L$6)</f>
        <v>5.1234382969338004</v>
      </c>
      <c r="M1679">
        <f>Table_Data[[#This Row],[P]]/(Table_Data[[#This Row],[CPI]]/$L$6)</f>
        <v>96.872757098023712</v>
      </c>
      <c r="N1679" s="43">
        <f>1-(Table_Data[[#This Row],[D]]/Table_Data[[#This Row],[E]])</f>
        <v>0.64057114721811925</v>
      </c>
    </row>
    <row r="1680" spans="2:14" x14ac:dyDescent="0.25">
      <c r="B1680" s="27">
        <v>2010.04</v>
      </c>
      <c r="C1680" s="25">
        <v>1197.32</v>
      </c>
      <c r="D1680" s="28">
        <f>D1679*2/3+D1682/3</f>
        <v>21.946666666666665</v>
      </c>
      <c r="E1680" s="25">
        <f>E1679*2/3+E1682/3</f>
        <v>62.986666666666665</v>
      </c>
      <c r="F1680" s="25">
        <v>218.00899999999999</v>
      </c>
      <c r="G1680" s="26">
        <v>3.85</v>
      </c>
      <c r="H1680">
        <f t="shared" si="52"/>
        <v>2010</v>
      </c>
      <c r="I1680">
        <f t="shared" si="53"/>
        <v>4</v>
      </c>
      <c r="J1680">
        <f>Table_Data[[#This Row],[E]]*$J$6/Table_Data[[#This Row],[CPI]]</f>
        <v>76.527663108709575</v>
      </c>
      <c r="K1680">
        <f>Table_Data[[#This Row],[P]]*$J$6/Table_Data[[#This Row],[CPI]]</f>
        <v>1454.7221887169799</v>
      </c>
      <c r="L1680">
        <f>Table_Data[[#This Row],[E]]/(Table_Data[[#This Row],[CPI]]/$L$6)</f>
        <v>5.2871945653619807</v>
      </c>
      <c r="M1680">
        <f>Table_Data[[#This Row],[P]]/(Table_Data[[#This Row],[CPI]]/$L$6)</f>
        <v>100.50482319537267</v>
      </c>
      <c r="N1680" s="43">
        <f>1-(Table_Data[[#This Row],[D]]/Table_Data[[#This Row],[E]])</f>
        <v>0.65156646909398819</v>
      </c>
    </row>
    <row r="1681" spans="2:14" x14ac:dyDescent="0.25">
      <c r="B1681" s="27">
        <v>2010.05</v>
      </c>
      <c r="C1681" s="25">
        <v>1125.06</v>
      </c>
      <c r="D1681" s="28">
        <f>D1679/3+D1682*2/3</f>
        <v>21.993333333333332</v>
      </c>
      <c r="E1681" s="25">
        <f>E1679/3+E1682*2/3</f>
        <v>65.043333333333322</v>
      </c>
      <c r="F1681" s="25">
        <v>218.178</v>
      </c>
      <c r="G1681" s="26">
        <v>3.42</v>
      </c>
      <c r="H1681">
        <f t="shared" si="52"/>
        <v>2010</v>
      </c>
      <c r="I1681">
        <f t="shared" si="53"/>
        <v>5</v>
      </c>
      <c r="J1681">
        <f>Table_Data[[#This Row],[E]]*$J$6/Table_Data[[#This Row],[CPI]]</f>
        <v>78.965262324035109</v>
      </c>
      <c r="K1681">
        <f>Table_Data[[#This Row],[P]]*$J$6/Table_Data[[#This Row],[CPI]]</f>
        <v>1365.8687751285647</v>
      </c>
      <c r="L1681">
        <f>Table_Data[[#This Row],[E]]/(Table_Data[[#This Row],[CPI]]/$L$6)</f>
        <v>5.4556050564218204</v>
      </c>
      <c r="M1681">
        <f>Table_Data[[#This Row],[P]]/(Table_Data[[#This Row],[CPI]]/$L$6)</f>
        <v>94.366058906030858</v>
      </c>
      <c r="N1681" s="43">
        <f>1-(Table_Data[[#This Row],[D]]/Table_Data[[#This Row],[E]])</f>
        <v>0.66186644800901961</v>
      </c>
    </row>
    <row r="1682" spans="2:14" x14ac:dyDescent="0.25">
      <c r="B1682" s="27">
        <v>2010.06</v>
      </c>
      <c r="C1682" s="25">
        <v>1083.3599999999999</v>
      </c>
      <c r="D1682" s="28">
        <v>22.04</v>
      </c>
      <c r="E1682" s="25">
        <v>67.099999999999994</v>
      </c>
      <c r="F1682" s="25">
        <v>217.965</v>
      </c>
      <c r="G1682" s="26">
        <v>3.2</v>
      </c>
      <c r="H1682">
        <f t="shared" si="52"/>
        <v>2010</v>
      </c>
      <c r="I1682">
        <f t="shared" si="53"/>
        <v>6</v>
      </c>
      <c r="J1682">
        <f>Table_Data[[#This Row],[E]]*$J$6/Table_Data[[#This Row],[CPI]]</f>
        <v>81.541746151905116</v>
      </c>
      <c r="K1682">
        <f>Table_Data[[#This Row],[P]]*$J$6/Table_Data[[#This Row],[CPI]]</f>
        <v>1316.528556052577</v>
      </c>
      <c r="L1682">
        <f>Table_Data[[#This Row],[E]]/(Table_Data[[#This Row],[CPI]]/$L$6)</f>
        <v>5.6336109008327018</v>
      </c>
      <c r="M1682">
        <f>Table_Data[[#This Row],[P]]/(Table_Data[[#This Row],[CPI]]/$L$6)</f>
        <v>90.957208726171629</v>
      </c>
      <c r="N1682" s="43">
        <f>1-(Table_Data[[#This Row],[D]]/Table_Data[[#This Row],[E]])</f>
        <v>0.67153502235469453</v>
      </c>
    </row>
    <row r="1683" spans="2:14" x14ac:dyDescent="0.25">
      <c r="B1683" s="27">
        <v>2010.07</v>
      </c>
      <c r="C1683" s="25">
        <v>1079.8</v>
      </c>
      <c r="D1683" s="28">
        <f>D1682*2/3+D1685/3</f>
        <v>22.143333333333334</v>
      </c>
      <c r="E1683" s="25">
        <f>E1682*2/3+E1685/3</f>
        <v>68.686666666666667</v>
      </c>
      <c r="F1683" s="25">
        <v>218.011</v>
      </c>
      <c r="G1683" s="26">
        <v>3.01</v>
      </c>
      <c r="H1683">
        <f t="shared" si="52"/>
        <v>2010</v>
      </c>
      <c r="I1683">
        <f t="shared" si="53"/>
        <v>7.0000000000000009</v>
      </c>
      <c r="J1683">
        <f>Table_Data[[#This Row],[E]]*$J$6/Table_Data[[#This Row],[CPI]]</f>
        <v>83.452294639567128</v>
      </c>
      <c r="K1683">
        <f>Table_Data[[#This Row],[P]]*$J$6/Table_Data[[#This Row],[CPI]]</f>
        <v>1311.9254744026678</v>
      </c>
      <c r="L1683">
        <f>Table_Data[[#This Row],[E]]/(Table_Data[[#This Row],[CPI]]/$L$6)</f>
        <v>5.7656081573865547</v>
      </c>
      <c r="M1683">
        <f>Table_Data[[#This Row],[P]]/(Table_Data[[#This Row],[CPI]]/$L$6)</f>
        <v>90.639187930884219</v>
      </c>
      <c r="N1683" s="43">
        <f>1-(Table_Data[[#This Row],[D]]/Table_Data[[#This Row],[E]])</f>
        <v>0.67761816946520437</v>
      </c>
    </row>
    <row r="1684" spans="2:14" x14ac:dyDescent="0.25">
      <c r="B1684" s="27">
        <v>2010.08</v>
      </c>
      <c r="C1684" s="25">
        <v>1087.28</v>
      </c>
      <c r="D1684" s="28">
        <f>D1682/3+D1685*2/3</f>
        <v>22.246666666666666</v>
      </c>
      <c r="E1684" s="25">
        <f>E1682/3+E1685*2/3</f>
        <v>70.273333333333326</v>
      </c>
      <c r="F1684" s="25">
        <v>218.31200000000001</v>
      </c>
      <c r="G1684" s="26">
        <v>2.7</v>
      </c>
      <c r="H1684">
        <f t="shared" si="52"/>
        <v>2010</v>
      </c>
      <c r="I1684">
        <f t="shared" si="53"/>
        <v>8</v>
      </c>
      <c r="J1684">
        <f>Table_Data[[#This Row],[E]]*$J$6/Table_Data[[#This Row],[CPI]]</f>
        <v>85.262329662745657</v>
      </c>
      <c r="K1684">
        <f>Table_Data[[#This Row],[P]]*$J$6/Table_Data[[#This Row],[CPI]]</f>
        <v>1319.1920946168784</v>
      </c>
      <c r="L1684">
        <f>Table_Data[[#This Row],[E]]/(Table_Data[[#This Row],[CPI]]/$L$6)</f>
        <v>5.8906610722269042</v>
      </c>
      <c r="M1684">
        <f>Table_Data[[#This Row],[P]]/(Table_Data[[#This Row],[CPI]]/$L$6)</f>
        <v>91.141229066656891</v>
      </c>
      <c r="N1684" s="43">
        <f>1-(Table_Data[[#This Row],[D]]/Table_Data[[#This Row],[E]])</f>
        <v>0.68342661986528785</v>
      </c>
    </row>
    <row r="1685" spans="2:14" x14ac:dyDescent="0.25">
      <c r="B1685" s="27">
        <v>2010.09</v>
      </c>
      <c r="C1685" s="25">
        <v>1122.08</v>
      </c>
      <c r="D1685" s="28">
        <v>22.35</v>
      </c>
      <c r="E1685" s="25">
        <v>71.86</v>
      </c>
      <c r="F1685" s="25">
        <v>218.43899999999999</v>
      </c>
      <c r="G1685" s="26">
        <v>2.65</v>
      </c>
      <c r="H1685">
        <f t="shared" si="52"/>
        <v>2010</v>
      </c>
      <c r="I1685">
        <f t="shared" si="53"/>
        <v>9</v>
      </c>
      <c r="J1685">
        <f>Table_Data[[#This Row],[E]]*$J$6/Table_Data[[#This Row],[CPI]]</f>
        <v>87.136734832149941</v>
      </c>
      <c r="K1685">
        <f>Table_Data[[#This Row],[P]]*$J$6/Table_Data[[#This Row],[CPI]]</f>
        <v>1360.6232593996494</v>
      </c>
      <c r="L1685">
        <f>Table_Data[[#This Row],[E]]/(Table_Data[[#This Row],[CPI]]/$L$6)</f>
        <v>6.0201612349443092</v>
      </c>
      <c r="M1685">
        <f>Table_Data[[#This Row],[P]]/(Table_Data[[#This Row],[CPI]]/$L$6)</f>
        <v>94.003653193797803</v>
      </c>
      <c r="N1685" s="43">
        <f>1-(Table_Data[[#This Row],[D]]/Table_Data[[#This Row],[E]])</f>
        <v>0.68897856944057889</v>
      </c>
    </row>
    <row r="1686" spans="2:14" x14ac:dyDescent="0.25">
      <c r="B1686" s="27">
        <v>2010.1</v>
      </c>
      <c r="C1686" s="25">
        <v>1171.58</v>
      </c>
      <c r="D1686" s="28">
        <f>D1685*2/3+D1688/3</f>
        <v>22.476666666666667</v>
      </c>
      <c r="E1686" s="25">
        <f>E1685*2/3+E1688/3</f>
        <v>73.69</v>
      </c>
      <c r="F1686" s="25">
        <v>218.71100000000001</v>
      </c>
      <c r="G1686" s="26">
        <v>2.54</v>
      </c>
      <c r="H1686">
        <f t="shared" si="52"/>
        <v>2010</v>
      </c>
      <c r="I1686">
        <f t="shared" si="53"/>
        <v>10</v>
      </c>
      <c r="J1686">
        <f>Table_Data[[#This Row],[E]]*$J$6/Table_Data[[#This Row],[CPI]]</f>
        <v>89.244647640036391</v>
      </c>
      <c r="K1686">
        <f>Table_Data[[#This Row],[P]]*$J$6/Table_Data[[#This Row],[CPI]]</f>
        <v>1418.8796889959808</v>
      </c>
      <c r="L1686">
        <f>Table_Data[[#This Row],[E]]/(Table_Data[[#This Row],[CPI]]/$L$6)</f>
        <v>6.1657941301534898</v>
      </c>
      <c r="M1686">
        <f>Table_Data[[#This Row],[P]]/(Table_Data[[#This Row],[CPI]]/$L$6)</f>
        <v>98.028512511944982</v>
      </c>
      <c r="N1686" s="43">
        <f>1-(Table_Data[[#This Row],[D]]/Table_Data[[#This Row],[E]])</f>
        <v>0.6949834893925001</v>
      </c>
    </row>
    <row r="1687" spans="2:14" x14ac:dyDescent="0.25">
      <c r="B1687" s="27">
        <v>2010.11</v>
      </c>
      <c r="C1687" s="25">
        <v>1198.8900000000001</v>
      </c>
      <c r="D1687" s="28">
        <f>D1685/3+D1688*2/3</f>
        <v>22.603333333333335</v>
      </c>
      <c r="E1687" s="25">
        <f>E1685/3+E1688*2/3</f>
        <v>75.52</v>
      </c>
      <c r="F1687" s="25">
        <v>218.803</v>
      </c>
      <c r="G1687" s="26">
        <v>2.76</v>
      </c>
      <c r="H1687">
        <f t="shared" si="52"/>
        <v>2010</v>
      </c>
      <c r="I1687">
        <f t="shared" si="53"/>
        <v>11</v>
      </c>
      <c r="J1687">
        <f>Table_Data[[#This Row],[E]]*$J$6/Table_Data[[#This Row],[CPI]]</f>
        <v>91.42247153832443</v>
      </c>
      <c r="K1687">
        <f>Table_Data[[#This Row],[P]]*$J$6/Table_Data[[#This Row],[CPI]]</f>
        <v>1451.3438414007121</v>
      </c>
      <c r="L1687">
        <f>Table_Data[[#This Row],[E]]/(Table_Data[[#This Row],[CPI]]/$L$6)</f>
        <v>6.3162570897108354</v>
      </c>
      <c r="M1687">
        <f>Table_Data[[#This Row],[P]]/(Table_Data[[#This Row],[CPI]]/$L$6)</f>
        <v>100.27141766794789</v>
      </c>
      <c r="N1687" s="43">
        <f>1-(Table_Data[[#This Row],[D]]/Table_Data[[#This Row],[E]])</f>
        <v>0.70069738700564965</v>
      </c>
    </row>
    <row r="1688" spans="2:14" x14ac:dyDescent="0.25">
      <c r="B1688" s="27">
        <v>2010.12</v>
      </c>
      <c r="C1688" s="25">
        <v>1241.53</v>
      </c>
      <c r="D1688" s="28">
        <v>22.73</v>
      </c>
      <c r="E1688" s="25">
        <v>77.349999999999994</v>
      </c>
      <c r="F1688" s="25">
        <v>219.179</v>
      </c>
      <c r="G1688" s="26">
        <v>3.29</v>
      </c>
      <c r="H1688">
        <f t="shared" si="52"/>
        <v>2010</v>
      </c>
      <c r="I1688">
        <f t="shared" si="53"/>
        <v>12</v>
      </c>
      <c r="J1688">
        <f>Table_Data[[#This Row],[E]]*$J$6/Table_Data[[#This Row],[CPI]]</f>
        <v>93.47718508616245</v>
      </c>
      <c r="K1688">
        <f>Table_Data[[#This Row],[P]]*$J$6/Table_Data[[#This Row],[CPI]]</f>
        <v>1500.3843516486525</v>
      </c>
      <c r="L1688">
        <f>Table_Data[[#This Row],[E]]/(Table_Data[[#This Row],[CPI]]/$L$6)</f>
        <v>6.4582145187267024</v>
      </c>
      <c r="M1688">
        <f>Table_Data[[#This Row],[P]]/(Table_Data[[#This Row],[CPI]]/$L$6)</f>
        <v>103.65956136308679</v>
      </c>
      <c r="N1688" s="43">
        <f>1-(Table_Data[[#This Row],[D]]/Table_Data[[#This Row],[E]])</f>
        <v>0.70614091790562372</v>
      </c>
    </row>
    <row r="1689" spans="2:14" x14ac:dyDescent="0.25">
      <c r="B1689" s="27">
        <v>2011.01</v>
      </c>
      <c r="C1689" s="25">
        <v>1282.6199999999999</v>
      </c>
      <c r="D1689" s="28">
        <f>D1688*2/3+D1691/3</f>
        <v>22.963333333333335</v>
      </c>
      <c r="E1689" s="25">
        <f>E1688*2/3+E1691/3</f>
        <v>78.67</v>
      </c>
      <c r="F1689" s="25">
        <v>220.22300000000001</v>
      </c>
      <c r="G1689" s="26">
        <v>3.39</v>
      </c>
      <c r="H1689">
        <f t="shared" si="52"/>
        <v>2011</v>
      </c>
      <c r="I1689">
        <f t="shared" si="53"/>
        <v>1</v>
      </c>
      <c r="J1689">
        <f>Table_Data[[#This Row],[E]]*$J$6/Table_Data[[#This Row],[CPI]]</f>
        <v>94.621695236192409</v>
      </c>
      <c r="K1689">
        <f>Table_Data[[#This Row],[P]]*$J$6/Table_Data[[#This Row],[CPI]]</f>
        <v>1542.6932597412622</v>
      </c>
      <c r="L1689">
        <f>Table_Data[[#This Row],[E]]/(Table_Data[[#This Row],[CPI]]/$L$6)</f>
        <v>6.5372872043337891</v>
      </c>
      <c r="M1689">
        <f>Table_Data[[#This Row],[P]]/(Table_Data[[#This Row],[CPI]]/$L$6)</f>
        <v>106.58262760928694</v>
      </c>
      <c r="N1689" s="43">
        <f>1-(Table_Data[[#This Row],[D]]/Table_Data[[#This Row],[E]])</f>
        <v>0.70810558874623952</v>
      </c>
    </row>
    <row r="1690" spans="2:14" x14ac:dyDescent="0.25">
      <c r="B1690" s="27">
        <v>2011.02</v>
      </c>
      <c r="C1690" s="25">
        <v>1321.12</v>
      </c>
      <c r="D1690" s="28">
        <f>D1688/3+D1691*2/3</f>
        <v>23.196666666666665</v>
      </c>
      <c r="E1690" s="25">
        <f>E1688/3+E1691*2/3</f>
        <v>79.990000000000009</v>
      </c>
      <c r="F1690" s="25">
        <v>221.309</v>
      </c>
      <c r="G1690" s="26">
        <v>3.58</v>
      </c>
      <c r="H1690">
        <f t="shared" si="52"/>
        <v>2011</v>
      </c>
      <c r="I1690">
        <f t="shared" si="53"/>
        <v>2</v>
      </c>
      <c r="J1690">
        <f>Table_Data[[#This Row],[E]]*$J$6/Table_Data[[#This Row],[CPI]]</f>
        <v>95.737232692750879</v>
      </c>
      <c r="K1690">
        <f>Table_Data[[#This Row],[P]]*$J$6/Table_Data[[#This Row],[CPI]]</f>
        <v>1581.2023109769598</v>
      </c>
      <c r="L1690">
        <f>Table_Data[[#This Row],[E]]/(Table_Data[[#This Row],[CPI]]/$L$6)</f>
        <v>6.6143582050436276</v>
      </c>
      <c r="M1690">
        <f>Table_Data[[#This Row],[P]]/(Table_Data[[#This Row],[CPI]]/$L$6)</f>
        <v>109.24316679393969</v>
      </c>
      <c r="N1690" s="43">
        <f>1-(Table_Data[[#This Row],[D]]/Table_Data[[#This Row],[E]])</f>
        <v>0.71000541734383471</v>
      </c>
    </row>
    <row r="1691" spans="2:14" x14ac:dyDescent="0.25">
      <c r="B1691" s="27">
        <v>2011.03</v>
      </c>
      <c r="C1691" s="25">
        <v>1304.49</v>
      </c>
      <c r="D1691" s="28">
        <v>23.43</v>
      </c>
      <c r="E1691" s="25">
        <v>81.31</v>
      </c>
      <c r="F1691" s="25">
        <v>223.46700000000001</v>
      </c>
      <c r="G1691" s="26">
        <v>3.41</v>
      </c>
      <c r="H1691">
        <f t="shared" si="52"/>
        <v>2011</v>
      </c>
      <c r="I1691">
        <f t="shared" si="53"/>
        <v>3</v>
      </c>
      <c r="J1691">
        <f>Table_Data[[#This Row],[E]]*$J$6/Table_Data[[#This Row],[CPI]]</f>
        <v>96.377312399593677</v>
      </c>
      <c r="K1691">
        <f>Table_Data[[#This Row],[P]]*$J$6/Table_Data[[#This Row],[CPI]]</f>
        <v>1546.2211321134664</v>
      </c>
      <c r="L1691">
        <f>Table_Data[[#This Row],[E]]/(Table_Data[[#This Row],[CPI]]/$L$6)</f>
        <v>6.6585804615446573</v>
      </c>
      <c r="M1691">
        <f>Table_Data[[#This Row],[P]]/(Table_Data[[#This Row],[CPI]]/$L$6)</f>
        <v>106.82636362415927</v>
      </c>
      <c r="N1691" s="43">
        <f>1-(Table_Data[[#This Row],[D]]/Table_Data[[#This Row],[E]])</f>
        <v>0.71184356167753049</v>
      </c>
    </row>
    <row r="1692" spans="2:14" x14ac:dyDescent="0.25">
      <c r="B1692" s="27">
        <v>2011.04</v>
      </c>
      <c r="C1692" s="25">
        <v>1331.51</v>
      </c>
      <c r="D1692" s="28">
        <f>D1691*2/3+D1694/3</f>
        <v>23.733333333333334</v>
      </c>
      <c r="E1692" s="25">
        <f>E1691*2/3+E1694/3</f>
        <v>82.163333333333341</v>
      </c>
      <c r="F1692" s="25">
        <v>224.90600000000001</v>
      </c>
      <c r="G1692" s="26">
        <v>3.46</v>
      </c>
      <c r="H1692">
        <f t="shared" si="52"/>
        <v>2011</v>
      </c>
      <c r="I1692">
        <f t="shared" si="53"/>
        <v>4</v>
      </c>
      <c r="J1692">
        <f>Table_Data[[#This Row],[E]]*$J$6/Table_Data[[#This Row],[CPI]]</f>
        <v>96.765658734463884</v>
      </c>
      <c r="K1692">
        <f>Table_Data[[#This Row],[P]]*$J$6/Table_Data[[#This Row],[CPI]]</f>
        <v>1568.1501350341921</v>
      </c>
      <c r="L1692">
        <f>Table_Data[[#This Row],[E]]/(Table_Data[[#This Row],[CPI]]/$L$6)</f>
        <v>6.6854107938427614</v>
      </c>
      <c r="M1692">
        <f>Table_Data[[#This Row],[P]]/(Table_Data[[#This Row],[CPI]]/$L$6)</f>
        <v>108.34140929988529</v>
      </c>
      <c r="N1692" s="43">
        <f>1-(Table_Data[[#This Row],[D]]/Table_Data[[#This Row],[E]])</f>
        <v>0.71114446833542944</v>
      </c>
    </row>
    <row r="1693" spans="2:14" x14ac:dyDescent="0.25">
      <c r="B1693" s="27">
        <v>2011.05</v>
      </c>
      <c r="C1693" s="25">
        <v>1338.31</v>
      </c>
      <c r="D1693" s="28">
        <f>D1691/3+D1694*2/3</f>
        <v>24.036666666666665</v>
      </c>
      <c r="E1693" s="25">
        <f>E1691/3+E1694*2/3</f>
        <v>83.016666666666666</v>
      </c>
      <c r="F1693" s="25">
        <v>225.964</v>
      </c>
      <c r="G1693" s="26">
        <v>3.17</v>
      </c>
      <c r="H1693">
        <f t="shared" si="52"/>
        <v>2011</v>
      </c>
      <c r="I1693">
        <f t="shared" si="53"/>
        <v>5</v>
      </c>
      <c r="J1693">
        <f>Table_Data[[#This Row],[E]]*$J$6/Table_Data[[#This Row],[CPI]]</f>
        <v>97.31287115056675</v>
      </c>
      <c r="K1693">
        <f>Table_Data[[#This Row],[P]]*$J$6/Table_Data[[#This Row],[CPI]]</f>
        <v>1568.7788226000603</v>
      </c>
      <c r="L1693">
        <f>Table_Data[[#This Row],[E]]/(Table_Data[[#This Row],[CPI]]/$L$6)</f>
        <v>6.7232169726151065</v>
      </c>
      <c r="M1693">
        <f>Table_Data[[#This Row],[P]]/(Table_Data[[#This Row],[CPI]]/$L$6)</f>
        <v>108.38484448850259</v>
      </c>
      <c r="N1693" s="43">
        <f>1-(Table_Data[[#This Row],[D]]/Table_Data[[#This Row],[E]])</f>
        <v>0.71045974703874726</v>
      </c>
    </row>
    <row r="1694" spans="2:14" x14ac:dyDescent="0.25">
      <c r="B1694" s="27">
        <v>2011.06</v>
      </c>
      <c r="C1694" s="25">
        <v>1287.29</v>
      </c>
      <c r="D1694" s="28">
        <v>24.34</v>
      </c>
      <c r="E1694" s="25">
        <v>83.87</v>
      </c>
      <c r="F1694" s="25">
        <v>225.72200000000001</v>
      </c>
      <c r="G1694" s="26">
        <v>3</v>
      </c>
      <c r="H1694">
        <f t="shared" si="52"/>
        <v>2011</v>
      </c>
      <c r="I1694">
        <f t="shared" si="53"/>
        <v>6</v>
      </c>
      <c r="J1694">
        <f>Table_Data[[#This Row],[E]]*$J$6/Table_Data[[#This Row],[CPI]]</f>
        <v>98.418559068234373</v>
      </c>
      <c r="K1694">
        <f>Table_Data[[#This Row],[P]]*$J$6/Table_Data[[#This Row],[CPI]]</f>
        <v>1510.5905198872949</v>
      </c>
      <c r="L1694">
        <f>Table_Data[[#This Row],[E]]/(Table_Data[[#This Row],[CPI]]/$L$6)</f>
        <v>6.7996074817696108</v>
      </c>
      <c r="M1694">
        <f>Table_Data[[#This Row],[P]]/(Table_Data[[#This Row],[CPI]]/$L$6)</f>
        <v>104.36469196622393</v>
      </c>
      <c r="N1694" s="43">
        <f>1-(Table_Data[[#This Row],[D]]/Table_Data[[#This Row],[E]])</f>
        <v>0.70978895910337436</v>
      </c>
    </row>
    <row r="1695" spans="2:14" x14ac:dyDescent="0.25">
      <c r="B1695" s="27">
        <v>2011.07</v>
      </c>
      <c r="C1695" s="25">
        <v>1325.19</v>
      </c>
      <c r="D1695" s="28">
        <f>D1694*2/3+D1697/3</f>
        <v>24.619999999999997</v>
      </c>
      <c r="E1695" s="25">
        <f>E1694*2/3+E1697/3</f>
        <v>84.906666666666666</v>
      </c>
      <c r="F1695" s="25">
        <v>225.922</v>
      </c>
      <c r="G1695" s="26">
        <v>3</v>
      </c>
      <c r="H1695">
        <f t="shared" si="52"/>
        <v>2011</v>
      </c>
      <c r="I1695">
        <f t="shared" si="53"/>
        <v>7.0000000000000009</v>
      </c>
      <c r="J1695">
        <f>Table_Data[[#This Row],[E]]*$J$6/Table_Data[[#This Row],[CPI]]</f>
        <v>99.54684867638683</v>
      </c>
      <c r="K1695">
        <f>Table_Data[[#This Row],[P]]*$J$6/Table_Data[[#This Row],[CPI]]</f>
        <v>1553.6882270429619</v>
      </c>
      <c r="L1695">
        <f>Table_Data[[#This Row],[E]]/(Table_Data[[#This Row],[CPI]]/$L$6)</f>
        <v>6.877559511689876</v>
      </c>
      <c r="M1695">
        <f>Table_Data[[#This Row],[P]]/(Table_Data[[#This Row],[CPI]]/$L$6)</f>
        <v>107.34225529164934</v>
      </c>
      <c r="N1695" s="43">
        <f>1-(Table_Data[[#This Row],[D]]/Table_Data[[#This Row],[E]])</f>
        <v>0.71003454773869357</v>
      </c>
    </row>
    <row r="1696" spans="2:14" x14ac:dyDescent="0.25">
      <c r="B1696" s="27">
        <v>2011.08</v>
      </c>
      <c r="C1696" s="25">
        <v>1185.31</v>
      </c>
      <c r="D1696" s="28">
        <f>D1694/3+D1697*2/3</f>
        <v>24.9</v>
      </c>
      <c r="E1696" s="25">
        <f>E1694/3+E1697*2/3</f>
        <v>85.943333333333342</v>
      </c>
      <c r="F1696" s="25">
        <v>226.54499999999999</v>
      </c>
      <c r="G1696" s="26">
        <v>2.2999999999999998</v>
      </c>
      <c r="H1696">
        <f t="shared" si="52"/>
        <v>2011</v>
      </c>
      <c r="I1696">
        <f t="shared" si="53"/>
        <v>8</v>
      </c>
      <c r="J1696">
        <f>Table_Data[[#This Row],[E]]*$J$6/Table_Data[[#This Row],[CPI]]</f>
        <v>100.48516764145464</v>
      </c>
      <c r="K1696">
        <f>Table_Data[[#This Row],[P]]*$J$6/Table_Data[[#This Row],[CPI]]</f>
        <v>1385.8675180207024</v>
      </c>
      <c r="L1696">
        <f>Table_Data[[#This Row],[E]]/(Table_Data[[#This Row],[CPI]]/$L$6)</f>
        <v>6.9423867222847573</v>
      </c>
      <c r="M1696">
        <f>Table_Data[[#This Row],[P]]/(Table_Data[[#This Row],[CPI]]/$L$6)</f>
        <v>95.747745481030265</v>
      </c>
      <c r="N1696" s="43">
        <f>1-(Table_Data[[#This Row],[D]]/Table_Data[[#This Row],[E]])</f>
        <v>0.71027421168987326</v>
      </c>
    </row>
    <row r="1697" spans="2:14" x14ac:dyDescent="0.25">
      <c r="B1697" s="27">
        <v>2011.09</v>
      </c>
      <c r="C1697" s="25">
        <v>1173.8800000000001</v>
      </c>
      <c r="D1697" s="28">
        <v>25.18</v>
      </c>
      <c r="E1697" s="25">
        <v>86.98</v>
      </c>
      <c r="F1697" s="25">
        <v>226.88900000000001</v>
      </c>
      <c r="G1697" s="26">
        <v>1.98</v>
      </c>
      <c r="H1697">
        <f t="shared" si="52"/>
        <v>2011</v>
      </c>
      <c r="I1697">
        <f t="shared" si="53"/>
        <v>9</v>
      </c>
      <c r="J1697">
        <f>Table_Data[[#This Row],[E]]*$J$6/Table_Data[[#This Row],[CPI]]</f>
        <v>101.54305171251141</v>
      </c>
      <c r="K1697">
        <f>Table_Data[[#This Row],[P]]*$J$6/Table_Data[[#This Row],[CPI]]</f>
        <v>1370.4225976578857</v>
      </c>
      <c r="L1697">
        <f>Table_Data[[#This Row],[E]]/(Table_Data[[#This Row],[CPI]]/$L$6)</f>
        <v>7.0154745271917101</v>
      </c>
      <c r="M1697">
        <f>Table_Data[[#This Row],[P]]/(Table_Data[[#This Row],[CPI]]/$L$6)</f>
        <v>94.680676454125148</v>
      </c>
      <c r="N1697" s="43">
        <f>1-(Table_Data[[#This Row],[D]]/Table_Data[[#This Row],[E]])</f>
        <v>0.71050816279604501</v>
      </c>
    </row>
    <row r="1698" spans="2:14" x14ac:dyDescent="0.25">
      <c r="B1698" s="27">
        <v>2011.1</v>
      </c>
      <c r="C1698" s="25">
        <v>1207.22</v>
      </c>
      <c r="D1698" s="28">
        <f>D1697*2/3+D1700/3</f>
        <v>25.596666666666664</v>
      </c>
      <c r="E1698" s="25">
        <f>E1697*2/3+E1700/3</f>
        <v>86.97</v>
      </c>
      <c r="F1698" s="25">
        <v>226.42099999999999</v>
      </c>
      <c r="G1698" s="26">
        <v>2.15</v>
      </c>
      <c r="H1698">
        <f t="shared" si="52"/>
        <v>2011</v>
      </c>
      <c r="I1698">
        <f t="shared" si="53"/>
        <v>10</v>
      </c>
      <c r="J1698">
        <f>Table_Data[[#This Row],[E]]*$J$6/Table_Data[[#This Row],[CPI]]</f>
        <v>101.74123729689384</v>
      </c>
      <c r="K1698">
        <f>Table_Data[[#This Row],[P]]*$J$6/Table_Data[[#This Row],[CPI]]</f>
        <v>1412.2577496786962</v>
      </c>
      <c r="L1698">
        <f>Table_Data[[#This Row],[E]]/(Table_Data[[#This Row],[CPI]]/$L$6)</f>
        <v>7.0291669058965383</v>
      </c>
      <c r="M1698">
        <f>Table_Data[[#This Row],[P]]/(Table_Data[[#This Row],[CPI]]/$L$6)</f>
        <v>97.571011522782797</v>
      </c>
      <c r="N1698" s="43">
        <f>1-(Table_Data[[#This Row],[D]]/Table_Data[[#This Row],[E]])</f>
        <v>0.70568395232072367</v>
      </c>
    </row>
    <row r="1699" spans="2:14" x14ac:dyDescent="0.25">
      <c r="B1699" s="27">
        <v>2011.11</v>
      </c>
      <c r="C1699" s="25">
        <v>1226.42</v>
      </c>
      <c r="D1699" s="28">
        <f>D1697/3+D1700*2/3</f>
        <v>26.013333333333335</v>
      </c>
      <c r="E1699" s="25">
        <f>E1697/3+E1700*2/3</f>
        <v>86.960000000000008</v>
      </c>
      <c r="F1699" s="25">
        <v>226.23</v>
      </c>
      <c r="G1699" s="26">
        <v>2.0099999999999998</v>
      </c>
      <c r="H1699">
        <f t="shared" si="52"/>
        <v>2011</v>
      </c>
      <c r="I1699">
        <f t="shared" si="53"/>
        <v>11</v>
      </c>
      <c r="J1699">
        <f>Table_Data[[#This Row],[E]]*$J$6/Table_Data[[#This Row],[CPI]]</f>
        <v>101.81542642443533</v>
      </c>
      <c r="K1699">
        <f>Table_Data[[#This Row],[P]]*$J$6/Table_Data[[#This Row],[CPI]]</f>
        <v>1435.9300284666051</v>
      </c>
      <c r="L1699">
        <f>Table_Data[[#This Row],[E]]/(Table_Data[[#This Row],[CPI]]/$L$6)</f>
        <v>7.0342925341466662</v>
      </c>
      <c r="M1699">
        <f>Table_Data[[#This Row],[P]]/(Table_Data[[#This Row],[CPI]]/$L$6)</f>
        <v>99.206497811961299</v>
      </c>
      <c r="N1699" s="43">
        <f>1-(Table_Data[[#This Row],[D]]/Table_Data[[#This Row],[E]])</f>
        <v>0.7008586323213738</v>
      </c>
    </row>
    <row r="1700" spans="2:14" x14ac:dyDescent="0.25">
      <c r="B1700" s="27">
        <v>2011.12</v>
      </c>
      <c r="C1700" s="25">
        <v>1243.32</v>
      </c>
      <c r="D1700" s="28">
        <v>26.43</v>
      </c>
      <c r="E1700" s="25">
        <v>86.95</v>
      </c>
      <c r="F1700" s="25">
        <v>225.672</v>
      </c>
      <c r="G1700" s="26">
        <v>1.98</v>
      </c>
      <c r="H1700">
        <f t="shared" si="52"/>
        <v>2011</v>
      </c>
      <c r="I1700">
        <f t="shared" si="53"/>
        <v>12</v>
      </c>
      <c r="J1700">
        <f>Table_Data[[#This Row],[E]]*$J$6/Table_Data[[#This Row],[CPI]]</f>
        <v>102.05543953170974</v>
      </c>
      <c r="K1700">
        <f>Table_Data[[#This Row],[P]]*$J$6/Table_Data[[#This Row],[CPI]]</f>
        <v>1459.316493140487</v>
      </c>
      <c r="L1700">
        <f>Table_Data[[#This Row],[E]]/(Table_Data[[#This Row],[CPI]]/$L$6)</f>
        <v>7.050874720833777</v>
      </c>
      <c r="M1700">
        <f>Table_Data[[#This Row],[P]]/(Table_Data[[#This Row],[CPI]]/$L$6)</f>
        <v>100.82223758374987</v>
      </c>
      <c r="N1700" s="43">
        <f>1-(Table_Data[[#This Row],[D]]/Table_Data[[#This Row],[E]])</f>
        <v>0.69603220241518116</v>
      </c>
    </row>
    <row r="1701" spans="2:14" x14ac:dyDescent="0.25">
      <c r="B1701" s="27">
        <v>2012.01</v>
      </c>
      <c r="C1701" s="25">
        <v>1300.58</v>
      </c>
      <c r="D1701" s="28">
        <f>D1700*2/3+D1703/3</f>
        <v>26.736666666666668</v>
      </c>
      <c r="E1701" s="25">
        <f>E1700*2/3+E1703/3</f>
        <v>87.48</v>
      </c>
      <c r="F1701" s="25">
        <v>226.66499999999999</v>
      </c>
      <c r="G1701" s="26">
        <v>1.97</v>
      </c>
      <c r="H1701">
        <f t="shared" si="52"/>
        <v>2012</v>
      </c>
      <c r="I1701">
        <f t="shared" si="53"/>
        <v>1</v>
      </c>
      <c r="J1701">
        <f>Table_Data[[#This Row],[E]]*$J$6/Table_Data[[#This Row],[CPI]]</f>
        <v>102.22769267421086</v>
      </c>
      <c r="K1701">
        <f>Table_Data[[#This Row],[P]]*$J$6/Table_Data[[#This Row],[CPI]]</f>
        <v>1519.8364487680055</v>
      </c>
      <c r="L1701">
        <f>Table_Data[[#This Row],[E]]/(Table_Data[[#This Row],[CPI]]/$L$6)</f>
        <v>7.0627754615842768</v>
      </c>
      <c r="M1701">
        <f>Table_Data[[#This Row],[P]]/(Table_Data[[#This Row],[CPI]]/$L$6)</f>
        <v>105.00348090794786</v>
      </c>
      <c r="N1701" s="43">
        <f>1-(Table_Data[[#This Row],[D]]/Table_Data[[#This Row],[E]])</f>
        <v>0.69436823654930646</v>
      </c>
    </row>
    <row r="1702" spans="2:14" x14ac:dyDescent="0.25">
      <c r="B1702" s="27">
        <v>2012.02</v>
      </c>
      <c r="C1702" s="25">
        <v>1352.49</v>
      </c>
      <c r="D1702" s="28">
        <f>D1700/3+D1703*2/3</f>
        <v>27.043333333333337</v>
      </c>
      <c r="E1702" s="25">
        <f>E1700/3+E1703*2/3</f>
        <v>88.01</v>
      </c>
      <c r="F1702" s="25">
        <v>227.66300000000001</v>
      </c>
      <c r="G1702" s="26">
        <v>1.97</v>
      </c>
      <c r="H1702">
        <f t="shared" si="52"/>
        <v>2012</v>
      </c>
      <c r="I1702">
        <f t="shared" si="53"/>
        <v>2</v>
      </c>
      <c r="J1702">
        <f>Table_Data[[#This Row],[E]]*$J$6/Table_Data[[#This Row],[CPI]]</f>
        <v>102.3961942432455</v>
      </c>
      <c r="K1702">
        <f>Table_Data[[#This Row],[P]]*$J$6/Table_Data[[#This Row],[CPI]]</f>
        <v>1573.5692393142494</v>
      </c>
      <c r="L1702">
        <f>Table_Data[[#This Row],[E]]/(Table_Data[[#This Row],[CPI]]/$L$6)</f>
        <v>7.0744170111085243</v>
      </c>
      <c r="M1702">
        <f>Table_Data[[#This Row],[P]]/(Table_Data[[#This Row],[CPI]]/$L$6)</f>
        <v>108.71580801447753</v>
      </c>
      <c r="N1702" s="43">
        <f>1-(Table_Data[[#This Row],[D]]/Table_Data[[#This Row],[E]])</f>
        <v>0.69272431163125403</v>
      </c>
    </row>
    <row r="1703" spans="2:14" x14ac:dyDescent="0.25">
      <c r="B1703" s="27">
        <v>2012.03</v>
      </c>
      <c r="C1703" s="25">
        <v>1389.24</v>
      </c>
      <c r="D1703" s="28">
        <v>27.35</v>
      </c>
      <c r="E1703" s="25">
        <v>88.54</v>
      </c>
      <c r="F1703" s="25">
        <v>229.392</v>
      </c>
      <c r="G1703" s="26">
        <v>2.17</v>
      </c>
      <c r="H1703">
        <f t="shared" si="52"/>
        <v>2012</v>
      </c>
      <c r="I1703">
        <f t="shared" si="53"/>
        <v>3</v>
      </c>
      <c r="J1703">
        <f>Table_Data[[#This Row],[E]]*$J$6/Table_Data[[#This Row],[CPI]]</f>
        <v>102.23638827857991</v>
      </c>
      <c r="K1703">
        <f>Table_Data[[#This Row],[P]]*$J$6/Table_Data[[#This Row],[CPI]]</f>
        <v>1604.1436644695546</v>
      </c>
      <c r="L1703">
        <f>Table_Data[[#This Row],[E]]/(Table_Data[[#This Row],[CPI]]/$L$6)</f>
        <v>7.063376229336682</v>
      </c>
      <c r="M1703">
        <f>Table_Data[[#This Row],[P]]/(Table_Data[[#This Row],[CPI]]/$L$6)</f>
        <v>110.82815442561206</v>
      </c>
      <c r="N1703" s="43">
        <f>1-(Table_Data[[#This Row],[D]]/Table_Data[[#This Row],[E]])</f>
        <v>0.69110006776598154</v>
      </c>
    </row>
    <row r="1704" spans="2:14" x14ac:dyDescent="0.25">
      <c r="B1704" s="27">
        <v>2012.04</v>
      </c>
      <c r="C1704" s="25">
        <v>1386.43</v>
      </c>
      <c r="D1704" s="28">
        <f>D1703*2/3+D1706/3</f>
        <v>27.673333333333332</v>
      </c>
      <c r="E1704" s="25">
        <f>E1703*2/3+E1706/3</f>
        <v>88.333333333333343</v>
      </c>
      <c r="F1704" s="25">
        <v>230.08500000000001</v>
      </c>
      <c r="G1704" s="26">
        <v>2.0499999999999998</v>
      </c>
      <c r="H1704">
        <f t="shared" si="52"/>
        <v>2012</v>
      </c>
      <c r="I1704">
        <f t="shared" si="53"/>
        <v>4</v>
      </c>
      <c r="J1704">
        <f>Table_Data[[#This Row],[E]]*$J$6/Table_Data[[#This Row],[CPI]]</f>
        <v>101.69054190118146</v>
      </c>
      <c r="K1704">
        <f>Table_Data[[#This Row],[P]]*$J$6/Table_Data[[#This Row],[CPI]]</f>
        <v>1596.0771849968489</v>
      </c>
      <c r="L1704">
        <f>Table_Data[[#This Row],[E]]/(Table_Data[[#This Row],[CPI]]/$L$6)</f>
        <v>7.0256644283634317</v>
      </c>
      <c r="M1704">
        <f>Table_Data[[#This Row],[P]]/(Table_Data[[#This Row],[CPI]]/$L$6)</f>
        <v>110.27085207640654</v>
      </c>
      <c r="N1704" s="43">
        <f>1-(Table_Data[[#This Row],[D]]/Table_Data[[#This Row],[E]])</f>
        <v>0.68671698113207547</v>
      </c>
    </row>
    <row r="1705" spans="2:14" x14ac:dyDescent="0.25">
      <c r="B1705" s="27">
        <v>2012.05</v>
      </c>
      <c r="C1705" s="25">
        <v>1341.27</v>
      </c>
      <c r="D1705" s="28">
        <f>D1703/3+D1706*2/3</f>
        <v>27.996666666666666</v>
      </c>
      <c r="E1705" s="25">
        <f>E1703/3+E1706*2/3</f>
        <v>88.126666666666665</v>
      </c>
      <c r="F1705" s="25">
        <v>229.815</v>
      </c>
      <c r="G1705" s="26">
        <v>1.8</v>
      </c>
      <c r="H1705">
        <f t="shared" si="52"/>
        <v>2012</v>
      </c>
      <c r="I1705">
        <f t="shared" si="53"/>
        <v>5</v>
      </c>
      <c r="J1705">
        <f>Table_Data[[#This Row],[E]]*$J$6/Table_Data[[#This Row],[CPI]]</f>
        <v>101.57181683818143</v>
      </c>
      <c r="K1705">
        <f>Table_Data[[#This Row],[P]]*$J$6/Table_Data[[#This Row],[CPI]]</f>
        <v>1545.9024597611121</v>
      </c>
      <c r="L1705">
        <f>Table_Data[[#This Row],[E]]/(Table_Data[[#This Row],[CPI]]/$L$6)</f>
        <v>7.0174618715053416</v>
      </c>
      <c r="M1705">
        <f>Table_Data[[#This Row],[P]]/(Table_Data[[#This Row],[CPI]]/$L$6)</f>
        <v>106.80434697474055</v>
      </c>
      <c r="N1705" s="43">
        <f>1-(Table_Data[[#This Row],[D]]/Table_Data[[#This Row],[E]])</f>
        <v>0.6823133368636054</v>
      </c>
    </row>
    <row r="1706" spans="2:14" x14ac:dyDescent="0.25">
      <c r="B1706" s="27">
        <v>2012.06</v>
      </c>
      <c r="C1706" s="25">
        <v>1323.48</v>
      </c>
      <c r="D1706" s="28">
        <v>28.32</v>
      </c>
      <c r="E1706" s="25">
        <v>87.92</v>
      </c>
      <c r="F1706" s="25">
        <v>229.47800000000001</v>
      </c>
      <c r="G1706" s="26">
        <v>1.62</v>
      </c>
      <c r="H1706">
        <f t="shared" si="52"/>
        <v>2012</v>
      </c>
      <c r="I1706">
        <f t="shared" si="53"/>
        <v>6</v>
      </c>
      <c r="J1706">
        <f>Table_Data[[#This Row],[E]]*$J$6/Table_Data[[#This Row],[CPI]]</f>
        <v>101.48243334873059</v>
      </c>
      <c r="K1706">
        <f>Table_Data[[#This Row],[P]]*$J$6/Table_Data[[#This Row],[CPI]]</f>
        <v>1527.6384313964736</v>
      </c>
      <c r="L1706">
        <f>Table_Data[[#This Row],[E]]/(Table_Data[[#This Row],[CPI]]/$L$6)</f>
        <v>7.0112864849789522</v>
      </c>
      <c r="M1706">
        <f>Table_Data[[#This Row],[P]]/(Table_Data[[#This Row],[CPI]]/$L$6)</f>
        <v>105.54250952160992</v>
      </c>
      <c r="N1706" s="43">
        <f>1-(Table_Data[[#This Row],[D]]/Table_Data[[#This Row],[E]])</f>
        <v>0.67788898999090086</v>
      </c>
    </row>
    <row r="1707" spans="2:14" x14ac:dyDescent="0.25">
      <c r="B1707" s="27">
        <v>2012.07</v>
      </c>
      <c r="C1707" s="25">
        <v>1359.78</v>
      </c>
      <c r="D1707" s="28">
        <f>D1706*2/3+D1709/3</f>
        <v>28.743333333333332</v>
      </c>
      <c r="E1707" s="25">
        <f>E1706*2/3+E1709/3</f>
        <v>87.446666666666673</v>
      </c>
      <c r="F1707" s="25">
        <v>229.10400000000001</v>
      </c>
      <c r="G1707" s="26">
        <v>1.53</v>
      </c>
      <c r="H1707">
        <f t="shared" si="52"/>
        <v>2012</v>
      </c>
      <c r="I1707">
        <f t="shared" si="53"/>
        <v>7.0000000000000009</v>
      </c>
      <c r="J1707">
        <f>Table_Data[[#This Row],[E]]*$J$6/Table_Data[[#This Row],[CPI]]</f>
        <v>101.10085693251392</v>
      </c>
      <c r="K1707">
        <f>Table_Data[[#This Row],[P]]*$J$6/Table_Data[[#This Row],[CPI]]</f>
        <v>1572.1002123926251</v>
      </c>
      <c r="L1707">
        <f>Table_Data[[#This Row],[E]]/(Table_Data[[#This Row],[CPI]]/$L$6)</f>
        <v>6.9849238773657385</v>
      </c>
      <c r="M1707">
        <f>Table_Data[[#This Row],[P]]/(Table_Data[[#This Row],[CPI]]/$L$6)</f>
        <v>108.61431489629165</v>
      </c>
      <c r="N1707" s="43">
        <f>1-(Table_Data[[#This Row],[D]]/Table_Data[[#This Row],[E]])</f>
        <v>0.67130441411908215</v>
      </c>
    </row>
    <row r="1708" spans="2:14" x14ac:dyDescent="0.25">
      <c r="B1708" s="27">
        <v>2012.08</v>
      </c>
      <c r="C1708" s="25">
        <v>1403.45</v>
      </c>
      <c r="D1708" s="28">
        <f>D1706/3+D1709*2/3</f>
        <v>29.166666666666664</v>
      </c>
      <c r="E1708" s="25">
        <f>E1706/3+E1709*2/3</f>
        <v>86.973333333333329</v>
      </c>
      <c r="F1708" s="25">
        <v>230.37899999999999</v>
      </c>
      <c r="G1708" s="26">
        <v>1.68</v>
      </c>
      <c r="H1708">
        <f t="shared" si="52"/>
        <v>2012</v>
      </c>
      <c r="I1708">
        <f t="shared" si="53"/>
        <v>8</v>
      </c>
      <c r="J1708">
        <f>Table_Data[[#This Row],[E]]*$J$6/Table_Data[[#This Row],[CPI]]</f>
        <v>99.997116114460667</v>
      </c>
      <c r="K1708">
        <f>Table_Data[[#This Row],[P]]*$J$6/Table_Data[[#This Row],[CPI]]</f>
        <v>1613.6089906198049</v>
      </c>
      <c r="L1708">
        <f>Table_Data[[#This Row],[E]]/(Table_Data[[#This Row],[CPI]]/$L$6)</f>
        <v>6.9086678907365693</v>
      </c>
      <c r="M1708">
        <f>Table_Data[[#This Row],[P]]/(Table_Data[[#This Row],[CPI]]/$L$6)</f>
        <v>111.48210123318533</v>
      </c>
      <c r="N1708" s="43">
        <f>1-(Table_Data[[#This Row],[D]]/Table_Data[[#This Row],[E]])</f>
        <v>0.66464816802084936</v>
      </c>
    </row>
    <row r="1709" spans="2:14" x14ac:dyDescent="0.25">
      <c r="B1709" s="27">
        <v>2012.09</v>
      </c>
      <c r="C1709" s="25">
        <v>1443.42</v>
      </c>
      <c r="D1709" s="28">
        <v>29.59</v>
      </c>
      <c r="E1709" s="25">
        <v>86.5</v>
      </c>
      <c r="F1709" s="25">
        <v>231.40700000000001</v>
      </c>
      <c r="G1709" s="26">
        <v>1.72</v>
      </c>
      <c r="H1709">
        <f t="shared" si="52"/>
        <v>2012</v>
      </c>
      <c r="I1709">
        <f t="shared" si="53"/>
        <v>9</v>
      </c>
      <c r="J1709">
        <f>Table_Data[[#This Row],[E]]*$J$6/Table_Data[[#This Row],[CPI]]</f>
        <v>99.0110951699819</v>
      </c>
      <c r="K1709">
        <f>Table_Data[[#This Row],[P]]*$J$6/Table_Data[[#This Row],[CPI]]</f>
        <v>1652.1918495983268</v>
      </c>
      <c r="L1709">
        <f>Table_Data[[#This Row],[E]]/(Table_Data[[#This Row],[CPI]]/$L$6)</f>
        <v>6.8405450137636281</v>
      </c>
      <c r="M1709">
        <f>Table_Data[[#This Row],[P]]/(Table_Data[[#This Row],[CPI]]/$L$6)</f>
        <v>114.14773969672481</v>
      </c>
      <c r="N1709" s="43">
        <f>1-(Table_Data[[#This Row],[D]]/Table_Data[[#This Row],[E]])</f>
        <v>0.65791907514450865</v>
      </c>
    </row>
    <row r="1710" spans="2:14" x14ac:dyDescent="0.25">
      <c r="B1710" s="27">
        <v>2012.1</v>
      </c>
      <c r="C1710" s="32">
        <v>1437.82</v>
      </c>
      <c r="D1710" s="28">
        <f>D1709*2/3+D1712/3</f>
        <v>30.143333333333331</v>
      </c>
      <c r="E1710" s="25">
        <f>E1709*2/3+E1712/3</f>
        <v>86.50333333333333</v>
      </c>
      <c r="F1710" s="25">
        <v>231.31700000000001</v>
      </c>
      <c r="G1710" s="26">
        <v>1.75</v>
      </c>
      <c r="H1710">
        <f t="shared" si="52"/>
        <v>2012</v>
      </c>
      <c r="I1710">
        <f t="shared" si="53"/>
        <v>10</v>
      </c>
      <c r="J1710">
        <f>Table_Data[[#This Row],[E]]*$J$6/Table_Data[[#This Row],[CPI]]</f>
        <v>99.05343499757187</v>
      </c>
      <c r="K1710">
        <f>Table_Data[[#This Row],[P]]*$J$6/Table_Data[[#This Row],[CPI]]</f>
        <v>1646.4222177358342</v>
      </c>
      <c r="L1710">
        <f>Table_Data[[#This Row],[E]]/(Table_Data[[#This Row],[CPI]]/$L$6)</f>
        <v>6.8434702161968204</v>
      </c>
      <c r="M1710">
        <f>Table_Data[[#This Row],[P]]/(Table_Data[[#This Row],[CPI]]/$L$6)</f>
        <v>113.74912349719216</v>
      </c>
      <c r="N1710" s="43">
        <f>1-(Table_Data[[#This Row],[D]]/Table_Data[[#This Row],[E]])</f>
        <v>0.6515355862972525</v>
      </c>
    </row>
    <row r="1711" spans="2:14" x14ac:dyDescent="0.25">
      <c r="B1711" s="27">
        <v>2012.11</v>
      </c>
      <c r="C1711" s="32">
        <v>1394.51</v>
      </c>
      <c r="D1711" s="28">
        <f>D1709/3+D1712*2/3</f>
        <v>30.696666666666665</v>
      </c>
      <c r="E1711" s="25">
        <f>E1709/3+E1712*2/3</f>
        <v>86.506666666666675</v>
      </c>
      <c r="F1711" s="25">
        <v>230.221</v>
      </c>
      <c r="G1711" s="26">
        <v>1.65</v>
      </c>
      <c r="H1711">
        <f t="shared" si="52"/>
        <v>2012</v>
      </c>
      <c r="I1711">
        <f t="shared" si="53"/>
        <v>11</v>
      </c>
      <c r="J1711">
        <f>Table_Data[[#This Row],[E]]*$J$6/Table_Data[[#This Row],[CPI]]</f>
        <v>99.528828154975741</v>
      </c>
      <c r="K1711">
        <f>Table_Data[[#This Row],[P]]*$J$6/Table_Data[[#This Row],[CPI]]</f>
        <v>1604.4306352157275</v>
      </c>
      <c r="L1711">
        <f>Table_Data[[#This Row],[E]]/(Table_Data[[#This Row],[CPI]]/$L$6)</f>
        <v>6.8763144978086279</v>
      </c>
      <c r="M1711">
        <f>Table_Data[[#This Row],[P]]/(Table_Data[[#This Row],[CPI]]/$L$6)</f>
        <v>110.8479808531802</v>
      </c>
      <c r="N1711" s="43">
        <f>1-(Table_Data[[#This Row],[D]]/Table_Data[[#This Row],[E]])</f>
        <v>0.64515258939580766</v>
      </c>
    </row>
    <row r="1712" spans="2:14" x14ac:dyDescent="0.25">
      <c r="B1712" s="27">
        <v>2012.12</v>
      </c>
      <c r="C1712" s="25">
        <v>1422.29</v>
      </c>
      <c r="D1712" s="28">
        <v>31.25</v>
      </c>
      <c r="E1712" s="25">
        <v>86.51</v>
      </c>
      <c r="F1712" s="25">
        <v>229.601</v>
      </c>
      <c r="G1712" s="26">
        <v>1.72</v>
      </c>
      <c r="H1712">
        <f t="shared" si="52"/>
        <v>2012</v>
      </c>
      <c r="I1712">
        <f t="shared" si="53"/>
        <v>12</v>
      </c>
      <c r="J1712">
        <f>Table_Data[[#This Row],[E]]*$J$6/Table_Data[[#This Row],[CPI]]</f>
        <v>99.801434967617752</v>
      </c>
      <c r="K1712">
        <f>Table_Data[[#This Row],[P]]*$J$6/Table_Data[[#This Row],[CPI]]</f>
        <v>1640.8112696808812</v>
      </c>
      <c r="L1712">
        <f>Table_Data[[#This Row],[E]]/(Table_Data[[#This Row],[CPI]]/$L$6)</f>
        <v>6.895148540293814</v>
      </c>
      <c r="M1712">
        <f>Table_Data[[#This Row],[P]]/(Table_Data[[#This Row],[CPI]]/$L$6)</f>
        <v>113.36147055108644</v>
      </c>
      <c r="N1712" s="43">
        <f>1-(Table_Data[[#This Row],[D]]/Table_Data[[#This Row],[E]])</f>
        <v>0.63877008438330829</v>
      </c>
    </row>
    <row r="1713" spans="2:14" x14ac:dyDescent="0.25">
      <c r="B1713" s="27">
        <v>2013.01</v>
      </c>
      <c r="C1713" s="25">
        <v>1480.4</v>
      </c>
      <c r="D1713" s="28">
        <f>D1712*2/3+D1715/3</f>
        <v>31.536666666666665</v>
      </c>
      <c r="E1713" s="25">
        <f>E1712*2/3+E1715/3</f>
        <v>86.906666666666666</v>
      </c>
      <c r="F1713" s="25">
        <v>230.28</v>
      </c>
      <c r="G1713" s="26">
        <v>1.91</v>
      </c>
      <c r="H1713">
        <f t="shared" si="52"/>
        <v>2013</v>
      </c>
      <c r="I1713">
        <f t="shared" si="53"/>
        <v>1</v>
      </c>
      <c r="J1713">
        <f>Table_Data[[#This Row],[E]]*$J$6/Table_Data[[#This Row],[CPI]]</f>
        <v>99.963423426553177</v>
      </c>
      <c r="K1713">
        <f>Table_Data[[#This Row],[P]]*$J$6/Table_Data[[#This Row],[CPI]]</f>
        <v>1702.8135782525621</v>
      </c>
      <c r="L1713">
        <f>Table_Data[[#This Row],[E]]/(Table_Data[[#This Row],[CPI]]/$L$6)</f>
        <v>6.9063401076949802</v>
      </c>
      <c r="M1713">
        <f>Table_Data[[#This Row],[P]]/(Table_Data[[#This Row],[CPI]]/$L$6)</f>
        <v>117.64512767066181</v>
      </c>
      <c r="N1713" s="43">
        <f>1-(Table_Data[[#This Row],[D]]/Table_Data[[#This Row],[E]])</f>
        <v>0.63712028229518258</v>
      </c>
    </row>
    <row r="1714" spans="2:14" x14ac:dyDescent="0.25">
      <c r="B1714" s="27">
        <v>2013.02</v>
      </c>
      <c r="C1714" s="25">
        <v>1512.31</v>
      </c>
      <c r="D1714" s="28">
        <f>D1712/3+D1715*2/3</f>
        <v>31.823333333333331</v>
      </c>
      <c r="E1714" s="25">
        <f>E1712/3+E1715*2/3</f>
        <v>87.303333333333342</v>
      </c>
      <c r="F1714" s="25">
        <v>232.166</v>
      </c>
      <c r="G1714" s="26">
        <v>1.98</v>
      </c>
      <c r="H1714">
        <f t="shared" si="52"/>
        <v>2013</v>
      </c>
      <c r="I1714">
        <f t="shared" si="53"/>
        <v>2</v>
      </c>
      <c r="J1714">
        <f>Table_Data[[#This Row],[E]]*$J$6/Table_Data[[#This Row],[CPI]]</f>
        <v>99.603925739916008</v>
      </c>
      <c r="K1714">
        <f>Table_Data[[#This Row],[P]]*$J$6/Table_Data[[#This Row],[CPI]]</f>
        <v>1725.3867313473979</v>
      </c>
      <c r="L1714">
        <f>Table_Data[[#This Row],[E]]/(Table_Data[[#This Row],[CPI]]/$L$6)</f>
        <v>6.8815028901734117</v>
      </c>
      <c r="M1714">
        <f>Table_Data[[#This Row],[P]]/(Table_Data[[#This Row],[CPI]]/$L$6)</f>
        <v>119.20467682606412</v>
      </c>
      <c r="N1714" s="43">
        <f>1-(Table_Data[[#This Row],[D]]/Table_Data[[#This Row],[E]])</f>
        <v>0.63548547210873974</v>
      </c>
    </row>
    <row r="1715" spans="2:14" x14ac:dyDescent="0.25">
      <c r="B1715" s="27">
        <v>2013.03</v>
      </c>
      <c r="C1715" s="25">
        <v>1550.83</v>
      </c>
      <c r="D1715" s="28">
        <v>32.11</v>
      </c>
      <c r="E1715" s="25">
        <v>87.7</v>
      </c>
      <c r="F1715" s="25">
        <v>232.773</v>
      </c>
      <c r="G1715" s="26">
        <v>1.96</v>
      </c>
      <c r="H1715">
        <f t="shared" si="52"/>
        <v>2013</v>
      </c>
      <c r="I1715">
        <f t="shared" si="53"/>
        <v>3</v>
      </c>
      <c r="J1715">
        <f>Table_Data[[#This Row],[E]]*$J$6/Table_Data[[#This Row],[CPI]]</f>
        <v>99.795564348098807</v>
      </c>
      <c r="K1715">
        <f>Table_Data[[#This Row],[P]]*$J$6/Table_Data[[#This Row],[CPI]]</f>
        <v>1764.7201260885067</v>
      </c>
      <c r="L1715">
        <f>Table_Data[[#This Row],[E]]/(Table_Data[[#This Row],[CPI]]/$L$6)</f>
        <v>6.8947429469912755</v>
      </c>
      <c r="M1715">
        <f>Table_Data[[#This Row],[P]]/(Table_Data[[#This Row],[CPI]]/$L$6)</f>
        <v>121.92216880823807</v>
      </c>
      <c r="N1715" s="43">
        <f>1-(Table_Data[[#This Row],[D]]/Table_Data[[#This Row],[E]])</f>
        <v>0.63386545039908782</v>
      </c>
    </row>
    <row r="1716" spans="2:14" x14ac:dyDescent="0.25">
      <c r="B1716" s="27">
        <v>2013.04</v>
      </c>
      <c r="C1716" s="25">
        <v>1570.7</v>
      </c>
      <c r="D1716" s="28">
        <f>D1715*2/3+D1718/3</f>
        <v>32.49666666666667</v>
      </c>
      <c r="E1716" s="25">
        <f>E1715*2/3+E1718/3</f>
        <v>88.783333333333331</v>
      </c>
      <c r="F1716" s="25">
        <v>232.53100000000001</v>
      </c>
      <c r="G1716" s="26">
        <v>1.76</v>
      </c>
      <c r="H1716">
        <f t="shared" si="52"/>
        <v>2013</v>
      </c>
      <c r="I1716">
        <f t="shared" si="53"/>
        <v>4</v>
      </c>
      <c r="J1716">
        <f>Table_Data[[#This Row],[E]]*$J$6/Table_Data[[#This Row],[CPI]]</f>
        <v>101.13345310231038</v>
      </c>
      <c r="K1716">
        <f>Table_Data[[#This Row],[P]]*$J$6/Table_Data[[#This Row],[CPI]]</f>
        <v>1789.1907053253115</v>
      </c>
      <c r="L1716">
        <f>Table_Data[[#This Row],[E]]/(Table_Data[[#This Row],[CPI]]/$L$6)</f>
        <v>6.9871759034279304</v>
      </c>
      <c r="M1716">
        <f>Table_Data[[#This Row],[P]]/(Table_Data[[#This Row],[CPI]]/$L$6)</f>
        <v>123.61280861476534</v>
      </c>
      <c r="N1716" s="43">
        <f>1-(Table_Data[[#This Row],[D]]/Table_Data[[#This Row],[E]])</f>
        <v>0.63397784869532559</v>
      </c>
    </row>
    <row r="1717" spans="2:14" x14ac:dyDescent="0.25">
      <c r="B1717" s="27">
        <v>2013.05</v>
      </c>
      <c r="C1717" s="25">
        <v>1639.84</v>
      </c>
      <c r="D1717" s="28">
        <f>D1715/3+D1718*2/3</f>
        <v>32.88333333333334</v>
      </c>
      <c r="E1717" s="25">
        <f>E1715/3+E1718*2/3</f>
        <v>89.866666666666674</v>
      </c>
      <c r="F1717" s="25">
        <v>232.94499999999999</v>
      </c>
      <c r="G1717" s="26">
        <v>1.93</v>
      </c>
      <c r="H1717">
        <f t="shared" si="52"/>
        <v>2013</v>
      </c>
      <c r="I1717">
        <f t="shared" si="53"/>
        <v>5</v>
      </c>
      <c r="J1717">
        <f>Table_Data[[#This Row],[E]]*$J$6/Table_Data[[#This Row],[CPI]]</f>
        <v>102.18555052337105</v>
      </c>
      <c r="K1717">
        <f>Table_Data[[#This Row],[P]]*$J$6/Table_Data[[#This Row],[CPI]]</f>
        <v>1864.6285590160767</v>
      </c>
      <c r="L1717">
        <f>Table_Data[[#This Row],[E]]/(Table_Data[[#This Row],[CPI]]/$L$6)</f>
        <v>7.0598639163751109</v>
      </c>
      <c r="M1717">
        <f>Table_Data[[#This Row],[P]]/(Table_Data[[#This Row],[CPI]]/$L$6)</f>
        <v>128.82470969542166</v>
      </c>
      <c r="N1717" s="43">
        <f>1-(Table_Data[[#This Row],[D]]/Table_Data[[#This Row],[E]])</f>
        <v>0.63408753709198806</v>
      </c>
    </row>
    <row r="1718" spans="2:14" x14ac:dyDescent="0.25">
      <c r="B1718" s="27">
        <v>2013.06</v>
      </c>
      <c r="C1718" s="25">
        <v>1618.77</v>
      </c>
      <c r="D1718" s="28">
        <v>33.270000000000003</v>
      </c>
      <c r="E1718" s="25">
        <v>90.95</v>
      </c>
      <c r="F1718" s="25">
        <v>233.50399999999999</v>
      </c>
      <c r="G1718" s="26">
        <v>2.2999999999999998</v>
      </c>
      <c r="H1718">
        <f t="shared" si="52"/>
        <v>2013</v>
      </c>
      <c r="I1718">
        <f t="shared" si="53"/>
        <v>6</v>
      </c>
      <c r="J1718">
        <f>Table_Data[[#This Row],[E]]*$J$6/Table_Data[[#This Row],[CPI]]</f>
        <v>103.16980929662877</v>
      </c>
      <c r="K1718">
        <f>Table_Data[[#This Row],[P]]*$J$6/Table_Data[[#This Row],[CPI]]</f>
        <v>1836.2637954381937</v>
      </c>
      <c r="L1718">
        <f>Table_Data[[#This Row],[E]]/(Table_Data[[#This Row],[CPI]]/$L$6)</f>
        <v>7.1278650472797045</v>
      </c>
      <c r="M1718">
        <f>Table_Data[[#This Row],[P]]/(Table_Data[[#This Row],[CPI]]/$L$6)</f>
        <v>126.86502586679458</v>
      </c>
      <c r="N1718" s="43">
        <f>1-(Table_Data[[#This Row],[D]]/Table_Data[[#This Row],[E]])</f>
        <v>0.634194612424409</v>
      </c>
    </row>
    <row r="1719" spans="2:14" x14ac:dyDescent="0.25">
      <c r="B1719" s="27">
        <v>2013.07</v>
      </c>
      <c r="C1719" s="25">
        <v>1668.68</v>
      </c>
      <c r="D1719" s="28">
        <f>D1718*2/3+D1721/3</f>
        <v>33.646666666666668</v>
      </c>
      <c r="E1719" s="25">
        <f>E1718*2/3+E1721/3</f>
        <v>92.09</v>
      </c>
      <c r="F1719" s="25">
        <v>233.596</v>
      </c>
      <c r="G1719" s="26">
        <v>2.58</v>
      </c>
      <c r="H1719">
        <f t="shared" si="52"/>
        <v>2013</v>
      </c>
      <c r="I1719">
        <f t="shared" si="53"/>
        <v>7.0000000000000009</v>
      </c>
      <c r="J1719">
        <f>Table_Data[[#This Row],[E]]*$J$6/Table_Data[[#This Row],[CPI]]</f>
        <v>104.4218348345006</v>
      </c>
      <c r="K1719">
        <f>Table_Data[[#This Row],[P]]*$J$6/Table_Data[[#This Row],[CPI]]</f>
        <v>1892.1340791794382</v>
      </c>
      <c r="L1719">
        <f>Table_Data[[#This Row],[E]]/(Table_Data[[#This Row],[CPI]]/$L$6)</f>
        <v>7.2143658281819896</v>
      </c>
      <c r="M1719">
        <f>Table_Data[[#This Row],[P]]/(Table_Data[[#This Row],[CPI]]/$L$6)</f>
        <v>130.72502953817704</v>
      </c>
      <c r="N1719" s="43">
        <f>1-(Table_Data[[#This Row],[D]]/Table_Data[[#This Row],[E]])</f>
        <v>0.63463278676656887</v>
      </c>
    </row>
    <row r="1720" spans="2:14" x14ac:dyDescent="0.25">
      <c r="B1720" s="27">
        <v>2013.08</v>
      </c>
      <c r="C1720" s="25">
        <v>1670.09</v>
      </c>
      <c r="D1720" s="28">
        <f>D1718/3+D1721*2/3</f>
        <v>34.023333333333333</v>
      </c>
      <c r="E1720" s="25">
        <f>E1718/3+E1721*2/3</f>
        <v>93.23</v>
      </c>
      <c r="F1720" s="25">
        <v>233.87700000000001</v>
      </c>
      <c r="G1720" s="26">
        <v>2.74</v>
      </c>
      <c r="H1720">
        <f t="shared" si="52"/>
        <v>2013</v>
      </c>
      <c r="I1720">
        <f t="shared" si="53"/>
        <v>8</v>
      </c>
      <c r="J1720">
        <f>Table_Data[[#This Row],[E]]*$J$6/Table_Data[[#This Row],[CPI]]</f>
        <v>105.58747850365791</v>
      </c>
      <c r="K1720">
        <f>Table_Data[[#This Row],[P]]*$J$6/Table_Data[[#This Row],[CPI]]</f>
        <v>1891.4575992081307</v>
      </c>
      <c r="L1720">
        <f>Table_Data[[#This Row],[E]]/(Table_Data[[#This Row],[CPI]]/$L$6)</f>
        <v>7.2948986005464418</v>
      </c>
      <c r="M1720">
        <f>Table_Data[[#This Row],[P]]/(Table_Data[[#This Row],[CPI]]/$L$6)</f>
        <v>130.67829243576753</v>
      </c>
      <c r="N1720" s="43">
        <f>1-(Table_Data[[#This Row],[D]]/Table_Data[[#This Row],[E]])</f>
        <v>0.63506024527155058</v>
      </c>
    </row>
    <row r="1721" spans="2:14" x14ac:dyDescent="0.25">
      <c r="B1721" s="27">
        <v>2013.09</v>
      </c>
      <c r="C1721" s="25">
        <v>1687.17</v>
      </c>
      <c r="D1721" s="28">
        <v>34.4</v>
      </c>
      <c r="E1721" s="25">
        <v>94.37</v>
      </c>
      <c r="F1721" s="25">
        <v>234.149</v>
      </c>
      <c r="G1721" s="26">
        <v>2.81</v>
      </c>
      <c r="H1721">
        <f t="shared" si="52"/>
        <v>2013</v>
      </c>
      <c r="I1721">
        <f t="shared" si="53"/>
        <v>9</v>
      </c>
      <c r="J1721">
        <f>Table_Data[[#This Row],[E]]*$J$6/Table_Data[[#This Row],[CPI]]</f>
        <v>106.75442769347724</v>
      </c>
      <c r="K1721">
        <f>Table_Data[[#This Row],[P]]*$J$6/Table_Data[[#This Row],[CPI]]</f>
        <v>1908.5818350281234</v>
      </c>
      <c r="L1721">
        <f>Table_Data[[#This Row],[E]]/(Table_Data[[#This Row],[CPI]]/$L$6)</f>
        <v>7.3755215695988463</v>
      </c>
      <c r="M1721">
        <f>Table_Data[[#This Row],[P]]/(Table_Data[[#This Row],[CPI]]/$L$6)</f>
        <v>131.86138313637898</v>
      </c>
      <c r="N1721" s="43">
        <f>1-(Table_Data[[#This Row],[D]]/Table_Data[[#This Row],[E]])</f>
        <v>0.63547737628483625</v>
      </c>
    </row>
    <row r="1722" spans="2:14" x14ac:dyDescent="0.25">
      <c r="B1722" s="27">
        <v>2013.1</v>
      </c>
      <c r="C1722" s="25">
        <v>1720.03</v>
      </c>
      <c r="D1722" s="28">
        <f>D1721*2/3+D1724/3</f>
        <v>34.596666666666664</v>
      </c>
      <c r="E1722" s="25">
        <f>E1721*2/3+E1724/3</f>
        <v>96.313333333333333</v>
      </c>
      <c r="F1722" s="25">
        <v>233.54599999999999</v>
      </c>
      <c r="G1722" s="26">
        <v>2.62</v>
      </c>
      <c r="H1722">
        <f t="shared" si="52"/>
        <v>2013</v>
      </c>
      <c r="I1722">
        <f t="shared" si="53"/>
        <v>10</v>
      </c>
      <c r="J1722">
        <f>Table_Data[[#This Row],[E]]*$J$6/Table_Data[[#This Row],[CPI]]</f>
        <v>109.23409860726939</v>
      </c>
      <c r="K1722">
        <f>Table_Data[[#This Row],[P]]*$J$6/Table_Data[[#This Row],[CPI]]</f>
        <v>1950.7779465715535</v>
      </c>
      <c r="L1722">
        <f>Table_Data[[#This Row],[E]]/(Table_Data[[#This Row],[CPI]]/$L$6)</f>
        <v>7.5468387384069944</v>
      </c>
      <c r="M1722">
        <f>Table_Data[[#This Row],[P]]/(Table_Data[[#This Row],[CPI]]/$L$6)</f>
        <v>134.77665641886395</v>
      </c>
      <c r="N1722" s="43">
        <f>1-(Table_Data[[#This Row],[D]]/Table_Data[[#This Row],[E]])</f>
        <v>0.64079047553125212</v>
      </c>
    </row>
    <row r="1723" spans="2:14" x14ac:dyDescent="0.25">
      <c r="B1723" s="27">
        <v>2013.11</v>
      </c>
      <c r="C1723" s="25">
        <v>1783.54</v>
      </c>
      <c r="D1723" s="28">
        <f>D1721/3+D1724*2/3</f>
        <v>34.793333333333337</v>
      </c>
      <c r="E1723" s="25">
        <f>E1721/3+E1724*2/3</f>
        <v>98.256666666666661</v>
      </c>
      <c r="F1723" s="25">
        <v>233.06899999999999</v>
      </c>
      <c r="G1723" s="26">
        <v>2.72</v>
      </c>
      <c r="H1723">
        <f t="shared" si="52"/>
        <v>2013</v>
      </c>
      <c r="I1723">
        <f t="shared" si="53"/>
        <v>11</v>
      </c>
      <c r="J1723">
        <f>Table_Data[[#This Row],[E]]*$J$6/Table_Data[[#This Row],[CPI]]</f>
        <v>111.66620655971694</v>
      </c>
      <c r="K1723">
        <f>Table_Data[[#This Row],[P]]*$J$6/Table_Data[[#This Row],[CPI]]</f>
        <v>2026.9479191998937</v>
      </c>
      <c r="L1723">
        <f>Table_Data[[#This Row],[E]]/(Table_Data[[#This Row],[CPI]]/$L$6)</f>
        <v>7.7148698454105871</v>
      </c>
      <c r="M1723">
        <f>Table_Data[[#This Row],[P]]/(Table_Data[[#This Row],[CPI]]/$L$6)</f>
        <v>140.03913862418426</v>
      </c>
      <c r="N1723" s="43">
        <f>1-(Table_Data[[#This Row],[D]]/Table_Data[[#This Row],[E]])</f>
        <v>0.6458934084201241</v>
      </c>
    </row>
    <row r="1724" spans="2:14" x14ac:dyDescent="0.25">
      <c r="B1724" s="27">
        <v>2013.12</v>
      </c>
      <c r="C1724" s="25">
        <v>1807.78</v>
      </c>
      <c r="D1724" s="28">
        <v>34.99</v>
      </c>
      <c r="E1724" s="25">
        <v>100.2</v>
      </c>
      <c r="F1724" s="25">
        <v>233.04900000000001</v>
      </c>
      <c r="G1724" s="26">
        <v>2.9</v>
      </c>
      <c r="H1724">
        <f t="shared" si="52"/>
        <v>2013</v>
      </c>
      <c r="I1724">
        <f t="shared" si="53"/>
        <v>12</v>
      </c>
      <c r="J1724">
        <f>Table_Data[[#This Row],[E]]*$J$6/Table_Data[[#This Row],[CPI]]</f>
        <v>113.8845281464413</v>
      </c>
      <c r="K1724">
        <f>Table_Data[[#This Row],[P]]*$J$6/Table_Data[[#This Row],[CPI]]</f>
        <v>2054.6723781693977</v>
      </c>
      <c r="L1724">
        <f>Table_Data[[#This Row],[E]]/(Table_Data[[#This Row],[CPI]]/$L$6)</f>
        <v>7.8681307364545656</v>
      </c>
      <c r="M1724">
        <f>Table_Data[[#This Row],[P]]/(Table_Data[[#This Row],[CPI]]/$L$6)</f>
        <v>141.95458465816202</v>
      </c>
      <c r="N1724" s="43">
        <f>1-(Table_Data[[#This Row],[D]]/Table_Data[[#This Row],[E]])</f>
        <v>0.65079840319361271</v>
      </c>
    </row>
    <row r="1725" spans="2:14" x14ac:dyDescent="0.25">
      <c r="B1725" s="27">
        <v>2014.01</v>
      </c>
      <c r="C1725" s="25">
        <v>1822.36</v>
      </c>
      <c r="D1725" s="28">
        <f>D1724*2/3+D1727/3</f>
        <v>35.403333333333336</v>
      </c>
      <c r="E1725" s="25">
        <f>E1724*2/3+E1727/3</f>
        <v>100.41666666666666</v>
      </c>
      <c r="F1725" s="25">
        <v>233.916</v>
      </c>
      <c r="G1725" s="26">
        <v>2.86</v>
      </c>
      <c r="H1725">
        <f t="shared" si="52"/>
        <v>2014</v>
      </c>
      <c r="I1725">
        <f t="shared" si="53"/>
        <v>1</v>
      </c>
      <c r="J1725">
        <f>Table_Data[[#This Row],[E]]*$J$6/Table_Data[[#This Row],[CPI]]</f>
        <v>113.707764396906</v>
      </c>
      <c r="K1725">
        <f>Table_Data[[#This Row],[P]]*$J$6/Table_Data[[#This Row],[CPI]]</f>
        <v>2063.5666210092509</v>
      </c>
      <c r="L1725">
        <f>Table_Data[[#This Row],[E]]/(Table_Data[[#This Row],[CPI]]/$L$6)</f>
        <v>7.8559183638571106</v>
      </c>
      <c r="M1725">
        <f>Table_Data[[#This Row],[P]]/(Table_Data[[#This Row],[CPI]]/$L$6)</f>
        <v>142.5690760785923</v>
      </c>
      <c r="N1725" s="43">
        <f>1-(Table_Data[[#This Row],[D]]/Table_Data[[#This Row],[E]])</f>
        <v>0.64743568464730283</v>
      </c>
    </row>
    <row r="1726" spans="2:14" x14ac:dyDescent="0.25">
      <c r="B1726" s="27">
        <v>2014.02</v>
      </c>
      <c r="C1726" s="25">
        <v>1817.04</v>
      </c>
      <c r="D1726" s="28">
        <f>D1724/3+D1727*2/3</f>
        <v>35.816666666666663</v>
      </c>
      <c r="E1726" s="25">
        <f>E1724/3+E1727*2/3</f>
        <v>100.63333333333333</v>
      </c>
      <c r="F1726" s="25">
        <v>234.78100000000001</v>
      </c>
      <c r="G1726" s="26">
        <v>2.71</v>
      </c>
      <c r="H1726">
        <f t="shared" si="52"/>
        <v>2014</v>
      </c>
      <c r="I1726">
        <f t="shared" si="53"/>
        <v>2</v>
      </c>
      <c r="J1726">
        <f>Table_Data[[#This Row],[E]]*$J$6/Table_Data[[#This Row],[CPI]]</f>
        <v>113.53327327736628</v>
      </c>
      <c r="K1726">
        <f>Table_Data[[#This Row],[P]]*$J$6/Table_Data[[#This Row],[CPI]]</f>
        <v>2049.9618967463298</v>
      </c>
      <c r="L1726">
        <f>Table_Data[[#This Row],[E]]/(Table_Data[[#This Row],[CPI]]/$L$6)</f>
        <v>7.8438630042465105</v>
      </c>
      <c r="M1726">
        <f>Table_Data[[#This Row],[P]]/(Table_Data[[#This Row],[CPI]]/$L$6)</f>
        <v>141.62914375524426</v>
      </c>
      <c r="N1726" s="43">
        <f>1-(Table_Data[[#This Row],[D]]/Table_Data[[#This Row],[E]])</f>
        <v>0.64408744617422986</v>
      </c>
    </row>
    <row r="1727" spans="2:14" x14ac:dyDescent="0.25">
      <c r="B1727" s="27">
        <v>2014.03</v>
      </c>
      <c r="C1727" s="25">
        <v>1863.52</v>
      </c>
      <c r="D1727" s="28">
        <v>36.229999999999997</v>
      </c>
      <c r="E1727" s="25">
        <v>100.85</v>
      </c>
      <c r="F1727" s="25">
        <v>236.29300000000001</v>
      </c>
      <c r="G1727" s="26">
        <v>2.72</v>
      </c>
      <c r="H1727">
        <f t="shared" si="52"/>
        <v>2014</v>
      </c>
      <c r="I1727">
        <f t="shared" si="53"/>
        <v>3</v>
      </c>
      <c r="J1727">
        <f>Table_Data[[#This Row],[E]]*$J$6/Table_Data[[#This Row],[CPI]]</f>
        <v>113.0496690549445</v>
      </c>
      <c r="K1727">
        <f>Table_Data[[#This Row],[P]]*$J$6/Table_Data[[#This Row],[CPI]]</f>
        <v>2088.947142065148</v>
      </c>
      <c r="L1727">
        <f>Table_Data[[#This Row],[E]]/(Table_Data[[#This Row],[CPI]]/$L$6)</f>
        <v>7.8104514310622823</v>
      </c>
      <c r="M1727">
        <f>Table_Data[[#This Row],[P]]/(Table_Data[[#This Row],[CPI]]/$L$6)</f>
        <v>144.32258255640244</v>
      </c>
      <c r="N1727" s="43">
        <f>1-(Table_Data[[#This Row],[D]]/Table_Data[[#This Row],[E]])</f>
        <v>0.64075359444719882</v>
      </c>
    </row>
    <row r="1728" spans="2:14" x14ac:dyDescent="0.25">
      <c r="B1728" s="27">
        <v>2014.04</v>
      </c>
      <c r="C1728" s="25">
        <v>1864.26</v>
      </c>
      <c r="D1728" s="28">
        <f>D1727*2/3+D1730/3</f>
        <v>36.61333333333333</v>
      </c>
      <c r="E1728" s="25">
        <f>E1727*2/3+E1730/3</f>
        <v>101.60666666666667</v>
      </c>
      <c r="F1728" s="25">
        <v>237.072</v>
      </c>
      <c r="G1728" s="26">
        <v>2.71</v>
      </c>
      <c r="H1728">
        <f t="shared" si="52"/>
        <v>2014</v>
      </c>
      <c r="I1728">
        <f t="shared" si="53"/>
        <v>4</v>
      </c>
      <c r="J1728">
        <f>Table_Data[[#This Row],[E]]*$J$6/Table_Data[[#This Row],[CPI]]</f>
        <v>113.52360905828891</v>
      </c>
      <c r="K1728">
        <f>Table_Data[[#This Row],[P]]*$J$6/Table_Data[[#This Row],[CPI]]</f>
        <v>2082.9098165114397</v>
      </c>
      <c r="L1728">
        <f>Table_Data[[#This Row],[E]]/(Table_Data[[#This Row],[CPI]]/$L$6)</f>
        <v>7.8431953161908616</v>
      </c>
      <c r="M1728">
        <f>Table_Data[[#This Row],[P]]/(Table_Data[[#This Row],[CPI]]/$L$6)</f>
        <v>143.90547175541607</v>
      </c>
      <c r="N1728" s="43">
        <f>1-(Table_Data[[#This Row],[D]]/Table_Data[[#This Row],[E]])</f>
        <v>0.63965619053867862</v>
      </c>
    </row>
    <row r="1729" spans="2:14" x14ac:dyDescent="0.25">
      <c r="B1729" s="27">
        <v>2014.05</v>
      </c>
      <c r="C1729" s="25">
        <v>1889.77</v>
      </c>
      <c r="D1729" s="28">
        <f>D1727/3+D1730*2/3</f>
        <v>36.99666666666667</v>
      </c>
      <c r="E1729" s="25">
        <f>E1727/3+E1730*2/3</f>
        <v>102.36333333333334</v>
      </c>
      <c r="F1729" s="25">
        <v>237.9</v>
      </c>
      <c r="G1729" s="26">
        <v>2.56</v>
      </c>
      <c r="H1729">
        <f t="shared" si="52"/>
        <v>2014</v>
      </c>
      <c r="I1729">
        <f t="shared" si="53"/>
        <v>5</v>
      </c>
      <c r="J1729">
        <f>Table_Data[[#This Row],[E]]*$J$6/Table_Data[[#This Row],[CPI]]</f>
        <v>113.97096529354071</v>
      </c>
      <c r="K1729">
        <f>Table_Data[[#This Row],[P]]*$J$6/Table_Data[[#This Row],[CPI]]</f>
        <v>2104.0630865489702</v>
      </c>
      <c r="L1729">
        <f>Table_Data[[#This Row],[E]]/(Table_Data[[#This Row],[CPI]]/$L$6)</f>
        <v>7.8741025641025653</v>
      </c>
      <c r="M1729">
        <f>Table_Data[[#This Row],[P]]/(Table_Data[[#This Row],[CPI]]/$L$6)</f>
        <v>145.36692307692309</v>
      </c>
      <c r="N1729" s="43">
        <f>1-(Table_Data[[#This Row],[D]]/Table_Data[[#This Row],[E]])</f>
        <v>0.63857501058321664</v>
      </c>
    </row>
    <row r="1730" spans="2:14" x14ac:dyDescent="0.25">
      <c r="B1730" s="27">
        <v>2014.06</v>
      </c>
      <c r="C1730" s="25">
        <v>1947.09</v>
      </c>
      <c r="D1730" s="28">
        <v>37.380000000000003</v>
      </c>
      <c r="E1730" s="25">
        <v>103.12</v>
      </c>
      <c r="F1730" s="25">
        <v>238.34299999999999</v>
      </c>
      <c r="G1730" s="26">
        <v>2.6</v>
      </c>
      <c r="H1730">
        <f t="shared" si="52"/>
        <v>2014</v>
      </c>
      <c r="I1730">
        <f t="shared" si="53"/>
        <v>6</v>
      </c>
      <c r="J1730">
        <f>Table_Data[[#This Row],[E]]*$J$6/Table_Data[[#This Row],[CPI]]</f>
        <v>114.60003541115117</v>
      </c>
      <c r="K1730">
        <f>Table_Data[[#This Row],[P]]*$J$6/Table_Data[[#This Row],[CPI]]</f>
        <v>2163.8535972526988</v>
      </c>
      <c r="L1730">
        <f>Table_Data[[#This Row],[E]]/(Table_Data[[#This Row],[CPI]]/$L$6)</f>
        <v>7.9175641827114713</v>
      </c>
      <c r="M1730">
        <f>Table_Data[[#This Row],[P]]/(Table_Data[[#This Row],[CPI]]/$L$6)</f>
        <v>149.49777002051667</v>
      </c>
      <c r="N1730" s="43">
        <f>1-(Table_Data[[#This Row],[D]]/Table_Data[[#This Row],[E]])</f>
        <v>0.63750969743987584</v>
      </c>
    </row>
    <row r="1731" spans="2:14" x14ac:dyDescent="0.25">
      <c r="B1731" s="27">
        <v>2014.07</v>
      </c>
      <c r="C1731" s="25">
        <v>1973.1</v>
      </c>
      <c r="D1731" s="28">
        <f>D1730*2/3+D1733/3</f>
        <v>37.75</v>
      </c>
      <c r="E1731" s="25">
        <f>E1730*2/3+E1733/3</f>
        <v>104.06666666666666</v>
      </c>
      <c r="F1731" s="25">
        <v>238.25</v>
      </c>
      <c r="G1731" s="26">
        <v>2.54</v>
      </c>
      <c r="H1731">
        <f t="shared" si="52"/>
        <v>2014</v>
      </c>
      <c r="I1731">
        <f t="shared" si="53"/>
        <v>7.0000000000000009</v>
      </c>
      <c r="J1731">
        <f>Table_Data[[#This Row],[E]]*$J$6/Table_Data[[#This Row],[CPI]]</f>
        <v>115.69723595662819</v>
      </c>
      <c r="K1731">
        <f>Table_Data[[#This Row],[P]]*$J$6/Table_Data[[#This Row],[CPI]]</f>
        <v>2193.6151466946485</v>
      </c>
      <c r="L1731">
        <f>Table_Data[[#This Row],[E]]/(Table_Data[[#This Row],[CPI]]/$L$6)</f>
        <v>7.993368310598111</v>
      </c>
      <c r="M1731">
        <f>Table_Data[[#This Row],[P]]/(Table_Data[[#This Row],[CPI]]/$L$6)</f>
        <v>151.55395592864639</v>
      </c>
      <c r="N1731" s="43">
        <f>1-(Table_Data[[#This Row],[D]]/Table_Data[[#This Row],[E]])</f>
        <v>0.63725176169122355</v>
      </c>
    </row>
    <row r="1732" spans="2:14" x14ac:dyDescent="0.25">
      <c r="B1732" s="27">
        <v>2014.08</v>
      </c>
      <c r="C1732" s="25">
        <v>1961.53</v>
      </c>
      <c r="D1732" s="28">
        <f>D1730/3+D1733*2/3</f>
        <v>38.120000000000005</v>
      </c>
      <c r="E1732" s="25">
        <f>E1730/3+E1733*2/3</f>
        <v>105.01333333333334</v>
      </c>
      <c r="F1732" s="25">
        <v>237.852</v>
      </c>
      <c r="G1732" s="26">
        <v>2.42</v>
      </c>
      <c r="H1732">
        <f t="shared" si="52"/>
        <v>2014</v>
      </c>
      <c r="I1732">
        <f t="shared" si="53"/>
        <v>8</v>
      </c>
      <c r="J1732">
        <f>Table_Data[[#This Row],[E]]*$J$6/Table_Data[[#This Row],[CPI]]</f>
        <v>116.94506118650814</v>
      </c>
      <c r="K1732">
        <f>Table_Data[[#This Row],[P]]*$J$6/Table_Data[[#This Row],[CPI]]</f>
        <v>2184.4011478146076</v>
      </c>
      <c r="L1732">
        <f>Table_Data[[#This Row],[E]]/(Table_Data[[#This Row],[CPI]]/$L$6)</f>
        <v>8.0795788978019942</v>
      </c>
      <c r="M1732">
        <f>Table_Data[[#This Row],[P]]/(Table_Data[[#This Row],[CPI]]/$L$6)</f>
        <v>150.91737298824478</v>
      </c>
      <c r="N1732" s="43">
        <f>1-(Table_Data[[#This Row],[D]]/Table_Data[[#This Row],[E]])</f>
        <v>0.63699847638395113</v>
      </c>
    </row>
    <row r="1733" spans="2:14" x14ac:dyDescent="0.25">
      <c r="B1733" s="27">
        <v>2014.09</v>
      </c>
      <c r="C1733" s="25">
        <v>1993.23</v>
      </c>
      <c r="D1733" s="28">
        <v>38.49</v>
      </c>
      <c r="E1733" s="25">
        <v>105.96</v>
      </c>
      <c r="F1733" s="25">
        <v>238.03100000000001</v>
      </c>
      <c r="G1733" s="26">
        <v>2.5299999999999998</v>
      </c>
      <c r="H1733">
        <f t="shared" si="52"/>
        <v>2014</v>
      </c>
      <c r="I1733">
        <f t="shared" si="53"/>
        <v>9</v>
      </c>
      <c r="J1733">
        <f>Table_Data[[#This Row],[E]]*$J$6/Table_Data[[#This Row],[CPI]]</f>
        <v>117.91055333128878</v>
      </c>
      <c r="K1733">
        <f>Table_Data[[#This Row],[P]]*$J$6/Table_Data[[#This Row],[CPI]]</f>
        <v>2218.0337128777346</v>
      </c>
      <c r="L1733">
        <f>Table_Data[[#This Row],[E]]/(Table_Data[[#This Row],[CPI]]/$L$6)</f>
        <v>8.1462834672794724</v>
      </c>
      <c r="M1733">
        <f>Table_Data[[#This Row],[P]]/(Table_Data[[#This Row],[CPI]]/$L$6)</f>
        <v>153.24100222239963</v>
      </c>
      <c r="N1733" s="43">
        <f>1-(Table_Data[[#This Row],[D]]/Table_Data[[#This Row],[E]])</f>
        <v>0.63674971687429216</v>
      </c>
    </row>
    <row r="1734" spans="2:14" x14ac:dyDescent="0.25">
      <c r="B1734" s="27">
        <v>2014.1</v>
      </c>
      <c r="C1734" s="25">
        <v>1937.27</v>
      </c>
      <c r="D1734" s="28">
        <f>D1733*2/3+D1736/3</f>
        <v>38.806666666666665</v>
      </c>
      <c r="E1734" s="25">
        <f>E1733*2/3+E1736/3</f>
        <v>104.74333333333334</v>
      </c>
      <c r="F1734" s="25">
        <v>237.43299999999999</v>
      </c>
      <c r="G1734" s="26">
        <v>2.2999999999999998</v>
      </c>
      <c r="H1734">
        <f t="shared" si="52"/>
        <v>2014</v>
      </c>
      <c r="I1734">
        <f t="shared" si="53"/>
        <v>10</v>
      </c>
      <c r="J1734">
        <f>Table_Data[[#This Row],[E]]*$J$6/Table_Data[[#This Row],[CPI]]</f>
        <v>116.85022681486288</v>
      </c>
      <c r="K1734">
        <f>Table_Data[[#This Row],[P]]*$J$6/Table_Data[[#This Row],[CPI]]</f>
        <v>2161.1918553444552</v>
      </c>
      <c r="L1734">
        <f>Table_Data[[#This Row],[E]]/(Table_Data[[#This Row],[CPI]]/$L$6)</f>
        <v>8.073026917067132</v>
      </c>
      <c r="M1734">
        <f>Table_Data[[#This Row],[P]]/(Table_Data[[#This Row],[CPI]]/$L$6)</f>
        <v>149.31387380861128</v>
      </c>
      <c r="N1734" s="43">
        <f>1-(Table_Data[[#This Row],[D]]/Table_Data[[#This Row],[E]])</f>
        <v>0.62950704897686416</v>
      </c>
    </row>
    <row r="1735" spans="2:14" x14ac:dyDescent="0.25">
      <c r="B1735" s="27">
        <v>2014.11</v>
      </c>
      <c r="C1735" s="25">
        <v>2044.57</v>
      </c>
      <c r="D1735" s="28">
        <f>D1733/3+D1736*2/3</f>
        <v>39.123333333333335</v>
      </c>
      <c r="E1735" s="25">
        <f>E1733/3+E1736*2/3</f>
        <v>103.52666666666667</v>
      </c>
      <c r="F1735" s="25">
        <v>236.15100000000001</v>
      </c>
      <c r="G1735" s="26">
        <v>2.33</v>
      </c>
      <c r="H1735">
        <f t="shared" si="52"/>
        <v>2014</v>
      </c>
      <c r="I1735">
        <f t="shared" si="53"/>
        <v>11</v>
      </c>
      <c r="J1735">
        <f>Table_Data[[#This Row],[E]]*$J$6/Table_Data[[#This Row],[CPI]]</f>
        <v>116.11991008577844</v>
      </c>
      <c r="K1735">
        <f>Table_Data[[#This Row],[P]]*$J$6/Table_Data[[#This Row],[CPI]]</f>
        <v>2293.2766233892717</v>
      </c>
      <c r="L1735">
        <f>Table_Data[[#This Row],[E]]/(Table_Data[[#This Row],[CPI]]/$L$6)</f>
        <v>8.0225703045932484</v>
      </c>
      <c r="M1735">
        <f>Table_Data[[#This Row],[P]]/(Table_Data[[#This Row],[CPI]]/$L$6)</f>
        <v>158.43943493781521</v>
      </c>
      <c r="N1735" s="43">
        <f>1-(Table_Data[[#This Row],[D]]/Table_Data[[#This Row],[E]])</f>
        <v>0.62209414643570093</v>
      </c>
    </row>
    <row r="1736" spans="2:14" x14ac:dyDescent="0.25">
      <c r="B1736" s="27">
        <v>2014.12</v>
      </c>
      <c r="C1736" s="25">
        <v>2054.27</v>
      </c>
      <c r="D1736" s="28">
        <v>39.44</v>
      </c>
      <c r="E1736" s="25">
        <v>102.31</v>
      </c>
      <c r="F1736" s="25">
        <v>234.81200000000001</v>
      </c>
      <c r="G1736" s="26">
        <v>2.21</v>
      </c>
      <c r="H1736">
        <f t="shared" si="52"/>
        <v>2014</v>
      </c>
      <c r="I1736">
        <f t="shared" si="53"/>
        <v>12</v>
      </c>
      <c r="J1736">
        <f>Table_Data[[#This Row],[E]]*$J$6/Table_Data[[#This Row],[CPI]]</f>
        <v>115.4096292778904</v>
      </c>
      <c r="K1736">
        <f>Table_Data[[#This Row],[P]]*$J$6/Table_Data[[#This Row],[CPI]]</f>
        <v>2317.2958570686337</v>
      </c>
      <c r="L1736">
        <f>Table_Data[[#This Row],[E]]/(Table_Data[[#This Row],[CPI]]/$L$6)</f>
        <v>7.9734979472940051</v>
      </c>
      <c r="M1736">
        <f>Table_Data[[#This Row],[P]]/(Table_Data[[#This Row],[CPI]]/$L$6)</f>
        <v>160.09889187946101</v>
      </c>
      <c r="N1736" s="43">
        <f>1-(Table_Data[[#This Row],[D]]/Table_Data[[#This Row],[E]])</f>
        <v>0.61450493597888767</v>
      </c>
    </row>
    <row r="1737" spans="2:14" x14ac:dyDescent="0.25">
      <c r="B1737" s="27">
        <v>2015.01</v>
      </c>
      <c r="C1737" s="25">
        <v>2028.18</v>
      </c>
      <c r="D1737" s="28">
        <f>D1736*2/3+D1739/3</f>
        <v>39.896666666666668</v>
      </c>
      <c r="E1737" s="25">
        <f>E1736*2/3+E1739/3</f>
        <v>101.28999999999999</v>
      </c>
      <c r="F1737" s="25">
        <v>233.70699999999999</v>
      </c>
      <c r="G1737" s="26">
        <v>1.88</v>
      </c>
      <c r="H1737">
        <f t="shared" si="52"/>
        <v>2015</v>
      </c>
      <c r="I1737">
        <f t="shared" si="53"/>
        <v>1</v>
      </c>
      <c r="J1737">
        <f>Table_Data[[#This Row],[E]]*$J$6/Table_Data[[#This Row],[CPI]]</f>
        <v>114.79926288044432</v>
      </c>
      <c r="K1737">
        <f>Table_Data[[#This Row],[P]]*$J$6/Table_Data[[#This Row],[CPI]]</f>
        <v>2298.6826832743564</v>
      </c>
      <c r="L1737">
        <f>Table_Data[[#This Row],[E]]/(Table_Data[[#This Row],[CPI]]/$L$6)</f>
        <v>7.9313285438604746</v>
      </c>
      <c r="M1737">
        <f>Table_Data[[#This Row],[P]]/(Table_Data[[#This Row],[CPI]]/$L$6)</f>
        <v>158.81293243249027</v>
      </c>
      <c r="N1737" s="43">
        <f>1-(Table_Data[[#This Row],[D]]/Table_Data[[#This Row],[E]])</f>
        <v>0.60611445684009602</v>
      </c>
    </row>
    <row r="1738" spans="2:14" x14ac:dyDescent="0.25">
      <c r="B1738" s="27">
        <v>2015.02</v>
      </c>
      <c r="C1738" s="25">
        <v>2082.1999999999998</v>
      </c>
      <c r="D1738" s="28">
        <f>D1736/3+D1739*2/3</f>
        <v>40.353333333333332</v>
      </c>
      <c r="E1738" s="25">
        <f>E1736/3+E1739*2/3</f>
        <v>100.27000000000001</v>
      </c>
      <c r="F1738" s="25">
        <v>234.72200000000001</v>
      </c>
      <c r="G1738" s="26">
        <v>1.98</v>
      </c>
      <c r="H1738">
        <f t="shared" ref="H1738:H1801" si="54">VALUE(LEFT(B1738,4))</f>
        <v>2015</v>
      </c>
      <c r="I1738">
        <f t="shared" ref="I1738:I1801" si="55">VALUE(_xlfn.CONCAT("0.",RIGHT(B1738,LEN(B1738)-FIND(".",B1738))))*100</f>
        <v>2</v>
      </c>
      <c r="J1738">
        <f>Table_Data[[#This Row],[E]]*$J$6/Table_Data[[#This Row],[CPI]]</f>
        <v>113.15179995910056</v>
      </c>
      <c r="K1738">
        <f>Table_Data[[#This Row],[P]]*$J$6/Table_Data[[#This Row],[CPI]]</f>
        <v>2349.7025817775921</v>
      </c>
      <c r="L1738">
        <f>Table_Data[[#This Row],[E]]/(Table_Data[[#This Row],[CPI]]/$L$6)</f>
        <v>7.8175075195337476</v>
      </c>
      <c r="M1738">
        <f>Table_Data[[#This Row],[P]]/(Table_Data[[#This Row],[CPI]]/$L$6)</f>
        <v>162.33782943226453</v>
      </c>
      <c r="N1738" s="43">
        <f>1-(Table_Data[[#This Row],[D]]/Table_Data[[#This Row],[E]])</f>
        <v>0.59755327283002568</v>
      </c>
    </row>
    <row r="1739" spans="2:14" x14ac:dyDescent="0.25">
      <c r="B1739" s="27">
        <v>2015.03</v>
      </c>
      <c r="C1739" s="25">
        <v>2079.9899999999998</v>
      </c>
      <c r="D1739" s="28">
        <v>40.81</v>
      </c>
      <c r="E1739" s="25">
        <v>99.25</v>
      </c>
      <c r="F1739" s="25">
        <v>236.119</v>
      </c>
      <c r="G1739" s="26">
        <v>2.04</v>
      </c>
      <c r="H1739">
        <f t="shared" si="54"/>
        <v>2015</v>
      </c>
      <c r="I1739">
        <f t="shared" si="55"/>
        <v>3</v>
      </c>
      <c r="J1739">
        <f>Table_Data[[#This Row],[E]]*$J$6/Table_Data[[#This Row],[CPI]]</f>
        <v>111.33810599739962</v>
      </c>
      <c r="K1739">
        <f>Table_Data[[#This Row],[P]]*$J$6/Table_Data[[#This Row],[CPI]]</f>
        <v>2333.3213812950248</v>
      </c>
      <c r="L1739">
        <f>Table_Data[[#This Row],[E]]/(Table_Data[[#This Row],[CPI]]/$L$6)</f>
        <v>7.6922018134923498</v>
      </c>
      <c r="M1739">
        <f>Table_Data[[#This Row],[P]]/(Table_Data[[#This Row],[CPI]]/$L$6)</f>
        <v>161.20607405587859</v>
      </c>
      <c r="N1739" s="43">
        <f>1-(Table_Data[[#This Row],[D]]/Table_Data[[#This Row],[E]])</f>
        <v>0.58881612090680102</v>
      </c>
    </row>
    <row r="1740" spans="2:14" x14ac:dyDescent="0.25">
      <c r="B1740" s="27">
        <v>2015.04</v>
      </c>
      <c r="C1740" s="25">
        <v>2094.86</v>
      </c>
      <c r="D1740" s="28">
        <f>D1739*2/3+D1742/3</f>
        <v>41.120000000000005</v>
      </c>
      <c r="E1740" s="25">
        <f>E1739*2/3+E1742/3</f>
        <v>97.803333333333342</v>
      </c>
      <c r="F1740" s="25">
        <v>236.59899999999999</v>
      </c>
      <c r="G1740" s="26">
        <v>1.94</v>
      </c>
      <c r="H1740">
        <f t="shared" si="54"/>
        <v>2015</v>
      </c>
      <c r="I1740">
        <f t="shared" si="55"/>
        <v>4</v>
      </c>
      <c r="J1740">
        <f>Table_Data[[#This Row],[E]]*$J$6/Table_Data[[#This Row],[CPI]]</f>
        <v>109.49265856294124</v>
      </c>
      <c r="K1740">
        <f>Table_Data[[#This Row],[P]]*$J$6/Table_Data[[#This Row],[CPI]]</f>
        <v>2345.2349004856319</v>
      </c>
      <c r="L1740">
        <f>Table_Data[[#This Row],[E]]/(Table_Data[[#This Row],[CPI]]/$L$6)</f>
        <v>7.5647023022075341</v>
      </c>
      <c r="M1740">
        <f>Table_Data[[#This Row],[P]]/(Table_Data[[#This Row],[CPI]]/$L$6)</f>
        <v>162.02916326780758</v>
      </c>
      <c r="N1740" s="43">
        <f>1-(Table_Data[[#This Row],[D]]/Table_Data[[#This Row],[E]])</f>
        <v>0.57956443202344843</v>
      </c>
    </row>
    <row r="1741" spans="2:14" x14ac:dyDescent="0.25">
      <c r="B1741" s="27">
        <v>2015.05</v>
      </c>
      <c r="C1741" s="25">
        <v>2111.94</v>
      </c>
      <c r="D1741" s="28">
        <f>D1739/3+D1742*2/3</f>
        <v>41.43</v>
      </c>
      <c r="E1741" s="25">
        <f>E1739/3+E1742*2/3</f>
        <v>96.356666666666669</v>
      </c>
      <c r="F1741" s="25">
        <v>237.80500000000001</v>
      </c>
      <c r="G1741" s="26">
        <v>2.2000000000000002</v>
      </c>
      <c r="H1741">
        <f t="shared" si="54"/>
        <v>2015</v>
      </c>
      <c r="I1741">
        <f t="shared" si="55"/>
        <v>5</v>
      </c>
      <c r="J1741">
        <f>Table_Data[[#This Row],[E]]*$J$6/Table_Data[[#This Row],[CPI]]</f>
        <v>107.3260225675098</v>
      </c>
      <c r="K1741">
        <f>Table_Data[[#This Row],[P]]*$J$6/Table_Data[[#This Row],[CPI]]</f>
        <v>2352.3657256155252</v>
      </c>
      <c r="L1741">
        <f>Table_Data[[#This Row],[E]]/(Table_Data[[#This Row],[CPI]]/$L$6)</f>
        <v>7.4150122999936929</v>
      </c>
      <c r="M1741">
        <f>Table_Data[[#This Row],[P]]/(Table_Data[[#This Row],[CPI]]/$L$6)</f>
        <v>162.52182250162949</v>
      </c>
      <c r="N1741" s="43">
        <f>1-(Table_Data[[#This Row],[D]]/Table_Data[[#This Row],[E]])</f>
        <v>0.57003493963399876</v>
      </c>
    </row>
    <row r="1742" spans="2:14" x14ac:dyDescent="0.25">
      <c r="B1742" s="27">
        <v>2015.06</v>
      </c>
      <c r="C1742" s="25">
        <v>2099.29</v>
      </c>
      <c r="D1742" s="28">
        <v>41.74</v>
      </c>
      <c r="E1742" s="25">
        <v>94.91</v>
      </c>
      <c r="F1742" s="25">
        <v>238.63800000000001</v>
      </c>
      <c r="G1742" s="26">
        <v>2.36</v>
      </c>
      <c r="H1742">
        <f t="shared" si="54"/>
        <v>2015</v>
      </c>
      <c r="I1742">
        <f t="shared" si="55"/>
        <v>6</v>
      </c>
      <c r="J1742">
        <f>Table_Data[[#This Row],[E]]*$J$6/Table_Data[[#This Row],[CPI]]</f>
        <v>105.34565354218523</v>
      </c>
      <c r="K1742">
        <f>Table_Data[[#This Row],[P]]*$J$6/Table_Data[[#This Row],[CPI]]</f>
        <v>2330.1135499375623</v>
      </c>
      <c r="L1742">
        <f>Table_Data[[#This Row],[E]]/(Table_Data[[#This Row],[CPI]]/$L$6)</f>
        <v>7.2781912352601017</v>
      </c>
      <c r="M1742">
        <f>Table_Data[[#This Row],[P]]/(Table_Data[[#This Row],[CPI]]/$L$6)</f>
        <v>160.98444924949086</v>
      </c>
      <c r="N1742" s="43">
        <f>1-(Table_Data[[#This Row],[D]]/Table_Data[[#This Row],[E]])</f>
        <v>0.56021494046991882</v>
      </c>
    </row>
    <row r="1743" spans="2:14" x14ac:dyDescent="0.25">
      <c r="B1743" s="27">
        <v>2015.07</v>
      </c>
      <c r="C1743" s="25">
        <v>2094.14</v>
      </c>
      <c r="D1743" s="28">
        <f>D1742*2/3+D1745/3</f>
        <v>41.99666666666667</v>
      </c>
      <c r="E1743" s="25">
        <f>E1742*2/3+E1745/3</f>
        <v>93.493333333333339</v>
      </c>
      <c r="F1743" s="25">
        <v>238.654</v>
      </c>
      <c r="G1743" s="26">
        <v>2.3199999999999998</v>
      </c>
      <c r="H1743">
        <f t="shared" si="54"/>
        <v>2015</v>
      </c>
      <c r="I1743">
        <f t="shared" si="55"/>
        <v>7.0000000000000009</v>
      </c>
      <c r="J1743">
        <f>Table_Data[[#This Row],[E]]*$J$6/Table_Data[[#This Row],[CPI]]</f>
        <v>103.76626267874553</v>
      </c>
      <c r="K1743">
        <f>Table_Data[[#This Row],[P]]*$J$6/Table_Data[[#This Row],[CPI]]</f>
        <v>2324.2414574237182</v>
      </c>
      <c r="L1743">
        <f>Table_Data[[#This Row],[E]]/(Table_Data[[#This Row],[CPI]]/$L$6)</f>
        <v>7.1690732189697233</v>
      </c>
      <c r="M1743">
        <f>Table_Data[[#This Row],[P]]/(Table_Data[[#This Row],[CPI]]/$L$6)</f>
        <v>160.57875417969109</v>
      </c>
      <c r="N1743" s="43">
        <f>1-(Table_Data[[#This Row],[D]]/Table_Data[[#This Row],[E]])</f>
        <v>0.55080576155162575</v>
      </c>
    </row>
    <row r="1744" spans="2:14" x14ac:dyDescent="0.25">
      <c r="B1744" s="27">
        <v>2015.08</v>
      </c>
      <c r="C1744" s="25">
        <v>2039.87</v>
      </c>
      <c r="D1744" s="28">
        <f>D1742/3+D1745*2/3</f>
        <v>42.25333333333333</v>
      </c>
      <c r="E1744" s="25">
        <f>E1742/3+E1745*2/3</f>
        <v>92.076666666666668</v>
      </c>
      <c r="F1744" s="25">
        <v>238.316</v>
      </c>
      <c r="G1744" s="26">
        <v>2.17</v>
      </c>
      <c r="H1744">
        <f t="shared" si="54"/>
        <v>2015</v>
      </c>
      <c r="I1744">
        <f t="shared" si="55"/>
        <v>8</v>
      </c>
      <c r="J1744">
        <f>Table_Data[[#This Row],[E]]*$J$6/Table_Data[[#This Row],[CPI]]</f>
        <v>102.33887458948064</v>
      </c>
      <c r="K1744">
        <f>Table_Data[[#This Row],[P]]*$J$6/Table_Data[[#This Row],[CPI]]</f>
        <v>2267.2193473791099</v>
      </c>
      <c r="L1744">
        <f>Table_Data[[#This Row],[E]]/(Table_Data[[#This Row],[CPI]]/$L$6)</f>
        <v>7.0704568723879229</v>
      </c>
      <c r="M1744">
        <f>Table_Data[[#This Row],[P]]/(Table_Data[[#This Row],[CPI]]/$L$6)</f>
        <v>156.63917235938837</v>
      </c>
      <c r="N1744" s="43">
        <f>1-(Table_Data[[#This Row],[D]]/Table_Data[[#This Row],[E]])</f>
        <v>0.54110704847409763</v>
      </c>
    </row>
    <row r="1745" spans="2:14" x14ac:dyDescent="0.25">
      <c r="B1745" s="27">
        <v>2015.09</v>
      </c>
      <c r="C1745" s="25">
        <v>1944.41</v>
      </c>
      <c r="D1745" s="28">
        <v>42.51</v>
      </c>
      <c r="E1745" s="25">
        <v>90.66</v>
      </c>
      <c r="F1745" s="25">
        <v>237.94499999999999</v>
      </c>
      <c r="G1745" s="26">
        <v>2.17</v>
      </c>
      <c r="H1745">
        <f t="shared" si="54"/>
        <v>2015</v>
      </c>
      <c r="I1745">
        <f t="shared" si="55"/>
        <v>9</v>
      </c>
      <c r="J1745">
        <f>Table_Data[[#This Row],[E]]*$J$6/Table_Data[[#This Row],[CPI]]</f>
        <v>100.92142646409886</v>
      </c>
      <c r="K1745">
        <f>Table_Data[[#This Row],[P]]*$J$6/Table_Data[[#This Row],[CPI]]</f>
        <v>2164.4896407573183</v>
      </c>
      <c r="L1745">
        <f>Table_Data[[#This Row],[E]]/(Table_Data[[#This Row],[CPI]]/$L$6)</f>
        <v>6.9725272647040288</v>
      </c>
      <c r="M1745">
        <f>Table_Data[[#This Row],[P]]/(Table_Data[[#This Row],[CPI]]/$L$6)</f>
        <v>149.54171342116877</v>
      </c>
      <c r="N1745" s="43">
        <f>1-(Table_Data[[#This Row],[D]]/Table_Data[[#This Row],[E]])</f>
        <v>0.53110522832561213</v>
      </c>
    </row>
    <row r="1746" spans="2:14" x14ac:dyDescent="0.25">
      <c r="B1746" s="27">
        <v>2015.1</v>
      </c>
      <c r="C1746" s="25">
        <v>2024.81</v>
      </c>
      <c r="D1746" s="28">
        <f>D1745*2/3+D1748/3</f>
        <v>42.803333333333335</v>
      </c>
      <c r="E1746" s="25">
        <f>E1745*2/3+E1748/3</f>
        <v>89.283333333333331</v>
      </c>
      <c r="F1746" s="25">
        <v>237.83799999999999</v>
      </c>
      <c r="G1746" s="26">
        <v>2.0699999999999998</v>
      </c>
      <c r="H1746">
        <f t="shared" si="54"/>
        <v>2015</v>
      </c>
      <c r="I1746">
        <f t="shared" si="55"/>
        <v>10</v>
      </c>
      <c r="J1746">
        <f>Table_Data[[#This Row],[E]]*$J$6/Table_Data[[#This Row],[CPI]]</f>
        <v>99.433654350159912</v>
      </c>
      <c r="K1746">
        <f>Table_Data[[#This Row],[P]]*$J$6/Table_Data[[#This Row],[CPI]]</f>
        <v>2255.0038192803509</v>
      </c>
      <c r="L1746">
        <f>Table_Data[[#This Row],[E]]/(Table_Data[[#This Row],[CPI]]/$L$6)</f>
        <v>6.8697390660870008</v>
      </c>
      <c r="M1746">
        <f>Table_Data[[#This Row],[P]]/(Table_Data[[#This Row],[CPI]]/$L$6)</f>
        <v>155.79521775326063</v>
      </c>
      <c r="N1746" s="43">
        <f>1-(Table_Data[[#This Row],[D]]/Table_Data[[#This Row],[E]])</f>
        <v>0.52058988239686388</v>
      </c>
    </row>
    <row r="1747" spans="2:14" x14ac:dyDescent="0.25">
      <c r="B1747" s="27">
        <v>2015.11</v>
      </c>
      <c r="C1747" s="25">
        <v>2080.62</v>
      </c>
      <c r="D1747" s="28">
        <f>D1745/3+D1748*2/3</f>
        <v>43.096666666666664</v>
      </c>
      <c r="E1747" s="25">
        <f>E1745/3+E1748*2/3</f>
        <v>87.906666666666666</v>
      </c>
      <c r="F1747" s="25">
        <v>237.33600000000001</v>
      </c>
      <c r="G1747" s="26">
        <v>2.2599999999999998</v>
      </c>
      <c r="H1747">
        <f t="shared" si="54"/>
        <v>2015</v>
      </c>
      <c r="I1747">
        <f t="shared" si="55"/>
        <v>11</v>
      </c>
      <c r="J1747">
        <f>Table_Data[[#This Row],[E]]*$J$6/Table_Data[[#This Row],[CPI]]</f>
        <v>98.107552780305838</v>
      </c>
      <c r="K1747">
        <f>Table_Data[[#This Row],[P]]*$J$6/Table_Data[[#This Row],[CPI]]</f>
        <v>2322.0597959854381</v>
      </c>
      <c r="L1747">
        <f>Table_Data[[#This Row],[E]]/(Table_Data[[#This Row],[CPI]]/$L$6)</f>
        <v>6.7781204705565106</v>
      </c>
      <c r="M1747">
        <f>Table_Data[[#This Row],[P]]/(Table_Data[[#This Row],[CPI]]/$L$6)</f>
        <v>160.42802608959451</v>
      </c>
      <c r="N1747" s="43">
        <f>1-(Table_Data[[#This Row],[D]]/Table_Data[[#This Row],[E]])</f>
        <v>0.50974518428636428</v>
      </c>
    </row>
    <row r="1748" spans="2:14" x14ac:dyDescent="0.25">
      <c r="B1748" s="27">
        <v>2015.12</v>
      </c>
      <c r="C1748" s="25">
        <v>2054.08</v>
      </c>
      <c r="D1748" s="28">
        <v>43.39</v>
      </c>
      <c r="E1748" s="25">
        <v>86.53</v>
      </c>
      <c r="F1748" s="25">
        <v>236.52500000000001</v>
      </c>
      <c r="G1748" s="26">
        <v>2.2400000000000002</v>
      </c>
      <c r="H1748">
        <f t="shared" si="54"/>
        <v>2015</v>
      </c>
      <c r="I1748">
        <f t="shared" si="55"/>
        <v>12</v>
      </c>
      <c r="J1748">
        <f>Table_Data[[#This Row],[E]]*$J$6/Table_Data[[#This Row],[CPI]]</f>
        <v>96.902259000105701</v>
      </c>
      <c r="K1748">
        <f>Table_Data[[#This Row],[P]]*$J$6/Table_Data[[#This Row],[CPI]]</f>
        <v>2300.3003832998625</v>
      </c>
      <c r="L1748">
        <f>Table_Data[[#This Row],[E]]/(Table_Data[[#This Row],[CPI]]/$L$6)</f>
        <v>6.6948483247014057</v>
      </c>
      <c r="M1748">
        <f>Table_Data[[#This Row],[P]]/(Table_Data[[#This Row],[CPI]]/$L$6)</f>
        <v>158.92469717788816</v>
      </c>
      <c r="N1748" s="43">
        <f>1-(Table_Data[[#This Row],[D]]/Table_Data[[#This Row],[E]])</f>
        <v>0.49855541430717665</v>
      </c>
    </row>
    <row r="1749" spans="2:14" x14ac:dyDescent="0.25">
      <c r="B1749" s="27">
        <v>2016.01</v>
      </c>
      <c r="C1749" s="25">
        <v>1918.6</v>
      </c>
      <c r="D1749" s="28">
        <f>D1748*2/3+D1751/3</f>
        <v>43.553333333333335</v>
      </c>
      <c r="E1749" s="25">
        <f>E1748*2/3+E1751/3</f>
        <v>86.5</v>
      </c>
      <c r="F1749" s="25">
        <v>236.916</v>
      </c>
      <c r="G1749" s="26">
        <v>2.09</v>
      </c>
      <c r="H1749">
        <f t="shared" si="54"/>
        <v>2016</v>
      </c>
      <c r="I1749">
        <f t="shared" si="55"/>
        <v>1</v>
      </c>
      <c r="J1749">
        <f>Table_Data[[#This Row],[E]]*$J$6/Table_Data[[#This Row],[CPI]]</f>
        <v>96.708793412011019</v>
      </c>
      <c r="K1749">
        <f>Table_Data[[#This Row],[P]]*$J$6/Table_Data[[#This Row],[CPI]]</f>
        <v>2145.0345785003969</v>
      </c>
      <c r="L1749">
        <f>Table_Data[[#This Row],[E]]/(Table_Data[[#This Row],[CPI]]/$L$6)</f>
        <v>6.6814820442688552</v>
      </c>
      <c r="M1749">
        <f>Table_Data[[#This Row],[P]]/(Table_Data[[#This Row],[CPI]]/$L$6)</f>
        <v>148.19758901889276</v>
      </c>
      <c r="N1749" s="43">
        <f>1-(Table_Data[[#This Row],[D]]/Table_Data[[#This Row],[E]])</f>
        <v>0.49649325626204233</v>
      </c>
    </row>
    <row r="1750" spans="2:14" x14ac:dyDescent="0.25">
      <c r="B1750" s="27">
        <v>2016.02</v>
      </c>
      <c r="C1750" s="25">
        <v>1904.42</v>
      </c>
      <c r="D1750" s="28">
        <f>D1748/3+D1751*2/3</f>
        <v>43.716666666666669</v>
      </c>
      <c r="E1750" s="25">
        <f>E1748/3+E1751*2/3</f>
        <v>86.47</v>
      </c>
      <c r="F1750" s="25">
        <v>237.11099999999999</v>
      </c>
      <c r="G1750" s="26">
        <v>1.78</v>
      </c>
      <c r="H1750">
        <f t="shared" si="54"/>
        <v>2016</v>
      </c>
      <c r="I1750">
        <f t="shared" si="55"/>
        <v>2</v>
      </c>
      <c r="J1750">
        <f>Table_Data[[#This Row],[E]]*$J$6/Table_Data[[#This Row],[CPI]]</f>
        <v>96.595747097351037</v>
      </c>
      <c r="K1750">
        <f>Table_Data[[#This Row],[P]]*$J$6/Table_Data[[#This Row],[CPI]]</f>
        <v>2127.430006790069</v>
      </c>
      <c r="L1750">
        <f>Table_Data[[#This Row],[E]]/(Table_Data[[#This Row],[CPI]]/$L$6)</f>
        <v>6.6736718245884843</v>
      </c>
      <c r="M1750">
        <f>Table_Data[[#This Row],[P]]/(Table_Data[[#This Row],[CPI]]/$L$6)</f>
        <v>146.98131254981845</v>
      </c>
      <c r="N1750" s="43">
        <f>1-(Table_Data[[#This Row],[D]]/Table_Data[[#This Row],[E]])</f>
        <v>0.49442966732199989</v>
      </c>
    </row>
    <row r="1751" spans="2:14" x14ac:dyDescent="0.25">
      <c r="B1751" s="27">
        <v>2016.03</v>
      </c>
      <c r="C1751" s="25">
        <v>2021.95</v>
      </c>
      <c r="D1751" s="28">
        <v>43.88</v>
      </c>
      <c r="E1751" s="25">
        <v>86.44</v>
      </c>
      <c r="F1751" s="25">
        <v>238.13200000000001</v>
      </c>
      <c r="G1751" s="26">
        <v>1.89</v>
      </c>
      <c r="H1751">
        <f t="shared" si="54"/>
        <v>2016</v>
      </c>
      <c r="I1751">
        <f t="shared" si="55"/>
        <v>3</v>
      </c>
      <c r="J1751">
        <f>Table_Data[[#This Row],[E]]*$J$6/Table_Data[[#This Row],[CPI]]</f>
        <v>96.148219810861207</v>
      </c>
      <c r="K1751">
        <f>Table_Data[[#This Row],[P]]*$J$6/Table_Data[[#This Row],[CPI]]</f>
        <v>2249.0385590764786</v>
      </c>
      <c r="L1751">
        <f>Table_Data[[#This Row],[E]]/(Table_Data[[#This Row],[CPI]]/$L$6)</f>
        <v>6.642752758974015</v>
      </c>
      <c r="M1751">
        <f>Table_Data[[#This Row],[P]]/(Table_Data[[#This Row],[CPI]]/$L$6)</f>
        <v>155.38308585154454</v>
      </c>
      <c r="N1751" s="43">
        <f>1-(Table_Data[[#This Row],[D]]/Table_Data[[#This Row],[E]])</f>
        <v>0.49236464599722352</v>
      </c>
    </row>
    <row r="1752" spans="2:14" x14ac:dyDescent="0.25">
      <c r="B1752" s="27">
        <v>2016.04</v>
      </c>
      <c r="C1752" s="25">
        <v>2075.54</v>
      </c>
      <c r="D1752" s="28">
        <f>D1751*2/3+D1754/3</f>
        <v>44.073333333333338</v>
      </c>
      <c r="E1752" s="25">
        <f>E1751*2/3+E1754/3</f>
        <v>86.6</v>
      </c>
      <c r="F1752" s="25">
        <v>239.261</v>
      </c>
      <c r="G1752" s="26">
        <v>1.81</v>
      </c>
      <c r="H1752">
        <f t="shared" si="54"/>
        <v>2016</v>
      </c>
      <c r="I1752">
        <f t="shared" si="55"/>
        <v>4</v>
      </c>
      <c r="J1752">
        <f>Table_Data[[#This Row],[E]]*$J$6/Table_Data[[#This Row],[CPI]]</f>
        <v>95.871655639657121</v>
      </c>
      <c r="K1752">
        <f>Table_Data[[#This Row],[P]]*$J$6/Table_Data[[#This Row],[CPI]]</f>
        <v>2297.7535351770657</v>
      </c>
      <c r="L1752">
        <f>Table_Data[[#This Row],[E]]/(Table_Data[[#This Row],[CPI]]/$L$6)</f>
        <v>6.6236453078437352</v>
      </c>
      <c r="M1752">
        <f>Table_Data[[#This Row],[P]]/(Table_Data[[#This Row],[CPI]]/$L$6)</f>
        <v>158.74873882496522</v>
      </c>
      <c r="N1752" s="43">
        <f>1-(Table_Data[[#This Row],[D]]/Table_Data[[#This Row],[E]])</f>
        <v>0.49107005388760572</v>
      </c>
    </row>
    <row r="1753" spans="2:14" x14ac:dyDescent="0.25">
      <c r="B1753" s="27">
        <v>2016.05</v>
      </c>
      <c r="C1753" s="25">
        <v>2065.5500000000002</v>
      </c>
      <c r="D1753" s="28">
        <f>D1751/3+D1754*2/3</f>
        <v>44.266666666666666</v>
      </c>
      <c r="E1753" s="25">
        <f>E1751/3+E1754*2/3</f>
        <v>86.759999999999991</v>
      </c>
      <c r="F1753" s="25">
        <v>240.22900000000001</v>
      </c>
      <c r="G1753" s="26">
        <v>1.81</v>
      </c>
      <c r="H1753">
        <f t="shared" si="54"/>
        <v>2016</v>
      </c>
      <c r="I1753">
        <f t="shared" si="55"/>
        <v>5</v>
      </c>
      <c r="J1753">
        <f>Table_Data[[#This Row],[E]]*$J$6/Table_Data[[#This Row],[CPI]]</f>
        <v>95.661758239013594</v>
      </c>
      <c r="K1753">
        <f>Table_Data[[#This Row],[P]]*$J$6/Table_Data[[#This Row],[CPI]]</f>
        <v>2277.4797686790521</v>
      </c>
      <c r="L1753">
        <f>Table_Data[[#This Row],[E]]/(Table_Data[[#This Row],[CPI]]/$L$6)</f>
        <v>6.6091437753143873</v>
      </c>
      <c r="M1753">
        <f>Table_Data[[#This Row],[P]]/(Table_Data[[#This Row],[CPI]]/$L$6)</f>
        <v>157.34805123444715</v>
      </c>
      <c r="N1753" s="43">
        <f>1-(Table_Data[[#This Row],[D]]/Table_Data[[#This Row],[E]])</f>
        <v>0.48978023666820347</v>
      </c>
    </row>
    <row r="1754" spans="2:14" x14ac:dyDescent="0.25">
      <c r="B1754" s="27">
        <v>2016.06</v>
      </c>
      <c r="C1754" s="25">
        <v>2083.89</v>
      </c>
      <c r="D1754" s="28">
        <v>44.46</v>
      </c>
      <c r="E1754" s="25">
        <v>86.92</v>
      </c>
      <c r="F1754" s="25">
        <v>241.018</v>
      </c>
      <c r="G1754" s="26">
        <v>1.64</v>
      </c>
      <c r="H1754">
        <f t="shared" si="54"/>
        <v>2016</v>
      </c>
      <c r="I1754">
        <f t="shared" si="55"/>
        <v>6</v>
      </c>
      <c r="J1754">
        <f>Table_Data[[#This Row],[E]]*$J$6/Table_Data[[#This Row],[CPI]]</f>
        <v>95.5244373449286</v>
      </c>
      <c r="K1754">
        <f>Table_Data[[#This Row],[P]]*$J$6/Table_Data[[#This Row],[CPI]]</f>
        <v>2290.1797024703551</v>
      </c>
      <c r="L1754">
        <f>Table_Data[[#This Row],[E]]/(Table_Data[[#This Row],[CPI]]/$L$6)</f>
        <v>6.5996564571940688</v>
      </c>
      <c r="M1754">
        <f>Table_Data[[#This Row],[P]]/(Table_Data[[#This Row],[CPI]]/$L$6)</f>
        <v>158.2254727862649</v>
      </c>
      <c r="N1754" s="43">
        <f>1-(Table_Data[[#This Row],[D]]/Table_Data[[#This Row],[E]])</f>
        <v>0.48849516797054759</v>
      </c>
    </row>
    <row r="1755" spans="2:14" x14ac:dyDescent="0.25">
      <c r="B1755" s="27">
        <v>2016.07</v>
      </c>
      <c r="C1755" s="25">
        <v>2148.9</v>
      </c>
      <c r="D1755" s="28">
        <f>D1754*2/3+D1757/3</f>
        <v>44.65</v>
      </c>
      <c r="E1755" s="25">
        <f>E1754*2/3+E1757/3</f>
        <v>87.643333333333331</v>
      </c>
      <c r="F1755" s="25">
        <v>240.62799999999999</v>
      </c>
      <c r="G1755" s="26">
        <v>1.5</v>
      </c>
      <c r="H1755">
        <f t="shared" si="54"/>
        <v>2016</v>
      </c>
      <c r="I1755">
        <f t="shared" si="55"/>
        <v>7.0000000000000009</v>
      </c>
      <c r="J1755">
        <f>Table_Data[[#This Row],[E]]*$J$6/Table_Data[[#This Row],[CPI]]</f>
        <v>96.475485825977586</v>
      </c>
      <c r="K1755">
        <f>Table_Data[[#This Row],[P]]*$J$6/Table_Data[[#This Row],[CPI]]</f>
        <v>2365.4528371594329</v>
      </c>
      <c r="L1755">
        <f>Table_Data[[#This Row],[E]]/(Table_Data[[#This Row],[CPI]]/$L$6)</f>
        <v>6.6653631331349645</v>
      </c>
      <c r="M1755">
        <f>Table_Data[[#This Row],[P]]/(Table_Data[[#This Row],[CPI]]/$L$6)</f>
        <v>163.42599364994933</v>
      </c>
      <c r="N1755" s="43">
        <f>1-(Table_Data[[#This Row],[D]]/Table_Data[[#This Row],[E]])</f>
        <v>0.49054881527402727</v>
      </c>
    </row>
    <row r="1756" spans="2:14" x14ac:dyDescent="0.25">
      <c r="B1756" s="27">
        <v>2016.08</v>
      </c>
      <c r="C1756" s="25">
        <v>2170.9499999999998</v>
      </c>
      <c r="D1756" s="28">
        <f>D1754/3+D1757*2/3</f>
        <v>44.84</v>
      </c>
      <c r="E1756" s="25">
        <f>E1754/3+E1757*2/3</f>
        <v>88.366666666666674</v>
      </c>
      <c r="F1756" s="25">
        <v>240.84899999999999</v>
      </c>
      <c r="G1756" s="26">
        <v>1.56</v>
      </c>
      <c r="H1756">
        <f t="shared" si="54"/>
        <v>2016</v>
      </c>
      <c r="I1756">
        <f t="shared" si="55"/>
        <v>8</v>
      </c>
      <c r="J1756">
        <f>Table_Data[[#This Row],[E]]*$J$6/Table_Data[[#This Row],[CPI]]</f>
        <v>97.182456919757485</v>
      </c>
      <c r="K1756">
        <f>Table_Data[[#This Row],[P]]*$J$6/Table_Data[[#This Row],[CPI]]</f>
        <v>2387.5321182566672</v>
      </c>
      <c r="L1756">
        <f>Table_Data[[#This Row],[E]]/(Table_Data[[#This Row],[CPI]]/$L$6)</f>
        <v>6.7142068266839399</v>
      </c>
      <c r="M1756">
        <f>Table_Data[[#This Row],[P]]/(Table_Data[[#This Row],[CPI]]/$L$6)</f>
        <v>164.95142184522251</v>
      </c>
      <c r="N1756" s="43">
        <f>1-(Table_Data[[#This Row],[D]]/Table_Data[[#This Row],[E]])</f>
        <v>0.49256884194643535</v>
      </c>
    </row>
    <row r="1757" spans="2:14" x14ac:dyDescent="0.25">
      <c r="B1757" s="27">
        <v>2016.09</v>
      </c>
      <c r="C1757" s="25">
        <v>2157.69</v>
      </c>
      <c r="D1757" s="28">
        <v>45.03</v>
      </c>
      <c r="E1757" s="25">
        <v>89.09</v>
      </c>
      <c r="F1757" s="25">
        <v>241.428</v>
      </c>
      <c r="G1757" s="26">
        <v>1.63</v>
      </c>
      <c r="H1757">
        <f t="shared" si="54"/>
        <v>2016</v>
      </c>
      <c r="I1757">
        <f t="shared" si="55"/>
        <v>9</v>
      </c>
      <c r="J1757">
        <f>Table_Data[[#This Row],[E]]*$J$6/Table_Data[[#This Row],[CPI]]</f>
        <v>97.742978983382216</v>
      </c>
      <c r="K1757">
        <f>Table_Data[[#This Row],[P]]*$J$6/Table_Data[[#This Row],[CPI]]</f>
        <v>2367.2583715641936</v>
      </c>
      <c r="L1757">
        <f>Table_Data[[#This Row],[E]]/(Table_Data[[#This Row],[CPI]]/$L$6)</f>
        <v>6.7529325513196481</v>
      </c>
      <c r="M1757">
        <f>Table_Data[[#This Row],[P]]/(Table_Data[[#This Row],[CPI]]/$L$6)</f>
        <v>163.5507356230429</v>
      </c>
      <c r="N1757" s="43">
        <f>1-(Table_Data[[#This Row],[D]]/Table_Data[[#This Row],[E]])</f>
        <v>0.49455606689864184</v>
      </c>
    </row>
    <row r="1758" spans="2:14" x14ac:dyDescent="0.25">
      <c r="B1758" s="27">
        <v>2016.1</v>
      </c>
      <c r="C1758" s="25">
        <v>2143.02</v>
      </c>
      <c r="D1758" s="28">
        <f>D1757*2/3+D1760/3</f>
        <v>45.25333333333333</v>
      </c>
      <c r="E1758" s="25">
        <f>E1757*2/3+E1760/3</f>
        <v>90.91</v>
      </c>
      <c r="F1758" s="25">
        <v>241.72900000000001</v>
      </c>
      <c r="G1758" s="26">
        <v>1.76</v>
      </c>
      <c r="H1758">
        <f t="shared" si="54"/>
        <v>2016</v>
      </c>
      <c r="I1758">
        <f t="shared" si="55"/>
        <v>10</v>
      </c>
      <c r="J1758">
        <f>Table_Data[[#This Row],[E]]*$J$6/Table_Data[[#This Row],[CPI]]</f>
        <v>99.615553243508216</v>
      </c>
      <c r="K1758">
        <f>Table_Data[[#This Row],[P]]*$J$6/Table_Data[[#This Row],[CPI]]</f>
        <v>2348.2358696722363</v>
      </c>
      <c r="L1758">
        <f>Table_Data[[#This Row],[E]]/(Table_Data[[#This Row],[CPI]]/$L$6)</f>
        <v>6.8823062189476643</v>
      </c>
      <c r="M1758">
        <f>Table_Data[[#This Row],[P]]/(Table_Data[[#This Row],[CPI]]/$L$6)</f>
        <v>162.23649624165904</v>
      </c>
      <c r="N1758" s="43">
        <f>1-(Table_Data[[#This Row],[D]]/Table_Data[[#This Row],[E]])</f>
        <v>0.50221831115022186</v>
      </c>
    </row>
    <row r="1759" spans="2:14" x14ac:dyDescent="0.25">
      <c r="B1759" s="27">
        <v>2016.11</v>
      </c>
      <c r="C1759" s="25">
        <v>2164.9899999999998</v>
      </c>
      <c r="D1759" s="28">
        <f>D1757/3+D1760*2/3</f>
        <v>45.476666666666667</v>
      </c>
      <c r="E1759" s="25">
        <f>E1757/3+E1760*2/3</f>
        <v>92.73</v>
      </c>
      <c r="F1759" s="25">
        <v>241.35300000000001</v>
      </c>
      <c r="G1759" s="26">
        <v>2.14</v>
      </c>
      <c r="H1759">
        <f t="shared" si="54"/>
        <v>2016</v>
      </c>
      <c r="I1759">
        <f t="shared" si="55"/>
        <v>11</v>
      </c>
      <c r="J1759">
        <f>Table_Data[[#This Row],[E]]*$J$6/Table_Data[[#This Row],[CPI]]</f>
        <v>101.76813302507118</v>
      </c>
      <c r="K1759">
        <f>Table_Data[[#This Row],[P]]*$J$6/Table_Data[[#This Row],[CPI]]</f>
        <v>2376.0055032669989</v>
      </c>
      <c r="L1759">
        <f>Table_Data[[#This Row],[E]]/(Table_Data[[#This Row],[CPI]]/$L$6)</f>
        <v>7.0310250960211809</v>
      </c>
      <c r="M1759">
        <f>Table_Data[[#This Row],[P]]/(Table_Data[[#This Row],[CPI]]/$L$6)</f>
        <v>164.15506333047443</v>
      </c>
      <c r="N1759" s="43">
        <f>1-(Table_Data[[#This Row],[D]]/Table_Data[[#This Row],[E]])</f>
        <v>0.50957978360113598</v>
      </c>
    </row>
    <row r="1760" spans="2:14" x14ac:dyDescent="0.25">
      <c r="B1760" s="27">
        <v>2016.12</v>
      </c>
      <c r="C1760" s="25">
        <v>2246.63</v>
      </c>
      <c r="D1760" s="28">
        <v>45.7</v>
      </c>
      <c r="E1760" s="25">
        <v>94.55</v>
      </c>
      <c r="F1760" s="25">
        <v>241.43199999999999</v>
      </c>
      <c r="G1760" s="26">
        <v>2.4900000000000002</v>
      </c>
      <c r="H1760">
        <f t="shared" si="54"/>
        <v>2016</v>
      </c>
      <c r="I1760">
        <f t="shared" si="55"/>
        <v>12</v>
      </c>
      <c r="J1760">
        <f>Table_Data[[#This Row],[E]]*$J$6/Table_Data[[#This Row],[CPI]]</f>
        <v>103.73156975877266</v>
      </c>
      <c r="K1760">
        <f>Table_Data[[#This Row],[P]]*$J$6/Table_Data[[#This Row],[CPI]]</f>
        <v>2464.7959446552245</v>
      </c>
      <c r="L1760">
        <f>Table_Data[[#This Row],[E]]/(Table_Data[[#This Row],[CPI]]/$L$6)</f>
        <v>7.166676331223699</v>
      </c>
      <c r="M1760">
        <f>Table_Data[[#This Row],[P]]/(Table_Data[[#This Row],[CPI]]/$L$6)</f>
        <v>170.28947695417347</v>
      </c>
      <c r="N1760" s="43">
        <f>1-(Table_Data[[#This Row],[D]]/Table_Data[[#This Row],[E]])</f>
        <v>0.51665785298783706</v>
      </c>
    </row>
    <row r="1761" spans="2:14" x14ac:dyDescent="0.25">
      <c r="B1761" s="27">
        <v>2017.01</v>
      </c>
      <c r="C1761" s="25">
        <v>2275.12</v>
      </c>
      <c r="D1761" s="28">
        <f>D1760*2/3+D1763/3</f>
        <v>45.926666666666669</v>
      </c>
      <c r="E1761" s="25">
        <f>E1760*2/3+E1763/3</f>
        <v>96.463333333333338</v>
      </c>
      <c r="F1761" s="25">
        <v>242.839</v>
      </c>
      <c r="G1761" s="26">
        <v>2.4300000000000002</v>
      </c>
      <c r="H1761">
        <f t="shared" si="54"/>
        <v>2017</v>
      </c>
      <c r="I1761">
        <f t="shared" si="55"/>
        <v>1</v>
      </c>
      <c r="J1761">
        <f>Table_Data[[#This Row],[E]]*$J$6/Table_Data[[#This Row],[CPI]]</f>
        <v>105.21752413464614</v>
      </c>
      <c r="K1761">
        <f>Table_Data[[#This Row],[P]]*$J$6/Table_Data[[#This Row],[CPI]]</f>
        <v>2481.590519809421</v>
      </c>
      <c r="L1761">
        <f>Table_Data[[#This Row],[E]]/(Table_Data[[#This Row],[CPI]]/$L$6)</f>
        <v>7.2693389447329304</v>
      </c>
      <c r="M1761">
        <f>Table_Data[[#This Row],[P]]/(Table_Data[[#This Row],[CPI]]/$L$6)</f>
        <v>171.44979183739019</v>
      </c>
      <c r="N1761" s="43">
        <f>1-(Table_Data[[#This Row],[D]]/Table_Data[[#This Row],[E]])</f>
        <v>0.52389508967137766</v>
      </c>
    </row>
    <row r="1762" spans="2:14" x14ac:dyDescent="0.25">
      <c r="B1762" s="27">
        <v>2017.02</v>
      </c>
      <c r="C1762" s="25">
        <v>2329.91</v>
      </c>
      <c r="D1762" s="28">
        <f>D1760/3+D1763*2/3</f>
        <v>46.153333333333336</v>
      </c>
      <c r="E1762" s="25">
        <f>E1760/3+E1763*2/3</f>
        <v>98.376666666666665</v>
      </c>
      <c r="F1762" s="25">
        <v>243.60300000000001</v>
      </c>
      <c r="G1762" s="26">
        <v>2.42</v>
      </c>
      <c r="H1762">
        <f t="shared" si="54"/>
        <v>2017</v>
      </c>
      <c r="I1762">
        <f t="shared" si="55"/>
        <v>2</v>
      </c>
      <c r="J1762">
        <f>Table_Data[[#This Row],[E]]*$J$6/Table_Data[[#This Row],[CPI]]</f>
        <v>106.96796154672425</v>
      </c>
      <c r="K1762">
        <f>Table_Data[[#This Row],[P]]*$J$6/Table_Data[[#This Row],[CPI]]</f>
        <v>2533.3824750516205</v>
      </c>
      <c r="L1762">
        <f>Table_Data[[#This Row],[E]]/(Table_Data[[#This Row],[CPI]]/$L$6)</f>
        <v>7.3902743398069815</v>
      </c>
      <c r="M1762">
        <f>Table_Data[[#This Row],[P]]/(Table_Data[[#This Row],[CPI]]/$L$6)</f>
        <v>175.02802921146289</v>
      </c>
      <c r="N1762" s="43">
        <f>1-(Table_Data[[#This Row],[D]]/Table_Data[[#This Row],[E]])</f>
        <v>0.53085081150679359</v>
      </c>
    </row>
    <row r="1763" spans="2:14" x14ac:dyDescent="0.25">
      <c r="B1763" s="27">
        <v>2017.03</v>
      </c>
      <c r="C1763" s="25">
        <v>2366.8200000000002</v>
      </c>
      <c r="D1763" s="28">
        <v>46.38</v>
      </c>
      <c r="E1763" s="25">
        <v>100.29</v>
      </c>
      <c r="F1763" s="25">
        <v>243.80099999999999</v>
      </c>
      <c r="G1763" s="26">
        <v>2.48</v>
      </c>
      <c r="H1763">
        <f t="shared" si="54"/>
        <v>2017</v>
      </c>
      <c r="I1763">
        <f t="shared" si="55"/>
        <v>3</v>
      </c>
      <c r="J1763">
        <f>Table_Data[[#This Row],[E]]*$J$6/Table_Data[[#This Row],[CPI]]</f>
        <v>108.95982514427752</v>
      </c>
      <c r="K1763">
        <f>Table_Data[[#This Row],[P]]*$J$6/Table_Data[[#This Row],[CPI]]</f>
        <v>2571.4257986636649</v>
      </c>
      <c r="L1763">
        <f>Table_Data[[#This Row],[E]]/(Table_Data[[#This Row],[CPI]]/$L$6)</f>
        <v>7.5278895492635396</v>
      </c>
      <c r="M1763">
        <f>Table_Data[[#This Row],[P]]/(Table_Data[[#This Row],[CPI]]/$L$6)</f>
        <v>177.65639189338847</v>
      </c>
      <c r="N1763" s="43">
        <f>1-(Table_Data[[#This Row],[D]]/Table_Data[[#This Row],[E]])</f>
        <v>0.53754113072090937</v>
      </c>
    </row>
    <row r="1764" spans="2:14" x14ac:dyDescent="0.25">
      <c r="B1764" s="27">
        <v>2017.04</v>
      </c>
      <c r="C1764" s="25">
        <v>2359.31</v>
      </c>
      <c r="D1764" s="28">
        <f>D1763*2/3+D1766/3</f>
        <v>46.660000000000004</v>
      </c>
      <c r="E1764" s="25">
        <f>E1763*2/3+E1766/3</f>
        <v>101.53333333333333</v>
      </c>
      <c r="F1764" s="25">
        <v>244.524</v>
      </c>
      <c r="G1764" s="26">
        <v>2.2999999999999998</v>
      </c>
      <c r="H1764">
        <f t="shared" si="54"/>
        <v>2017</v>
      </c>
      <c r="I1764">
        <f t="shared" si="55"/>
        <v>4</v>
      </c>
      <c r="J1764">
        <f>Table_Data[[#This Row],[E]]*$J$6/Table_Data[[#This Row],[CPI]]</f>
        <v>109.98447896048377</v>
      </c>
      <c r="K1764">
        <f>Table_Data[[#This Row],[P]]*$J$6/Table_Data[[#This Row],[CPI]]</f>
        <v>2555.6876006854131</v>
      </c>
      <c r="L1764">
        <f>Table_Data[[#This Row],[E]]/(Table_Data[[#This Row],[CPI]]/$L$6)</f>
        <v>7.5986815200143951</v>
      </c>
      <c r="M1764">
        <f>Table_Data[[#This Row],[P]]/(Table_Data[[#This Row],[CPI]]/$L$6)</f>
        <v>176.56906070569758</v>
      </c>
      <c r="N1764" s="43">
        <f>1-(Table_Data[[#This Row],[D]]/Table_Data[[#This Row],[E]])</f>
        <v>0.54044648719632304</v>
      </c>
    </row>
    <row r="1765" spans="2:14" x14ac:dyDescent="0.25">
      <c r="B1765" s="27">
        <v>2017.05</v>
      </c>
      <c r="C1765" s="25">
        <v>2395.35</v>
      </c>
      <c r="D1765" s="28">
        <f>D1763/3+D1766*2/3</f>
        <v>46.94</v>
      </c>
      <c r="E1765" s="25">
        <f>E1763/3+E1766*2/3</f>
        <v>102.77666666666667</v>
      </c>
      <c r="F1765" s="25">
        <v>244.733</v>
      </c>
      <c r="G1765" s="26">
        <v>2.2999999999999998</v>
      </c>
      <c r="H1765">
        <f t="shared" si="54"/>
        <v>2017</v>
      </c>
      <c r="I1765">
        <f t="shared" si="55"/>
        <v>5</v>
      </c>
      <c r="J1765">
        <f>Table_Data[[#This Row],[E]]*$J$6/Table_Data[[#This Row],[CPI]]</f>
        <v>111.23622534217563</v>
      </c>
      <c r="K1765">
        <f>Table_Data[[#This Row],[P]]*$J$6/Table_Data[[#This Row],[CPI]]</f>
        <v>2592.5115205141929</v>
      </c>
      <c r="L1765">
        <f>Table_Data[[#This Row],[E]]/(Table_Data[[#This Row],[CPI]]/$L$6)</f>
        <v>7.6851630143871077</v>
      </c>
      <c r="M1765">
        <f>Table_Data[[#This Row],[P]]/(Table_Data[[#This Row],[CPI]]/$L$6)</f>
        <v>179.11317640040369</v>
      </c>
      <c r="N1765" s="43">
        <f>1-(Table_Data[[#This Row],[D]]/Table_Data[[#This Row],[E]])</f>
        <v>0.54328154898971892</v>
      </c>
    </row>
    <row r="1766" spans="2:14" x14ac:dyDescent="0.25">
      <c r="B1766" s="27">
        <v>2017.06</v>
      </c>
      <c r="C1766" s="25">
        <v>2433.9899999999998</v>
      </c>
      <c r="D1766" s="28">
        <v>47.22</v>
      </c>
      <c r="E1766" s="25">
        <v>104.02</v>
      </c>
      <c r="F1766" s="25">
        <v>244.95500000000001</v>
      </c>
      <c r="G1766" s="26">
        <v>2.19</v>
      </c>
      <c r="H1766">
        <f t="shared" si="54"/>
        <v>2017</v>
      </c>
      <c r="I1766">
        <f t="shared" si="55"/>
        <v>6</v>
      </c>
      <c r="J1766">
        <f>Table_Data[[#This Row],[E]]*$J$6/Table_Data[[#This Row],[CPI]]</f>
        <v>112.47986585291174</v>
      </c>
      <c r="K1766">
        <f>Table_Data[[#This Row],[P]]*$J$6/Table_Data[[#This Row],[CPI]]</f>
        <v>2631.9445172786836</v>
      </c>
      <c r="L1766">
        <f>Table_Data[[#This Row],[E]]/(Table_Data[[#This Row],[CPI]]/$L$6)</f>
        <v>7.7710844849053897</v>
      </c>
      <c r="M1766">
        <f>Table_Data[[#This Row],[P]]/(Table_Data[[#This Row],[CPI]]/$L$6)</f>
        <v>181.83754975403642</v>
      </c>
      <c r="N1766" s="43">
        <f>1-(Table_Data[[#This Row],[D]]/Table_Data[[#This Row],[E]])</f>
        <v>0.54604883676216109</v>
      </c>
    </row>
    <row r="1767" spans="2:14" x14ac:dyDescent="0.25">
      <c r="B1767" s="27">
        <v>2017.07</v>
      </c>
      <c r="C1767" s="25">
        <v>2454.1</v>
      </c>
      <c r="D1767" s="28">
        <f>D1766*2/3+D1769/3</f>
        <v>47.536666666666669</v>
      </c>
      <c r="E1767" s="25">
        <f>E1766*2/3+E1769/3</f>
        <v>105.03999999999999</v>
      </c>
      <c r="F1767" s="25">
        <v>244.786</v>
      </c>
      <c r="G1767" s="26">
        <v>2.3199999999999998</v>
      </c>
      <c r="H1767">
        <f t="shared" si="54"/>
        <v>2017</v>
      </c>
      <c r="I1767">
        <f t="shared" si="55"/>
        <v>7.0000000000000009</v>
      </c>
      <c r="J1767">
        <f>Table_Data[[#This Row],[E]]*$J$6/Table_Data[[#This Row],[CPI]]</f>
        <v>113.66123912315246</v>
      </c>
      <c r="K1767">
        <f>Table_Data[[#This Row],[P]]*$J$6/Table_Data[[#This Row],[CPI]]</f>
        <v>2655.5221528191973</v>
      </c>
      <c r="L1767">
        <f>Table_Data[[#This Row],[E]]/(Table_Data[[#This Row],[CPI]]/$L$6)</f>
        <v>7.852703994509489</v>
      </c>
      <c r="M1767">
        <f>Table_Data[[#This Row],[P]]/(Table_Data[[#This Row],[CPI]]/$L$6)</f>
        <v>183.46649726700056</v>
      </c>
      <c r="N1767" s="43">
        <f>1-(Table_Data[[#This Row],[D]]/Table_Data[[#This Row],[E]])</f>
        <v>0.54744224422442245</v>
      </c>
    </row>
    <row r="1768" spans="2:14" x14ac:dyDescent="0.25">
      <c r="B1768" s="27">
        <v>2017.08</v>
      </c>
      <c r="C1768" s="25">
        <v>2456.2199999999998</v>
      </c>
      <c r="D1768" s="28">
        <f>D1766/3+D1769*2/3</f>
        <v>47.853333333333339</v>
      </c>
      <c r="E1768" s="25">
        <f>E1766/3+E1769*2/3</f>
        <v>106.06</v>
      </c>
      <c r="F1768" s="25">
        <v>245.51900000000001</v>
      </c>
      <c r="G1768" s="26">
        <v>2.21</v>
      </c>
      <c r="H1768">
        <f t="shared" si="54"/>
        <v>2017</v>
      </c>
      <c r="I1768">
        <f t="shared" si="55"/>
        <v>8</v>
      </c>
      <c r="J1768">
        <f>Table_Data[[#This Row],[E]]*$J$6/Table_Data[[#This Row],[CPI]]</f>
        <v>114.42232421930686</v>
      </c>
      <c r="K1768">
        <f>Table_Data[[#This Row],[P]]*$J$6/Table_Data[[#This Row],[CPI]]</f>
        <v>2649.8812105784073</v>
      </c>
      <c r="L1768">
        <f>Table_Data[[#This Row],[E]]/(Table_Data[[#This Row],[CPI]]/$L$6)</f>
        <v>7.9052863525837109</v>
      </c>
      <c r="M1768">
        <f>Table_Data[[#This Row],[P]]/(Table_Data[[#This Row],[CPI]]/$L$6)</f>
        <v>183.0767720624473</v>
      </c>
      <c r="N1768" s="43">
        <f>1-(Table_Data[[#This Row],[D]]/Table_Data[[#This Row],[E]])</f>
        <v>0.54880885033628757</v>
      </c>
    </row>
    <row r="1769" spans="2:14" x14ac:dyDescent="0.25">
      <c r="B1769" s="27">
        <v>2017.09</v>
      </c>
      <c r="C1769" s="25">
        <v>2492.84</v>
      </c>
      <c r="D1769" s="28">
        <v>48.17</v>
      </c>
      <c r="E1769" s="25">
        <v>107.08</v>
      </c>
      <c r="F1769" s="25">
        <v>246.81899999999999</v>
      </c>
      <c r="G1769" s="26">
        <v>2.2000000000000002</v>
      </c>
      <c r="H1769">
        <f t="shared" si="54"/>
        <v>2017</v>
      </c>
      <c r="I1769">
        <f t="shared" si="55"/>
        <v>9</v>
      </c>
      <c r="J1769">
        <f>Table_Data[[#This Row],[E]]*$J$6/Table_Data[[#This Row],[CPI]]</f>
        <v>114.91428601525816</v>
      </c>
      <c r="K1769">
        <f>Table_Data[[#This Row],[P]]*$J$6/Table_Data[[#This Row],[CPI]]</f>
        <v>2675.223466102691</v>
      </c>
      <c r="L1769">
        <f>Table_Data[[#This Row],[E]]/(Table_Data[[#This Row],[CPI]]/$L$6)</f>
        <v>7.9392753394187654</v>
      </c>
      <c r="M1769">
        <f>Table_Data[[#This Row],[P]]/(Table_Data[[#This Row],[CPI]]/$L$6)</f>
        <v>184.82763482551997</v>
      </c>
      <c r="N1769" s="43">
        <f>1-(Table_Data[[#This Row],[D]]/Table_Data[[#This Row],[E]])</f>
        <v>0.55014942099364961</v>
      </c>
    </row>
    <row r="1770" spans="2:14" x14ac:dyDescent="0.25">
      <c r="B1770" s="27">
        <v>2017.1</v>
      </c>
      <c r="C1770" s="25">
        <v>2557</v>
      </c>
      <c r="D1770" s="28">
        <f>D1769*2/3+D1772/3</f>
        <v>48.423333333333332</v>
      </c>
      <c r="E1770" s="25">
        <f>E1769*2/3+E1772/3</f>
        <v>108.01333333333334</v>
      </c>
      <c r="F1770" s="25">
        <v>246.66300000000001</v>
      </c>
      <c r="G1770" s="26">
        <v>2.36</v>
      </c>
      <c r="H1770">
        <f t="shared" si="54"/>
        <v>2017</v>
      </c>
      <c r="I1770">
        <f t="shared" si="55"/>
        <v>10</v>
      </c>
      <c r="J1770">
        <f>Table_Data[[#This Row],[E]]*$J$6/Table_Data[[#This Row],[CPI]]</f>
        <v>115.98921481265262</v>
      </c>
      <c r="K1770">
        <f>Table_Data[[#This Row],[P]]*$J$6/Table_Data[[#This Row],[CPI]]</f>
        <v>2745.8130688429155</v>
      </c>
      <c r="L1770">
        <f>Table_Data[[#This Row],[E]]/(Table_Data[[#This Row],[CPI]]/$L$6)</f>
        <v>8.0135407418218385</v>
      </c>
      <c r="M1770">
        <f>Table_Data[[#This Row],[P]]/(Table_Data[[#This Row],[CPI]]/$L$6)</f>
        <v>189.70457668965349</v>
      </c>
      <c r="N1770" s="43">
        <f>1-(Table_Data[[#This Row],[D]]/Table_Data[[#This Row],[E]])</f>
        <v>0.55169114924083451</v>
      </c>
    </row>
    <row r="1771" spans="2:14" x14ac:dyDescent="0.25">
      <c r="B1771" s="27">
        <v>2017.11</v>
      </c>
      <c r="C1771" s="25">
        <v>2593.61</v>
      </c>
      <c r="D1771" s="28">
        <f>D1769/3+D1772*2/3</f>
        <v>48.676666666666662</v>
      </c>
      <c r="E1771" s="25">
        <f>E1769/3+E1772*2/3</f>
        <v>108.94666666666666</v>
      </c>
      <c r="F1771" s="25">
        <v>246.66900000000001</v>
      </c>
      <c r="G1771" s="26">
        <v>2.35</v>
      </c>
      <c r="H1771">
        <f t="shared" si="54"/>
        <v>2017</v>
      </c>
      <c r="I1771">
        <f t="shared" si="55"/>
        <v>11</v>
      </c>
      <c r="J1771">
        <f>Table_Data[[#This Row],[E]]*$J$6/Table_Data[[#This Row],[CPI]]</f>
        <v>116.98862129682556</v>
      </c>
      <c r="K1771">
        <f>Table_Data[[#This Row],[P]]*$J$6/Table_Data[[#This Row],[CPI]]</f>
        <v>2785.0586655396505</v>
      </c>
      <c r="L1771">
        <f>Table_Data[[#This Row],[E]]/(Table_Data[[#This Row],[CPI]]/$L$6)</f>
        <v>8.0825884079474921</v>
      </c>
      <c r="M1771">
        <f>Table_Data[[#This Row],[P]]/(Table_Data[[#This Row],[CPI]]/$L$6)</f>
        <v>192.41600282159493</v>
      </c>
      <c r="N1771" s="43">
        <f>1-(Table_Data[[#This Row],[D]]/Table_Data[[#This Row],[E]])</f>
        <v>0.55320646187737121</v>
      </c>
    </row>
    <row r="1772" spans="2:14" x14ac:dyDescent="0.25">
      <c r="B1772" s="27">
        <v>2017.12</v>
      </c>
      <c r="C1772" s="25">
        <v>2664.34</v>
      </c>
      <c r="D1772" s="28">
        <v>48.93</v>
      </c>
      <c r="E1772" s="25">
        <v>109.88</v>
      </c>
      <c r="F1772" s="25">
        <v>246.524</v>
      </c>
      <c r="G1772" s="26">
        <v>2.4</v>
      </c>
      <c r="H1772">
        <f t="shared" si="54"/>
        <v>2017</v>
      </c>
      <c r="I1772">
        <f t="shared" si="55"/>
        <v>12</v>
      </c>
      <c r="J1772">
        <f>Table_Data[[#This Row],[E]]*$J$6/Table_Data[[#This Row],[CPI]]</f>
        <v>118.06024873845953</v>
      </c>
      <c r="K1772">
        <f>Table_Data[[#This Row],[P]]*$J$6/Table_Data[[#This Row],[CPI]]</f>
        <v>2862.6924201294805</v>
      </c>
      <c r="L1772">
        <f>Table_Data[[#This Row],[E]]/(Table_Data[[#This Row],[CPI]]/$L$6)</f>
        <v>8.1566257240674336</v>
      </c>
      <c r="M1772">
        <f>Table_Data[[#This Row],[P]]/(Table_Data[[#This Row],[CPI]]/$L$6)</f>
        <v>197.77961577777418</v>
      </c>
      <c r="N1772" s="43">
        <f>1-(Table_Data[[#This Row],[D]]/Table_Data[[#This Row],[E]])</f>
        <v>0.55469603203494722</v>
      </c>
    </row>
    <row r="1773" spans="2:14" x14ac:dyDescent="0.25">
      <c r="B1773" s="27">
        <v>2018.01</v>
      </c>
      <c r="C1773" s="25">
        <v>2789.8</v>
      </c>
      <c r="D1773" s="28">
        <f>D1772*2/3+D1775/3</f>
        <v>49.286666666666662</v>
      </c>
      <c r="E1773" s="25">
        <f>E1772*2/3+E1775/3</f>
        <v>111.73333333333332</v>
      </c>
      <c r="F1773" s="25">
        <v>247.86699999999999</v>
      </c>
      <c r="G1773" s="26">
        <v>2.58</v>
      </c>
      <c r="H1773">
        <f t="shared" si="54"/>
        <v>2018</v>
      </c>
      <c r="I1773">
        <f t="shared" si="55"/>
        <v>1</v>
      </c>
      <c r="J1773">
        <f>Table_Data[[#This Row],[E]]*$J$6/Table_Data[[#This Row],[CPI]]</f>
        <v>119.4010906386624</v>
      </c>
      <c r="K1773">
        <f>Table_Data[[#This Row],[P]]*$J$6/Table_Data[[#This Row],[CPI]]</f>
        <v>2981.251455821066</v>
      </c>
      <c r="L1773">
        <f>Table_Data[[#This Row],[E]]/(Table_Data[[#This Row],[CPI]]/$L$6)</f>
        <v>8.2492627094369162</v>
      </c>
      <c r="M1773">
        <f>Table_Data[[#This Row],[P]]/(Table_Data[[#This Row],[CPI]]/$L$6)</f>
        <v>205.97070202971759</v>
      </c>
      <c r="N1773" s="43">
        <f>1-(Table_Data[[#This Row],[D]]/Table_Data[[#This Row],[E]])</f>
        <v>0.55889021479713596</v>
      </c>
    </row>
    <row r="1774" spans="2:14" x14ac:dyDescent="0.25">
      <c r="B1774" s="27">
        <v>2018.02</v>
      </c>
      <c r="C1774" s="25">
        <v>2705.16</v>
      </c>
      <c r="D1774" s="28">
        <f>D1772/3+D1775*2/3</f>
        <v>49.643333333333331</v>
      </c>
      <c r="E1774" s="25">
        <f>E1772/3+E1775*2/3</f>
        <v>113.58666666666666</v>
      </c>
      <c r="F1774" s="25">
        <v>248.99100000000001</v>
      </c>
      <c r="G1774" s="26">
        <v>2.86</v>
      </c>
      <c r="H1774">
        <f t="shared" si="54"/>
        <v>2018</v>
      </c>
      <c r="I1774">
        <f t="shared" si="55"/>
        <v>2</v>
      </c>
      <c r="J1774">
        <f>Table_Data[[#This Row],[E]]*$J$6/Table_Data[[#This Row],[CPI]]</f>
        <v>120.83366670549002</v>
      </c>
      <c r="K1774">
        <f>Table_Data[[#This Row],[P]]*$J$6/Table_Data[[#This Row],[CPI]]</f>
        <v>2877.7532734918127</v>
      </c>
      <c r="L1774">
        <f>Table_Data[[#This Row],[E]]/(Table_Data[[#This Row],[CPI]]/$L$6)</f>
        <v>8.3482374864954956</v>
      </c>
      <c r="M1774">
        <f>Table_Data[[#This Row],[P]]/(Table_Data[[#This Row],[CPI]]/$L$6)</f>
        <v>198.82015012590816</v>
      </c>
      <c r="N1774" s="43">
        <f>1-(Table_Data[[#This Row],[D]]/Table_Data[[#This Row],[E]])</f>
        <v>0.56294752905270573</v>
      </c>
    </row>
    <row r="1775" spans="2:14" x14ac:dyDescent="0.25">
      <c r="B1775" s="27">
        <v>2018.03</v>
      </c>
      <c r="C1775" s="25">
        <v>2702.77</v>
      </c>
      <c r="D1775" s="28">
        <v>50</v>
      </c>
      <c r="E1775" s="25">
        <v>115.44</v>
      </c>
      <c r="F1775" s="25">
        <v>249.554</v>
      </c>
      <c r="G1775" s="26">
        <v>2.84</v>
      </c>
      <c r="H1775">
        <f t="shared" si="54"/>
        <v>2018</v>
      </c>
      <c r="I1775">
        <f t="shared" si="55"/>
        <v>3</v>
      </c>
      <c r="J1775">
        <f>Table_Data[[#This Row],[E]]*$J$6/Table_Data[[#This Row],[CPI]]</f>
        <v>122.52819381777091</v>
      </c>
      <c r="K1775">
        <f>Table_Data[[#This Row],[P]]*$J$6/Table_Data[[#This Row],[CPI]]</f>
        <v>2868.7242412063124</v>
      </c>
      <c r="L1775">
        <f>Table_Data[[#This Row],[E]]/(Table_Data[[#This Row],[CPI]]/$L$6)</f>
        <v>8.4653101132420243</v>
      </c>
      <c r="M1775">
        <f>Table_Data[[#This Row],[P]]/(Table_Data[[#This Row],[CPI]]/$L$6)</f>
        <v>198.19634628176667</v>
      </c>
      <c r="N1775" s="43">
        <f>1-(Table_Data[[#This Row],[D]]/Table_Data[[#This Row],[E]])</f>
        <v>0.56687456687456694</v>
      </c>
    </row>
    <row r="1776" spans="2:14" x14ac:dyDescent="0.25">
      <c r="B1776" s="27">
        <v>2018.04</v>
      </c>
      <c r="C1776" s="25">
        <v>2653.63</v>
      </c>
      <c r="D1776" s="28">
        <f>D1775*2/3+D1778/3</f>
        <v>50.33</v>
      </c>
      <c r="E1776" s="25">
        <f>E1775*2/3+E1778/3</f>
        <v>117.78666666666666</v>
      </c>
      <c r="F1776" s="25">
        <v>250.54599999999999</v>
      </c>
      <c r="G1776" s="26">
        <v>2.87</v>
      </c>
      <c r="H1776">
        <f t="shared" si="54"/>
        <v>2018</v>
      </c>
      <c r="I1776">
        <f t="shared" si="55"/>
        <v>4</v>
      </c>
      <c r="J1776">
        <f>Table_Data[[#This Row],[E]]*$J$6/Table_Data[[#This Row],[CPI]]</f>
        <v>124.5239553082734</v>
      </c>
      <c r="K1776">
        <f>Table_Data[[#This Row],[P]]*$J$6/Table_Data[[#This Row],[CPI]]</f>
        <v>2805.4151872710004</v>
      </c>
      <c r="L1776">
        <f>Table_Data[[#This Row],[E]]/(Table_Data[[#This Row],[CPI]]/$L$6)</f>
        <v>8.6031946229434908</v>
      </c>
      <c r="M1776">
        <f>Table_Data[[#This Row],[P]]/(Table_Data[[#This Row],[CPI]]/$L$6)</f>
        <v>193.82240786123108</v>
      </c>
      <c r="N1776" s="43">
        <f>1-(Table_Data[[#This Row],[D]]/Table_Data[[#This Row],[E]])</f>
        <v>0.57270206022186998</v>
      </c>
    </row>
    <row r="1777" spans="2:14" x14ac:dyDescent="0.25">
      <c r="B1777" s="27">
        <v>2018.05</v>
      </c>
      <c r="C1777" s="25">
        <v>2701.49</v>
      </c>
      <c r="D1777" s="28">
        <f>D1775/3+D1778*2/3</f>
        <v>50.66</v>
      </c>
      <c r="E1777" s="25">
        <f>E1775/3+E1778*2/3</f>
        <v>120.13333333333333</v>
      </c>
      <c r="F1777" s="25">
        <v>251.58799999999999</v>
      </c>
      <c r="G1777" s="26">
        <v>2.976</v>
      </c>
      <c r="H1777">
        <f t="shared" si="54"/>
        <v>2018</v>
      </c>
      <c r="I1777">
        <f t="shared" si="55"/>
        <v>5</v>
      </c>
      <c r="J1777">
        <f>Table_Data[[#This Row],[E]]*$J$6/Table_Data[[#This Row],[CPI]]</f>
        <v>126.47883417863068</v>
      </c>
      <c r="K1777">
        <f>Table_Data[[#This Row],[P]]*$J$6/Table_Data[[#This Row],[CPI]]</f>
        <v>2844.1840100879213</v>
      </c>
      <c r="L1777">
        <f>Table_Data[[#This Row],[E]]/(Table_Data[[#This Row],[CPI]]/$L$6)</f>
        <v>8.7382546067379998</v>
      </c>
      <c r="M1777">
        <f>Table_Data[[#This Row],[P]]/(Table_Data[[#This Row],[CPI]]/$L$6)</f>
        <v>196.5008943192839</v>
      </c>
      <c r="N1777" s="43">
        <f>1-(Table_Data[[#This Row],[D]]/Table_Data[[#This Row],[E]])</f>
        <v>0.57830188679245276</v>
      </c>
    </row>
    <row r="1778" spans="2:14" x14ac:dyDescent="0.25">
      <c r="B1778" s="27">
        <v>2018.06</v>
      </c>
      <c r="C1778" s="25">
        <v>2754.35</v>
      </c>
      <c r="D1778" s="28">
        <v>50.99</v>
      </c>
      <c r="E1778" s="25">
        <v>122.48</v>
      </c>
      <c r="F1778" s="25">
        <v>251.989</v>
      </c>
      <c r="G1778" s="26">
        <v>2.91</v>
      </c>
      <c r="H1778">
        <f t="shared" si="54"/>
        <v>2018</v>
      </c>
      <c r="I1778">
        <f t="shared" si="55"/>
        <v>6</v>
      </c>
      <c r="J1778">
        <f>Table_Data[[#This Row],[E]]*$J$6/Table_Data[[#This Row],[CPI]]</f>
        <v>128.7442505823667</v>
      </c>
      <c r="K1778">
        <f>Table_Data[[#This Row],[P]]*$J$6/Table_Data[[#This Row],[CPI]]</f>
        <v>2895.2214777232343</v>
      </c>
      <c r="L1778">
        <f>Table_Data[[#This Row],[E]]/(Table_Data[[#This Row],[CPI]]/$L$6)</f>
        <v>8.8947692161165772</v>
      </c>
      <c r="M1778">
        <f>Table_Data[[#This Row],[P]]/(Table_Data[[#This Row],[CPI]]/$L$6)</f>
        <v>200.02700514705006</v>
      </c>
      <c r="N1778" s="43">
        <f>1-(Table_Data[[#This Row],[D]]/Table_Data[[#This Row],[E]])</f>
        <v>0.58368713259307636</v>
      </c>
    </row>
    <row r="1779" spans="2:14" x14ac:dyDescent="0.25">
      <c r="B1779" s="27">
        <v>2018.07</v>
      </c>
      <c r="C1779" s="25">
        <v>2793.64</v>
      </c>
      <c r="D1779" s="28">
        <f>D1778*2/3+D1781/3</f>
        <v>51.44</v>
      </c>
      <c r="E1779" s="25">
        <f>E1778*2/3+E1781/3</f>
        <v>125.11666666666667</v>
      </c>
      <c r="F1779" s="25">
        <v>252.006</v>
      </c>
      <c r="G1779" s="26">
        <v>2.89</v>
      </c>
      <c r="H1779">
        <f t="shared" si="54"/>
        <v>2018</v>
      </c>
      <c r="I1779">
        <f t="shared" si="55"/>
        <v>7.0000000000000009</v>
      </c>
      <c r="J1779">
        <f>Table_Data[[#This Row],[E]]*$J$6/Table_Data[[#This Row],[CPI]]</f>
        <v>131.50689791777444</v>
      </c>
      <c r="K1779">
        <f>Table_Data[[#This Row],[P]]*$J$6/Table_Data[[#This Row],[CPI]]</f>
        <v>2936.3228743760069</v>
      </c>
      <c r="L1779">
        <f>Table_Data[[#This Row],[E]]/(Table_Data[[#This Row],[CPI]]/$L$6)</f>
        <v>9.0856368499162734</v>
      </c>
      <c r="M1779">
        <f>Table_Data[[#This Row],[P]]/(Table_Data[[#This Row],[CPI]]/$L$6)</f>
        <v>202.86664603223733</v>
      </c>
      <c r="N1779" s="43">
        <f>1-(Table_Data[[#This Row],[D]]/Table_Data[[#This Row],[E]])</f>
        <v>0.58886372718795799</v>
      </c>
    </row>
    <row r="1780" spans="2:14" x14ac:dyDescent="0.25">
      <c r="B1780" s="27">
        <v>2018.08</v>
      </c>
      <c r="C1780" s="25">
        <v>2857.82</v>
      </c>
      <c r="D1780" s="28">
        <f>D1778/3+D1781*2/3</f>
        <v>51.89</v>
      </c>
      <c r="E1780" s="25">
        <f>E1778/3+E1781*2/3</f>
        <v>127.75333333333333</v>
      </c>
      <c r="F1780" s="25">
        <v>252.14599999999999</v>
      </c>
      <c r="G1780" s="26">
        <v>2.89</v>
      </c>
      <c r="H1780">
        <f t="shared" si="54"/>
        <v>2018</v>
      </c>
      <c r="I1780">
        <f t="shared" si="55"/>
        <v>8</v>
      </c>
      <c r="J1780">
        <f>Table_Data[[#This Row],[E]]*$J$6/Table_Data[[#This Row],[CPI]]</f>
        <v>134.20367435268983</v>
      </c>
      <c r="K1780">
        <f>Table_Data[[#This Row],[P]]*$J$6/Table_Data[[#This Row],[CPI]]</f>
        <v>3002.1130144440131</v>
      </c>
      <c r="L1780">
        <f>Table_Data[[#This Row],[E]]/(Table_Data[[#This Row],[CPI]]/$L$6)</f>
        <v>9.2719535507206139</v>
      </c>
      <c r="M1780">
        <f>Table_Data[[#This Row],[P]]/(Table_Data[[#This Row],[CPI]]/$L$6)</f>
        <v>207.41199939717467</v>
      </c>
      <c r="N1780" s="43">
        <f>1-(Table_Data[[#This Row],[D]]/Table_Data[[#This Row],[E]])</f>
        <v>0.59382664509732297</v>
      </c>
    </row>
    <row r="1781" spans="2:14" x14ac:dyDescent="0.25">
      <c r="B1781" s="27">
        <v>2018.09</v>
      </c>
      <c r="C1781" s="25">
        <v>2901.5</v>
      </c>
      <c r="D1781" s="28">
        <v>52.34</v>
      </c>
      <c r="E1781" s="25">
        <v>130.38999999999999</v>
      </c>
      <c r="F1781" s="25">
        <v>252.43899999999999</v>
      </c>
      <c r="G1781" s="26">
        <v>3</v>
      </c>
      <c r="H1781">
        <f t="shared" si="54"/>
        <v>2018</v>
      </c>
      <c r="I1781">
        <f t="shared" si="55"/>
        <v>9</v>
      </c>
      <c r="J1781">
        <f>Table_Data[[#This Row],[E]]*$J$6/Table_Data[[#This Row],[CPI]]</f>
        <v>136.81448599463633</v>
      </c>
      <c r="K1781">
        <f>Table_Data[[#This Row],[P]]*$J$6/Table_Data[[#This Row],[CPI]]</f>
        <v>3044.4607033778461</v>
      </c>
      <c r="L1781">
        <f>Table_Data[[#This Row],[E]]/(Table_Data[[#This Row],[CPI]]/$L$6)</f>
        <v>9.4523310581962363</v>
      </c>
      <c r="M1781">
        <f>Table_Data[[#This Row],[P]]/(Table_Data[[#This Row],[CPI]]/$L$6)</f>
        <v>210.33774496016861</v>
      </c>
      <c r="N1781" s="43">
        <f>1-(Table_Data[[#This Row],[D]]/Table_Data[[#This Row],[E]])</f>
        <v>0.59858884883810104</v>
      </c>
    </row>
    <row r="1782" spans="2:14" x14ac:dyDescent="0.25">
      <c r="B1782" s="27">
        <v>2018.1</v>
      </c>
      <c r="C1782" s="25">
        <v>2785.46</v>
      </c>
      <c r="D1782" s="28">
        <f>D1781*2/3+D1784/3</f>
        <v>52.81</v>
      </c>
      <c r="E1782" s="25">
        <f>E1781*2/3+E1784/3</f>
        <v>131.05666666666667</v>
      </c>
      <c r="F1782" s="25">
        <v>252.88499999999999</v>
      </c>
      <c r="G1782" s="26">
        <v>3.15</v>
      </c>
      <c r="H1782">
        <f t="shared" si="54"/>
        <v>2018</v>
      </c>
      <c r="I1782">
        <f t="shared" si="55"/>
        <v>10</v>
      </c>
      <c r="J1782">
        <f>Table_Data[[#This Row],[E]]*$J$6/Table_Data[[#This Row],[CPI]]</f>
        <v>137.27147397697243</v>
      </c>
      <c r="K1782">
        <f>Table_Data[[#This Row],[P]]*$J$6/Table_Data[[#This Row],[CPI]]</f>
        <v>2917.5486423473121</v>
      </c>
      <c r="L1782">
        <f>Table_Data[[#This Row],[E]]/(Table_Data[[#This Row],[CPI]]/$L$6)</f>
        <v>9.4839037507167294</v>
      </c>
      <c r="M1782">
        <f>Table_Data[[#This Row],[P]]/(Table_Data[[#This Row],[CPI]]/$L$6)</f>
        <v>201.56955928584139</v>
      </c>
      <c r="N1782" s="43">
        <f>1-(Table_Data[[#This Row],[D]]/Table_Data[[#This Row],[E]])</f>
        <v>0.59704453544268388</v>
      </c>
    </row>
    <row r="1783" spans="2:14" x14ac:dyDescent="0.25">
      <c r="B1783" s="27">
        <v>2018.11</v>
      </c>
      <c r="C1783" s="25">
        <v>2723.23</v>
      </c>
      <c r="D1783" s="28">
        <f>D1781/3+D1784*2/3</f>
        <v>53.28</v>
      </c>
      <c r="E1783" s="25">
        <f>E1781/3+E1784*2/3</f>
        <v>131.72333333333333</v>
      </c>
      <c r="F1783" s="25">
        <v>252.03800000000001</v>
      </c>
      <c r="G1783" s="26">
        <v>3.12</v>
      </c>
      <c r="H1783">
        <f t="shared" si="54"/>
        <v>2018</v>
      </c>
      <c r="I1783">
        <f t="shared" si="55"/>
        <v>11</v>
      </c>
      <c r="J1783">
        <f>Table_Data[[#This Row],[E]]*$J$6/Table_Data[[#This Row],[CPI]]</f>
        <v>138.43341624411133</v>
      </c>
      <c r="K1783">
        <f>Table_Data[[#This Row],[P]]*$J$6/Table_Data[[#This Row],[CPI]]</f>
        <v>2861.9533273157222</v>
      </c>
      <c r="L1783">
        <f>Table_Data[[#This Row],[E]]/(Table_Data[[#This Row],[CPI]]/$L$6)</f>
        <v>9.5641807981336147</v>
      </c>
      <c r="M1783">
        <f>Table_Data[[#This Row],[P]]/(Table_Data[[#This Row],[CPI]]/$L$6)</f>
        <v>197.72855283727057</v>
      </c>
      <c r="N1783" s="43">
        <f>1-(Table_Data[[#This Row],[D]]/Table_Data[[#This Row],[E]])</f>
        <v>0.59551585393628059</v>
      </c>
    </row>
    <row r="1784" spans="2:14" x14ac:dyDescent="0.25">
      <c r="B1784" s="27">
        <v>2018.12</v>
      </c>
      <c r="C1784" s="25">
        <v>2567.31</v>
      </c>
      <c r="D1784" s="28">
        <v>53.75</v>
      </c>
      <c r="E1784" s="25">
        <v>132.38999999999999</v>
      </c>
      <c r="F1784" s="25">
        <v>251.233</v>
      </c>
      <c r="G1784" s="26">
        <v>2.83</v>
      </c>
      <c r="H1784">
        <f t="shared" si="54"/>
        <v>2018</v>
      </c>
      <c r="I1784">
        <f t="shared" si="55"/>
        <v>12</v>
      </c>
      <c r="J1784">
        <f>Table_Data[[#This Row],[E]]*$J$6/Table_Data[[#This Row],[CPI]]</f>
        <v>139.57985626888185</v>
      </c>
      <c r="K1784">
        <f>Table_Data[[#This Row],[P]]*$J$6/Table_Data[[#This Row],[CPI]]</f>
        <v>2706.7358622075922</v>
      </c>
      <c r="L1784">
        <f>Table_Data[[#This Row],[E]]/(Table_Data[[#This Row],[CPI]]/$L$6)</f>
        <v>9.6433868162223906</v>
      </c>
      <c r="M1784">
        <f>Table_Data[[#This Row],[P]]/(Table_Data[[#This Row],[CPI]]/$L$6)</f>
        <v>187.00478440332282</v>
      </c>
      <c r="N1784" s="43">
        <f>1-(Table_Data[[#This Row],[D]]/Table_Data[[#This Row],[E]])</f>
        <v>0.59400256816980135</v>
      </c>
    </row>
    <row r="1785" spans="2:14" x14ac:dyDescent="0.25">
      <c r="B1785" s="27">
        <v>2019.01</v>
      </c>
      <c r="C1785" s="25">
        <v>2607.39</v>
      </c>
      <c r="D1785" s="28">
        <f>D1784*2/3+D1787/3</f>
        <v>54.146666666666668</v>
      </c>
      <c r="E1785" s="25">
        <f>E1784*2/3+E1787/3</f>
        <v>133.05666666666664</v>
      </c>
      <c r="F1785" s="25">
        <v>251.71199999999999</v>
      </c>
      <c r="G1785" s="26">
        <v>2.71</v>
      </c>
      <c r="H1785">
        <f t="shared" si="54"/>
        <v>2019</v>
      </c>
      <c r="I1785">
        <f t="shared" si="55"/>
        <v>1</v>
      </c>
      <c r="J1785">
        <f>Table_Data[[#This Row],[E]]*$J$6/Table_Data[[#This Row],[CPI]]</f>
        <v>140.01577476110262</v>
      </c>
      <c r="K1785">
        <f>Table_Data[[#This Row],[P]]*$J$6/Table_Data[[#This Row],[CPI]]</f>
        <v>2743.7612868278029</v>
      </c>
      <c r="L1785">
        <f>Table_Data[[#This Row],[E]]/(Table_Data[[#This Row],[CPI]]/$L$6)</f>
        <v>9.6735038456648859</v>
      </c>
      <c r="M1785">
        <f>Table_Data[[#This Row],[P]]/(Table_Data[[#This Row],[CPI]]/$L$6)</f>
        <v>189.56282179633868</v>
      </c>
      <c r="N1785" s="43">
        <f>1-(Table_Data[[#This Row],[D]]/Table_Data[[#This Row],[E]])</f>
        <v>0.59305559034997612</v>
      </c>
    </row>
    <row r="1786" spans="2:14" x14ac:dyDescent="0.25">
      <c r="B1786" s="27">
        <v>2019.02</v>
      </c>
      <c r="C1786" s="25">
        <v>2754.86</v>
      </c>
      <c r="D1786" s="28">
        <f>D1784/3+D1787*2/3</f>
        <v>54.543333333333337</v>
      </c>
      <c r="E1786" s="25">
        <f>E1784/3+E1787*2/3</f>
        <v>133.7233333333333</v>
      </c>
      <c r="F1786" s="25">
        <v>252.77600000000001</v>
      </c>
      <c r="G1786" s="26">
        <v>2.68</v>
      </c>
      <c r="H1786">
        <f t="shared" si="54"/>
        <v>2019</v>
      </c>
      <c r="I1786">
        <f t="shared" si="55"/>
        <v>2</v>
      </c>
      <c r="J1786">
        <f>Table_Data[[#This Row],[E]]*$J$6/Table_Data[[#This Row],[CPI]]</f>
        <v>140.12499352522914</v>
      </c>
      <c r="K1786">
        <f>Table_Data[[#This Row],[P]]*$J$6/Table_Data[[#This Row],[CPI]]</f>
        <v>2886.7418276260405</v>
      </c>
      <c r="L1786">
        <f>Table_Data[[#This Row],[E]]/(Table_Data[[#This Row],[CPI]]/$L$6)</f>
        <v>9.6810496249643929</v>
      </c>
      <c r="M1786">
        <f>Table_Data[[#This Row],[P]]/(Table_Data[[#This Row],[CPI]]/$L$6)</f>
        <v>199.44115738835967</v>
      </c>
      <c r="N1786" s="43">
        <f>1-(Table_Data[[#This Row],[D]]/Table_Data[[#This Row],[E]])</f>
        <v>0.59211805469003154</v>
      </c>
    </row>
    <row r="1787" spans="2:14" x14ac:dyDescent="0.25">
      <c r="B1787" s="27">
        <v>2019.03</v>
      </c>
      <c r="C1787" s="25">
        <v>2803.98</v>
      </c>
      <c r="D1787" s="33">
        <v>54.94</v>
      </c>
      <c r="E1787" s="25">
        <v>134.38999999999999</v>
      </c>
      <c r="F1787" s="25">
        <v>254.202</v>
      </c>
      <c r="G1787" s="26">
        <v>2.57</v>
      </c>
      <c r="H1787">
        <f t="shared" si="54"/>
        <v>2019</v>
      </c>
      <c r="I1787">
        <f t="shared" si="55"/>
        <v>3</v>
      </c>
      <c r="J1787">
        <f>Table_Data[[#This Row],[E]]*$J$6/Table_Data[[#This Row],[CPI]]</f>
        <v>140.03359544771479</v>
      </c>
      <c r="K1787">
        <f>Table_Data[[#This Row],[P]]*$J$6/Table_Data[[#This Row],[CPI]]</f>
        <v>2921.7307907097506</v>
      </c>
      <c r="L1787">
        <f>Table_Data[[#This Row],[E]]/(Table_Data[[#This Row],[CPI]]/$L$6)</f>
        <v>9.6747350532253868</v>
      </c>
      <c r="M1787">
        <f>Table_Data[[#This Row],[P]]/(Table_Data[[#This Row],[CPI]]/$L$6)</f>
        <v>201.85849835957231</v>
      </c>
      <c r="N1787" s="43">
        <f>1-(Table_Data[[#This Row],[D]]/Table_Data[[#This Row],[E]])</f>
        <v>0.59118982067118087</v>
      </c>
    </row>
    <row r="1788" spans="2:14" x14ac:dyDescent="0.25">
      <c r="B1788" s="27">
        <v>2019.04</v>
      </c>
      <c r="C1788" s="25">
        <v>2903.8</v>
      </c>
      <c r="D1788" s="28">
        <f>D1787*2/3+D1790/3</f>
        <v>55.319091580592705</v>
      </c>
      <c r="E1788" s="25">
        <f>E1787*2/3+E1790/3</f>
        <v>134.68333333333334</v>
      </c>
      <c r="F1788" s="25">
        <v>255.548</v>
      </c>
      <c r="G1788" s="26">
        <v>2.5299999999999998</v>
      </c>
      <c r="H1788">
        <f t="shared" si="54"/>
        <v>2019</v>
      </c>
      <c r="I1788">
        <f t="shared" si="55"/>
        <v>4</v>
      </c>
      <c r="J1788">
        <f>Table_Data[[#This Row],[E]]*$J$6/Table_Data[[#This Row],[CPI]]</f>
        <v>139.60006450190701</v>
      </c>
      <c r="K1788">
        <f>Table_Data[[#This Row],[P]]*$J$6/Table_Data[[#This Row],[CPI]]</f>
        <v>3009.8057218213412</v>
      </c>
      <c r="L1788">
        <f>Table_Data[[#This Row],[E]]/(Table_Data[[#This Row],[CPI]]/$L$6)</f>
        <v>9.6447829761923405</v>
      </c>
      <c r="M1788">
        <f>Table_Data[[#This Row],[P]]/(Table_Data[[#This Row],[CPI]]/$L$6)</f>
        <v>207.94347832892453</v>
      </c>
      <c r="N1788" s="43">
        <f>1-(Table_Data[[#This Row],[D]]/Table_Data[[#This Row],[E]])</f>
        <v>0.58926549995847521</v>
      </c>
    </row>
    <row r="1789" spans="2:14" x14ac:dyDescent="0.25">
      <c r="B1789" s="27">
        <v>2019.05</v>
      </c>
      <c r="C1789" s="25">
        <v>2854.71</v>
      </c>
      <c r="D1789" s="28">
        <f>D1787/3+D1790*2/3</f>
        <v>55.698183161185412</v>
      </c>
      <c r="E1789" s="25">
        <f>E1787/3+E1790*2/3</f>
        <v>134.97666666666666</v>
      </c>
      <c r="F1789" s="25">
        <v>256.09199999999998</v>
      </c>
      <c r="G1789" s="26">
        <v>2.4</v>
      </c>
      <c r="H1789">
        <f t="shared" si="54"/>
        <v>2019</v>
      </c>
      <c r="I1789">
        <f t="shared" si="55"/>
        <v>5</v>
      </c>
      <c r="J1789">
        <f>Table_Data[[#This Row],[E]]*$J$6/Table_Data[[#This Row],[CPI]]</f>
        <v>139.60691679812984</v>
      </c>
      <c r="K1789">
        <f>Table_Data[[#This Row],[P]]*$J$6/Table_Data[[#This Row],[CPI]]</f>
        <v>2952.6381951408089</v>
      </c>
      <c r="L1789">
        <f>Table_Data[[#This Row],[E]]/(Table_Data[[#This Row],[CPI]]/$L$6)</f>
        <v>9.6452563922340424</v>
      </c>
      <c r="M1789">
        <f>Table_Data[[#This Row],[P]]/(Table_Data[[#This Row],[CPI]]/$L$6)</f>
        <v>203.99384986645427</v>
      </c>
      <c r="N1789" s="43">
        <f>1-(Table_Data[[#This Row],[D]]/Table_Data[[#This Row],[E]])</f>
        <v>0.58734954317152033</v>
      </c>
    </row>
    <row r="1790" spans="2:14" x14ac:dyDescent="0.25">
      <c r="B1790" s="27">
        <v>2019.06</v>
      </c>
      <c r="C1790" s="25">
        <v>2890.17</v>
      </c>
      <c r="D1790" s="33">
        <v>56.077274741778119</v>
      </c>
      <c r="E1790" s="25">
        <v>135.27000000000001</v>
      </c>
      <c r="F1790" s="25">
        <v>256.14299999999997</v>
      </c>
      <c r="G1790" s="26">
        <v>2.06</v>
      </c>
      <c r="H1790">
        <f t="shared" si="54"/>
        <v>2019</v>
      </c>
      <c r="I1790">
        <f t="shared" si="55"/>
        <v>6</v>
      </c>
      <c r="J1790">
        <f>Table_Data[[#This Row],[E]]*$J$6/Table_Data[[#This Row],[CPI]]</f>
        <v>139.88245546433052</v>
      </c>
      <c r="K1790">
        <f>Table_Data[[#This Row],[P]]*$J$6/Table_Data[[#This Row],[CPI]]</f>
        <v>2988.719422705286</v>
      </c>
      <c r="L1790">
        <f>Table_Data[[#This Row],[E]]/(Table_Data[[#This Row],[CPI]]/$L$6)</f>
        <v>9.6642929925861747</v>
      </c>
      <c r="M1790">
        <f>Table_Data[[#This Row],[P]]/(Table_Data[[#This Row],[CPI]]/$L$6)</f>
        <v>206.48665393940107</v>
      </c>
      <c r="N1790" s="43">
        <f>1-(Table_Data[[#This Row],[D]]/Table_Data[[#This Row],[E]])</f>
        <v>0.58544189589873508</v>
      </c>
    </row>
    <row r="1791" spans="2:14" x14ac:dyDescent="0.25">
      <c r="B1791" s="27">
        <v>2019.07</v>
      </c>
      <c r="C1791" s="25">
        <v>2996.1136363636365</v>
      </c>
      <c r="D1791" s="28">
        <f>D1790*2/3+D1793/3</f>
        <v>56.458183161185417</v>
      </c>
      <c r="E1791" s="25">
        <f>E1790*2/3+E1793/3</f>
        <v>134.48000000000002</v>
      </c>
      <c r="F1791" s="25">
        <v>256.57100000000003</v>
      </c>
      <c r="G1791" s="26">
        <v>1.63</v>
      </c>
      <c r="H1791">
        <f t="shared" si="54"/>
        <v>2019</v>
      </c>
      <c r="I1791">
        <f t="shared" si="55"/>
        <v>7.0000000000000009</v>
      </c>
      <c r="J1791">
        <f>Table_Data[[#This Row],[E]]*$J$6/Table_Data[[#This Row],[CPI]]</f>
        <v>138.83353520078265</v>
      </c>
      <c r="K1791">
        <f>Table_Data[[#This Row],[P]]*$J$6/Table_Data[[#This Row],[CPI]]</f>
        <v>3093.1071386052627</v>
      </c>
      <c r="L1791">
        <f>Table_Data[[#This Row],[E]]/(Table_Data[[#This Row],[CPI]]/$L$6)</f>
        <v>9.5918244852302106</v>
      </c>
      <c r="M1791">
        <f>Table_Data[[#This Row],[P]]/(Table_Data[[#This Row],[CPI]]/$L$6)</f>
        <v>213.69866253572908</v>
      </c>
      <c r="N1791" s="43">
        <f>1-(Table_Data[[#This Row],[D]]/Table_Data[[#This Row],[E]])</f>
        <v>0.58017412878357066</v>
      </c>
    </row>
    <row r="1792" spans="2:14" x14ac:dyDescent="0.25">
      <c r="B1792" s="27">
        <v>2019.08</v>
      </c>
      <c r="C1792" s="34">
        <v>2897.4981818181818</v>
      </c>
      <c r="D1792" s="28">
        <f>D1790/3+D1793*2/3</f>
        <v>56.839091580592708</v>
      </c>
      <c r="E1792" s="25">
        <f>E1790/3+E1793*2/3</f>
        <v>133.69</v>
      </c>
      <c r="F1792" s="25">
        <v>256.55799999999999</v>
      </c>
      <c r="G1792" s="26">
        <v>1.63</v>
      </c>
      <c r="H1792">
        <f t="shared" si="54"/>
        <v>2019</v>
      </c>
      <c r="I1792">
        <f t="shared" si="55"/>
        <v>8</v>
      </c>
      <c r="J1792">
        <f>Table_Data[[#This Row],[E]]*$J$6/Table_Data[[#This Row],[CPI]]</f>
        <v>138.02495392854638</v>
      </c>
      <c r="K1792">
        <f>Table_Data[[#This Row],[P]]*$J$6/Table_Data[[#This Row],[CPI]]</f>
        <v>2991.4507670992707</v>
      </c>
      <c r="L1792">
        <f>Table_Data[[#This Row],[E]]/(Table_Data[[#This Row],[CPI]]/$L$6)</f>
        <v>9.5359606794564975</v>
      </c>
      <c r="M1792">
        <f>Table_Data[[#This Row],[P]]/(Table_Data[[#This Row],[CPI]]/$L$6)</f>
        <v>206.6753588945686</v>
      </c>
      <c r="N1792" s="43">
        <f>1-(Table_Data[[#This Row],[D]]/Table_Data[[#This Row],[E]])</f>
        <v>0.57484410516424034</v>
      </c>
    </row>
    <row r="1793" spans="2:19" x14ac:dyDescent="0.25">
      <c r="B1793" s="27">
        <v>2019.09</v>
      </c>
      <c r="C1793" s="34">
        <v>2982.1559999999999</v>
      </c>
      <c r="D1793" s="28">
        <v>57.22</v>
      </c>
      <c r="E1793" s="25">
        <v>132.9</v>
      </c>
      <c r="F1793" s="25">
        <v>256.75900000000001</v>
      </c>
      <c r="G1793" s="26">
        <v>1.7</v>
      </c>
      <c r="H1793">
        <f t="shared" si="54"/>
        <v>2019</v>
      </c>
      <c r="I1793">
        <f t="shared" si="55"/>
        <v>9</v>
      </c>
      <c r="J1793">
        <f>Table_Data[[#This Row],[E]]*$J$6/Table_Data[[#This Row],[CPI]]</f>
        <v>137.10192554107161</v>
      </c>
      <c r="K1793">
        <f>Table_Data[[#This Row],[P]]*$J$6/Table_Data[[#This Row],[CPI]]</f>
        <v>3076.4434150779521</v>
      </c>
      <c r="L1793">
        <f>Table_Data[[#This Row],[E]]/(Table_Data[[#This Row],[CPI]]/$L$6)</f>
        <v>9.4721898745516224</v>
      </c>
      <c r="M1793">
        <f>Table_Data[[#This Row],[P]]/(Table_Data[[#This Row],[CPI]]/$L$6)</f>
        <v>212.54738801755732</v>
      </c>
      <c r="N1793" s="43">
        <f>1-(Table_Data[[#This Row],[D]]/Table_Data[[#This Row],[E]])</f>
        <v>0.56945071482317533</v>
      </c>
    </row>
    <row r="1794" spans="2:19" x14ac:dyDescent="0.25">
      <c r="B1794" s="27">
        <v>2019.1</v>
      </c>
      <c r="C1794" s="34">
        <v>2977.68</v>
      </c>
      <c r="D1794" s="28">
        <f>D1793*2/3+D1796/3</f>
        <v>57.56</v>
      </c>
      <c r="E1794" s="25">
        <f>E1793*2/3+E1796/3</f>
        <v>135.09</v>
      </c>
      <c r="F1794" s="25">
        <v>257.346</v>
      </c>
      <c r="G1794" s="26">
        <v>1.71</v>
      </c>
      <c r="H1794">
        <f t="shared" si="54"/>
        <v>2019</v>
      </c>
      <c r="I1794">
        <f t="shared" si="55"/>
        <v>10</v>
      </c>
      <c r="J1794">
        <f>Table_Data[[#This Row],[E]]*$J$6/Table_Data[[#This Row],[CPI]]</f>
        <v>139.04328775267538</v>
      </c>
      <c r="K1794">
        <f>Table_Data[[#This Row],[P]]*$J$6/Table_Data[[#This Row],[CPI]]</f>
        <v>3064.8191359492666</v>
      </c>
      <c r="L1794">
        <f>Table_Data[[#This Row],[E]]/(Table_Data[[#This Row],[CPI]]/$L$6)</f>
        <v>9.6063160103518221</v>
      </c>
      <c r="M1794">
        <f>Table_Data[[#This Row],[P]]/(Table_Data[[#This Row],[CPI]]/$L$6)</f>
        <v>211.74428201720642</v>
      </c>
      <c r="N1794" s="43">
        <f>1-(Table_Data[[#This Row],[D]]/Table_Data[[#This Row],[E]])</f>
        <v>0.57391368717151536</v>
      </c>
    </row>
    <row r="1795" spans="2:19" x14ac:dyDescent="0.25">
      <c r="B1795" s="27">
        <v>2019.11</v>
      </c>
      <c r="C1795" s="34">
        <v>3104.9044999999996</v>
      </c>
      <c r="D1795" s="28">
        <f>D1793/3+D1796*2/3</f>
        <v>57.900000000000006</v>
      </c>
      <c r="E1795" s="25">
        <f>E1793/3+E1796*2/3</f>
        <v>137.28</v>
      </c>
      <c r="F1795" s="25">
        <v>257.20800000000003</v>
      </c>
      <c r="G1795" s="26">
        <v>1.81</v>
      </c>
      <c r="H1795">
        <f t="shared" si="54"/>
        <v>2019</v>
      </c>
      <c r="I1795">
        <f t="shared" si="55"/>
        <v>11</v>
      </c>
      <c r="J1795">
        <f>Table_Data[[#This Row],[E]]*$J$6/Table_Data[[#This Row],[CPI]]</f>
        <v>141.37318652608005</v>
      </c>
      <c r="K1795">
        <f>Table_Data[[#This Row],[P]]*$J$6/Table_Data[[#This Row],[CPI]]</f>
        <v>3197.4813740105278</v>
      </c>
      <c r="L1795">
        <f>Table_Data[[#This Row],[E]]/(Table_Data[[#This Row],[CPI]]/$L$6)</f>
        <v>9.7672856209760184</v>
      </c>
      <c r="M1795">
        <f>Table_Data[[#This Row],[P]]/(Table_Data[[#This Row],[CPI]]/$L$6)</f>
        <v>220.90973978258836</v>
      </c>
      <c r="N1795" s="43">
        <f>1-(Table_Data[[#This Row],[D]]/Table_Data[[#This Row],[E]])</f>
        <v>0.57823426573426562</v>
      </c>
    </row>
    <row r="1796" spans="2:19" x14ac:dyDescent="0.25">
      <c r="B1796" s="27">
        <v>2019.12</v>
      </c>
      <c r="C1796" s="34">
        <v>3176.7495238095235</v>
      </c>
      <c r="D1796" s="28">
        <v>58.24</v>
      </c>
      <c r="E1796" s="25">
        <v>139.47</v>
      </c>
      <c r="F1796" s="25">
        <v>256.97399999999999</v>
      </c>
      <c r="G1796" s="26">
        <v>1.86</v>
      </c>
      <c r="H1796">
        <f t="shared" si="54"/>
        <v>2019</v>
      </c>
      <c r="I1796">
        <f t="shared" si="55"/>
        <v>12</v>
      </c>
      <c r="J1796">
        <f>Table_Data[[#This Row],[E]]*$J$6/Table_Data[[#This Row],[CPI]]</f>
        <v>143.7592721053492</v>
      </c>
      <c r="K1796">
        <f>Table_Data[[#This Row],[P]]*$J$6/Table_Data[[#This Row],[CPI]]</f>
        <v>3274.4475457365152</v>
      </c>
      <c r="L1796">
        <f>Table_Data[[#This Row],[E]]/(Table_Data[[#This Row],[CPI]]/$L$6)</f>
        <v>9.9321371033645427</v>
      </c>
      <c r="M1796">
        <f>Table_Data[[#This Row],[P]]/(Table_Data[[#This Row],[CPI]]/$L$6)</f>
        <v>226.22723032569164</v>
      </c>
      <c r="N1796" s="43">
        <f>1-(Table_Data[[#This Row],[D]]/Table_Data[[#This Row],[E]])</f>
        <v>0.58241915824191581</v>
      </c>
    </row>
    <row r="1797" spans="2:19" x14ac:dyDescent="0.25">
      <c r="B1797" s="27">
        <v>2020.01</v>
      </c>
      <c r="C1797" s="34">
        <v>3278.2028571428577</v>
      </c>
      <c r="D1797" s="28">
        <f>D1796*2/3+D1799/3</f>
        <v>58.686867862126704</v>
      </c>
      <c r="E1797" s="25">
        <f>E1796*2/3+E1799/3</f>
        <v>131.75666666666666</v>
      </c>
      <c r="F1797" s="25">
        <v>257.971</v>
      </c>
      <c r="G1797" s="26">
        <v>1.76</v>
      </c>
      <c r="H1797">
        <f t="shared" si="54"/>
        <v>2020</v>
      </c>
      <c r="I1797">
        <f t="shared" si="55"/>
        <v>1</v>
      </c>
      <c r="J1797">
        <f>Table_Data[[#This Row],[E]]*$J$6/Table_Data[[#This Row],[CPI]]</f>
        <v>135.28385204796922</v>
      </c>
      <c r="K1797">
        <f>Table_Data[[#This Row],[P]]*$J$6/Table_Data[[#This Row],[CPI]]</f>
        <v>3365.96182590845</v>
      </c>
      <c r="L1797">
        <f>Table_Data[[#This Row],[E]]/(Table_Data[[#This Row],[CPI]]/$L$6)</f>
        <v>9.3465815925045828</v>
      </c>
      <c r="M1797">
        <f>Table_Data[[#This Row],[P]]/(Table_Data[[#This Row],[CPI]]/$L$6)</f>
        <v>232.54983035191668</v>
      </c>
      <c r="N1797" s="43">
        <f>1-(Table_Data[[#This Row],[D]]/Table_Data[[#This Row],[E]])</f>
        <v>0.55458141628157942</v>
      </c>
    </row>
    <row r="1798" spans="2:19" x14ac:dyDescent="0.25">
      <c r="B1798" s="27">
        <v>2020.02</v>
      </c>
      <c r="C1798" s="34">
        <v>3277.3142105263164</v>
      </c>
      <c r="D1798" s="28">
        <f>D1796/3+D1799*2/3</f>
        <v>59.133735724253413</v>
      </c>
      <c r="E1798" s="25">
        <f>E1796/3+E1799*2/3</f>
        <v>124.04333333333332</v>
      </c>
      <c r="F1798" s="25">
        <v>258.678</v>
      </c>
      <c r="G1798" s="26">
        <v>1.5</v>
      </c>
      <c r="H1798">
        <f t="shared" si="54"/>
        <v>2020</v>
      </c>
      <c r="I1798">
        <f t="shared" si="55"/>
        <v>2</v>
      </c>
      <c r="J1798">
        <f>Table_Data[[#This Row],[E]]*$J$6/Table_Data[[#This Row],[CPI]]</f>
        <v>127.01592715009907</v>
      </c>
      <c r="K1798">
        <f>Table_Data[[#This Row],[P]]*$J$6/Table_Data[[#This Row],[CPI]]</f>
        <v>3355.8522802154771</v>
      </c>
      <c r="L1798">
        <f>Table_Data[[#This Row],[E]]/(Table_Data[[#This Row],[CPI]]/$L$6)</f>
        <v>8.7753616465257966</v>
      </c>
      <c r="M1798">
        <f>Table_Data[[#This Row],[P]]/(Table_Data[[#This Row],[CPI]]/$L$6)</f>
        <v>231.85137527208187</v>
      </c>
      <c r="N1798" s="43">
        <f>1-(Table_Data[[#This Row],[D]]/Table_Data[[#This Row],[E]])</f>
        <v>0.52328162961126412</v>
      </c>
      <c r="S1798" s="41"/>
    </row>
    <row r="1799" spans="2:19" x14ac:dyDescent="0.25">
      <c r="B1799" s="27">
        <v>2020.03</v>
      </c>
      <c r="C1799" s="34">
        <v>2652.3936363636367</v>
      </c>
      <c r="D1799" s="28">
        <v>59.580603586380121</v>
      </c>
      <c r="E1799" s="25">
        <v>116.33</v>
      </c>
      <c r="F1799" s="25">
        <v>258.11500000000001</v>
      </c>
      <c r="G1799" s="26">
        <v>0.87</v>
      </c>
      <c r="H1799">
        <f t="shared" si="54"/>
        <v>2020</v>
      </c>
      <c r="I1799">
        <f t="shared" si="55"/>
        <v>3</v>
      </c>
      <c r="J1799">
        <f>Table_Data[[#This Row],[E]]*$J$6/Table_Data[[#This Row],[CPI]]</f>
        <v>119.37756972667222</v>
      </c>
      <c r="K1799">
        <f>Table_Data[[#This Row],[P]]*$J$6/Table_Data[[#This Row],[CPI]]</f>
        <v>2721.8800504391102</v>
      </c>
      <c r="L1799">
        <f>Table_Data[[#This Row],[E]]/(Table_Data[[#This Row],[CPI]]/$L$6)</f>
        <v>8.2476376808786789</v>
      </c>
      <c r="M1799">
        <f>Table_Data[[#This Row],[P]]/(Table_Data[[#This Row],[CPI]]/$L$6)</f>
        <v>188.05107624684561</v>
      </c>
      <c r="N1799" s="43">
        <f>1-(Table_Data[[#This Row],[D]]/Table_Data[[#This Row],[E]])</f>
        <v>0.4878311391181972</v>
      </c>
    </row>
    <row r="1800" spans="2:19" x14ac:dyDescent="0.25">
      <c r="B1800" s="27">
        <v>2020.04</v>
      </c>
      <c r="C1800" s="34">
        <v>2761.9752380952382</v>
      </c>
      <c r="D1800" s="28">
        <f>D1799*2/3+D1802/3</f>
        <v>59.613735724253416</v>
      </c>
      <c r="E1800" s="25">
        <f>E1799*2/3+E1802/3</f>
        <v>110.63</v>
      </c>
      <c r="F1800" s="25">
        <v>256.38900000000001</v>
      </c>
      <c r="G1800" s="26">
        <v>0.66</v>
      </c>
      <c r="H1800">
        <f t="shared" si="54"/>
        <v>2020</v>
      </c>
      <c r="I1800">
        <f t="shared" si="55"/>
        <v>4</v>
      </c>
      <c r="J1800">
        <f>Table_Data[[#This Row],[E]]*$J$6/Table_Data[[#This Row],[CPI]]</f>
        <v>114.29251063813189</v>
      </c>
      <c r="K1800">
        <f>Table_Data[[#This Row],[P]]*$J$6/Table_Data[[#This Row],[CPI]]</f>
        <v>2853.4130369904806</v>
      </c>
      <c r="L1800">
        <f>Table_Data[[#This Row],[E]]/(Table_Data[[#This Row],[CPI]]/$L$6)</f>
        <v>7.8963177047377231</v>
      </c>
      <c r="M1800">
        <f>Table_Data[[#This Row],[P]]/(Table_Data[[#This Row],[CPI]]/$L$6)</f>
        <v>197.13851552579425</v>
      </c>
      <c r="N1800" s="43">
        <f>1-(Table_Data[[#This Row],[D]]/Table_Data[[#This Row],[E]])</f>
        <v>0.46114312822694192</v>
      </c>
    </row>
    <row r="1801" spans="2:19" x14ac:dyDescent="0.25">
      <c r="B1801" s="27">
        <v>2020.05</v>
      </c>
      <c r="C1801" s="34">
        <v>2919.6149999999998</v>
      </c>
      <c r="D1801" s="28">
        <f>D1799/3+D1802*2/3</f>
        <v>59.646867862126712</v>
      </c>
      <c r="E1801" s="25">
        <f>E1799/3+E1802*2/3</f>
        <v>104.93</v>
      </c>
      <c r="F1801" s="25">
        <v>256.39400000000001</v>
      </c>
      <c r="G1801" s="26">
        <v>0.67</v>
      </c>
      <c r="H1801">
        <f t="shared" si="54"/>
        <v>2020</v>
      </c>
      <c r="I1801">
        <f t="shared" si="55"/>
        <v>5</v>
      </c>
      <c r="J1801">
        <f>Table_Data[[#This Row],[E]]*$J$6/Table_Data[[#This Row],[CPI]]</f>
        <v>108.40169274632014</v>
      </c>
      <c r="K1801">
        <f>Table_Data[[#This Row],[P]]*$J$6/Table_Data[[#This Row],[CPI]]</f>
        <v>3016.2127910754539</v>
      </c>
      <c r="L1801">
        <f>Table_Data[[#This Row],[E]]/(Table_Data[[#This Row],[CPI]]/$L$6)</f>
        <v>7.4893289234537468</v>
      </c>
      <c r="M1801">
        <f>Table_Data[[#This Row],[P]]/(Table_Data[[#This Row],[CPI]]/$L$6)</f>
        <v>208.38613423091022</v>
      </c>
      <c r="N1801" s="43">
        <f>1-(Table_Data[[#This Row],[D]]/Table_Data[[#This Row],[E]])</f>
        <v>0.43155562887518628</v>
      </c>
    </row>
    <row r="1802" spans="2:19" x14ac:dyDescent="0.25">
      <c r="B1802" s="27">
        <v>2020.06</v>
      </c>
      <c r="C1802" s="34">
        <v>3104.6609090909087</v>
      </c>
      <c r="D1802" s="28">
        <v>59.68</v>
      </c>
      <c r="E1802" s="25">
        <v>99.23</v>
      </c>
      <c r="F1802" s="25">
        <v>257.79700000000003</v>
      </c>
      <c r="G1802" s="26">
        <v>0.73</v>
      </c>
      <c r="H1802">
        <f t="shared" ref="H1802:H1811" si="56">VALUE(LEFT(B1802,4))</f>
        <v>2020</v>
      </c>
      <c r="I1802">
        <f t="shared" ref="I1802:I1811" si="57">VALUE(_xlfn.CONCAT("0.",RIGHT(B1802,LEN(B1802)-FIND(".",B1802))))*100</f>
        <v>6</v>
      </c>
      <c r="J1802">
        <f>Table_Data[[#This Row],[E]]*$J$6/Table_Data[[#This Row],[CPI]]</f>
        <v>101.95520006051272</v>
      </c>
      <c r="K1802">
        <f>Table_Data[[#This Row],[P]]*$J$6/Table_Data[[#This Row],[CPI]]</f>
        <v>3189.9256687132611</v>
      </c>
      <c r="L1802">
        <f>Table_Data[[#This Row],[E]]/(Table_Data[[#This Row],[CPI]]/$L$6)</f>
        <v>7.043949308952393</v>
      </c>
      <c r="M1802">
        <f>Table_Data[[#This Row],[P]]/(Table_Data[[#This Row],[CPI]]/$L$6)</f>
        <v>220.38772614252156</v>
      </c>
      <c r="N1802" s="43">
        <f>1-(Table_Data[[#This Row],[D]]/Table_Data[[#This Row],[E]])</f>
        <v>0.3985689811548927</v>
      </c>
    </row>
    <row r="1803" spans="2:19" x14ac:dyDescent="0.25">
      <c r="B1803" s="27">
        <v>2020.07</v>
      </c>
      <c r="C1803" s="34">
        <v>3207.6190909090906</v>
      </c>
      <c r="D1803" s="28">
        <f>D1802*2/3+D1805/3</f>
        <v>59.403333333333336</v>
      </c>
      <c r="E1803" s="25">
        <f>E1802*2/3+E1805/3</f>
        <v>98.893333333333345</v>
      </c>
      <c r="F1803" s="25">
        <v>259.101</v>
      </c>
      <c r="G1803" s="26">
        <v>0.62</v>
      </c>
      <c r="H1803">
        <f t="shared" si="56"/>
        <v>2020</v>
      </c>
      <c r="I1803">
        <f t="shared" si="57"/>
        <v>7.0000000000000009</v>
      </c>
      <c r="J1803">
        <f>Table_Data[[#This Row],[E]]*$J$6/Table_Data[[#This Row],[CPI]]</f>
        <v>101.09790951533702</v>
      </c>
      <c r="K1803">
        <f>Table_Data[[#This Row],[P]]*$J$6/Table_Data[[#This Row],[CPI]]</f>
        <v>3279.1248275488219</v>
      </c>
      <c r="L1803">
        <f>Table_Data[[#This Row],[E]]/(Table_Data[[#This Row],[CPI]]/$L$6)</f>
        <v>6.9847202442290852</v>
      </c>
      <c r="M1803">
        <f>Table_Data[[#This Row],[P]]/(Table_Data[[#This Row],[CPI]]/$L$6)</f>
        <v>226.55037751161271</v>
      </c>
      <c r="N1803" s="43">
        <f>1-(Table_Data[[#This Row],[D]]/Table_Data[[#This Row],[E]])</f>
        <v>0.39931913172441691</v>
      </c>
    </row>
    <row r="1804" spans="2:19" x14ac:dyDescent="0.25">
      <c r="B1804" s="27">
        <v>2020.08</v>
      </c>
      <c r="C1804" s="34">
        <v>3391.71</v>
      </c>
      <c r="D1804" s="28">
        <f>D1802/3+D1805*2/3</f>
        <v>59.126666666666665</v>
      </c>
      <c r="E1804" s="25">
        <f>E1802/3+E1805*2/3</f>
        <v>98.556666666666672</v>
      </c>
      <c r="F1804" s="25">
        <v>259.91800000000001</v>
      </c>
      <c r="G1804" s="26">
        <v>0.65</v>
      </c>
      <c r="H1804">
        <f t="shared" si="56"/>
        <v>2020</v>
      </c>
      <c r="I1804">
        <f t="shared" si="57"/>
        <v>8</v>
      </c>
      <c r="J1804">
        <f>Table_Data[[#This Row],[E]]*$J$6/Table_Data[[#This Row],[CPI]]</f>
        <v>100.43703859165839</v>
      </c>
      <c r="K1804">
        <f>Table_Data[[#This Row],[P]]*$J$6/Table_Data[[#This Row],[CPI]]</f>
        <v>3456.4207545071908</v>
      </c>
      <c r="L1804">
        <f>Table_Data[[#This Row],[E]]/(Table_Data[[#This Row],[CPI]]/$L$6)</f>
        <v>6.9390615501812114</v>
      </c>
      <c r="M1804">
        <f>Table_Data[[#This Row],[P]]/(Table_Data[[#This Row],[CPI]]/$L$6)</f>
        <v>238.79951754014729</v>
      </c>
      <c r="N1804" s="43">
        <f>1-(Table_Data[[#This Row],[D]]/Table_Data[[#This Row],[E]])</f>
        <v>0.40007440727838472</v>
      </c>
    </row>
    <row r="1805" spans="2:19" x14ac:dyDescent="0.25">
      <c r="B1805" s="27">
        <v>2020.09</v>
      </c>
      <c r="C1805" s="34">
        <v>3365.5166666666664</v>
      </c>
      <c r="D1805" s="28">
        <f>58.85</f>
        <v>58.85</v>
      </c>
      <c r="E1805" s="25">
        <v>98.22</v>
      </c>
      <c r="F1805" s="25">
        <v>260.27999999999997</v>
      </c>
      <c r="G1805" s="26">
        <v>0.68</v>
      </c>
      <c r="H1805">
        <f t="shared" si="56"/>
        <v>2020</v>
      </c>
      <c r="I1805">
        <f t="shared" si="57"/>
        <v>9</v>
      </c>
      <c r="J1805">
        <f>Table_Data[[#This Row],[E]]*$J$6/Table_Data[[#This Row],[CPI]]</f>
        <v>99.954736975564785</v>
      </c>
      <c r="K1805">
        <f>Table_Data[[#This Row],[P]]*$J$6/Table_Data[[#This Row],[CPI]]</f>
        <v>3424.9575769043595</v>
      </c>
      <c r="L1805">
        <f>Table_Data[[#This Row],[E]]/(Table_Data[[#This Row],[CPI]]/$L$6)</f>
        <v>6.9057399723374839</v>
      </c>
      <c r="M1805">
        <f>Table_Data[[#This Row],[P]]/(Table_Data[[#This Row],[CPI]]/$L$6)</f>
        <v>236.62576840325806</v>
      </c>
      <c r="N1805" s="43">
        <f>1-(Table_Data[[#This Row],[D]]/Table_Data[[#This Row],[E]])</f>
        <v>0.40083486051720629</v>
      </c>
    </row>
    <row r="1806" spans="2:19" x14ac:dyDescent="0.25">
      <c r="B1806" s="27">
        <v>2020.1</v>
      </c>
      <c r="C1806" s="34">
        <v>3418.701363636364</v>
      </c>
      <c r="D1806" s="28">
        <f>D1805*2/3+D1808/3</f>
        <v>58.659615378670054</v>
      </c>
      <c r="E1806" s="25">
        <f>E1805*2/3+E1808/3</f>
        <v>96.856666666666669</v>
      </c>
      <c r="F1806" s="25">
        <v>260.38799999999998</v>
      </c>
      <c r="G1806" s="26">
        <v>0.79</v>
      </c>
      <c r="H1806">
        <f t="shared" si="56"/>
        <v>2020</v>
      </c>
      <c r="I1806">
        <f t="shared" si="57"/>
        <v>10</v>
      </c>
      <c r="J1806">
        <f>Table_Data[[#This Row],[E]]*$J$6/Table_Data[[#This Row],[CPI]]</f>
        <v>98.526442449984913</v>
      </c>
      <c r="K1806">
        <f>Table_Data[[#This Row],[P]]*$J$6/Table_Data[[#This Row],[CPI]]</f>
        <v>3477.6386050659376</v>
      </c>
      <c r="L1806">
        <f>Table_Data[[#This Row],[E]]/(Table_Data[[#This Row],[CPI]]/$L$6)</f>
        <v>6.8070610012750219</v>
      </c>
      <c r="M1806">
        <f>Table_Data[[#This Row],[P]]/(Table_Data[[#This Row],[CPI]]/$L$6)</f>
        <v>240.2654306440599</v>
      </c>
      <c r="N1806" s="43">
        <f>1-(Table_Data[[#This Row],[D]]/Table_Data[[#This Row],[E]])</f>
        <v>0.39436677517978402</v>
      </c>
    </row>
    <row r="1807" spans="2:19" x14ac:dyDescent="0.25">
      <c r="B1807" s="27">
        <v>2020.11</v>
      </c>
      <c r="C1807" s="34">
        <v>3548.9925000000012</v>
      </c>
      <c r="D1807" s="28">
        <f>D1805/3+D1808*2/3</f>
        <v>58.469230757340114</v>
      </c>
      <c r="E1807" s="25">
        <f>E1805/3+E1808*2/3</f>
        <v>95.493333333333339</v>
      </c>
      <c r="F1807" s="25">
        <v>260.22899999999998</v>
      </c>
      <c r="G1807" s="26">
        <v>0.87</v>
      </c>
      <c r="H1807">
        <f t="shared" si="56"/>
        <v>2020</v>
      </c>
      <c r="I1807">
        <f t="shared" si="57"/>
        <v>11</v>
      </c>
      <c r="J1807">
        <f>Table_Data[[#This Row],[E]]*$J$6/Table_Data[[#This Row],[CPI]]</f>
        <v>97.198958045926233</v>
      </c>
      <c r="K1807">
        <f>Table_Data[[#This Row],[P]]*$J$6/Table_Data[[#This Row],[CPI]]</f>
        <v>3612.3817346356495</v>
      </c>
      <c r="L1807">
        <f>Table_Data[[#This Row],[E]]/(Table_Data[[#This Row],[CPI]]/$L$6)</f>
        <v>6.7153468675666446</v>
      </c>
      <c r="M1807">
        <f>Table_Data[[#This Row],[P]]/(Table_Data[[#This Row],[CPI]]/$L$6)</f>
        <v>249.57465443897502</v>
      </c>
      <c r="N1807" s="43">
        <f>1-(Table_Data[[#This Row],[D]]/Table_Data[[#This Row],[E]])</f>
        <v>0.38771400351849927</v>
      </c>
    </row>
    <row r="1808" spans="2:19" x14ac:dyDescent="0.25">
      <c r="B1808" s="27">
        <v>2020.12</v>
      </c>
      <c r="C1808" s="34">
        <v>3695.3099999999995</v>
      </c>
      <c r="D1808" s="28">
        <v>58.278846136010173</v>
      </c>
      <c r="E1808" s="25">
        <v>94.13</v>
      </c>
      <c r="F1808" s="25">
        <v>260.47399999999999</v>
      </c>
      <c r="G1808" s="26">
        <v>0.93</v>
      </c>
      <c r="H1808">
        <f t="shared" si="56"/>
        <v>2020</v>
      </c>
      <c r="I1808">
        <f t="shared" si="57"/>
        <v>12</v>
      </c>
      <c r="J1808">
        <f>Table_Data[[#This Row],[E]]*$J$6/Table_Data[[#This Row],[CPI]]</f>
        <v>95.721154549014486</v>
      </c>
      <c r="K1808">
        <f>Table_Data[[#This Row],[P]]*$J$6/Table_Data[[#This Row],[CPI]]</f>
        <v>3757.7747754862289</v>
      </c>
      <c r="L1808">
        <f>Table_Data[[#This Row],[E]]/(Table_Data[[#This Row],[CPI]]/$L$6)</f>
        <v>6.6132473874551776</v>
      </c>
      <c r="M1808">
        <f>Table_Data[[#This Row],[P]]/(Table_Data[[#This Row],[CPI]]/$L$6)</f>
        <v>259.61966645423342</v>
      </c>
      <c r="N1808" s="43">
        <f>1-(Table_Data[[#This Row],[D]]/Table_Data[[#This Row],[E]])</f>
        <v>0.38086852081153533</v>
      </c>
    </row>
    <row r="1809" spans="2:14" x14ac:dyDescent="0.25">
      <c r="B1809" s="27">
        <v>2021.01</v>
      </c>
      <c r="C1809" s="34">
        <v>3793.7484210526318</v>
      </c>
      <c r="D1809" s="28">
        <f>D1808*2/3+D1811/3</f>
        <v>58.063693112307661</v>
      </c>
      <c r="E1809" s="25">
        <f>E1808*2/3+E1811/3</f>
        <v>105.48666666666665</v>
      </c>
      <c r="F1809" s="25">
        <v>261.58199999999999</v>
      </c>
      <c r="G1809" s="26">
        <v>1.08</v>
      </c>
      <c r="H1809">
        <f t="shared" si="56"/>
        <v>2021</v>
      </c>
      <c r="I1809">
        <f t="shared" si="57"/>
        <v>1</v>
      </c>
      <c r="J1809">
        <f>Table_Data[[#This Row],[E]]*$J$6/Table_Data[[#This Row],[CPI]]</f>
        <v>106.81542234047704</v>
      </c>
      <c r="K1809">
        <f>Table_Data[[#This Row],[P]]*$J$6/Table_Data[[#This Row],[CPI]]</f>
        <v>3841.5361168702661</v>
      </c>
      <c r="L1809">
        <f>Table_Data[[#This Row],[E]]/(Table_Data[[#This Row],[CPI]]/$L$6)</f>
        <v>7.3797356087192538</v>
      </c>
      <c r="M1809">
        <f>Table_Data[[#This Row],[P]]/(Table_Data[[#This Row],[CPI]]/$L$6)</f>
        <v>265.4066262405791</v>
      </c>
      <c r="N1809" s="43">
        <f>1-(Table_Data[[#This Row],[D]]/Table_Data[[#This Row],[E]])</f>
        <v>0.44956367522934015</v>
      </c>
    </row>
    <row r="1810" spans="2:14" x14ac:dyDescent="0.25">
      <c r="B1810" s="27">
        <v>2021.02</v>
      </c>
      <c r="C1810" s="34">
        <v>3883.4321052631576</v>
      </c>
      <c r="D1810" s="28">
        <f>D1808/3+D1811*2/3</f>
        <v>57.848540088605162</v>
      </c>
      <c r="E1810" s="25">
        <f>E1808/3+E1811*2/3</f>
        <v>116.84333333333332</v>
      </c>
      <c r="F1810" s="25">
        <v>263.01400000000001</v>
      </c>
      <c r="G1810" s="26">
        <v>1.26</v>
      </c>
      <c r="H1810">
        <f t="shared" si="56"/>
        <v>2021</v>
      </c>
      <c r="I1810">
        <f t="shared" si="57"/>
        <v>2</v>
      </c>
      <c r="J1810">
        <f>Table_Data[[#This Row],[E]]*$J$6/Table_Data[[#This Row],[CPI]]</f>
        <v>117.67096657719107</v>
      </c>
      <c r="K1810">
        <f>Table_Data[[#This Row],[P]]*$J$6/Table_Data[[#This Row],[CPI]]</f>
        <v>3910.9395155611087</v>
      </c>
      <c r="L1810">
        <f>Table_Data[[#This Row],[E]]/(Table_Data[[#This Row],[CPI]]/$L$6)</f>
        <v>8.129730736766863</v>
      </c>
      <c r="M1810">
        <f>Table_Data[[#This Row],[P]]/(Table_Data[[#This Row],[CPI]]/$L$6)</f>
        <v>270.20161484299615</v>
      </c>
      <c r="N1810" s="43">
        <f>1-(Table_Data[[#This Row],[D]]/Table_Data[[#This Row],[E]])</f>
        <v>0.5049050858248495</v>
      </c>
    </row>
    <row r="1811" spans="2:14" x14ac:dyDescent="0.25">
      <c r="B1811" s="27">
        <v>2021.03</v>
      </c>
      <c r="C1811" s="34">
        <v>3910.5082608695648</v>
      </c>
      <c r="D1811" s="28">
        <v>57.633387064902649</v>
      </c>
      <c r="E1811" s="25">
        <v>128.19999999999999</v>
      </c>
      <c r="F1811" s="25">
        <v>264.87700000000001</v>
      </c>
      <c r="G1811" s="26">
        <v>1.61</v>
      </c>
      <c r="H1811">
        <f t="shared" si="56"/>
        <v>2021</v>
      </c>
      <c r="I1811">
        <f t="shared" si="57"/>
        <v>3</v>
      </c>
      <c r="J1811">
        <f>Table_Data[[#This Row],[E]]*$J$6/Table_Data[[#This Row],[CPI]]</f>
        <v>128.19999999999999</v>
      </c>
      <c r="K1811">
        <f>Table_Data[[#This Row],[P]]*$J$6/Table_Data[[#This Row],[CPI]]</f>
        <v>3910.5082608695648</v>
      </c>
      <c r="L1811">
        <f>Table_Data[[#This Row],[E]]/(Table_Data[[#This Row],[CPI]]/$L$6)</f>
        <v>8.8571676665018089</v>
      </c>
      <c r="M1811">
        <f>Table_Data[[#This Row],[P]]/(Table_Data[[#This Row],[CPI]]/$L$6)</f>
        <v>270.17182002934584</v>
      </c>
      <c r="N1811" s="43">
        <f>1-(Table_Data[[#This Row],[D]]/Table_Data[[#This Row],[E]])</f>
        <v>0.55044159855770158</v>
      </c>
    </row>
    <row r="1812" spans="2:14" x14ac:dyDescent="0.25">
      <c r="B1812" s="27" t="s">
        <v>34</v>
      </c>
      <c r="C1812" s="5"/>
      <c r="D1812" s="38"/>
      <c r="E1812" s="39"/>
      <c r="F1812" s="39"/>
      <c r="G1812" s="40"/>
      <c r="N1812" s="44"/>
    </row>
    <row r="1813" spans="2:14" x14ac:dyDescent="0.25">
      <c r="B1813" s="20"/>
      <c r="C1813" s="21"/>
      <c r="G1813" s="24"/>
    </row>
    <row r="1814" spans="2:14" x14ac:dyDescent="0.25">
      <c r="B1814" s="20"/>
      <c r="C1814" s="21"/>
      <c r="G1814" s="24"/>
    </row>
    <row r="1815" spans="2:14" x14ac:dyDescent="0.25">
      <c r="B1815" s="20"/>
      <c r="C1815" s="21"/>
      <c r="G1815" s="24"/>
    </row>
    <row r="1816" spans="2:14" x14ac:dyDescent="0.25">
      <c r="B1816" s="20"/>
      <c r="C1816" s="21"/>
      <c r="G1816" s="24"/>
    </row>
  </sheetData>
  <mergeCells count="1">
    <mergeCell ref="B4:G4"/>
  </mergeCells>
  <hyperlinks>
    <hyperlink ref="B2" r:id="rId1" xr:uid="{7255FB62-C827-4676-8A5F-74AAA54261CE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5D4C-0978-4669-9827-4E33BD1F3A9C}">
  <sheetPr>
    <tabColor theme="9" tint="0.59999389629810485"/>
  </sheetPr>
  <dimension ref="B1:AC285"/>
  <sheetViews>
    <sheetView zoomScaleNormal="100" workbookViewId="0">
      <pane ySplit="29" topLeftCell="A30" activePane="bottomLeft" state="frozen"/>
      <selection pane="bottomLeft" activeCell="E27" sqref="E27"/>
    </sheetView>
  </sheetViews>
  <sheetFormatPr defaultRowHeight="15" x14ac:dyDescent="0.25"/>
  <cols>
    <col min="1" max="1" width="4.42578125" customWidth="1"/>
    <col min="2" max="2" width="12" customWidth="1"/>
    <col min="3" max="3" width="12.7109375" customWidth="1"/>
    <col min="4" max="4" width="12.7109375" style="1" customWidth="1"/>
    <col min="5" max="5" width="12.7109375" style="15" customWidth="1"/>
    <col min="6" max="9" width="12.7109375" customWidth="1"/>
    <col min="10" max="10" width="12.7109375" style="2" customWidth="1"/>
    <col min="11" max="11" width="12.7109375" customWidth="1"/>
    <col min="12" max="16" width="12.7109375" style="2" customWidth="1"/>
    <col min="17" max="18" width="12.7109375" style="66" customWidth="1"/>
    <col min="19" max="23" width="12.7109375" style="2" customWidth="1"/>
    <col min="24" max="24" width="6.7109375" style="2" customWidth="1"/>
    <col min="25" max="25" width="17.28515625" style="2" customWidth="1"/>
    <col min="26" max="26" width="12.7109375" style="2" customWidth="1"/>
    <col min="27" max="27" width="5.5703125" style="2" customWidth="1"/>
    <col min="28" max="30" width="12.7109375" customWidth="1"/>
  </cols>
  <sheetData>
    <row r="1" spans="2:27" x14ac:dyDescent="0.25">
      <c r="E1" s="2"/>
      <c r="J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2:27" x14ac:dyDescent="0.25">
      <c r="E2" s="2"/>
      <c r="J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2:27" ht="23.25" x14ac:dyDescent="0.35">
      <c r="B3" s="79" t="s">
        <v>49</v>
      </c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/>
      <c r="X3"/>
      <c r="Y3"/>
      <c r="Z3"/>
      <c r="AA3"/>
    </row>
    <row r="4" spans="2:27" x14ac:dyDescent="0.25">
      <c r="E4" s="2"/>
      <c r="J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5">
      <c r="E5" s="2"/>
      <c r="J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5">
      <c r="E6" s="2"/>
      <c r="J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5">
      <c r="E7" s="2"/>
      <c r="J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2:27" x14ac:dyDescent="0.25">
      <c r="E8" s="2"/>
      <c r="J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2:27" x14ac:dyDescent="0.25">
      <c r="E9" s="2"/>
      <c r="J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2:27" x14ac:dyDescent="0.25">
      <c r="E10" s="2"/>
      <c r="J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2:27" x14ac:dyDescent="0.25">
      <c r="E11" s="2"/>
      <c r="J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2:27" x14ac:dyDescent="0.25">
      <c r="E12" s="2"/>
      <c r="J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2:27" x14ac:dyDescent="0.25">
      <c r="E13" s="2"/>
      <c r="J13"/>
      <c r="L13"/>
      <c r="M13"/>
      <c r="N13"/>
      <c r="O13"/>
      <c r="P13"/>
      <c r="Q13"/>
      <c r="R13"/>
      <c r="S13"/>
      <c r="T13"/>
      <c r="U13"/>
      <c r="V13"/>
      <c r="W13"/>
    </row>
    <row r="14" spans="2:27" x14ac:dyDescent="0.25">
      <c r="E14" s="2"/>
      <c r="J14"/>
      <c r="L14"/>
      <c r="M14"/>
      <c r="N14"/>
      <c r="O14"/>
      <c r="P14"/>
      <c r="Q14"/>
      <c r="R14"/>
      <c r="S14"/>
      <c r="T14"/>
      <c r="U14"/>
      <c r="V14"/>
      <c r="W14"/>
    </row>
    <row r="15" spans="2:27" x14ac:dyDescent="0.25">
      <c r="E15" s="2"/>
      <c r="J15"/>
      <c r="L15"/>
      <c r="M15"/>
      <c r="N15"/>
      <c r="O15"/>
      <c r="P15"/>
      <c r="Q15"/>
      <c r="R15"/>
      <c r="S15"/>
      <c r="T15"/>
      <c r="U15"/>
      <c r="V15"/>
      <c r="W15"/>
    </row>
    <row r="16" spans="2:27" x14ac:dyDescent="0.25">
      <c r="E16" s="2"/>
      <c r="J16"/>
      <c r="L16"/>
      <c r="M16"/>
      <c r="N16"/>
      <c r="O16"/>
      <c r="P16"/>
      <c r="Q16"/>
      <c r="R16"/>
      <c r="S16"/>
      <c r="T16"/>
      <c r="U16"/>
      <c r="V16"/>
      <c r="W16"/>
    </row>
    <row r="17" spans="2:29" x14ac:dyDescent="0.25">
      <c r="E17" s="2"/>
      <c r="J17"/>
      <c r="L17"/>
      <c r="M17"/>
      <c r="N17"/>
      <c r="O17"/>
      <c r="P17"/>
      <c r="Q17"/>
      <c r="R17"/>
      <c r="S17"/>
      <c r="T17"/>
      <c r="U17"/>
      <c r="V17"/>
      <c r="W17"/>
    </row>
    <row r="18" spans="2:29" x14ac:dyDescent="0.25">
      <c r="E18" s="2"/>
      <c r="J18"/>
      <c r="L18"/>
      <c r="M18"/>
      <c r="N18"/>
      <c r="O18"/>
      <c r="P18"/>
      <c r="Q18"/>
      <c r="R18"/>
      <c r="S18"/>
      <c r="T18"/>
      <c r="U18"/>
      <c r="V18"/>
      <c r="W18"/>
      <c r="AB18" s="2"/>
    </row>
    <row r="19" spans="2:29" x14ac:dyDescent="0.25">
      <c r="E19" s="2"/>
      <c r="J19"/>
      <c r="L19"/>
      <c r="M19"/>
      <c r="N19"/>
      <c r="O19"/>
      <c r="P19"/>
      <c r="Q19"/>
      <c r="R19"/>
      <c r="S19"/>
      <c r="T19"/>
      <c r="U19"/>
      <c r="V19"/>
      <c r="W19"/>
      <c r="Y19" t="str">
        <f>_xlfn.CONCAT("S&amp;P 500 Index @ ",_xlfn.XLOOKUP(MAX(_xlfn.ANCHORARRAY(C30)),_xlfn.ANCHORARRAY(C30),_xlfn.ANCHORARRAY(D30)))</f>
        <v>S&amp;P 500 Index @ 2021.03</v>
      </c>
      <c r="Z19"/>
      <c r="AB19" s="76" cm="1">
        <f t="array" ref="AB19">_xlfn.XLOOKUP(MAX(_xlfn.ANCHORARRAY(C30)),_xlfn.ANCHORARRAY(C30),_xlfn.ANCHORARRAY(J30))</f>
        <v>3910.5082608695648</v>
      </c>
      <c r="AC19" s="4"/>
    </row>
    <row r="20" spans="2:29" x14ac:dyDescent="0.25">
      <c r="C20" s="12" t="s">
        <v>2</v>
      </c>
      <c r="D20" s="13" t="s">
        <v>39</v>
      </c>
      <c r="E20" s="65" t="str">
        <f>IF(D20="Ln(y) ~ x","Linear", "Non-linear")</f>
        <v>Linear</v>
      </c>
      <c r="J20"/>
      <c r="L20"/>
      <c r="M20"/>
      <c r="N20"/>
      <c r="O20"/>
      <c r="P20"/>
      <c r="Q20"/>
      <c r="R20"/>
      <c r="S20"/>
      <c r="T20"/>
      <c r="U20"/>
      <c r="V20"/>
      <c r="W20"/>
      <c r="Y20" s="6" t="s">
        <v>62</v>
      </c>
      <c r="Z20"/>
      <c r="AB20" s="2">
        <f>AB21-AB19</f>
        <v>501.2817391304352</v>
      </c>
      <c r="AC20" s="64">
        <f>AB20/AB19</f>
        <v>0.12818838516376566</v>
      </c>
    </row>
    <row r="21" spans="2:29" ht="15.75" thickBot="1" x14ac:dyDescent="0.3">
      <c r="D21" s="9"/>
      <c r="E21"/>
      <c r="J21"/>
      <c r="L21"/>
      <c r="M21"/>
      <c r="N21"/>
      <c r="O21"/>
      <c r="P21"/>
      <c r="Q21"/>
      <c r="R21"/>
      <c r="S21"/>
      <c r="T21"/>
      <c r="U21"/>
      <c r="V21"/>
      <c r="W21"/>
      <c r="Y21" t="s">
        <v>61</v>
      </c>
      <c r="Z21" s="81">
        <v>44400</v>
      </c>
      <c r="AB21" s="75">
        <v>4411.79</v>
      </c>
      <c r="AC21" s="78"/>
    </row>
    <row r="22" spans="2:29" ht="15.75" thickTop="1" x14ac:dyDescent="0.25">
      <c r="D22" s="3" t="s">
        <v>4</v>
      </c>
      <c r="E22" s="3" t="s">
        <v>5</v>
      </c>
      <c r="F22" s="3" t="s">
        <v>6</v>
      </c>
      <c r="I22" s="3" t="s">
        <v>4</v>
      </c>
      <c r="J22" s="3" t="s">
        <v>5</v>
      </c>
      <c r="M22"/>
      <c r="N22"/>
      <c r="O22"/>
      <c r="P22"/>
      <c r="Q22"/>
      <c r="R22"/>
      <c r="S22"/>
      <c r="T22"/>
      <c r="U22"/>
      <c r="V22"/>
      <c r="W22"/>
      <c r="Y22" s="6"/>
      <c r="Z22"/>
      <c r="AB22" s="7"/>
      <c r="AC22" s="7"/>
    </row>
    <row r="23" spans="2:29" ht="18.75" thickBot="1" x14ac:dyDescent="0.4">
      <c r="C23" s="12" t="s">
        <v>7</v>
      </c>
      <c r="D23" cm="1">
        <f t="array" ref="D23:E23">LINEST(_xlfn.ANCHORARRAY(G30),IF(D20="Ln(y) ~ x",_xlfn.ANCHORARRAY(C30)-$C$28,_xlfn.ANCHORARRAY(F30)))</f>
        <v>1.9758138177649324E-2</v>
      </c>
      <c r="E23">
        <v>3.0664005492607576</v>
      </c>
      <c r="F23" s="27" cm="1">
        <f t="array" ref="F23">SUM(_xlfn.ANCHORARRAY(I30)^2)</f>
        <v>8.5986895952733118</v>
      </c>
      <c r="I23" s="1" cm="1">
        <f t="array" ref="I23:J23">LINEST(_xlfn.ANCHORARRAY(K30),_xlfn.ANCHORARRAY(C30)-$C$28)</f>
        <v>0.20763224526399512</v>
      </c>
      <c r="J23" s="2">
        <v>9.7730024234680215</v>
      </c>
      <c r="L23" s="65"/>
      <c r="M23"/>
      <c r="N23"/>
      <c r="O23"/>
      <c r="P23"/>
      <c r="Q23"/>
      <c r="R23"/>
      <c r="S23"/>
      <c r="T23"/>
      <c r="U23"/>
      <c r="V23"/>
      <c r="W23"/>
      <c r="Y23" t="s">
        <v>59</v>
      </c>
      <c r="Z23"/>
      <c r="AB23" s="77" cm="1">
        <f t="array" ref="AB23">($AB$21/EXP(_xlfn.XLOOKUP(MAX(_xlfn.ANCHORARRAY(C30)),_xlfn.ANCHORARRAY(C30),_xlfn.ANCHORARRAY(H30))))-($J$23+$I$23*(MAX(_xlfn.ANCHORARRAY(C30))-$C$28))</f>
        <v>20.234703480524381</v>
      </c>
      <c r="AC23" s="8"/>
    </row>
    <row r="24" spans="2:29" ht="15.75" thickTop="1" x14ac:dyDescent="0.25">
      <c r="C24" s="12"/>
      <c r="H24" s="17"/>
      <c r="J24"/>
      <c r="L24" s="85" t="s">
        <v>58</v>
      </c>
      <c r="M24"/>
      <c r="N24"/>
      <c r="O24"/>
      <c r="P24"/>
      <c r="Q24"/>
      <c r="R24"/>
      <c r="S24"/>
      <c r="T24"/>
      <c r="U24"/>
      <c r="V24"/>
      <c r="W24"/>
      <c r="Y24"/>
      <c r="Z24"/>
    </row>
    <row r="25" spans="2:29" x14ac:dyDescent="0.25">
      <c r="C25" s="12"/>
      <c r="E25" s="2"/>
      <c r="J25"/>
      <c r="L25"/>
      <c r="M25"/>
      <c r="N25" s="44"/>
      <c r="O25"/>
      <c r="P25"/>
      <c r="Q25"/>
      <c r="R25"/>
      <c r="S25"/>
      <c r="T25"/>
      <c r="U25"/>
      <c r="Y25"/>
      <c r="Z25"/>
    </row>
    <row r="26" spans="2:29" x14ac:dyDescent="0.25">
      <c r="B26" t="s">
        <v>47</v>
      </c>
      <c r="D26" s="18">
        <v>1946</v>
      </c>
      <c r="E26" s="18" t="s">
        <v>38</v>
      </c>
      <c r="J26"/>
      <c r="K26" s="47"/>
      <c r="L26"/>
      <c r="M26"/>
      <c r="N26"/>
      <c r="O26"/>
      <c r="P26"/>
      <c r="Q26" s="1" t="s">
        <v>54</v>
      </c>
      <c r="R26" s="42">
        <v>3</v>
      </c>
      <c r="T26"/>
      <c r="U26"/>
      <c r="V26" s="70" t="s">
        <v>60</v>
      </c>
      <c r="W26" s="70"/>
      <c r="Y26" s="80" t="str">
        <f>Y19</f>
        <v>S&amp;P 500 Index @ 2021.03</v>
      </c>
      <c r="Z26" s="1"/>
      <c r="AB26" s="10">
        <f>AB21</f>
        <v>4411.79</v>
      </c>
      <c r="AC26" s="11"/>
    </row>
    <row r="27" spans="2:29" x14ac:dyDescent="0.25">
      <c r="B27" t="s">
        <v>48</v>
      </c>
      <c r="D27" s="42">
        <v>2021</v>
      </c>
      <c r="E27"/>
      <c r="J27"/>
      <c r="L27"/>
      <c r="M27"/>
      <c r="N27"/>
      <c r="O27"/>
      <c r="P27"/>
      <c r="Q27"/>
      <c r="R27" s="2"/>
      <c r="S27" s="1" t="s">
        <v>3</v>
      </c>
      <c r="W27"/>
      <c r="Y27" s="82" t="s">
        <v>75</v>
      </c>
      <c r="Z27" s="1"/>
      <c r="AB27" s="2">
        <f>AB28-AB26</f>
        <v>-1949.6753981044631</v>
      </c>
      <c r="AC27" s="63">
        <f>AB27/AB26</f>
        <v>-0.44192388987337633</v>
      </c>
    </row>
    <row r="28" spans="2:29" ht="18.75" thickBot="1" x14ac:dyDescent="0.4">
      <c r="B28" t="s">
        <v>8</v>
      </c>
      <c r="C28" s="13">
        <v>0</v>
      </c>
      <c r="D28" s="45">
        <f>COUNT(D29:D1048576)</f>
        <v>76</v>
      </c>
      <c r="E28" s="14" t="s">
        <v>9</v>
      </c>
      <c r="J28"/>
      <c r="L28" s="83" t="s">
        <v>36</v>
      </c>
      <c r="M28" s="1" t="s">
        <v>32</v>
      </c>
      <c r="N28" s="60" t="s">
        <v>52</v>
      </c>
      <c r="O28" s="1"/>
      <c r="P28" s="1"/>
      <c r="Q28" s="2"/>
      <c r="R28" s="2"/>
      <c r="S28" s="14" t="s">
        <v>14</v>
      </c>
      <c r="T28" s="96" t="s">
        <v>57</v>
      </c>
      <c r="U28" s="96"/>
      <c r="V28" s="96"/>
      <c r="W28" s="1"/>
      <c r="Y28" s="80" t="s">
        <v>63</v>
      </c>
      <c r="Z28" s="1"/>
      <c r="AB28" s="62" cm="1">
        <f t="array" ref="AB28">_xlfn.XLOOKUP(MAX(_xlfn.ANCHORARRAY(C30)),_xlfn.ANCHORARRAY(C30),_xlfn.ANCHORARRAY(M30))</f>
        <v>2462.1146018955369</v>
      </c>
      <c r="AC28" s="36"/>
    </row>
    <row r="29" spans="2:29" s="1" customFormat="1" ht="18" thickTop="1" x14ac:dyDescent="0.4">
      <c r="C29" s="3" t="s">
        <v>1</v>
      </c>
      <c r="D29" s="3" t="s">
        <v>50</v>
      </c>
      <c r="E29" s="16" t="s">
        <v>14</v>
      </c>
      <c r="F29" s="67" t="s">
        <v>10</v>
      </c>
      <c r="G29" s="67" t="s">
        <v>11</v>
      </c>
      <c r="H29" s="67" t="s">
        <v>3</v>
      </c>
      <c r="I29" s="67" t="s">
        <v>12</v>
      </c>
      <c r="J29" s="68" t="s">
        <v>32</v>
      </c>
      <c r="K29" s="67" t="s">
        <v>56</v>
      </c>
      <c r="L29" s="84" t="s">
        <v>64</v>
      </c>
      <c r="M29" s="67" t="s">
        <v>51</v>
      </c>
      <c r="N29" s="67" t="s">
        <v>53</v>
      </c>
      <c r="O29" s="67"/>
      <c r="P29" s="67"/>
      <c r="Q29" s="67" t="s">
        <v>1</v>
      </c>
      <c r="R29" s="67" t="s">
        <v>0</v>
      </c>
      <c r="S29" s="67" t="s">
        <v>55</v>
      </c>
      <c r="T29" s="69">
        <v>-5</v>
      </c>
      <c r="U29" s="69">
        <v>0</v>
      </c>
      <c r="V29" s="69">
        <v>5</v>
      </c>
      <c r="W29" s="67"/>
    </row>
    <row r="30" spans="2:29" x14ac:dyDescent="0.25">
      <c r="C30" s="1" cm="1">
        <f t="array" ref="C30:C105">_xlfn.SEQUENCE(COUNT(_xlfn.ANCHORARRAY(D30)),1,C28+1)</f>
        <v>1</v>
      </c>
      <c r="D30" s="1" cm="1">
        <f t="array" ref="D30:D105">_xlfn._xlws.FILTER(Table_Data[Date],(Table_Data[Month]=Shiller.Data!$I$6)*(Table_Data[Year]&gt;=$D$26)*(Table_Data[Year]&lt;=$D$27))</f>
        <v>1946.03</v>
      </c>
      <c r="E30" s="37" cm="1">
        <f t="array" ref="E30:E105">_xlfn._xlws.FILTER(IF($E$26="Real",Table_Data[Real EPS],Table_Data[E]),(Table_Data[Month]=Shiller.Data!$I$6)*(Table_Data[Year]&gt;=$D$26)*(Table_Data[Year]&lt;=$D$27))</f>
        <v>13.026737704918034</v>
      </c>
      <c r="F30" cm="1">
        <f t="array" ref="F30:F105">LN(_xlfn.ANCHORARRAY(C30))</f>
        <v>0</v>
      </c>
      <c r="G30" cm="1">
        <f t="array" ref="G30:G105">LN(_xlfn.ANCHORARRAY(E30))</f>
        <v>2.567003991786232</v>
      </c>
      <c r="H30" cm="1">
        <f t="array" ref="H30:H105">E23+IF(D20="Ln(y) ~ x",_xlfn.ANCHORARRAY(C30)-$C$28,_xlfn.ANCHORARRAY(F30))*D23</f>
        <v>3.0861586874384068</v>
      </c>
      <c r="I30" cm="1">
        <f t="array" ref="I30:I105">(_xlfn.ANCHORARRAY(G30)-_xlfn.ANCHORARRAY(H30))</f>
        <v>-0.51915469565217487</v>
      </c>
      <c r="J30" s="2" cm="1">
        <f t="array" ref="J30:J105">_xlfn._xlws.FILTER(IF(E26="Real",Table_Data[Real Price],Table_Data[P]),(Table_Data[Month]=Shiller.Data!$I$6)*(Table_Data[Year]&gt;=$D$26)*(Table_Data[Year]&lt;=$D$27))</f>
        <v>253.73190218579234</v>
      </c>
      <c r="K30" cm="1">
        <f t="array" ref="K30:K105">_xlfn.ANCHORARRAY(J30)/EXP(_xlfn.ANCHORARRAY(H30))</f>
        <v>11.589731828897424</v>
      </c>
      <c r="L30" s="2" cm="1">
        <f t="array" ref="L30:L105">_xlfn.ANCHORARRAY(K30)-($J$23+(_xlfn.ANCHORARRAY(C30)-$C$28)*$I$23)</f>
        <v>1.6090971601654083</v>
      </c>
      <c r="M30" s="2" cm="1">
        <f t="array" ref="M30:M105">($J$23+(_xlfn.ANCHORARRAY(C30)-$C$28)*$I$23)*EXP(_xlfn.ANCHORARRAY(H30))</f>
        <v>218.50422916642734</v>
      </c>
      <c r="N30" s="43" cm="1">
        <f t="array" ref="N30:N105">_xlfn.ANCHORARRAY(M30)/_xlfn.ANCHORARRAY(J30)-1</f>
        <v>-0.13883817019418365</v>
      </c>
      <c r="Q30" s="66" cm="1">
        <f t="array" ref="Q30:Q32">_xlfn.SEQUENCE(R26,,MAX(_xlfn.ANCHORARRAY(C30))+1)</f>
        <v>77</v>
      </c>
      <c r="R30" s="66" cm="1">
        <f t="array" ref="R30:R32">_xlfn.SEQUENCE(R26,,INDEX(_xlfn.ANCHORARRAY(D30),COUNT(_xlfn.ANCHORARRAY(D30)))+1,1)</f>
        <v>2022.03</v>
      </c>
      <c r="S30" s="66" cm="1">
        <f t="array" ref="S30:S32">E23+D23*IF(D20="Ln(y) ~ x",_xlfn.ANCHORARRAY(Q30)-$C$28,LN(_xlfn.ANCHORARRAY(Q30)))</f>
        <v>4.5877771889397554</v>
      </c>
      <c r="T30" s="2" cm="1">
        <f t="array" ref="T30:T32">(T$29+$I$23*(_xlfn.ANCHORARRAY($Q30)-$C$28)+$J$23)*EXP(_xlfn.ANCHORARRAY($S30))</f>
        <v>2040.2716866756155</v>
      </c>
      <c r="U30" s="2" cm="1">
        <f t="array" ref="U30:U32">(U$29+$I$23*(_xlfn.ANCHORARRAY($Q30)-$C$28)+$J$23)*EXP(_xlfn.ANCHORARRAY($S30))</f>
        <v>2531.6503806658416</v>
      </c>
      <c r="V30" s="2" cm="1">
        <f t="array" ref="V30:V32">(V$29+$I$23*(_xlfn.ANCHORARRAY($Q30)-$C$28)+$J$23)*EXP(_xlfn.ANCHORARRAY($S30))</f>
        <v>3023.0290746560677</v>
      </c>
    </row>
    <row r="31" spans="2:29" x14ac:dyDescent="0.25">
      <c r="C31" s="1">
        <v>2</v>
      </c>
      <c r="D31" s="1">
        <v>1947.03</v>
      </c>
      <c r="E31" s="15">
        <v>15.360447031963472</v>
      </c>
      <c r="F31">
        <v>0.69314718055994529</v>
      </c>
      <c r="G31">
        <v>2.7317958309394785</v>
      </c>
      <c r="H31">
        <v>3.1059168256160561</v>
      </c>
      <c r="I31">
        <v>-0.37412099467657756</v>
      </c>
      <c r="J31" s="2">
        <v>183.35777716894978</v>
      </c>
      <c r="K31">
        <v>8.2113922187891681</v>
      </c>
      <c r="L31" s="2">
        <v>-1.9768746952068437</v>
      </c>
      <c r="M31" s="2">
        <v>227.50076050194195</v>
      </c>
      <c r="N31" s="43">
        <v>0.24074781018051872</v>
      </c>
      <c r="Q31" s="66">
        <v>78</v>
      </c>
      <c r="R31" s="66">
        <v>2023.03</v>
      </c>
      <c r="S31" s="66">
        <v>4.6075353271174047</v>
      </c>
      <c r="T31" s="2">
        <v>2101.7969277840743</v>
      </c>
      <c r="U31" s="2">
        <v>2602.9808979250524</v>
      </c>
      <c r="V31" s="2">
        <v>3104.1648680660305</v>
      </c>
    </row>
    <row r="32" spans="2:29" x14ac:dyDescent="0.25">
      <c r="C32" s="1">
        <v>3</v>
      </c>
      <c r="D32" s="1">
        <v>1948.03</v>
      </c>
      <c r="E32" s="15">
        <v>19.356396153846156</v>
      </c>
      <c r="F32">
        <v>1.0986122886681098</v>
      </c>
      <c r="G32">
        <v>2.9630229154423464</v>
      </c>
      <c r="H32">
        <v>3.1256749637937054</v>
      </c>
      <c r="I32">
        <v>-0.16265204835135894</v>
      </c>
      <c r="J32" s="2">
        <v>161.8692777777778</v>
      </c>
      <c r="K32">
        <v>7.1072409637584979</v>
      </c>
      <c r="L32" s="2">
        <v>-3.2886581955015082</v>
      </c>
      <c r="M32" s="2">
        <v>236.76933107247959</v>
      </c>
      <c r="N32" s="43">
        <v>0.46271938889804853</v>
      </c>
      <c r="Q32" s="66">
        <v>79</v>
      </c>
      <c r="R32" s="66">
        <v>2024.03</v>
      </c>
      <c r="S32" s="66">
        <v>4.6272934652950539</v>
      </c>
      <c r="T32" s="2">
        <v>2164.9651852186284</v>
      </c>
      <c r="U32" s="2">
        <v>2676.1500920906165</v>
      </c>
      <c r="V32" s="2">
        <v>3187.3349989626045</v>
      </c>
    </row>
    <row r="33" spans="3:19" x14ac:dyDescent="0.25">
      <c r="C33" s="1">
        <v>4</v>
      </c>
      <c r="D33" s="1">
        <v>1949.03</v>
      </c>
      <c r="E33" s="15">
        <v>26.487699999999997</v>
      </c>
      <c r="F33">
        <v>1.3862943611198906</v>
      </c>
      <c r="G33">
        <v>3.2766804742973878</v>
      </c>
      <c r="H33">
        <v>3.1454331019713551</v>
      </c>
      <c r="I33">
        <v>0.13124737232603279</v>
      </c>
      <c r="J33" s="2">
        <v>165.93765000000002</v>
      </c>
      <c r="K33">
        <v>7.1433297088206409</v>
      </c>
      <c r="L33" s="2">
        <v>-3.4602016957033612</v>
      </c>
      <c r="M33" s="2">
        <v>246.31721545699295</v>
      </c>
      <c r="N33" s="43">
        <v>0.48439619011714896</v>
      </c>
      <c r="S33" s="61"/>
    </row>
    <row r="34" spans="3:19" x14ac:dyDescent="0.25">
      <c r="C34" s="1">
        <v>5</v>
      </c>
      <c r="D34" s="1">
        <v>1950.03</v>
      </c>
      <c r="E34" s="15">
        <v>26.599936016949155</v>
      </c>
      <c r="F34">
        <v>1.6094379124341003</v>
      </c>
      <c r="G34">
        <v>3.2809088104069093</v>
      </c>
      <c r="H34">
        <v>3.1651912401490043</v>
      </c>
      <c r="I34">
        <v>0.11571757025790497</v>
      </c>
      <c r="J34" s="2">
        <v>194.72948940677966</v>
      </c>
      <c r="K34">
        <v>8.2187663727993652</v>
      </c>
      <c r="L34" s="2">
        <v>-2.5923972769886312</v>
      </c>
      <c r="M34" s="2">
        <v>256.15187023491097</v>
      </c>
      <c r="N34" s="43">
        <v>0.31542413537491076</v>
      </c>
      <c r="S34" s="61"/>
    </row>
    <row r="35" spans="3:19" x14ac:dyDescent="0.25">
      <c r="C35" s="1">
        <v>6</v>
      </c>
      <c r="D35" s="1">
        <v>1951.03</v>
      </c>
      <c r="E35" s="15">
        <v>29.054337596899227</v>
      </c>
      <c r="F35">
        <v>1.791759469228055</v>
      </c>
      <c r="G35">
        <v>3.3691677870190082</v>
      </c>
      <c r="H35">
        <v>3.1849493783266536</v>
      </c>
      <c r="I35">
        <v>0.18421840869235462</v>
      </c>
      <c r="J35" s="2">
        <v>222.0654848837209</v>
      </c>
      <c r="K35">
        <v>9.1891453755721706</v>
      </c>
      <c r="L35" s="2">
        <v>-1.8296505194798218</v>
      </c>
      <c r="M35" s="2">
        <v>266.28093835299848</v>
      </c>
      <c r="N35" s="43">
        <v>0.19910997646676121</v>
      </c>
      <c r="S35" s="61"/>
    </row>
    <row r="36" spans="3:19" x14ac:dyDescent="0.25">
      <c r="C36" s="1">
        <v>7</v>
      </c>
      <c r="D36" s="1">
        <v>1952.03</v>
      </c>
      <c r="E36" s="15">
        <v>24.17128517110266</v>
      </c>
      <c r="F36">
        <v>1.9459101490553132</v>
      </c>
      <c r="G36">
        <v>3.1851653654616148</v>
      </c>
      <c r="H36">
        <v>3.2047075165043029</v>
      </c>
      <c r="I36">
        <v>-1.9542151042688083E-2</v>
      </c>
      <c r="J36" s="2">
        <v>239.79929163498099</v>
      </c>
      <c r="K36">
        <v>9.7288409915828282</v>
      </c>
      <c r="L36" s="2">
        <v>-1.4975871487331585</v>
      </c>
      <c r="M36" s="2">
        <v>276.71225359402263</v>
      </c>
      <c r="N36" s="43">
        <v>0.15393273978152533</v>
      </c>
      <c r="S36" s="61"/>
    </row>
    <row r="37" spans="3:19" x14ac:dyDescent="0.25">
      <c r="C37" s="1">
        <v>8</v>
      </c>
      <c r="D37" s="1">
        <v>1953.03</v>
      </c>
      <c r="E37" s="15">
        <v>24.197410150375941</v>
      </c>
      <c r="F37">
        <v>2.0794415416798357</v>
      </c>
      <c r="G37">
        <v>3.1862456088562374</v>
      </c>
      <c r="H37">
        <v>3.2244656546819521</v>
      </c>
      <c r="I37">
        <v>-3.8220045825714699E-2</v>
      </c>
      <c r="J37" s="2">
        <v>258.80275300751879</v>
      </c>
      <c r="K37">
        <v>10.294405017622077</v>
      </c>
      <c r="L37" s="2">
        <v>-1.1396553679579053</v>
      </c>
      <c r="M37" s="2">
        <v>287.45384514955236</v>
      </c>
      <c r="N37" s="43">
        <v>0.11070628812515459</v>
      </c>
      <c r="S37" s="61"/>
    </row>
    <row r="38" spans="3:19" x14ac:dyDescent="0.25">
      <c r="C38" s="1">
        <v>9</v>
      </c>
      <c r="D38" s="1">
        <v>1954.03</v>
      </c>
      <c r="E38" s="15">
        <v>25.109157992565056</v>
      </c>
      <c r="F38">
        <v>2.1972245773362196</v>
      </c>
      <c r="G38">
        <v>3.223232639853975</v>
      </c>
      <c r="H38">
        <v>3.2442237928596014</v>
      </c>
      <c r="I38">
        <v>-2.0991153005626373E-2</v>
      </c>
      <c r="J38" s="2">
        <v>261.62757955390339</v>
      </c>
      <c r="K38">
        <v>10.20316787034613</v>
      </c>
      <c r="L38" s="2">
        <v>-1.4385247604978471</v>
      </c>
      <c r="M38" s="2">
        <v>298.51394229926541</v>
      </c>
      <c r="N38" s="43">
        <v>0.14098805182640262</v>
      </c>
      <c r="S38" s="61"/>
    </row>
    <row r="39" spans="3:19" x14ac:dyDescent="0.25">
      <c r="C39" s="1">
        <v>10</v>
      </c>
      <c r="D39" s="1">
        <v>1955.03</v>
      </c>
      <c r="E39" s="15">
        <v>29.364641198501875</v>
      </c>
      <c r="F39">
        <v>2.3025850929940459</v>
      </c>
      <c r="G39">
        <v>3.3797912702211987</v>
      </c>
      <c r="H39">
        <v>3.2639819310372507</v>
      </c>
      <c r="I39">
        <v>0.11580933918394809</v>
      </c>
      <c r="J39" s="2">
        <v>362.09777153558053</v>
      </c>
      <c r="K39">
        <v>13.84511318075552</v>
      </c>
      <c r="L39" s="2">
        <v>1.9957883046475473</v>
      </c>
      <c r="M39" s="2">
        <v>309.90097919919492</v>
      </c>
      <c r="N39" s="43">
        <v>-0.14415110072351456</v>
      </c>
      <c r="S39" s="61"/>
    </row>
    <row r="40" spans="3:19" x14ac:dyDescent="0.25">
      <c r="C40" s="1">
        <v>11</v>
      </c>
      <c r="D40" s="1">
        <v>1956.03</v>
      </c>
      <c r="E40" s="15">
        <v>36.470004850746264</v>
      </c>
      <c r="F40">
        <v>2.3978952727983707</v>
      </c>
      <c r="G40">
        <v>3.5964901378270584</v>
      </c>
      <c r="H40">
        <v>3.2837400692148999</v>
      </c>
      <c r="I40">
        <v>0.31275006861215848</v>
      </c>
      <c r="J40" s="2">
        <v>469.36599738805972</v>
      </c>
      <c r="K40">
        <v>17.595492708197529</v>
      </c>
      <c r="L40" s="2">
        <v>5.5385355868255619</v>
      </c>
      <c r="M40" s="2">
        <v>321.62359978139767</v>
      </c>
      <c r="N40" s="43">
        <v>-0.31477013339019622</v>
      </c>
      <c r="S40" s="61"/>
    </row>
    <row r="41" spans="3:19" x14ac:dyDescent="0.25">
      <c r="C41" s="1">
        <v>12</v>
      </c>
      <c r="D41" s="1">
        <v>1957.03</v>
      </c>
      <c r="E41" s="15">
        <v>32.395028776978421</v>
      </c>
      <c r="F41">
        <v>2.4849066497880004</v>
      </c>
      <c r="G41">
        <v>3.478004978216958</v>
      </c>
      <c r="H41">
        <v>3.3034982073925496</v>
      </c>
      <c r="I41">
        <v>0.17450677082440835</v>
      </c>
      <c r="J41" s="2">
        <v>419.51562266187051</v>
      </c>
      <c r="K41">
        <v>15.419031513087424</v>
      </c>
      <c r="L41" s="2">
        <v>3.1544421464514603</v>
      </c>
      <c r="M41" s="2">
        <v>333.69066276758633</v>
      </c>
      <c r="N41" s="43">
        <v>-0.20458108174784007</v>
      </c>
      <c r="S41" s="61"/>
    </row>
    <row r="42" spans="3:19" x14ac:dyDescent="0.25">
      <c r="C42" s="1">
        <v>13</v>
      </c>
      <c r="D42" s="1">
        <v>1958.03</v>
      </c>
      <c r="E42" s="15">
        <v>28.878950694444445</v>
      </c>
      <c r="F42">
        <v>2.5649493574615367</v>
      </c>
      <c r="G42">
        <v>3.3631129800696953</v>
      </c>
      <c r="H42">
        <v>3.3232563455701989</v>
      </c>
      <c r="I42">
        <v>3.9856634499496391E-2</v>
      </c>
      <c r="J42" s="2">
        <v>387.29064131944443</v>
      </c>
      <c r="K42">
        <v>13.956133328287013</v>
      </c>
      <c r="L42" s="2">
        <v>1.4839117163870554</v>
      </c>
      <c r="M42" s="2">
        <v>346.11124679932055</v>
      </c>
      <c r="N42" s="43">
        <v>-0.1063268515341127</v>
      </c>
      <c r="S42" s="61"/>
    </row>
    <row r="43" spans="3:19" x14ac:dyDescent="0.25">
      <c r="C43" s="1">
        <v>14</v>
      </c>
      <c r="D43" s="1">
        <v>1959.03</v>
      </c>
      <c r="E43" s="15">
        <v>28.504064705882353</v>
      </c>
      <c r="F43">
        <v>2.6390573296152584</v>
      </c>
      <c r="G43">
        <v>3.3500466983641899</v>
      </c>
      <c r="H43">
        <v>3.3430144837478482</v>
      </c>
      <c r="I43">
        <v>7.0322146163417365E-3</v>
      </c>
      <c r="J43" s="2">
        <v>514.72291764705881</v>
      </c>
      <c r="K43">
        <v>18.185312233744117</v>
      </c>
      <c r="L43" s="2">
        <v>5.5054583765801635</v>
      </c>
      <c r="M43" s="2">
        <v>358.89465568741565</v>
      </c>
      <c r="N43" s="43">
        <v>-0.30274203191102766</v>
      </c>
      <c r="S43" s="61"/>
    </row>
    <row r="44" spans="3:19" x14ac:dyDescent="0.25">
      <c r="C44" s="1">
        <v>15</v>
      </c>
      <c r="D44" s="1">
        <v>1960.03</v>
      </c>
      <c r="E44" s="15">
        <v>30.54193979591837</v>
      </c>
      <c r="F44">
        <v>2.7080502011022101</v>
      </c>
      <c r="G44">
        <v>3.4191008143391568</v>
      </c>
      <c r="H44">
        <v>3.3627726219254974</v>
      </c>
      <c r="I44">
        <v>5.6328192413659384E-2</v>
      </c>
      <c r="J44" s="2">
        <v>495.69838571428579</v>
      </c>
      <c r="K44">
        <v>17.170538315553767</v>
      </c>
      <c r="L44" s="2">
        <v>4.2830522131258189</v>
      </c>
      <c r="M44" s="2">
        <v>372.05042378328011</v>
      </c>
      <c r="N44" s="43">
        <v>-0.24944192979937363</v>
      </c>
      <c r="S44" s="61"/>
    </row>
    <row r="45" spans="3:19" x14ac:dyDescent="0.25">
      <c r="C45" s="1">
        <v>16</v>
      </c>
      <c r="D45" s="1">
        <v>1961.03</v>
      </c>
      <c r="E45" s="15">
        <v>27.465433892617447</v>
      </c>
      <c r="F45">
        <v>2.7725887222397811</v>
      </c>
      <c r="G45">
        <v>3.3129282646897287</v>
      </c>
      <c r="H45">
        <v>3.3825307601031467</v>
      </c>
      <c r="I45">
        <v>-6.9602495413418008E-2</v>
      </c>
      <c r="J45" s="2">
        <v>569.92997449664438</v>
      </c>
      <c r="K45">
        <v>19.35561854514118</v>
      </c>
      <c r="L45" s="2">
        <v>6.260500197449236</v>
      </c>
      <c r="M45" s="2">
        <v>385.58832147496071</v>
      </c>
      <c r="N45" s="43">
        <v>-0.32344614473820599</v>
      </c>
      <c r="S45" s="61"/>
    </row>
    <row r="46" spans="3:19" x14ac:dyDescent="0.25">
      <c r="C46" s="1">
        <v>17</v>
      </c>
      <c r="D46" s="1">
        <v>1962.03</v>
      </c>
      <c r="E46" s="15">
        <v>29.655664119601326</v>
      </c>
      <c r="F46">
        <v>2.8332133440562162</v>
      </c>
      <c r="G46">
        <v>3.389653139900874</v>
      </c>
      <c r="H46">
        <v>3.4022888982807959</v>
      </c>
      <c r="I46">
        <v>-1.2635758379921924E-2</v>
      </c>
      <c r="J46" s="2">
        <v>618.54499435215962</v>
      </c>
      <c r="K46">
        <v>20.59567368491037</v>
      </c>
      <c r="L46" s="2">
        <v>7.2929230919544317</v>
      </c>
      <c r="M46" s="2">
        <v>399.51836081073202</v>
      </c>
      <c r="N46" s="43">
        <v>-0.35409975917892234</v>
      </c>
      <c r="S46" s="61"/>
    </row>
    <row r="47" spans="3:19" x14ac:dyDescent="0.25">
      <c r="C47" s="1">
        <v>18</v>
      </c>
      <c r="D47" s="1">
        <v>1963.03</v>
      </c>
      <c r="E47" s="15">
        <v>32.219464590163938</v>
      </c>
      <c r="F47">
        <v>2.8903717578961645</v>
      </c>
      <c r="G47">
        <v>3.4725707602974114</v>
      </c>
      <c r="H47">
        <v>3.4220470364584452</v>
      </c>
      <c r="I47">
        <v>5.0523723838966195E-2</v>
      </c>
      <c r="J47" s="2">
        <v>570.31057672131146</v>
      </c>
      <c r="K47">
        <v>18.618096678464742</v>
      </c>
      <c r="L47" s="2">
        <v>5.1077138402448075</v>
      </c>
      <c r="M47" s="2">
        <v>413.85080125313254</v>
      </c>
      <c r="N47" s="43">
        <v>-0.2743413533861826</v>
      </c>
      <c r="S47" s="61"/>
    </row>
    <row r="48" spans="3:19" x14ac:dyDescent="0.25">
      <c r="C48" s="1">
        <v>19</v>
      </c>
      <c r="D48" s="1">
        <v>1964.03</v>
      </c>
      <c r="E48" s="15">
        <v>35.831257605177996</v>
      </c>
      <c r="F48">
        <v>2.9444389791664403</v>
      </c>
      <c r="G48">
        <v>3.5788206299243988</v>
      </c>
      <c r="H48">
        <v>3.4418051746360945</v>
      </c>
      <c r="I48">
        <v>0.13701545528830428</v>
      </c>
      <c r="J48" s="2">
        <v>675.47921035598711</v>
      </c>
      <c r="K48">
        <v>21.619965265431262</v>
      </c>
      <c r="L48" s="2">
        <v>7.901950181947333</v>
      </c>
      <c r="M48" s="2">
        <v>428.59615556641404</v>
      </c>
      <c r="N48" s="43">
        <v>-0.36549319505993705</v>
      </c>
      <c r="S48" s="61"/>
    </row>
    <row r="49" spans="3:19" x14ac:dyDescent="0.25">
      <c r="C49" s="1">
        <v>20</v>
      </c>
      <c r="D49" s="1">
        <v>1965.03</v>
      </c>
      <c r="E49" s="15">
        <v>39.604612140575078</v>
      </c>
      <c r="F49">
        <v>2.9957322735539909</v>
      </c>
      <c r="G49">
        <v>3.6789455796748816</v>
      </c>
      <c r="H49">
        <v>3.4615633128137442</v>
      </c>
      <c r="I49">
        <v>0.21738226686113737</v>
      </c>
      <c r="J49" s="2">
        <v>734.80095559105428</v>
      </c>
      <c r="K49">
        <v>23.05854325733841</v>
      </c>
      <c r="L49" s="2">
        <v>9.1328959285904858</v>
      </c>
      <c r="M49" s="2">
        <v>443.7651958404378</v>
      </c>
      <c r="N49" s="43">
        <v>-0.39607428043763915</v>
      </c>
      <c r="S49" s="61"/>
    </row>
    <row r="50" spans="3:19" x14ac:dyDescent="0.25">
      <c r="C50" s="1">
        <v>21</v>
      </c>
      <c r="D50" s="1">
        <v>1966.03</v>
      </c>
      <c r="E50" s="15">
        <v>44.063650467289719</v>
      </c>
      <c r="F50">
        <v>3.044522437723423</v>
      </c>
      <c r="G50">
        <v>3.7856351901275671</v>
      </c>
      <c r="H50">
        <v>3.4813214509913935</v>
      </c>
      <c r="I50">
        <v>0.30431373913617366</v>
      </c>
      <c r="J50" s="2">
        <v>733.40398006230521</v>
      </c>
      <c r="K50">
        <v>22.564440354695002</v>
      </c>
      <c r="L50" s="2">
        <v>8.4311607806830828</v>
      </c>
      <c r="M50" s="2">
        <v>459.36895965411725</v>
      </c>
      <c r="N50" s="43">
        <v>-0.37364812280526172</v>
      </c>
      <c r="S50" s="61"/>
    </row>
    <row r="51" spans="3:19" x14ac:dyDescent="0.25">
      <c r="C51" s="1">
        <v>22</v>
      </c>
      <c r="D51" s="1">
        <v>1967.03</v>
      </c>
      <c r="E51" s="15">
        <v>43.744837878787884</v>
      </c>
      <c r="F51">
        <v>3.0910424533583161</v>
      </c>
      <c r="G51">
        <v>3.7783736145001061</v>
      </c>
      <c r="H51">
        <v>3.5010795891690427</v>
      </c>
      <c r="I51">
        <v>0.2772940253310634</v>
      </c>
      <c r="J51" s="2">
        <v>717.73640424242433</v>
      </c>
      <c r="K51">
        <v>21.650375262988998</v>
      </c>
      <c r="L51" s="2">
        <v>7.309463443713085</v>
      </c>
      <c r="M51" s="2">
        <v>475.4187563815812</v>
      </c>
      <c r="N51" s="43">
        <v>-0.33761370668750046</v>
      </c>
      <c r="S51" s="61"/>
    </row>
    <row r="52" spans="3:19" x14ac:dyDescent="0.25">
      <c r="C52" s="1">
        <v>23</v>
      </c>
      <c r="D52" s="1">
        <v>1968.03</v>
      </c>
      <c r="E52" s="15">
        <v>42.009646647230326</v>
      </c>
      <c r="F52">
        <v>3.1354942159291497</v>
      </c>
      <c r="G52">
        <v>3.7378992739873906</v>
      </c>
      <c r="H52">
        <v>3.520837727346692</v>
      </c>
      <c r="I52">
        <v>0.21706154664069865</v>
      </c>
      <c r="J52" s="2">
        <v>687.98518746355694</v>
      </c>
      <c r="K52">
        <v>20.346920639359627</v>
      </c>
      <c r="L52" s="2">
        <v>5.7983765748197182</v>
      </c>
      <c r="M52" s="2">
        <v>491.92617364429475</v>
      </c>
      <c r="N52" s="43">
        <v>-0.28497563231279244</v>
      </c>
      <c r="S52" s="61"/>
    </row>
    <row r="53" spans="3:19" x14ac:dyDescent="0.25">
      <c r="C53" s="1">
        <v>24</v>
      </c>
      <c r="D53" s="1">
        <v>1969.03</v>
      </c>
      <c r="E53" s="15">
        <v>42.703161772853186</v>
      </c>
      <c r="F53">
        <v>3.1780538303479458</v>
      </c>
      <c r="G53">
        <v>3.7542729636959447</v>
      </c>
      <c r="H53">
        <v>3.5405958655243412</v>
      </c>
      <c r="I53">
        <v>0.21367709817160341</v>
      </c>
      <c r="J53" s="2">
        <v>728.59518282548481</v>
      </c>
      <c r="K53">
        <v>21.126378118188349</v>
      </c>
      <c r="L53" s="2">
        <v>6.3702018083844436</v>
      </c>
      <c r="M53" s="2">
        <v>508.90308391245526</v>
      </c>
      <c r="N53" s="43">
        <v>-0.30152834398529205</v>
      </c>
      <c r="S53" s="61"/>
    </row>
    <row r="54" spans="3:19" x14ac:dyDescent="0.25">
      <c r="C54" s="1">
        <v>25</v>
      </c>
      <c r="D54" s="1">
        <v>1970.03</v>
      </c>
      <c r="E54" s="15">
        <v>39.038154712041887</v>
      </c>
      <c r="F54">
        <v>3.2188758248682006</v>
      </c>
      <c r="G54">
        <v>3.6645394938305031</v>
      </c>
      <c r="H54">
        <v>3.5603540037019905</v>
      </c>
      <c r="I54">
        <v>0.10418549012851264</v>
      </c>
      <c r="J54" s="2">
        <v>614.69492277486916</v>
      </c>
      <c r="K54">
        <v>17.475013846798046</v>
      </c>
      <c r="L54" s="2">
        <v>2.5112052917301462</v>
      </c>
      <c r="M54" s="2">
        <v>526.3616512590504</v>
      </c>
      <c r="N54" s="43">
        <v>-0.14370262099622166</v>
      </c>
      <c r="S54" s="61"/>
    </row>
    <row r="55" spans="3:19" x14ac:dyDescent="0.25">
      <c r="C55" s="1">
        <v>26</v>
      </c>
      <c r="D55" s="1">
        <v>1971.03</v>
      </c>
      <c r="E55" s="15">
        <v>34.5664485</v>
      </c>
      <c r="F55">
        <v>3.2580965380214821</v>
      </c>
      <c r="G55">
        <v>3.5428835150720448</v>
      </c>
      <c r="H55">
        <v>3.5801121418796402</v>
      </c>
      <c r="I55">
        <v>-3.7228626807595422E-2</v>
      </c>
      <c r="J55" s="2">
        <v>659.54372999999998</v>
      </c>
      <c r="K55">
        <v>18.383180363624437</v>
      </c>
      <c r="L55" s="2">
        <v>3.211739563292543</v>
      </c>
      <c r="M55" s="2">
        <v>544.31433827004287</v>
      </c>
      <c r="N55" s="43">
        <v>-0.17471076820024822</v>
      </c>
      <c r="S55" s="61"/>
    </row>
    <row r="56" spans="3:19" x14ac:dyDescent="0.25">
      <c r="C56" s="1">
        <v>27</v>
      </c>
      <c r="D56" s="1">
        <v>1972.03</v>
      </c>
      <c r="E56" s="15">
        <v>37.17235193236715</v>
      </c>
      <c r="F56">
        <v>3.2958368660043291</v>
      </c>
      <c r="G56">
        <v>3.6155652573239849</v>
      </c>
      <c r="H56">
        <v>3.5998702800572895</v>
      </c>
      <c r="I56">
        <v>1.5694977266695442E-2</v>
      </c>
      <c r="J56" s="2">
        <v>689.06407971014505</v>
      </c>
      <c r="K56">
        <v>18.830238161390763</v>
      </c>
      <c r="L56" s="2">
        <v>3.4511651157948737</v>
      </c>
      <c r="M56" s="2">
        <v>562.77391311422184</v>
      </c>
      <c r="N56" s="43">
        <v>-0.18327782613345223</v>
      </c>
      <c r="S56" s="61"/>
    </row>
    <row r="57" spans="3:19" x14ac:dyDescent="0.25">
      <c r="C57" s="1">
        <v>28</v>
      </c>
      <c r="D57" s="1">
        <v>1973.03</v>
      </c>
      <c r="E57" s="15">
        <v>41.597311778291001</v>
      </c>
      <c r="F57">
        <v>3.3322045101752038</v>
      </c>
      <c r="G57">
        <v>3.7280355444650506</v>
      </c>
      <c r="H57">
        <v>3.6196284182349387</v>
      </c>
      <c r="I57">
        <v>0.10840712623011184</v>
      </c>
      <c r="J57" s="2">
        <v>687.57909468822186</v>
      </c>
      <c r="K57">
        <v>18.422052483276875</v>
      </c>
      <c r="L57" s="2">
        <v>2.8353471924169895</v>
      </c>
      <c r="M57" s="2">
        <v>581.75345677634414</v>
      </c>
      <c r="N57" s="43">
        <v>-0.1539104936863499</v>
      </c>
      <c r="S57" s="61"/>
    </row>
    <row r="58" spans="3:19" x14ac:dyDescent="0.25">
      <c r="C58" s="1">
        <v>29</v>
      </c>
      <c r="D58" s="1">
        <v>1974.03</v>
      </c>
      <c r="E58" s="15">
        <v>46.325768200836826</v>
      </c>
      <c r="F58">
        <v>3.3672958299864741</v>
      </c>
      <c r="G58">
        <v>3.8356983548906336</v>
      </c>
      <c r="H58">
        <v>3.639386556412588</v>
      </c>
      <c r="I58">
        <v>0.19631179847804558</v>
      </c>
      <c r="J58" s="2">
        <v>539.95010209205032</v>
      </c>
      <c r="K58">
        <v>14.183654007824689</v>
      </c>
      <c r="L58" s="2">
        <v>-1.6106835282991909</v>
      </c>
      <c r="M58" s="2">
        <v>601.26637045726511</v>
      </c>
      <c r="N58" s="43">
        <v>0.11355913838638676</v>
      </c>
      <c r="S58" s="61"/>
    </row>
    <row r="59" spans="3:19" x14ac:dyDescent="0.25">
      <c r="C59" s="1">
        <v>30</v>
      </c>
      <c r="D59" s="1">
        <v>1975.03</v>
      </c>
      <c r="E59" s="15">
        <v>42.47079032258064</v>
      </c>
      <c r="F59">
        <v>3.4011973816621555</v>
      </c>
      <c r="G59">
        <v>3.7488165531131994</v>
      </c>
      <c r="H59">
        <v>3.6591446945902373</v>
      </c>
      <c r="I59">
        <v>8.9671858522962111E-2</v>
      </c>
      <c r="J59" s="2">
        <v>421.08909032258066</v>
      </c>
      <c r="K59">
        <v>10.844952156237714</v>
      </c>
      <c r="L59" s="2">
        <v>-5.1570176251501607</v>
      </c>
      <c r="M59" s="2">
        <v>621.32638314484302</v>
      </c>
      <c r="N59" s="43">
        <v>0.47552239519876438</v>
      </c>
      <c r="S59" s="61"/>
    </row>
    <row r="60" spans="3:19" x14ac:dyDescent="0.25">
      <c r="C60" s="1">
        <v>31</v>
      </c>
      <c r="D60" s="1">
        <v>1976.03</v>
      </c>
      <c r="E60" s="15">
        <v>41.034612164579606</v>
      </c>
      <c r="F60">
        <v>3.4339872044851463</v>
      </c>
      <c r="G60">
        <v>3.7144159097047238</v>
      </c>
      <c r="H60">
        <v>3.6789028327678865</v>
      </c>
      <c r="I60">
        <v>3.5513076936837251E-2</v>
      </c>
      <c r="J60" s="2">
        <v>479.05303577817529</v>
      </c>
      <c r="K60">
        <v>12.096407169725095</v>
      </c>
      <c r="L60" s="2">
        <v>-4.1131948569267767</v>
      </c>
      <c r="M60" s="2">
        <v>641.94755935948842</v>
      </c>
      <c r="N60" s="43">
        <v>0.34003442503335091</v>
      </c>
      <c r="S60" s="61"/>
    </row>
    <row r="61" spans="3:19" x14ac:dyDescent="0.25">
      <c r="C61" s="1">
        <v>32</v>
      </c>
      <c r="D61" s="1">
        <v>1977.03</v>
      </c>
      <c r="E61" s="15">
        <v>44.873280000000001</v>
      </c>
      <c r="F61">
        <v>3.4657359027997265</v>
      </c>
      <c r="G61">
        <v>3.8038425173830723</v>
      </c>
      <c r="H61">
        <v>3.6986609709455358</v>
      </c>
      <c r="I61">
        <v>0.10518154643753652</v>
      </c>
      <c r="J61" s="2">
        <v>447.84245714285714</v>
      </c>
      <c r="K61">
        <v>11.087080831950045</v>
      </c>
      <c r="L61" s="2">
        <v>-5.3301534399658212</v>
      </c>
      <c r="M61" s="2">
        <v>663.14430707831013</v>
      </c>
      <c r="N61" s="43">
        <v>0.48075354737251708</v>
      </c>
      <c r="S61" s="61"/>
    </row>
    <row r="62" spans="3:19" x14ac:dyDescent="0.25">
      <c r="C62" s="1">
        <v>33</v>
      </c>
      <c r="D62" s="1">
        <v>1978.03</v>
      </c>
      <c r="E62" s="15">
        <v>45.622347634069406</v>
      </c>
      <c r="F62">
        <v>3.4965075614664802</v>
      </c>
      <c r="G62">
        <v>3.8203976761650127</v>
      </c>
      <c r="H62">
        <v>3.7184191091231851</v>
      </c>
      <c r="I62">
        <v>0.10197856704182762</v>
      </c>
      <c r="J62" s="2">
        <v>371.07847223974767</v>
      </c>
      <c r="K62">
        <v>9.0069314911038294</v>
      </c>
      <c r="L62" s="2">
        <v>-7.6179350260760312</v>
      </c>
      <c r="M62" s="2">
        <v>684.93138584190456</v>
      </c>
      <c r="N62" s="43">
        <v>0.84578582990225781</v>
      </c>
      <c r="S62" s="61"/>
    </row>
    <row r="63" spans="3:19" x14ac:dyDescent="0.25">
      <c r="C63" s="1">
        <v>34</v>
      </c>
      <c r="D63" s="1">
        <v>1979.03</v>
      </c>
      <c r="E63" s="15">
        <v>50.470832378223498</v>
      </c>
      <c r="F63">
        <v>3.5263605246161616</v>
      </c>
      <c r="G63">
        <v>3.9213955927508151</v>
      </c>
      <c r="H63">
        <v>3.7381772473008343</v>
      </c>
      <c r="I63">
        <v>0.18321834544998072</v>
      </c>
      <c r="J63" s="2">
        <v>379.85942263610315</v>
      </c>
      <c r="K63">
        <v>9.0396819977331866</v>
      </c>
      <c r="L63" s="2">
        <v>-7.7928167647106683</v>
      </c>
      <c r="M63" s="2">
        <v>707.32391504792031</v>
      </c>
      <c r="N63" s="43">
        <v>0.86206757789320609</v>
      </c>
      <c r="S63" s="61"/>
    </row>
    <row r="64" spans="3:19" x14ac:dyDescent="0.25">
      <c r="C64" s="1">
        <v>35</v>
      </c>
      <c r="D64" s="1">
        <v>1980.03</v>
      </c>
      <c r="E64" s="15">
        <v>50.561414856429465</v>
      </c>
      <c r="F64">
        <v>3.5553480614894135</v>
      </c>
      <c r="G64">
        <v>3.9231887331580912</v>
      </c>
      <c r="H64">
        <v>3.757935385478484</v>
      </c>
      <c r="I64">
        <v>0.1652533476796072</v>
      </c>
      <c r="J64" s="2">
        <v>346.22499250936335</v>
      </c>
      <c r="K64">
        <v>8.0780737401487812</v>
      </c>
      <c r="L64" s="2">
        <v>-8.962057267559068</v>
      </c>
      <c r="M64" s="2">
        <v>730.33738243562505</v>
      </c>
      <c r="N64" s="43">
        <v>1.1094299898522597</v>
      </c>
      <c r="S64" s="61"/>
    </row>
    <row r="65" spans="3:19" x14ac:dyDescent="0.25">
      <c r="C65" s="1">
        <v>36</v>
      </c>
      <c r="D65" s="1">
        <v>1981.03</v>
      </c>
      <c r="E65" s="15">
        <v>43.637363389830512</v>
      </c>
      <c r="F65">
        <v>3.5835189384561099</v>
      </c>
      <c r="G65">
        <v>3.7759137418580622</v>
      </c>
      <c r="H65">
        <v>3.7776935236561333</v>
      </c>
      <c r="I65">
        <v>-1.779781798071145E-3</v>
      </c>
      <c r="J65" s="2">
        <v>398.66233220338984</v>
      </c>
      <c r="K65">
        <v>9.1195571950003078</v>
      </c>
      <c r="L65" s="2">
        <v>-8.1282060579715392</v>
      </c>
      <c r="M65" s="2">
        <v>753.9876527657932</v>
      </c>
      <c r="N65" s="43">
        <v>0.89129393940615187</v>
      </c>
      <c r="S65" s="61"/>
    </row>
    <row r="66" spans="3:19" x14ac:dyDescent="0.25">
      <c r="C66" s="1">
        <v>37</v>
      </c>
      <c r="D66" s="1">
        <v>1982.03</v>
      </c>
      <c r="E66" s="15">
        <v>41.511411322751322</v>
      </c>
      <c r="F66">
        <v>3.6109179126442243</v>
      </c>
      <c r="G66">
        <v>3.7259683610714438</v>
      </c>
      <c r="H66">
        <v>3.7974516618337826</v>
      </c>
      <c r="I66">
        <v>-7.1483300762338775E-2</v>
      </c>
      <c r="J66" s="2">
        <v>310.56477883597881</v>
      </c>
      <c r="K66">
        <v>6.9653011594549259</v>
      </c>
      <c r="L66" s="2">
        <v>-10.490094338780915</v>
      </c>
      <c r="M66" s="2">
        <v>778.29097670033559</v>
      </c>
      <c r="N66" s="43">
        <v>1.5060503628822022</v>
      </c>
      <c r="S66" s="61"/>
    </row>
    <row r="67" spans="3:19" x14ac:dyDescent="0.25">
      <c r="C67" s="1">
        <v>38</v>
      </c>
      <c r="D67" s="1">
        <v>1983.03</v>
      </c>
      <c r="E67" s="15">
        <v>33.603394688457605</v>
      </c>
      <c r="F67">
        <v>3.6375861597263857</v>
      </c>
      <c r="G67">
        <v>3.5146270942603013</v>
      </c>
      <c r="H67">
        <v>3.8172098000114318</v>
      </c>
      <c r="I67">
        <v>-0.30258270575113055</v>
      </c>
      <c r="J67" s="2">
        <v>410.97871603677225</v>
      </c>
      <c r="K67">
        <v>9.0370394594729007</v>
      </c>
      <c r="L67" s="2">
        <v>-8.6259882840269348</v>
      </c>
      <c r="M67" s="2">
        <v>803.26399988618061</v>
      </c>
      <c r="N67" s="43">
        <v>0.95451484113914242</v>
      </c>
      <c r="S67" s="61"/>
    </row>
    <row r="68" spans="3:19" x14ac:dyDescent="0.25">
      <c r="C68" s="1">
        <v>39</v>
      </c>
      <c r="D68" s="1">
        <v>1984.03</v>
      </c>
      <c r="E68" s="15">
        <v>39.395935867446397</v>
      </c>
      <c r="F68">
        <v>3.6635616461296463</v>
      </c>
      <c r="G68">
        <v>3.6736626604110754</v>
      </c>
      <c r="H68">
        <v>3.8369679381890811</v>
      </c>
      <c r="I68">
        <v>-0.16330527777800574</v>
      </c>
      <c r="J68" s="2">
        <v>406.35126510721255</v>
      </c>
      <c r="K68">
        <v>8.7604741688626593</v>
      </c>
      <c r="L68" s="2">
        <v>-9.110185819901174</v>
      </c>
      <c r="M68" s="2">
        <v>828.92377224802624</v>
      </c>
      <c r="N68" s="43">
        <v>1.0399192605671383</v>
      </c>
      <c r="S68" s="61"/>
    </row>
    <row r="69" spans="3:19" x14ac:dyDescent="0.25">
      <c r="C69" s="1">
        <v>40</v>
      </c>
      <c r="D69" s="1">
        <v>1985.03</v>
      </c>
      <c r="E69" s="15">
        <v>40.802011560150376</v>
      </c>
      <c r="F69">
        <v>3.6888794541139363</v>
      </c>
      <c r="G69">
        <v>3.7087313831396278</v>
      </c>
      <c r="H69">
        <v>3.8567260763667304</v>
      </c>
      <c r="I69">
        <v>-0.14799469322710257</v>
      </c>
      <c r="J69" s="2">
        <v>446.60652067669179</v>
      </c>
      <c r="K69">
        <v>9.4399611401731516</v>
      </c>
      <c r="L69" s="2">
        <v>-8.638331093854676</v>
      </c>
      <c r="M69" s="2">
        <v>855.28775749468082</v>
      </c>
      <c r="N69" s="43">
        <v>0.91508121332120518</v>
      </c>
      <c r="S69" s="61"/>
    </row>
    <row r="70" spans="3:19" x14ac:dyDescent="0.25">
      <c r="C70" s="1">
        <v>41</v>
      </c>
      <c r="D70" s="1">
        <v>1986.03</v>
      </c>
      <c r="E70" s="15">
        <v>35.349393750000004</v>
      </c>
      <c r="F70">
        <v>3.713572066704308</v>
      </c>
      <c r="G70">
        <v>3.5652812422662414</v>
      </c>
      <c r="H70">
        <v>3.8764842145443801</v>
      </c>
      <c r="I70">
        <v>-0.31120297227813865</v>
      </c>
      <c r="J70" s="2">
        <v>565.54160937500012</v>
      </c>
      <c r="K70">
        <v>11.720033682774144</v>
      </c>
      <c r="L70" s="2">
        <v>-6.565890796517678</v>
      </c>
      <c r="M70" s="2">
        <v>882.37384284381812</v>
      </c>
      <c r="N70" s="43">
        <v>0.56022798007552521</v>
      </c>
      <c r="S70" s="61"/>
    </row>
    <row r="71" spans="3:19" x14ac:dyDescent="0.25">
      <c r="C71" s="1">
        <v>42</v>
      </c>
      <c r="D71" s="1">
        <v>1987.03</v>
      </c>
      <c r="E71" s="15">
        <v>35.679239072256912</v>
      </c>
      <c r="F71">
        <v>3.7376696182833684</v>
      </c>
      <c r="G71">
        <v>3.5745689810341981</v>
      </c>
      <c r="H71">
        <v>3.8962423527220293</v>
      </c>
      <c r="I71">
        <v>-0.32167337168783128</v>
      </c>
      <c r="J71" s="2">
        <v>691.13757805530781</v>
      </c>
      <c r="K71">
        <v>14.042613825297723</v>
      </c>
      <c r="L71" s="2">
        <v>-4.4509428992580933</v>
      </c>
      <c r="M71" s="2">
        <v>910.20034897007292</v>
      </c>
      <c r="N71" s="43">
        <v>0.3169597166618463</v>
      </c>
      <c r="S71" s="61"/>
    </row>
    <row r="72" spans="3:19" x14ac:dyDescent="0.25">
      <c r="C72" s="1">
        <v>43</v>
      </c>
      <c r="D72" s="1">
        <v>1988.03</v>
      </c>
      <c r="E72" s="15">
        <v>42.266638884120169</v>
      </c>
      <c r="F72">
        <v>3.7612001156935624</v>
      </c>
      <c r="G72">
        <v>3.7439980960190309</v>
      </c>
      <c r="H72">
        <v>3.9160004908996786</v>
      </c>
      <c r="I72">
        <v>-0.17200239488064772</v>
      </c>
      <c r="J72" s="2">
        <v>604.10144978540768</v>
      </c>
      <c r="K72">
        <v>12.034068345535392</v>
      </c>
      <c r="L72" s="2">
        <v>-6.6671206242844185</v>
      </c>
      <c r="M72" s="2">
        <v>938.78604018152635</v>
      </c>
      <c r="N72" s="43">
        <v>0.55402050518999291</v>
      </c>
      <c r="S72" s="61"/>
    </row>
    <row r="73" spans="3:19" x14ac:dyDescent="0.25">
      <c r="C73" s="1">
        <v>44</v>
      </c>
      <c r="D73" s="1">
        <v>1989.03</v>
      </c>
      <c r="E73" s="15">
        <v>54.058298609975473</v>
      </c>
      <c r="F73">
        <v>3.784189633918261</v>
      </c>
      <c r="G73">
        <v>3.9900630680995341</v>
      </c>
      <c r="H73">
        <v>3.9357586290773279</v>
      </c>
      <c r="I73">
        <v>5.4304439022206275E-2</v>
      </c>
      <c r="J73" s="2">
        <v>633.92884627964031</v>
      </c>
      <c r="K73">
        <v>12.381186332731591</v>
      </c>
      <c r="L73" s="2">
        <v>-6.5276348823522135</v>
      </c>
      <c r="M73" s="2">
        <v>968.15013482972699</v>
      </c>
      <c r="N73" s="43">
        <v>0.52722208574596729</v>
      </c>
      <c r="S73" s="61"/>
    </row>
    <row r="74" spans="3:19" x14ac:dyDescent="0.25">
      <c r="C74" s="1">
        <v>45</v>
      </c>
      <c r="D74" s="1">
        <v>1990.03</v>
      </c>
      <c r="E74" s="15">
        <v>44.598947863247872</v>
      </c>
      <c r="F74">
        <v>3.8066624897703196</v>
      </c>
      <c r="G74">
        <v>3.7977102682376205</v>
      </c>
      <c r="H74">
        <v>3.9555167672549771</v>
      </c>
      <c r="I74">
        <v>-0.15780649901735666</v>
      </c>
      <c r="J74" s="2">
        <v>696.58328997669003</v>
      </c>
      <c r="K74">
        <v>13.338713578135033</v>
      </c>
      <c r="L74" s="2">
        <v>-5.777739882212769</v>
      </c>
      <c r="M74" s="2">
        <v>998.3123159585208</v>
      </c>
      <c r="N74" s="43">
        <v>0.43315570488624222</v>
      </c>
      <c r="S74" s="61"/>
    </row>
    <row r="75" spans="3:19" x14ac:dyDescent="0.25">
      <c r="C75" s="1">
        <v>46</v>
      </c>
      <c r="D75" s="1">
        <v>1991.03</v>
      </c>
      <c r="E75" s="15">
        <v>41.085365777777781</v>
      </c>
      <c r="F75">
        <v>3.8286413964890951</v>
      </c>
      <c r="G75">
        <v>3.7156519942953952</v>
      </c>
      <c r="H75">
        <v>3.9752749054326264</v>
      </c>
      <c r="I75">
        <v>-0.25962291113723124</v>
      </c>
      <c r="J75" s="2">
        <v>730.4326634074074</v>
      </c>
      <c r="K75">
        <v>13.713244843963501</v>
      </c>
      <c r="L75" s="2">
        <v>-5.6108408616482954</v>
      </c>
      <c r="M75" s="2">
        <v>1029.2927421970708</v>
      </c>
      <c r="N75" s="43">
        <v>0.40915486637126275</v>
      </c>
      <c r="S75" s="61"/>
    </row>
    <row r="76" spans="3:19" x14ac:dyDescent="0.25">
      <c r="C76" s="1">
        <v>47</v>
      </c>
      <c r="D76" s="1">
        <v>1992.03</v>
      </c>
      <c r="E76" s="15">
        <v>30.785058363244797</v>
      </c>
      <c r="F76">
        <v>3.8501476017100584</v>
      </c>
      <c r="G76">
        <v>3.4270294541952175</v>
      </c>
      <c r="H76">
        <v>3.9950330436102757</v>
      </c>
      <c r="I76">
        <v>-0.56800358941505813</v>
      </c>
      <c r="J76" s="2">
        <v>774.58933754486713</v>
      </c>
      <c r="K76">
        <v>14.257740586162793</v>
      </c>
      <c r="L76" s="2">
        <v>-5.2739773647130015</v>
      </c>
      <c r="M76" s="2">
        <v>1061.1120589025795</v>
      </c>
      <c r="N76" s="43">
        <v>0.3699027439053999</v>
      </c>
      <c r="S76" s="61"/>
    </row>
    <row r="77" spans="3:19" x14ac:dyDescent="0.25">
      <c r="C77" s="1">
        <v>48</v>
      </c>
      <c r="D77" s="1">
        <v>1993.03</v>
      </c>
      <c r="E77" s="15">
        <v>36.595819498607241</v>
      </c>
      <c r="F77">
        <v>3.8712010109078911</v>
      </c>
      <c r="G77">
        <v>3.5999340125340367</v>
      </c>
      <c r="H77">
        <v>4.0147911817879249</v>
      </c>
      <c r="I77">
        <v>-0.41485716925388827</v>
      </c>
      <c r="J77" s="2">
        <v>830.34143676880228</v>
      </c>
      <c r="K77">
        <v>14.984941607251814</v>
      </c>
      <c r="L77" s="2">
        <v>-4.7544085888879746</v>
      </c>
      <c r="M77" s="2">
        <v>1093.7914095583315</v>
      </c>
      <c r="N77" s="43">
        <v>0.31727908679918548</v>
      </c>
      <c r="S77" s="61"/>
    </row>
    <row r="78" spans="3:19" x14ac:dyDescent="0.25">
      <c r="C78" s="1">
        <v>49</v>
      </c>
      <c r="D78" s="1">
        <v>1994.03</v>
      </c>
      <c r="E78" s="15">
        <v>40.865194769021741</v>
      </c>
      <c r="F78">
        <v>3.8918202981106265</v>
      </c>
      <c r="G78">
        <v>3.7102787171141247</v>
      </c>
      <c r="H78">
        <v>4.0345493199655742</v>
      </c>
      <c r="I78">
        <v>-0.32427060285144949</v>
      </c>
      <c r="J78" s="2">
        <v>834.59647669836966</v>
      </c>
      <c r="K78">
        <v>14.767060030134809</v>
      </c>
      <c r="L78" s="2">
        <v>-5.1799224112689739</v>
      </c>
      <c r="M78" s="2">
        <v>1127.3524474328194</v>
      </c>
      <c r="N78" s="43">
        <v>0.35077546923344394</v>
      </c>
      <c r="S78" s="61"/>
    </row>
    <row r="79" spans="3:19" x14ac:dyDescent="0.25">
      <c r="C79" s="1">
        <v>50</v>
      </c>
      <c r="D79" s="1">
        <v>1995.03</v>
      </c>
      <c r="E79" s="15">
        <v>56.94680548216644</v>
      </c>
      <c r="F79">
        <v>3.912023005428146</v>
      </c>
      <c r="G79">
        <v>4.0421175949426633</v>
      </c>
      <c r="H79">
        <v>4.0543074581432235</v>
      </c>
      <c r="I79">
        <v>-1.2189863200560147E-2</v>
      </c>
      <c r="J79" s="2">
        <v>862.77471961690878</v>
      </c>
      <c r="K79">
        <v>14.966975723513572</v>
      </c>
      <c r="L79" s="2">
        <v>-5.187638963154205</v>
      </c>
      <c r="M79" s="2">
        <v>1161.8173475058256</v>
      </c>
      <c r="N79" s="43">
        <v>0.34660569102175187</v>
      </c>
      <c r="S79" s="61"/>
    </row>
    <row r="80" spans="3:19" x14ac:dyDescent="0.25">
      <c r="C80" s="1">
        <v>51</v>
      </c>
      <c r="D80" s="1">
        <v>1996.03</v>
      </c>
      <c r="E80" s="15">
        <v>57.908882980089921</v>
      </c>
      <c r="F80">
        <v>3.9318256327243257</v>
      </c>
      <c r="G80">
        <v>4.0588707921566547</v>
      </c>
      <c r="H80">
        <v>4.0740655963208727</v>
      </c>
      <c r="I80">
        <v>-1.5194804164218034E-2</v>
      </c>
      <c r="J80" s="2">
        <v>1100.7961489402699</v>
      </c>
      <c r="K80">
        <v>18.722450634292354</v>
      </c>
      <c r="L80" s="2">
        <v>-1.6397962976394176</v>
      </c>
      <c r="M80" s="2">
        <v>1197.2088186674778</v>
      </c>
      <c r="N80" s="43">
        <v>8.7584490389091441E-2</v>
      </c>
      <c r="S80" s="61"/>
    </row>
    <row r="81" spans="3:19" x14ac:dyDescent="0.25">
      <c r="C81" s="1">
        <v>52</v>
      </c>
      <c r="D81" s="1">
        <v>1997.03</v>
      </c>
      <c r="E81" s="15">
        <v>66.616565500000007</v>
      </c>
      <c r="F81">
        <v>3.9512437185814275</v>
      </c>
      <c r="G81">
        <v>4.1989532778490908</v>
      </c>
      <c r="H81">
        <v>4.0938237344985229</v>
      </c>
      <c r="I81">
        <v>0.1051295433505679</v>
      </c>
      <c r="J81" s="2">
        <v>1311.406027</v>
      </c>
      <c r="K81">
        <v>21.868153691893443</v>
      </c>
      <c r="L81" s="2">
        <v>1.2982745146976775</v>
      </c>
      <c r="M81" s="2">
        <v>1233.55011619642</v>
      </c>
      <c r="N81" s="43">
        <v>-5.9368272831324953E-2</v>
      </c>
      <c r="S81" s="61"/>
    </row>
    <row r="82" spans="3:19" x14ac:dyDescent="0.25">
      <c r="C82" s="1">
        <v>53</v>
      </c>
      <c r="D82" s="1">
        <v>1998.03</v>
      </c>
      <c r="E82" s="15">
        <v>64.569892601726266</v>
      </c>
      <c r="F82">
        <v>3.970291913552122</v>
      </c>
      <c r="G82">
        <v>4.1677482433525919</v>
      </c>
      <c r="H82">
        <v>4.1135818726761713</v>
      </c>
      <c r="I82">
        <v>5.4166370676420605E-2</v>
      </c>
      <c r="J82" s="2">
        <v>1758.4926011713935</v>
      </c>
      <c r="K82">
        <v>28.749787380732091</v>
      </c>
      <c r="L82" s="2">
        <v>7.972275958272327</v>
      </c>
      <c r="M82" s="2">
        <v>1270.8650545233779</v>
      </c>
      <c r="N82" s="43">
        <v>-0.27729860581909171</v>
      </c>
      <c r="S82" s="61"/>
    </row>
    <row r="83" spans="3:19" x14ac:dyDescent="0.25">
      <c r="C83" s="1">
        <v>54</v>
      </c>
      <c r="D83" s="1">
        <v>1999.03</v>
      </c>
      <c r="E83" s="15">
        <v>61.611995515151527</v>
      </c>
      <c r="F83">
        <v>3.9889840465642745</v>
      </c>
      <c r="G83">
        <v>4.120856583970407</v>
      </c>
      <c r="H83">
        <v>4.1333400108538214</v>
      </c>
      <c r="I83">
        <v>-1.2483426883414417E-2</v>
      </c>
      <c r="J83" s="2">
        <v>2057.4682170909091</v>
      </c>
      <c r="K83">
        <v>32.979675382861686</v>
      </c>
      <c r="L83" s="2">
        <v>11.994531715137928</v>
      </c>
      <c r="M83" s="2">
        <v>1309.1780202865575</v>
      </c>
      <c r="N83" s="43">
        <v>-0.36369465666029699</v>
      </c>
      <c r="S83" s="61"/>
    </row>
    <row r="84" spans="3:19" x14ac:dyDescent="0.25">
      <c r="C84" s="1">
        <v>55</v>
      </c>
      <c r="D84" s="1">
        <v>2000.03</v>
      </c>
      <c r="E84" s="15">
        <v>78.828756717289735</v>
      </c>
      <c r="F84">
        <v>4.0073331852324712</v>
      </c>
      <c r="G84">
        <v>4.367277863252526</v>
      </c>
      <c r="H84">
        <v>4.1530981490314707</v>
      </c>
      <c r="I84">
        <v>0.21417971422105531</v>
      </c>
      <c r="J84" s="2">
        <v>2231.3566481892526</v>
      </c>
      <c r="K84">
        <v>35.067223572764853</v>
      </c>
      <c r="L84" s="2">
        <v>13.874447659777097</v>
      </c>
      <c r="M84" s="2">
        <v>1348.5139856854041</v>
      </c>
      <c r="N84" s="43">
        <v>-0.39565287029318053</v>
      </c>
      <c r="S84" s="61"/>
    </row>
    <row r="85" spans="3:19" x14ac:dyDescent="0.25">
      <c r="C85" s="1">
        <v>56</v>
      </c>
      <c r="D85" s="1">
        <v>2001.03</v>
      </c>
      <c r="E85" s="15">
        <v>68.308801816118049</v>
      </c>
      <c r="F85">
        <v>4.0253516907351496</v>
      </c>
      <c r="G85">
        <v>4.2240386282022504</v>
      </c>
      <c r="H85">
        <v>4.1728562872091199</v>
      </c>
      <c r="I85">
        <v>5.118234099313046E-2</v>
      </c>
      <c r="J85" s="2">
        <v>1782.6582885925086</v>
      </c>
      <c r="K85">
        <v>27.467532274283094</v>
      </c>
      <c r="L85" s="2">
        <v>6.0671241160313443</v>
      </c>
      <c r="M85" s="2">
        <v>1388.8985221394787</v>
      </c>
      <c r="N85" s="43">
        <v>-0.22088348001002567</v>
      </c>
      <c r="S85" s="61"/>
    </row>
    <row r="86" spans="3:19" x14ac:dyDescent="0.25">
      <c r="C86" s="1">
        <v>57</v>
      </c>
      <c r="D86" s="1">
        <v>2002.03</v>
      </c>
      <c r="E86" s="15">
        <v>36.590950223713648</v>
      </c>
      <c r="F86">
        <v>4.0430512678345503</v>
      </c>
      <c r="G86">
        <v>3.5998009481859512</v>
      </c>
      <c r="H86">
        <v>4.1926144253867692</v>
      </c>
      <c r="I86">
        <v>-0.59281347720081801</v>
      </c>
      <c r="J86" s="2">
        <v>1709.2417999440715</v>
      </c>
      <c r="K86">
        <v>25.821067640823745</v>
      </c>
      <c r="L86" s="2">
        <v>4.2130272373080011</v>
      </c>
      <c r="M86" s="2">
        <v>1430.3578142592721</v>
      </c>
      <c r="N86" s="43">
        <v>-0.1631623949835096</v>
      </c>
      <c r="S86" s="61"/>
    </row>
    <row r="87" spans="3:19" x14ac:dyDescent="0.25">
      <c r="C87" s="1">
        <v>58</v>
      </c>
      <c r="D87" s="1">
        <v>2003.03</v>
      </c>
      <c r="E87" s="15">
        <v>43.599732030401739</v>
      </c>
      <c r="F87">
        <v>4.0604430105464191</v>
      </c>
      <c r="G87">
        <v>3.7750510042443981</v>
      </c>
      <c r="H87">
        <v>4.2123725635644185</v>
      </c>
      <c r="I87">
        <v>-0.43732155932002037</v>
      </c>
      <c r="J87" s="2">
        <v>1217.4419897394137</v>
      </c>
      <c r="K87">
        <v>18.031759922260338</v>
      </c>
      <c r="L87" s="2">
        <v>-3.7839127265194001</v>
      </c>
      <c r="M87" s="2">
        <v>1472.9186741359861</v>
      </c>
      <c r="N87" s="43">
        <v>0.20984711103258036</v>
      </c>
      <c r="S87" s="61"/>
    </row>
    <row r="88" spans="3:19" x14ac:dyDescent="0.25">
      <c r="C88" s="1">
        <v>59</v>
      </c>
      <c r="D88" s="1">
        <v>2004.03</v>
      </c>
      <c r="E88" s="15">
        <v>73.498420490928495</v>
      </c>
      <c r="F88">
        <v>4.0775374439057197</v>
      </c>
      <c r="G88">
        <v>4.2972639160685393</v>
      </c>
      <c r="H88">
        <v>4.2321307017420677</v>
      </c>
      <c r="I88">
        <v>6.5133214326471567E-2</v>
      </c>
      <c r="J88" s="2">
        <v>1588.6683589114195</v>
      </c>
      <c r="K88">
        <v>23.069715323963944</v>
      </c>
      <c r="L88" s="2">
        <v>1.0464104299202113</v>
      </c>
      <c r="M88" s="2">
        <v>1516.6085559574447</v>
      </c>
      <c r="N88" s="43">
        <v>-4.5358619091118157E-2</v>
      </c>
      <c r="S88" s="61"/>
    </row>
    <row r="89" spans="3:19" x14ac:dyDescent="0.25">
      <c r="C89" s="1">
        <v>60</v>
      </c>
      <c r="D89" s="1">
        <v>2005.03</v>
      </c>
      <c r="E89" s="15">
        <v>82.518846042421103</v>
      </c>
      <c r="F89">
        <v>4.0943445622221004</v>
      </c>
      <c r="G89">
        <v>4.4130267041307363</v>
      </c>
      <c r="H89">
        <v>4.251888839919717</v>
      </c>
      <c r="I89">
        <v>0.16113786421101928</v>
      </c>
      <c r="J89" s="2">
        <v>1637.3591686497673</v>
      </c>
      <c r="K89">
        <v>23.311600681921554</v>
      </c>
      <c r="L89" s="2">
        <v>1.0806635426138271</v>
      </c>
      <c r="M89" s="2">
        <v>1561.4555709574602</v>
      </c>
      <c r="N89" s="43">
        <v>-4.6357329012241322E-2</v>
      </c>
      <c r="S89" s="61"/>
    </row>
    <row r="90" spans="3:19" x14ac:dyDescent="0.25">
      <c r="C90" s="1">
        <v>61</v>
      </c>
      <c r="D90" s="1">
        <v>2006.03</v>
      </c>
      <c r="E90" s="15">
        <v>96.339397347347344</v>
      </c>
      <c r="F90">
        <v>4.1108738641733114</v>
      </c>
      <c r="G90">
        <v>4.5678773457055248</v>
      </c>
      <c r="H90">
        <v>4.2716469780973663</v>
      </c>
      <c r="I90">
        <v>0.29623036760815857</v>
      </c>
      <c r="J90" s="2">
        <v>1715.1249748748749</v>
      </c>
      <c r="K90">
        <v>23.941042618441017</v>
      </c>
      <c r="L90" s="2">
        <v>1.5024732338692921</v>
      </c>
      <c r="M90" s="2">
        <v>1607.4885027061434</v>
      </c>
      <c r="N90" s="43">
        <v>-6.2757218130173875E-2</v>
      </c>
      <c r="S90" s="61"/>
    </row>
    <row r="91" spans="3:19" x14ac:dyDescent="0.25">
      <c r="C91" s="1">
        <v>62</v>
      </c>
      <c r="D91" s="1">
        <v>2007.03</v>
      </c>
      <c r="E91" s="15">
        <v>107.25253491565702</v>
      </c>
      <c r="F91">
        <v>4.1271343850450917</v>
      </c>
      <c r="G91">
        <v>4.6751861931060326</v>
      </c>
      <c r="H91">
        <v>4.2914051162750155</v>
      </c>
      <c r="I91">
        <v>0.38378107683101703</v>
      </c>
      <c r="J91" s="2">
        <v>1814.7799639156183</v>
      </c>
      <c r="K91">
        <v>24.836501135176448</v>
      </c>
      <c r="L91" s="2">
        <v>2.1902995053407288</v>
      </c>
      <c r="M91" s="2">
        <v>1654.7368227488096</v>
      </c>
      <c r="N91" s="43">
        <v>-8.8188730506752577E-2</v>
      </c>
      <c r="S91" s="61"/>
    </row>
    <row r="92" spans="3:19" x14ac:dyDescent="0.25">
      <c r="C92" s="1">
        <v>63</v>
      </c>
      <c r="D92" s="1">
        <v>2008.03</v>
      </c>
      <c r="E92" s="15">
        <v>74.912526834888169</v>
      </c>
      <c r="F92">
        <v>4.1431347263915326</v>
      </c>
      <c r="G92">
        <v>4.3163211240006678</v>
      </c>
      <c r="H92">
        <v>4.3111632544526648</v>
      </c>
      <c r="I92">
        <v>5.1578695480030134E-3</v>
      </c>
      <c r="J92" s="2">
        <v>1633.6364148027426</v>
      </c>
      <c r="K92">
        <v>21.920022397150611</v>
      </c>
      <c r="L92" s="2">
        <v>-0.93381147794910646</v>
      </c>
      <c r="M92" s="2">
        <v>1703.23070660131</v>
      </c>
      <c r="N92" s="43">
        <v>4.2600845064396209E-2</v>
      </c>
      <c r="S92" s="61"/>
    </row>
    <row r="93" spans="3:19" x14ac:dyDescent="0.25">
      <c r="C93" s="1">
        <v>64</v>
      </c>
      <c r="D93" s="1">
        <v>2009.03</v>
      </c>
      <c r="E93" s="15">
        <v>8.5424510481455886</v>
      </c>
      <c r="F93">
        <v>4.1588830833596715</v>
      </c>
      <c r="G93">
        <v>2.1450479746011442</v>
      </c>
      <c r="H93">
        <v>4.3309213926303141</v>
      </c>
      <c r="I93">
        <v>-2.1858734180291699</v>
      </c>
      <c r="J93" s="2">
        <v>942.82011109073892</v>
      </c>
      <c r="K93">
        <v>12.40319510827165</v>
      </c>
      <c r="L93" s="2">
        <v>-10.658271012092062</v>
      </c>
      <c r="M93" s="2">
        <v>1753.001050109775</v>
      </c>
      <c r="N93" s="43">
        <v>0.85931656472807516</v>
      </c>
      <c r="S93" s="61"/>
    </row>
    <row r="94" spans="3:19" x14ac:dyDescent="0.25">
      <c r="C94" s="1">
        <v>65</v>
      </c>
      <c r="D94" s="1">
        <v>2010.03</v>
      </c>
      <c r="E94" s="15">
        <v>74.1574298238762</v>
      </c>
      <c r="F94">
        <v>4.1743872698956368</v>
      </c>
      <c r="G94">
        <v>4.3061902634816782</v>
      </c>
      <c r="H94">
        <v>4.3506795308079633</v>
      </c>
      <c r="I94">
        <v>-4.4489267326285109E-2</v>
      </c>
      <c r="J94" s="2">
        <v>1402.1511082979905</v>
      </c>
      <c r="K94">
        <v>18.085008067738226</v>
      </c>
      <c r="L94" s="2">
        <v>-5.1840902978894796</v>
      </c>
      <c r="M94" s="2">
        <v>1804.079486182959</v>
      </c>
      <c r="N94" s="43">
        <v>0.28665125713365636</v>
      </c>
      <c r="S94" s="61"/>
    </row>
    <row r="95" spans="3:19" x14ac:dyDescent="0.25">
      <c r="C95" s="1">
        <v>66</v>
      </c>
      <c r="D95" s="1">
        <v>2011.03</v>
      </c>
      <c r="E95" s="15">
        <v>96.377312399593677</v>
      </c>
      <c r="F95">
        <v>4.1896547420264252</v>
      </c>
      <c r="G95">
        <v>4.5682708253657509</v>
      </c>
      <c r="H95">
        <v>4.3704376689856126</v>
      </c>
      <c r="I95">
        <v>0.19783315638013832</v>
      </c>
      <c r="J95" s="2">
        <v>1546.2211321134664</v>
      </c>
      <c r="K95">
        <v>19.553055874563082</v>
      </c>
      <c r="L95" s="2">
        <v>-3.9236747363286177</v>
      </c>
      <c r="M95" s="2">
        <v>1856.4984019055271</v>
      </c>
      <c r="N95" s="43">
        <v>0.20066810842764471</v>
      </c>
      <c r="S95" s="61"/>
    </row>
    <row r="96" spans="3:19" x14ac:dyDescent="0.25">
      <c r="C96" s="1">
        <v>67</v>
      </c>
      <c r="D96" s="1">
        <v>2012.03</v>
      </c>
      <c r="E96" s="15">
        <v>102.23638827857991</v>
      </c>
      <c r="F96">
        <v>4.2046926193909657</v>
      </c>
      <c r="G96">
        <v>4.6272876640915168</v>
      </c>
      <c r="H96">
        <v>4.3901958071632627</v>
      </c>
      <c r="I96">
        <v>0.23709185692825407</v>
      </c>
      <c r="J96" s="2">
        <v>1604.1436644695546</v>
      </c>
      <c r="K96">
        <v>19.888656491073281</v>
      </c>
      <c r="L96" s="2">
        <v>-3.7957063650824132</v>
      </c>
      <c r="M96" s="2">
        <v>1910.2909560408382</v>
      </c>
      <c r="N96" s="43">
        <v>0.19084780144833102</v>
      </c>
      <c r="S96" s="61"/>
    </row>
    <row r="97" spans="3:19" x14ac:dyDescent="0.25">
      <c r="C97" s="1">
        <v>68</v>
      </c>
      <c r="D97" s="1">
        <v>2013.03</v>
      </c>
      <c r="E97" s="15">
        <v>99.795564348098807</v>
      </c>
      <c r="F97">
        <v>4.219507705176107</v>
      </c>
      <c r="G97">
        <v>4.6031237369198603</v>
      </c>
      <c r="H97">
        <v>4.4099539453409111</v>
      </c>
      <c r="I97">
        <v>0.1931697915789492</v>
      </c>
      <c r="J97" s="2">
        <v>1764.7201260885067</v>
      </c>
      <c r="K97">
        <v>21.451475752649234</v>
      </c>
      <c r="L97" s="2">
        <v>-2.4405193487704544</v>
      </c>
      <c r="M97" s="2">
        <v>1965.4910969319346</v>
      </c>
      <c r="N97" s="43">
        <v>0.11376929852805362</v>
      </c>
      <c r="S97" s="61"/>
    </row>
    <row r="98" spans="3:19" x14ac:dyDescent="0.25">
      <c r="C98" s="1">
        <v>69</v>
      </c>
      <c r="D98" s="1">
        <v>2014.03</v>
      </c>
      <c r="E98" s="15">
        <v>113.0496690549445</v>
      </c>
      <c r="F98">
        <v>4.2341065045972597</v>
      </c>
      <c r="G98">
        <v>4.7278272712977083</v>
      </c>
      <c r="H98">
        <v>4.4297120835185613</v>
      </c>
      <c r="I98">
        <v>0.29811518777914703</v>
      </c>
      <c r="J98" s="2">
        <v>2088.947142065148</v>
      </c>
      <c r="K98">
        <v>24.895906061028715</v>
      </c>
      <c r="L98" s="2">
        <v>0.79627871434503206</v>
      </c>
      <c r="M98" s="2">
        <v>2022.1335808097022</v>
      </c>
      <c r="N98" s="43">
        <v>-3.1984323542717075E-2</v>
      </c>
      <c r="S98" s="61"/>
    </row>
    <row r="99" spans="3:19" x14ac:dyDescent="0.25">
      <c r="C99" s="1">
        <v>70</v>
      </c>
      <c r="D99" s="1">
        <v>2015.03</v>
      </c>
      <c r="E99" s="15">
        <v>111.33810599739962</v>
      </c>
      <c r="F99">
        <v>4.2484952420493594</v>
      </c>
      <c r="G99">
        <v>4.7125715716298906</v>
      </c>
      <c r="H99">
        <v>4.4494702216962105</v>
      </c>
      <c r="I99">
        <v>0.26310134993368006</v>
      </c>
      <c r="J99" s="2">
        <v>2333.3213812950248</v>
      </c>
      <c r="K99">
        <v>27.26429021894463</v>
      </c>
      <c r="L99" s="2">
        <v>2.95703062699695</v>
      </c>
      <c r="M99" s="2">
        <v>2080.2539905172539</v>
      </c>
      <c r="N99" s="43">
        <v>-0.10845800874516276</v>
      </c>
      <c r="S99" s="61"/>
    </row>
    <row r="100" spans="3:19" x14ac:dyDescent="0.25">
      <c r="C100" s="1">
        <v>71</v>
      </c>
      <c r="D100" s="1">
        <v>2016.03</v>
      </c>
      <c r="E100" s="15">
        <v>96.148219810861207</v>
      </c>
      <c r="F100">
        <v>4.2626798770413155</v>
      </c>
      <c r="G100">
        <v>4.5658909571557578</v>
      </c>
      <c r="H100">
        <v>4.4692283598738598</v>
      </c>
      <c r="I100">
        <v>9.6662597281897966E-2</v>
      </c>
      <c r="J100" s="2">
        <v>2249.0385590764786</v>
      </c>
      <c r="K100">
        <v>25.765328638422627</v>
      </c>
      <c r="L100" s="2">
        <v>1.2504368012109524</v>
      </c>
      <c r="M100" s="2">
        <v>2139.8887546599394</v>
      </c>
      <c r="N100" s="43">
        <v>-4.8531762150560542E-2</v>
      </c>
      <c r="S100" s="61"/>
    </row>
    <row r="101" spans="3:19" x14ac:dyDescent="0.25">
      <c r="C101" s="1">
        <v>72</v>
      </c>
      <c r="D101" s="1">
        <v>2017.03</v>
      </c>
      <c r="E101" s="15">
        <v>108.95982514427752</v>
      </c>
      <c r="F101">
        <v>4.2766661190160553</v>
      </c>
      <c r="G101">
        <v>4.6909792376300681</v>
      </c>
      <c r="H101">
        <v>4.4889864980515091</v>
      </c>
      <c r="I101">
        <v>0.20199273957855901</v>
      </c>
      <c r="J101" s="2">
        <v>2571.4257986636649</v>
      </c>
      <c r="K101">
        <v>28.882310418734171</v>
      </c>
      <c r="L101" s="2">
        <v>4.1597863362584988</v>
      </c>
      <c r="M101" s="2">
        <v>2201.0751671904468</v>
      </c>
      <c r="N101" s="43">
        <v>-0.1440254008751426</v>
      </c>
      <c r="S101" s="61"/>
    </row>
    <row r="102" spans="3:19" x14ac:dyDescent="0.25">
      <c r="C102" s="1">
        <v>73</v>
      </c>
      <c r="D102" s="1">
        <v>2018.03</v>
      </c>
      <c r="E102" s="15">
        <v>122.52819381777091</v>
      </c>
      <c r="F102">
        <v>4.290459441148391</v>
      </c>
      <c r="G102">
        <v>4.8083411571179582</v>
      </c>
      <c r="H102">
        <v>4.5087446362291583</v>
      </c>
      <c r="I102">
        <v>0.29959652088879984</v>
      </c>
      <c r="J102" s="2">
        <v>2868.7242412063124</v>
      </c>
      <c r="K102">
        <v>31.591182866265161</v>
      </c>
      <c r="L102" s="2">
        <v>6.6610265385254941</v>
      </c>
      <c r="M102" s="2">
        <v>2263.8514074387631</v>
      </c>
      <c r="N102" s="43">
        <v>-0.21085081133946748</v>
      </c>
      <c r="S102" s="61"/>
    </row>
    <row r="103" spans="3:19" x14ac:dyDescent="0.25">
      <c r="C103" s="1">
        <v>74</v>
      </c>
      <c r="D103" s="1">
        <v>2019.03</v>
      </c>
      <c r="E103" s="15">
        <v>140.03359544771479</v>
      </c>
      <c r="F103">
        <v>4.3040650932041702</v>
      </c>
      <c r="G103">
        <v>4.9418823613053897</v>
      </c>
      <c r="H103">
        <v>4.5285027744068076</v>
      </c>
      <c r="I103">
        <v>0.41337958689858212</v>
      </c>
      <c r="J103" s="2">
        <v>2921.7307907097506</v>
      </c>
      <c r="K103">
        <v>31.545428509504717</v>
      </c>
      <c r="L103" s="2">
        <v>6.4076399365010559</v>
      </c>
      <c r="M103" s="2">
        <v>2328.256560596953</v>
      </c>
      <c r="N103" s="43">
        <v>-0.20312420021716993</v>
      </c>
      <c r="S103" s="61"/>
    </row>
    <row r="104" spans="3:19" x14ac:dyDescent="0.25">
      <c r="C104" s="1">
        <v>75</v>
      </c>
      <c r="D104" s="1">
        <v>2020.03</v>
      </c>
      <c r="E104" s="15">
        <v>119.37756972667222</v>
      </c>
      <c r="F104">
        <v>4.3174881135363101</v>
      </c>
      <c r="G104">
        <v>4.7822913250753567</v>
      </c>
      <c r="H104">
        <v>4.5482609125844569</v>
      </c>
      <c r="I104">
        <v>0.23403041249089984</v>
      </c>
      <c r="J104" s="2">
        <v>2721.8800504391102</v>
      </c>
      <c r="K104">
        <v>28.812727106720299</v>
      </c>
      <c r="L104" s="2">
        <v>3.4673062884526438</v>
      </c>
      <c r="M104" s="2">
        <v>2394.3306386689173</v>
      </c>
      <c r="N104" s="43">
        <v>-0.12033939986346953</v>
      </c>
      <c r="S104" s="61"/>
    </row>
    <row r="105" spans="3:19" x14ac:dyDescent="0.25">
      <c r="C105" s="1">
        <v>76</v>
      </c>
      <c r="D105" s="1">
        <v>2021.03</v>
      </c>
      <c r="E105" s="15">
        <v>128.19999999999999</v>
      </c>
      <c r="F105">
        <v>4.3307333402863311</v>
      </c>
      <c r="G105">
        <v>4.8535915444865694</v>
      </c>
      <c r="H105">
        <v>4.5680190507621061</v>
      </c>
      <c r="I105">
        <v>0.28557249372446325</v>
      </c>
      <c r="J105" s="2">
        <v>3910.5082608695648</v>
      </c>
      <c r="K105">
        <v>40.585204692928627</v>
      </c>
      <c r="L105" s="2">
        <v>15.032151629396978</v>
      </c>
      <c r="M105" s="2">
        <v>2462.1146018955369</v>
      </c>
      <c r="N105" s="43">
        <v>-0.37038501451776862</v>
      </c>
      <c r="S105" s="61"/>
    </row>
    <row r="106" spans="3:19" x14ac:dyDescent="0.25">
      <c r="C106" s="1"/>
      <c r="N106" s="43"/>
    </row>
    <row r="107" spans="3:19" x14ac:dyDescent="0.25">
      <c r="C107" s="1"/>
      <c r="N107" s="43"/>
    </row>
    <row r="108" spans="3:19" x14ac:dyDescent="0.25">
      <c r="C108" s="1"/>
      <c r="N108" s="43"/>
    </row>
    <row r="109" spans="3:19" x14ac:dyDescent="0.25">
      <c r="C109" s="1"/>
    </row>
    <row r="110" spans="3:19" x14ac:dyDescent="0.25">
      <c r="C110" s="1"/>
    </row>
    <row r="111" spans="3:19" x14ac:dyDescent="0.25">
      <c r="C111" s="1"/>
    </row>
    <row r="112" spans="3:19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</sheetData>
  <mergeCells count="1">
    <mergeCell ref="T28:V28"/>
  </mergeCells>
  <conditionalFormatting sqref="AB28 AC27">
    <cfRule type="expression" dxfId="5" priority="39" stopIfTrue="1">
      <formula>AND($AB$21&lt;$AB$26,$AB$21&gt;$AB$28)</formula>
    </cfRule>
    <cfRule type="expression" dxfId="4" priority="40">
      <formula>$AB$21&lt;$AB$28</formula>
    </cfRule>
  </conditionalFormatting>
  <conditionalFormatting sqref="AB28 AC27">
    <cfRule type="expression" dxfId="3" priority="43" stopIfTrue="1">
      <formula>$AB$21&gt;$AB$26</formula>
    </cfRule>
  </conditionalFormatting>
  <conditionalFormatting sqref="AC26">
    <cfRule type="expression" dxfId="2" priority="71" stopIfTrue="1">
      <formula>ABS($AC26)&lt;0.02</formula>
    </cfRule>
    <cfRule type="expression" dxfId="1" priority="72">
      <formula>$AC26&gt;0</formula>
    </cfRule>
  </conditionalFormatting>
  <conditionalFormatting sqref="AC26">
    <cfRule type="expression" dxfId="0" priority="73" stopIfTrue="1">
      <formula>$AC26 &lt; 0</formula>
    </cfRule>
  </conditionalFormatting>
  <dataValidations count="3">
    <dataValidation type="list" allowBlank="1" showInputMessage="1" showErrorMessage="1" sqref="D20:D21" xr:uid="{55049EA7-4444-4637-8DF8-5F42B3D25250}">
      <formula1>"Ln(y) ~ x, Ln(y)~ Ln(x)"</formula1>
    </dataValidation>
    <dataValidation type="list" allowBlank="1" showInputMessage="1" showErrorMessage="1" sqref="E26" xr:uid="{DCB91AFB-D1A7-4C91-9048-23C4D430D406}">
      <formula1>"Real, Nominal"</formula1>
    </dataValidation>
    <dataValidation type="whole" operator="greaterThanOrEqual" showInputMessage="1" showErrorMessage="1" sqref="R26" xr:uid="{6080DE61-8BF8-43C3-B732-FBCE2C70FB1D}">
      <formula1>1</formula1>
    </dataValidation>
  </dataValidations>
  <pageMargins left="0.45" right="0.45" top="0.75" bottom="0.75" header="0.3" footer="0.3"/>
  <pageSetup orientation="portrait" r:id="rId1"/>
  <headerFooter>
    <oddFooter>&amp;L&amp;"Courier New,Regular"&amp;8&amp;Z&amp;F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0AB0-7E6F-447C-998C-25B985C1FEB6}">
  <sheetPr>
    <tabColor rgb="FF7030A0"/>
  </sheetPr>
  <dimension ref="B1:X31"/>
  <sheetViews>
    <sheetView showGridLines="0" workbookViewId="0">
      <selection activeCell="A49" sqref="A49"/>
    </sheetView>
  </sheetViews>
  <sheetFormatPr defaultRowHeight="15" x14ac:dyDescent="0.25"/>
  <cols>
    <col min="1" max="16384" width="9.140625" style="46"/>
  </cols>
  <sheetData>
    <row r="1" spans="2:24" x14ac:dyDescent="0.25">
      <c r="W1" s="88"/>
      <c r="X1" s="89" t="s">
        <v>73</v>
      </c>
    </row>
    <row r="2" spans="2:24" x14ac:dyDescent="0.25">
      <c r="B2" s="86" t="s">
        <v>65</v>
      </c>
      <c r="O2" s="86" t="s">
        <v>70</v>
      </c>
      <c r="W2" s="90" t="s">
        <v>71</v>
      </c>
      <c r="X2" s="90" t="s">
        <v>74</v>
      </c>
    </row>
    <row r="3" spans="2:24" x14ac:dyDescent="0.25">
      <c r="B3" s="86" t="s">
        <v>66</v>
      </c>
      <c r="O3" s="86" t="s">
        <v>72</v>
      </c>
      <c r="W3" s="89">
        <v>-15</v>
      </c>
      <c r="X3" s="89">
        <v>4</v>
      </c>
    </row>
    <row r="4" spans="2:24" x14ac:dyDescent="0.25">
      <c r="B4" s="86" t="s">
        <v>67</v>
      </c>
      <c r="W4" s="89">
        <v>-5</v>
      </c>
      <c r="X4" s="91">
        <v>1.333</v>
      </c>
    </row>
    <row r="5" spans="2:24" x14ac:dyDescent="0.25">
      <c r="W5" s="89">
        <v>0</v>
      </c>
      <c r="X5" s="89">
        <v>1</v>
      </c>
    </row>
    <row r="6" spans="2:24" x14ac:dyDescent="0.25">
      <c r="W6" s="89">
        <v>5</v>
      </c>
      <c r="X6" s="91">
        <v>0.67</v>
      </c>
    </row>
    <row r="7" spans="2:24" x14ac:dyDescent="0.25">
      <c r="B7" s="87" t="s">
        <v>68</v>
      </c>
      <c r="N7" s="87" t="s">
        <v>68</v>
      </c>
      <c r="W7" s="89">
        <v>15</v>
      </c>
      <c r="X7" s="91">
        <v>0.25</v>
      </c>
    </row>
    <row r="30" spans="2:14" x14ac:dyDescent="0.25">
      <c r="B30" s="87" t="s">
        <v>69</v>
      </c>
      <c r="N30" s="87" t="s">
        <v>69</v>
      </c>
    </row>
    <row r="31" spans="2:14" x14ac:dyDescent="0.25">
      <c r="B31" s="8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F9C68-19CE-498F-BB6E-F3FB636BB81B}">
  <sheetPr>
    <tabColor theme="4"/>
  </sheetPr>
  <dimension ref="A1"/>
  <sheetViews>
    <sheetView showGridLines="0" workbookViewId="0">
      <selection activeCell="Q21" sqref="Q21"/>
    </sheetView>
  </sheetViews>
  <sheetFormatPr defaultRowHeight="15" x14ac:dyDescent="0.25"/>
  <cols>
    <col min="1" max="16384" width="9.140625" style="46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DE03-D163-41B5-ACB2-1ACC13F80EAF}">
  <sheetPr>
    <tabColor theme="4"/>
  </sheetPr>
  <dimension ref="A1"/>
  <sheetViews>
    <sheetView showGridLines="0" workbookViewId="0">
      <selection activeCell="Q21" sqref="Q21"/>
    </sheetView>
  </sheetViews>
  <sheetFormatPr defaultRowHeight="15" x14ac:dyDescent="0.25"/>
  <cols>
    <col min="1" max="16384" width="9.140625" style="46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8B75-EA39-4B25-AB14-3CBFA2AA7F6F}">
  <sheetPr>
    <tabColor theme="4"/>
  </sheetPr>
  <dimension ref="A1"/>
  <sheetViews>
    <sheetView showGridLines="0" workbookViewId="0">
      <selection activeCell="Q21" sqref="Q21"/>
    </sheetView>
  </sheetViews>
  <sheetFormatPr defaultRowHeight="15" x14ac:dyDescent="0.25"/>
  <cols>
    <col min="1" max="16384" width="9.140625" style="46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Shiller.Data</vt:lpstr>
      <vt:lpstr>PE.Calc</vt:lpstr>
      <vt:lpstr>Market.Guide</vt:lpstr>
      <vt:lpstr>Chart.SP500.Earnings</vt:lpstr>
      <vt:lpstr>Chart.SP500.PE</vt:lpstr>
      <vt:lpstr>Chart.SP500.Detrended.PE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 Doepp</dc:creator>
  <cp:keywords/>
  <dc:description/>
  <cp:lastModifiedBy>10x in 10 Investing</cp:lastModifiedBy>
  <cp:revision/>
  <cp:lastPrinted>2021-07-16T16:06:59Z</cp:lastPrinted>
  <dcterms:created xsi:type="dcterms:W3CDTF">2021-02-09T04:06:25Z</dcterms:created>
  <dcterms:modified xsi:type="dcterms:W3CDTF">2021-08-02T23:44:37Z</dcterms:modified>
  <cp:category/>
  <cp:contentStatus/>
</cp:coreProperties>
</file>