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5" i="1"/>
  <c r="B65"/>
  <c r="O65" l="1"/>
  <c r="S65" l="1"/>
  <c r="Q65"/>
  <c r="P65"/>
  <c r="L65"/>
  <c r="I65"/>
  <c r="G65"/>
  <c r="F65"/>
  <c r="E65"/>
  <c r="AD65" l="1"/>
  <c r="AD36"/>
  <c r="S36"/>
  <c r="Q36"/>
  <c r="P36"/>
  <c r="O36"/>
  <c r="L36"/>
  <c r="I36"/>
  <c r="H36"/>
  <c r="G36"/>
  <c r="F36"/>
  <c r="E36"/>
  <c r="B36"/>
  <c r="AD28"/>
  <c r="S28"/>
  <c r="Q28"/>
  <c r="P28"/>
  <c r="O28"/>
  <c r="L28"/>
  <c r="I28"/>
  <c r="H28"/>
  <c r="G28"/>
  <c r="F28"/>
  <c r="E28"/>
  <c r="B28"/>
  <c r="AD18"/>
  <c r="S18"/>
  <c r="Q18"/>
  <c r="P18"/>
  <c r="O18"/>
  <c r="L18"/>
  <c r="I18"/>
  <c r="H18"/>
  <c r="G18"/>
  <c r="F18"/>
  <c r="E18"/>
  <c r="B18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54"/>
  <c r="S54"/>
  <c r="Q54"/>
  <c r="P54"/>
  <c r="O54"/>
  <c r="L54"/>
  <c r="I54"/>
  <c r="H54"/>
  <c r="G54"/>
  <c r="F54"/>
  <c r="E54"/>
  <c r="B54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11"/>
  <c r="S11"/>
  <c r="Q11"/>
  <c r="P11"/>
  <c r="O11"/>
  <c r="L11"/>
  <c r="I11"/>
  <c r="H11"/>
  <c r="G11"/>
  <c r="F11"/>
  <c r="E11"/>
  <c r="B11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4"/>
  <c r="S4"/>
  <c r="Q4"/>
  <c r="P4"/>
  <c r="O4"/>
  <c r="L4"/>
  <c r="I4"/>
  <c r="H4"/>
  <c r="G4"/>
  <c r="F4"/>
  <c r="E4"/>
  <c r="B4"/>
  <c r="AD304"/>
  <c r="S304"/>
  <c r="Q304"/>
  <c r="P304"/>
  <c r="O304"/>
  <c r="L304"/>
  <c r="I304"/>
  <c r="H304"/>
  <c r="G304"/>
  <c r="F304"/>
  <c r="E304"/>
  <c r="B304"/>
  <c r="AD20"/>
  <c r="S20"/>
  <c r="Q20"/>
  <c r="P20"/>
  <c r="O20"/>
  <c r="L20"/>
  <c r="I20"/>
  <c r="H20"/>
  <c r="G20"/>
  <c r="F20"/>
  <c r="E20"/>
  <c r="B20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5"/>
  <c r="S5"/>
  <c r="Q5"/>
  <c r="P5"/>
  <c r="O5"/>
  <c r="L5"/>
  <c r="I5"/>
  <c r="H5"/>
  <c r="G5"/>
  <c r="F5"/>
  <c r="E5"/>
  <c r="B5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38"/>
  <c r="S38"/>
  <c r="Q38"/>
  <c r="P38"/>
  <c r="O38"/>
  <c r="L38"/>
  <c r="I38"/>
  <c r="H38"/>
  <c r="G38"/>
  <c r="F38"/>
  <c r="E38"/>
  <c r="B38"/>
  <c r="AD29"/>
  <c r="S29"/>
  <c r="Q29"/>
  <c r="P29"/>
  <c r="O29"/>
  <c r="L29"/>
  <c r="I29"/>
  <c r="H29"/>
  <c r="G29"/>
  <c r="F29"/>
  <c r="E29"/>
  <c r="B29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13"/>
  <c r="S13"/>
  <c r="Q13"/>
  <c r="P13"/>
  <c r="O13"/>
  <c r="L13"/>
  <c r="I13"/>
  <c r="H13"/>
  <c r="G13"/>
  <c r="F13"/>
  <c r="E13"/>
  <c r="B13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35"/>
  <c r="S35"/>
  <c r="Q35"/>
  <c r="P35"/>
  <c r="O35"/>
  <c r="L35"/>
  <c r="I35"/>
  <c r="H35"/>
  <c r="G35"/>
  <c r="F35"/>
  <c r="E35"/>
  <c r="B35"/>
  <c r="AD58"/>
  <c r="S58"/>
  <c r="Q58"/>
  <c r="P58"/>
  <c r="O58"/>
  <c r="L58"/>
  <c r="I58"/>
  <c r="H58"/>
  <c r="G58"/>
  <c r="F58"/>
  <c r="E58"/>
  <c r="B58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32"/>
  <c r="S32"/>
  <c r="Q32"/>
  <c r="P32"/>
  <c r="O32"/>
  <c r="L32"/>
  <c r="I32"/>
  <c r="H32"/>
  <c r="G32"/>
  <c r="F32"/>
  <c r="E32"/>
  <c r="B32"/>
  <c r="AD16"/>
  <c r="S16"/>
  <c r="Q16"/>
  <c r="P16"/>
  <c r="O16"/>
  <c r="L16"/>
  <c r="I16"/>
  <c r="H16"/>
  <c r="G16"/>
  <c r="F16"/>
  <c r="E16"/>
  <c r="B16"/>
  <c r="AD273"/>
  <c r="S273"/>
  <c r="Q273"/>
  <c r="P273"/>
  <c r="O273"/>
  <c r="L273"/>
  <c r="I273"/>
  <c r="H273"/>
  <c r="G273"/>
  <c r="F273"/>
  <c r="E273"/>
  <c r="B273"/>
  <c r="AD10"/>
  <c r="S10"/>
  <c r="Q10"/>
  <c r="P10"/>
  <c r="O10"/>
  <c r="L10"/>
  <c r="I10"/>
  <c r="H10"/>
  <c r="G10"/>
  <c r="F10"/>
  <c r="E10"/>
  <c r="B10"/>
  <c r="AD272"/>
  <c r="S272"/>
  <c r="Q272"/>
  <c r="P272"/>
  <c r="O272"/>
  <c r="L272"/>
  <c r="I272"/>
  <c r="H272"/>
  <c r="G272"/>
  <c r="F272"/>
  <c r="E272"/>
  <c r="B272"/>
  <c r="AD39"/>
  <c r="S39"/>
  <c r="Q39"/>
  <c r="P39"/>
  <c r="O39"/>
  <c r="L39"/>
  <c r="I39"/>
  <c r="H39"/>
  <c r="G39"/>
  <c r="F39"/>
  <c r="E39"/>
  <c r="B39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52"/>
  <c r="S52"/>
  <c r="Q52"/>
  <c r="P52"/>
  <c r="O52"/>
  <c r="L52"/>
  <c r="I52"/>
  <c r="H52"/>
  <c r="G52"/>
  <c r="F52"/>
  <c r="E52"/>
  <c r="B52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45"/>
  <c r="S45"/>
  <c r="Q45"/>
  <c r="P45"/>
  <c r="O45"/>
  <c r="L45"/>
  <c r="I45"/>
  <c r="H45"/>
  <c r="G45"/>
  <c r="F45"/>
  <c r="E45"/>
  <c r="B45"/>
  <c r="AD258"/>
  <c r="S258"/>
  <c r="Q258"/>
  <c r="P258"/>
  <c r="O258"/>
  <c r="L258"/>
  <c r="I258"/>
  <c r="H258"/>
  <c r="G258"/>
  <c r="F258"/>
  <c r="E258"/>
  <c r="B258"/>
  <c r="AD22"/>
  <c r="S22"/>
  <c r="Q22"/>
  <c r="P22"/>
  <c r="O22"/>
  <c r="L22"/>
  <c r="I22"/>
  <c r="H22"/>
  <c r="G22"/>
  <c r="F22"/>
  <c r="E22"/>
  <c r="B22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41"/>
  <c r="S41"/>
  <c r="Q41"/>
  <c r="P41"/>
  <c r="O41"/>
  <c r="L41"/>
  <c r="I41"/>
  <c r="H41"/>
  <c r="G41"/>
  <c r="F41"/>
  <c r="E41"/>
  <c r="B41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42"/>
  <c r="S42"/>
  <c r="Q42"/>
  <c r="P42"/>
  <c r="O42"/>
  <c r="L42"/>
  <c r="I42"/>
  <c r="H42"/>
  <c r="G42"/>
  <c r="F42"/>
  <c r="E42"/>
  <c r="B42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64"/>
  <c r="S64"/>
  <c r="Q64"/>
  <c r="P64"/>
  <c r="O64"/>
  <c r="L64"/>
  <c r="I64"/>
  <c r="H64"/>
  <c r="G64"/>
  <c r="F64"/>
  <c r="E64"/>
  <c r="B64"/>
  <c r="AD23"/>
  <c r="S23"/>
  <c r="Q23"/>
  <c r="P23"/>
  <c r="O23"/>
  <c r="L23"/>
  <c r="I23"/>
  <c r="H23"/>
  <c r="G23"/>
  <c r="F23"/>
  <c r="E23"/>
  <c r="B23"/>
  <c r="AD238"/>
  <c r="S238"/>
  <c r="Q238"/>
  <c r="P238"/>
  <c r="O238"/>
  <c r="L238"/>
  <c r="I238"/>
  <c r="H238"/>
  <c r="G238"/>
  <c r="F238"/>
  <c r="E238"/>
  <c r="B238"/>
  <c r="AD50"/>
  <c r="S50"/>
  <c r="Q50"/>
  <c r="P50"/>
  <c r="O50"/>
  <c r="L50"/>
  <c r="I50"/>
  <c r="H50"/>
  <c r="G50"/>
  <c r="F50"/>
  <c r="E50"/>
  <c r="B50"/>
  <c r="AD44"/>
  <c r="S44"/>
  <c r="Q44"/>
  <c r="P44"/>
  <c r="O44"/>
  <c r="L44"/>
  <c r="I44"/>
  <c r="H44"/>
  <c r="G44"/>
  <c r="F44"/>
  <c r="E44"/>
  <c r="B44"/>
  <c r="AD21"/>
  <c r="S21"/>
  <c r="Q21"/>
  <c r="P21"/>
  <c r="O21"/>
  <c r="L21"/>
  <c r="I21"/>
  <c r="H21"/>
  <c r="G21"/>
  <c r="F21"/>
  <c r="E21"/>
  <c r="B21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15"/>
  <c r="S15"/>
  <c r="Q15"/>
  <c r="P15"/>
  <c r="O15"/>
  <c r="L15"/>
  <c r="I15"/>
  <c r="H15"/>
  <c r="G15"/>
  <c r="F15"/>
  <c r="E15"/>
  <c r="B15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24"/>
  <c r="S24"/>
  <c r="Q24"/>
  <c r="P24"/>
  <c r="O24"/>
  <c r="L24"/>
  <c r="I24"/>
  <c r="H24"/>
  <c r="G24"/>
  <c r="F24"/>
  <c r="E24"/>
  <c r="B24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30"/>
  <c r="S30"/>
  <c r="Q30"/>
  <c r="P30"/>
  <c r="O30"/>
  <c r="L30"/>
  <c r="I30"/>
  <c r="H30"/>
  <c r="G30"/>
  <c r="F30"/>
  <c r="E30"/>
  <c r="B30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7"/>
  <c r="S7"/>
  <c r="Q7"/>
  <c r="P7"/>
  <c r="O7"/>
  <c r="L7"/>
  <c r="I7"/>
  <c r="H7"/>
  <c r="G7"/>
  <c r="F7"/>
  <c r="E7"/>
  <c r="B7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6"/>
  <c r="S6"/>
  <c r="Q6"/>
  <c r="P6"/>
  <c r="O6"/>
  <c r="L6"/>
  <c r="I6"/>
  <c r="H6"/>
  <c r="G6"/>
  <c r="F6"/>
  <c r="E6"/>
  <c r="B6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27"/>
  <c r="S27"/>
  <c r="Q27"/>
  <c r="P27"/>
  <c r="O27"/>
  <c r="L27"/>
  <c r="I27"/>
  <c r="H27"/>
  <c r="G27"/>
  <c r="F27"/>
  <c r="E27"/>
  <c r="B27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34"/>
  <c r="S34"/>
  <c r="Q34"/>
  <c r="P34"/>
  <c r="O34"/>
  <c r="L34"/>
  <c r="I34"/>
  <c r="H34"/>
  <c r="G34"/>
  <c r="F34"/>
  <c r="E34"/>
  <c r="B34"/>
  <c r="AD17"/>
  <c r="S17"/>
  <c r="Q17"/>
  <c r="P17"/>
  <c r="O17"/>
  <c r="L17"/>
  <c r="I17"/>
  <c r="H17"/>
  <c r="G17"/>
  <c r="F17"/>
  <c r="E17"/>
  <c r="B17"/>
  <c r="AD161"/>
  <c r="S161"/>
  <c r="Q161"/>
  <c r="P161"/>
  <c r="O161"/>
  <c r="L161"/>
  <c r="I161"/>
  <c r="H161"/>
  <c r="G161"/>
  <c r="F161"/>
  <c r="E161"/>
  <c r="B161"/>
  <c r="AD8"/>
  <c r="S8"/>
  <c r="Q8"/>
  <c r="P8"/>
  <c r="O8"/>
  <c r="L8"/>
  <c r="I8"/>
  <c r="H8"/>
  <c r="G8"/>
  <c r="F8"/>
  <c r="E8"/>
  <c r="B8"/>
  <c r="AD160"/>
  <c r="S160"/>
  <c r="Q160"/>
  <c r="P160"/>
  <c r="O160"/>
  <c r="L160"/>
  <c r="I160"/>
  <c r="H160"/>
  <c r="G160"/>
  <c r="F160"/>
  <c r="E160"/>
  <c r="B160"/>
  <c r="AD51"/>
  <c r="S51"/>
  <c r="Q51"/>
  <c r="P51"/>
  <c r="O51"/>
  <c r="L51"/>
  <c r="I51"/>
  <c r="H51"/>
  <c r="G51"/>
  <c r="F51"/>
  <c r="E51"/>
  <c r="B51"/>
  <c r="AD47"/>
  <c r="S47"/>
  <c r="Q47"/>
  <c r="P47"/>
  <c r="O47"/>
  <c r="L47"/>
  <c r="I47"/>
  <c r="H47"/>
  <c r="G47"/>
  <c r="F47"/>
  <c r="E47"/>
  <c r="B47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25"/>
  <c r="S25"/>
  <c r="Q25"/>
  <c r="P25"/>
  <c r="O25"/>
  <c r="L25"/>
  <c r="I25"/>
  <c r="H25"/>
  <c r="G25"/>
  <c r="F25"/>
  <c r="E25"/>
  <c r="B25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48"/>
  <c r="S48"/>
  <c r="Q48"/>
  <c r="P48"/>
  <c r="O48"/>
  <c r="L48"/>
  <c r="I48"/>
  <c r="H48"/>
  <c r="G48"/>
  <c r="F48"/>
  <c r="E48"/>
  <c r="B48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2"/>
  <c r="S12"/>
  <c r="Q12"/>
  <c r="P12"/>
  <c r="O12"/>
  <c r="L12"/>
  <c r="I12"/>
  <c r="H12"/>
  <c r="G12"/>
  <c r="F12"/>
  <c r="E12"/>
  <c r="B12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31"/>
  <c r="S31"/>
  <c r="Q31"/>
  <c r="P31"/>
  <c r="O31"/>
  <c r="L31"/>
  <c r="I31"/>
  <c r="H31"/>
  <c r="G31"/>
  <c r="F31"/>
  <c r="E31"/>
  <c r="B31"/>
  <c r="AD46"/>
  <c r="S46"/>
  <c r="Q46"/>
  <c r="P46"/>
  <c r="O46"/>
  <c r="L46"/>
  <c r="I46"/>
  <c r="H46"/>
  <c r="G46"/>
  <c r="F46"/>
  <c r="E46"/>
  <c r="B46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9"/>
  <c r="S9"/>
  <c r="Q9"/>
  <c r="P9"/>
  <c r="O9"/>
  <c r="L9"/>
  <c r="I9"/>
  <c r="H9"/>
  <c r="G9"/>
  <c r="F9"/>
  <c r="E9"/>
  <c r="B9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9"/>
  <c r="S19"/>
  <c r="Q19"/>
  <c r="P19"/>
  <c r="O19"/>
  <c r="L19"/>
  <c r="I19"/>
  <c r="H19"/>
  <c r="G19"/>
  <c r="F19"/>
  <c r="E19"/>
  <c r="B19"/>
  <c r="AD105"/>
  <c r="S105"/>
  <c r="Q105"/>
  <c r="P105"/>
  <c r="O105"/>
  <c r="L105"/>
  <c r="I105"/>
  <c r="H105"/>
  <c r="G105"/>
  <c r="F105"/>
  <c r="E105"/>
  <c r="B105"/>
  <c r="AD14"/>
  <c r="S14"/>
  <c r="Q14"/>
  <c r="P14"/>
  <c r="O14"/>
  <c r="L14"/>
  <c r="I14"/>
  <c r="H14"/>
  <c r="G14"/>
  <c r="F14"/>
  <c r="E14"/>
  <c r="B14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37"/>
  <c r="S37"/>
  <c r="Q37"/>
  <c r="P37"/>
  <c r="O37"/>
  <c r="L37"/>
  <c r="I37"/>
  <c r="H37"/>
  <c r="G37"/>
  <c r="F37"/>
  <c r="E37"/>
  <c r="B37"/>
  <c r="AD49"/>
  <c r="S49"/>
  <c r="Q49"/>
  <c r="P49"/>
  <c r="O49"/>
  <c r="L49"/>
  <c r="I49"/>
  <c r="H49"/>
  <c r="G49"/>
  <c r="F49"/>
  <c r="E49"/>
  <c r="B49"/>
  <c r="AD57"/>
  <c r="S57"/>
  <c r="Q57"/>
  <c r="P57"/>
  <c r="O57"/>
  <c r="L57"/>
  <c r="I57"/>
  <c r="H57"/>
  <c r="G57"/>
  <c r="F57"/>
  <c r="E57"/>
  <c r="B57"/>
  <c r="AD53"/>
  <c r="S53"/>
  <c r="Q53"/>
  <c r="P53"/>
  <c r="O53"/>
  <c r="L53"/>
  <c r="I53"/>
  <c r="H53"/>
  <c r="G53"/>
  <c r="F53"/>
  <c r="E53"/>
  <c r="B53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62"/>
  <c r="S62"/>
  <c r="Q62"/>
  <c r="P62"/>
  <c r="O62"/>
  <c r="L62"/>
  <c r="I62"/>
  <c r="H62"/>
  <c r="G62"/>
  <c r="F62"/>
  <c r="E62"/>
  <c r="B62"/>
  <c r="AD26"/>
  <c r="S26"/>
  <c r="Q26"/>
  <c r="P26"/>
  <c r="O26"/>
  <c r="L26"/>
  <c r="I26"/>
  <c r="H26"/>
  <c r="G26"/>
  <c r="F26"/>
  <c r="E26"/>
  <c r="B2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63"/>
  <c r="S63"/>
  <c r="Q63"/>
  <c r="P63"/>
  <c r="O63"/>
  <c r="L63"/>
  <c r="I63"/>
  <c r="H63"/>
  <c r="G63"/>
  <c r="F63"/>
  <c r="E63"/>
  <c r="B63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33"/>
  <c r="S33"/>
  <c r="Q33"/>
  <c r="P33"/>
  <c r="O33"/>
  <c r="L33"/>
  <c r="I33"/>
  <c r="H33"/>
  <c r="G33"/>
  <c r="F33"/>
  <c r="E33"/>
  <c r="B33"/>
  <c r="AD61"/>
  <c r="S61"/>
  <c r="Q61"/>
  <c r="P61"/>
  <c r="O61"/>
  <c r="L61"/>
  <c r="I61"/>
  <c r="H61"/>
  <c r="G61"/>
  <c r="F61"/>
  <c r="E61"/>
  <c r="B61"/>
  <c r="AD77"/>
  <c r="S77"/>
  <c r="Q77"/>
  <c r="P77"/>
  <c r="O77"/>
  <c r="L77"/>
  <c r="I77"/>
  <c r="H77"/>
  <c r="G77"/>
  <c r="F77"/>
  <c r="E77"/>
  <c r="B77"/>
  <c r="AD56"/>
  <c r="S56"/>
  <c r="Q56"/>
  <c r="P56"/>
  <c r="O56"/>
  <c r="L56"/>
  <c r="I56"/>
  <c r="H56"/>
  <c r="G56"/>
  <c r="F56"/>
  <c r="E56"/>
  <c r="B56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55"/>
  <c r="S55"/>
  <c r="Q55"/>
  <c r="P55"/>
  <c r="O55"/>
  <c r="L55"/>
  <c r="I55"/>
  <c r="H55"/>
  <c r="G55"/>
  <c r="F55"/>
  <c r="E55"/>
  <c r="B55"/>
  <c r="AD40"/>
  <c r="S40"/>
  <c r="Q40"/>
  <c r="P40"/>
  <c r="O40"/>
  <c r="L40"/>
  <c r="I40"/>
  <c r="H40"/>
  <c r="G40"/>
  <c r="F40"/>
  <c r="E40"/>
  <c r="B40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43"/>
  <c r="S43"/>
  <c r="Q43"/>
  <c r="P43"/>
  <c r="O43"/>
  <c r="L43"/>
  <c r="I43"/>
  <c r="H43"/>
  <c r="G43"/>
  <c r="F43"/>
  <c r="E43"/>
  <c r="B43"/>
  <c r="AD66"/>
  <c r="S66"/>
  <c r="Q66"/>
  <c r="P66"/>
  <c r="O66"/>
  <c r="L66"/>
  <c r="I66"/>
  <c r="H66"/>
  <c r="G66"/>
  <c r="F66"/>
  <c r="E66"/>
  <c r="B66"/>
</calcChain>
</file>

<file path=xl/sharedStrings.xml><?xml version="1.0" encoding="utf-8"?>
<sst xmlns="http://schemas.openxmlformats.org/spreadsheetml/2006/main" count="2438" uniqueCount="390">
  <si>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</si>
  <si>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</si>
  <si>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</si>
  <si>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</si>
  <si>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</si>
  <si>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</si>
  <si>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</si>
  <si>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</si>
  <si>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</si>
  <si>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</si>
  <si>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</si>
  <si>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</si>
  <si>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</si>
  <si>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</si>
  <si>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</si>
  <si>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</si>
  <si>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</si>
  <si>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</si>
  <si>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</si>
  <si>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</si>
  <si>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</si>
  <si>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</si>
  <si>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</si>
  <si>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</si>
  <si>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</si>
  <si>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</si>
  <si>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</si>
  <si>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</si>
  <si>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</si>
  <si>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</si>
  <si>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</si>
  <si>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</si>
  <si>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</si>
  <si>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</si>
  <si>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</si>
  <si>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</si>
  <si>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</si>
  <si>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00:09</t>
  </si>
  <si>
    <t>AITG</t>
  </si>
  <si>
    <t/>
  </si>
  <si>
    <t>04EMCP04-NL2DM627-B01</t>
  </si>
  <si>
    <t>KINGSTON</t>
  </si>
  <si>
    <t>Vivian</t>
  </si>
  <si>
    <t>E</t>
  </si>
  <si>
    <t>10759</t>
  </si>
  <si>
    <t>04EPOP04-EL3BM627-B02</t>
  </si>
  <si>
    <t>Michelle</t>
  </si>
  <si>
    <t>12-11/BHC-ZL1M2QY/2C</t>
  </si>
  <si>
    <t>EVERLIGHT</t>
  </si>
  <si>
    <t>Joe</t>
  </si>
  <si>
    <t>12-22/R6G6C-C30/2C</t>
  </si>
  <si>
    <t>F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</si>
  <si>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</si>
  <si>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</si>
  <si>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</si>
  <si>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</si>
  <si>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</si>
  <si>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</si>
  <si>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</si>
  <si>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</si>
  <si>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</si>
  <si>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</si>
  <si>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</si>
  <si>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</si>
  <si>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</si>
  <si>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</si>
  <si>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</si>
  <si>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</si>
  <si>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</si>
  <si>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</si>
  <si>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</si>
  <si>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</si>
  <si>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</si>
  <si>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ATX209</t>
  </si>
  <si>
    <t>AXA2R73061S05-M</t>
  </si>
  <si>
    <t>AXE350124</t>
  </si>
  <si>
    <t>AXE510127</t>
  </si>
  <si>
    <t>AXE516127</t>
  </si>
  <si>
    <t>AXE520127</t>
  </si>
  <si>
    <t>AXE544127</t>
  </si>
  <si>
    <t>AXE616124</t>
  </si>
  <si>
    <t>AXE624124</t>
  </si>
  <si>
    <t>AXE630124</t>
  </si>
  <si>
    <t>AXF361500</t>
  </si>
  <si>
    <t>AXF361500KC1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</si>
  <si>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</si>
  <si>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</si>
  <si>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</si>
  <si>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</si>
  <si>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</si>
  <si>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</si>
  <si>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</si>
  <si>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</si>
  <si>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</si>
  <si>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</si>
  <si>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</si>
  <si>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</si>
  <si>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</si>
  <si>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</si>
  <si>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</si>
  <si>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</si>
  <si>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</si>
  <si>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AXK8L80124BG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</si>
  <si>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</si>
  <si>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</si>
  <si>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</si>
  <si>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</si>
  <si>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</si>
  <si>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</si>
  <si>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</si>
  <si>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</si>
  <si>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</si>
  <si>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</si>
  <si>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</si>
  <si>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</si>
  <si>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</si>
  <si>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</si>
  <si>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</si>
  <si>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</si>
  <si>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</si>
  <si>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</si>
  <si>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</si>
  <si>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</si>
  <si>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</si>
  <si>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</si>
  <si>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</si>
  <si>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CR2032L/DBE-MOLEX-35-B-HF</t>
  </si>
  <si>
    <t>CRS08</t>
  </si>
  <si>
    <t>CSR1012A05-IQQP-R</t>
  </si>
  <si>
    <t>CSR</t>
  </si>
  <si>
    <t>CSR8675CH-ICXT-R</t>
  </si>
  <si>
    <t>CUS10I30A,RQ(M</t>
  </si>
  <si>
    <t>DF10G7M1N,LF</t>
  </si>
  <si>
    <t>DF2B6.8M1ACT</t>
  </si>
  <si>
    <t>DF2B7SL</t>
  </si>
  <si>
    <t>DF2S5.6ASL,L3F(T</t>
  </si>
  <si>
    <t>DF2S6.2ASL</t>
  </si>
  <si>
    <t>DSF01S30SC</t>
  </si>
  <si>
    <t>DSF01S30SL,L3F(T</t>
  </si>
  <si>
    <t>EASV2713RGBA1</t>
  </si>
  <si>
    <t>ECHU1C181JX5</t>
  </si>
  <si>
    <t>ECHU1C222JX5</t>
  </si>
  <si>
    <t>EKMB1101112</t>
  </si>
  <si>
    <t>ELCH01-5070E8F4283801-T5</t>
  </si>
  <si>
    <t>ELCH07-NF5565J6J7283910-F1HCCI</t>
  </si>
  <si>
    <t>ELCH08-HB5060J6J8283910-FCS-S1</t>
  </si>
  <si>
    <t>ELCH08-HB5060J6J8283910-FCSCCI</t>
  </si>
  <si>
    <t>ELCH08-NB2025J6J8283910-FCMCCI</t>
  </si>
  <si>
    <t>ELCH08-NB5060J6J9283910-FCSCCI</t>
  </si>
  <si>
    <t>EMMC04G-M627-A01</t>
  </si>
  <si>
    <t>EMMC08G-M325-A52</t>
  </si>
  <si>
    <t>EMMC08G-M325-B52</t>
  </si>
  <si>
    <t>ERBRD2R00X</t>
  </si>
  <si>
    <t>ERBRE4R00V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</si>
  <si>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</si>
  <si>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</si>
  <si>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</si>
  <si>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</si>
  <si>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</si>
  <si>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</si>
  <si>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</si>
  <si>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</si>
  <si>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</si>
  <si>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EVPANDE1A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</si>
  <si>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</si>
  <si>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</si>
  <si>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</si>
  <si>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</si>
  <si>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</si>
  <si>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</si>
  <si>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</si>
  <si>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</si>
  <si>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</si>
  <si>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</si>
  <si>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</si>
  <si>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</si>
  <si>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</si>
  <si>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</si>
  <si>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</si>
  <si>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MP20073DH-LF-Z</t>
  </si>
  <si>
    <t>MPS</t>
  </si>
  <si>
    <t>MP2234GJ-Z</t>
  </si>
  <si>
    <t>MP9186GQ-Z</t>
  </si>
  <si>
    <t>MP95074GG-Z</t>
  </si>
  <si>
    <t>MX25L12835FMI-10G</t>
  </si>
  <si>
    <t>MXIC</t>
  </si>
  <si>
    <t>MX25L25645GM2I-10G.T</t>
  </si>
  <si>
    <t>MX25L3206EM2I-12G</t>
  </si>
  <si>
    <t>MX25L4006EM2I-12G</t>
  </si>
  <si>
    <t>MX25U1635FZNI-10G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</si>
  <si>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</si>
  <si>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</si>
  <si>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</si>
  <si>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</si>
  <si>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</si>
  <si>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</si>
  <si>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</si>
  <si>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</si>
  <si>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</si>
  <si>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</si>
  <si>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</si>
  <si>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</si>
  <si>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</si>
  <si>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</si>
  <si>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</si>
  <si>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</si>
  <si>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</si>
  <si>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</si>
  <si>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</si>
  <si>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</si>
  <si>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</si>
  <si>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</si>
  <si>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</si>
  <si>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</si>
  <si>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</si>
  <si>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</si>
  <si>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</si>
  <si>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</si>
  <si>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</si>
  <si>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</si>
  <si>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</si>
  <si>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</si>
  <si>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</si>
  <si>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</si>
  <si>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</si>
  <si>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</si>
  <si>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</si>
  <si>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</si>
  <si>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</si>
  <si>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</si>
  <si>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</si>
  <si>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</si>
  <si>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</si>
  <si>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</si>
  <si>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</si>
  <si>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</si>
  <si>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</si>
  <si>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</si>
  <si>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</si>
  <si>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</si>
  <si>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</si>
  <si>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</si>
  <si>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</si>
  <si>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</si>
  <si>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</si>
  <si>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</si>
  <si>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</si>
  <si>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</si>
  <si>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</si>
  <si>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</si>
  <si>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</si>
  <si>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</si>
  <si>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</si>
  <si>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</si>
  <si>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</si>
  <si>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</si>
  <si>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</si>
  <si>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</si>
  <si>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</si>
  <si>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</si>
  <si>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</si>
  <si>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</si>
  <si>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SKY85319-11</t>
  </si>
  <si>
    <t>SKY85709-11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</si>
  <si>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</si>
  <si>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</si>
  <si>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</si>
  <si>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</si>
  <si>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</si>
  <si>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</si>
  <si>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</si>
  <si>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</si>
  <si>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</si>
  <si>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</si>
  <si>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</si>
  <si>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</si>
  <si>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</si>
  <si>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</si>
  <si>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</si>
  <si>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</si>
  <si>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</si>
  <si>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</si>
  <si>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</si>
  <si>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</si>
  <si>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</si>
  <si>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</si>
  <si>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</si>
  <si>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</si>
  <si>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</si>
  <si>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</si>
  <si>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</si>
  <si>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</si>
  <si>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</si>
  <si>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</si>
  <si>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</si>
  <si>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</si>
  <si>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</si>
  <si>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</si>
  <si>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</si>
  <si>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</si>
  <si>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</si>
  <si>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</si>
  <si>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</si>
  <si>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</si>
  <si>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</si>
  <si>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</si>
  <si>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</si>
  <si>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</si>
  <si>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</si>
  <si>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</si>
  <si>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</si>
  <si>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</si>
  <si>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</si>
  <si>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</si>
  <si>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</si>
  <si>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</si>
  <si>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</si>
  <si>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</si>
  <si>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</si>
  <si>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TC62D517XBG</t>
  </si>
  <si>
    <t>TC74LCX74FT(EK2,M)</t>
  </si>
  <si>
    <t>TC75W58FU</t>
  </si>
  <si>
    <t>TC7MBL3245CFT(EL)</t>
  </si>
  <si>
    <t>TC7MBL3257CFT(EL)</t>
  </si>
  <si>
    <t>TC7SB66CFU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</si>
  <si>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</si>
  <si>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</si>
  <si>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</si>
  <si>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</si>
  <si>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</si>
  <si>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</si>
  <si>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</si>
  <si>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</si>
  <si>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</si>
  <si>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</si>
  <si>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</si>
  <si>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</si>
  <si>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</si>
  <si>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</si>
  <si>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</si>
  <si>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</si>
  <si>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</si>
  <si>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</si>
  <si>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</si>
  <si>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</si>
  <si>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</si>
  <si>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</si>
  <si>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</si>
  <si>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</si>
  <si>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</si>
  <si>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</si>
  <si>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</si>
  <si>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</si>
  <si>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</si>
  <si>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</si>
  <si>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</si>
  <si>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</si>
  <si>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</si>
  <si>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</si>
  <si>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</si>
  <si>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</si>
  <si>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</si>
  <si>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</si>
  <si>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</si>
  <si>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</si>
  <si>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</si>
  <si>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</si>
  <si>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</si>
  <si>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</si>
  <si>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</si>
  <si>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</si>
  <si>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</si>
  <si>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</si>
  <si>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UCLAMP0571P.TNT</t>
  </si>
  <si>
    <t>UCLAMP1211Z.TNT</t>
  </si>
  <si>
    <t>UCLAMP3321ZATFT</t>
  </si>
  <si>
    <t>UDQFLSR01DCM</t>
  </si>
  <si>
    <t>ZTM6232DLM-50</t>
  </si>
  <si>
    <t>ZILLTEK</t>
  </si>
  <si>
    <t>ZTM6232DLN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</si>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</sst>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0" totalsRowShown="0" dataDxfId="35" tableBorderDxfId="34">
  <autoFilter ref="B3:AI33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0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9623</v>
      </c>
      <c r="B4" s="12" t="str">
        <f t="shared" ref="B4:B67" si="0">IF(OR(AA4=0,LEN(AA4)=0)*OR(AB4=0,LEN(AB4)=0),IF(X4&gt;0,"ZeroZero","None"),IF(IF(LEN(Y4)=0,0,Y4)&gt;16,"OverStock",IF(AA4=0,"FCST","Normal")))</f>
        <v>ZeroZero</v>
      </c>
      <c r="C4" s="13" t="s">
        <v>357</v>
      </c>
      <c r="D4" s="14" t="s">
        <v>63</v>
      </c>
      <c r="E4" s="15" t="str">
        <f t="shared" ref="E4:E67" si="1">IF(AA4=0,"前八週無拉料",ROUND(M4/AA4,1))</f>
        <v>前八週無拉料</v>
      </c>
      <c r="F4" s="16" t="str">
        <f t="shared" ref="F4:F67" si="2">IF(OR(AB4=0,LEN(AB4)=0),"--",ROUND(M4/AB4,1))</f>
        <v>--</v>
      </c>
      <c r="G4" s="16" t="str">
        <f t="shared" ref="G4:G67" si="3">IF(AA4=0,"--",ROUND(J4/AA4,1))</f>
        <v>--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0</v>
      </c>
      <c r="K4" s="17">
        <v>0</v>
      </c>
      <c r="L4" s="25" t="str">
        <f>IFERROR(VLOOKUP(C4,#REF!,11,FALSE),"")</f>
        <v/>
      </c>
      <c r="M4" s="17">
        <v>29976</v>
      </c>
      <c r="N4" s="18" t="s">
        <v>49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29976</v>
      </c>
      <c r="U4" s="17">
        <v>0</v>
      </c>
      <c r="V4" s="17">
        <v>0</v>
      </c>
      <c r="W4" s="17">
        <v>0</v>
      </c>
      <c r="X4" s="20">
        <v>29976</v>
      </c>
      <c r="Y4" s="16" t="s">
        <v>39</v>
      </c>
      <c r="Z4" s="21" t="s">
        <v>39</v>
      </c>
      <c r="AA4" s="20">
        <v>0</v>
      </c>
      <c r="AB4" s="17" t="s">
        <v>39</v>
      </c>
      <c r="AC4" s="22" t="s">
        <v>43</v>
      </c>
      <c r="AD4" s="23" t="str">
        <f t="shared" ref="AD4:AD67" si="5">IF($AC4="E","E",IF($AC4="F","F",IF($AC4&lt;0.5,50,IF($AC4&lt;2,100,150))))</f>
        <v>E</v>
      </c>
      <c r="AE4" s="17" t="s">
        <v>39</v>
      </c>
      <c r="AF4" s="17" t="s">
        <v>39</v>
      </c>
      <c r="AG4" s="17" t="s">
        <v>39</v>
      </c>
      <c r="AH4" s="17" t="s">
        <v>39</v>
      </c>
      <c r="AI4" s="14" t="s">
        <v>44</v>
      </c>
    </row>
    <row r="5" spans="1:35" ht="16.5" customHeight="1">
      <c r="A5">
        <v>6069</v>
      </c>
      <c r="B5" s="12" t="str">
        <f t="shared" si="0"/>
        <v>OverStock</v>
      </c>
      <c r="C5" s="13" t="s">
        <v>352</v>
      </c>
      <c r="D5" s="14" t="s">
        <v>63</v>
      </c>
      <c r="E5" s="15">
        <f t="shared" si="1"/>
        <v>9.3000000000000007</v>
      </c>
      <c r="F5" s="16">
        <f t="shared" si="2"/>
        <v>15.4</v>
      </c>
      <c r="G5" s="16">
        <f t="shared" si="3"/>
        <v>12.2</v>
      </c>
      <c r="H5" s="16">
        <f t="shared" si="4"/>
        <v>20.100000000000001</v>
      </c>
      <c r="I5" s="25" t="str">
        <f>IFERROR(VLOOKUP(C5,#REF!,8,FALSE),"")</f>
        <v/>
      </c>
      <c r="J5" s="17">
        <v>2586000</v>
      </c>
      <c r="K5" s="17">
        <v>2586000</v>
      </c>
      <c r="L5" s="25" t="str">
        <f>IFERROR(VLOOKUP(C5,#REF!,11,FALSE),"")</f>
        <v/>
      </c>
      <c r="M5" s="17">
        <v>1977000</v>
      </c>
      <c r="N5" s="18" t="s">
        <v>67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357000</v>
      </c>
      <c r="U5" s="17">
        <v>0</v>
      </c>
      <c r="V5" s="17">
        <v>1620000</v>
      </c>
      <c r="W5" s="17">
        <v>0</v>
      </c>
      <c r="X5" s="20">
        <v>4563000</v>
      </c>
      <c r="Y5" s="16">
        <v>21.5</v>
      </c>
      <c r="Z5" s="21">
        <v>35.5</v>
      </c>
      <c r="AA5" s="20">
        <v>211875</v>
      </c>
      <c r="AB5" s="17">
        <v>128446</v>
      </c>
      <c r="AC5" s="22">
        <v>0.6</v>
      </c>
      <c r="AD5" s="23">
        <f t="shared" si="5"/>
        <v>100</v>
      </c>
      <c r="AE5" s="17">
        <v>728843</v>
      </c>
      <c r="AF5" s="17">
        <v>427172</v>
      </c>
      <c r="AG5" s="17">
        <v>328330</v>
      </c>
      <c r="AH5" s="17">
        <v>0</v>
      </c>
      <c r="AI5" s="14" t="s">
        <v>44</v>
      </c>
    </row>
    <row r="6" spans="1:35" ht="16.5" customHeight="1">
      <c r="A6">
        <v>8867</v>
      </c>
      <c r="B6" s="12" t="str">
        <f t="shared" si="0"/>
        <v>ZeroZero</v>
      </c>
      <c r="C6" s="13" t="s">
        <v>190</v>
      </c>
      <c r="D6" s="14" t="s">
        <v>185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0</v>
      </c>
      <c r="K6" s="17">
        <v>0</v>
      </c>
      <c r="L6" s="25" t="str">
        <f>IFERROR(VLOOKUP(C6,#REF!,11,FALSE),"")</f>
        <v/>
      </c>
      <c r="M6" s="17">
        <v>42000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42000</v>
      </c>
      <c r="U6" s="17">
        <v>0</v>
      </c>
      <c r="V6" s="17">
        <v>0</v>
      </c>
      <c r="W6" s="17">
        <v>0</v>
      </c>
      <c r="X6" s="20">
        <v>42000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43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9772</v>
      </c>
      <c r="B7" s="12" t="str">
        <f t="shared" si="0"/>
        <v>OverStock</v>
      </c>
      <c r="C7" s="13" t="s">
        <v>201</v>
      </c>
      <c r="D7" s="14" t="s">
        <v>202</v>
      </c>
      <c r="E7" s="15">
        <f t="shared" si="1"/>
        <v>11.2</v>
      </c>
      <c r="F7" s="16">
        <f t="shared" si="2"/>
        <v>29.3</v>
      </c>
      <c r="G7" s="16">
        <f t="shared" si="3"/>
        <v>12.8</v>
      </c>
      <c r="H7" s="16">
        <f t="shared" si="4"/>
        <v>33.5</v>
      </c>
      <c r="I7" s="25" t="str">
        <f>IFERROR(VLOOKUP(C7,#REF!,8,FALSE),"")</f>
        <v/>
      </c>
      <c r="J7" s="17">
        <v>24000</v>
      </c>
      <c r="K7" s="17">
        <v>0</v>
      </c>
      <c r="L7" s="25" t="str">
        <f>IFERROR(VLOOKUP(C7,#REF!,11,FALSE),"")</f>
        <v/>
      </c>
      <c r="M7" s="17">
        <v>21000</v>
      </c>
      <c r="N7" s="18" t="s">
        <v>46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21000</v>
      </c>
      <c r="U7" s="17">
        <v>0</v>
      </c>
      <c r="V7" s="17">
        <v>0</v>
      </c>
      <c r="W7" s="17">
        <v>0</v>
      </c>
      <c r="X7" s="20">
        <v>45000</v>
      </c>
      <c r="Y7" s="16">
        <v>304</v>
      </c>
      <c r="Z7" s="21">
        <v>796.1</v>
      </c>
      <c r="AA7" s="20">
        <v>1875</v>
      </c>
      <c r="AB7" s="17">
        <v>716</v>
      </c>
      <c r="AC7" s="22">
        <v>0.4</v>
      </c>
      <c r="AD7" s="23">
        <f t="shared" si="5"/>
        <v>50</v>
      </c>
      <c r="AE7" s="17">
        <v>1453</v>
      </c>
      <c r="AF7" s="17">
        <v>4987</v>
      </c>
      <c r="AG7" s="17">
        <v>10000</v>
      </c>
      <c r="AH7" s="17">
        <v>11500</v>
      </c>
      <c r="AI7" s="14" t="s">
        <v>44</v>
      </c>
    </row>
    <row r="8" spans="1:35" ht="16.5" customHeight="1">
      <c r="A8">
        <v>6148</v>
      </c>
      <c r="B8" s="12" t="str">
        <f t="shared" si="0"/>
        <v>ZeroZero</v>
      </c>
      <c r="C8" s="13" t="s">
        <v>174</v>
      </c>
      <c r="D8" s="14" t="s">
        <v>48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0</v>
      </c>
      <c r="K8" s="17">
        <v>0</v>
      </c>
      <c r="L8" s="25" t="str">
        <f>IFERROR(VLOOKUP(C8,#REF!,11,FALSE),"")</f>
        <v/>
      </c>
      <c r="M8" s="17">
        <v>130000</v>
      </c>
      <c r="N8" s="18" t="s">
        <v>49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130000</v>
      </c>
      <c r="U8" s="17">
        <v>0</v>
      </c>
      <c r="V8" s="17">
        <v>0</v>
      </c>
      <c r="W8" s="17">
        <v>0</v>
      </c>
      <c r="X8" s="20">
        <v>130000</v>
      </c>
      <c r="Y8" s="16" t="s">
        <v>39</v>
      </c>
      <c r="Z8" s="21" t="s">
        <v>39</v>
      </c>
      <c r="AA8" s="20">
        <v>0</v>
      </c>
      <c r="AB8" s="17" t="s">
        <v>39</v>
      </c>
      <c r="AC8" s="22" t="s">
        <v>43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44</v>
      </c>
    </row>
    <row r="9" spans="1:35" ht="16.5" customHeight="1">
      <c r="A9">
        <v>2996</v>
      </c>
      <c r="B9" s="12" t="str">
        <f t="shared" si="0"/>
        <v>OverStock</v>
      </c>
      <c r="C9" s="13" t="s">
        <v>115</v>
      </c>
      <c r="D9" s="14" t="s">
        <v>63</v>
      </c>
      <c r="E9" s="15">
        <f t="shared" si="1"/>
        <v>16.5</v>
      </c>
      <c r="F9" s="16">
        <f t="shared" si="2"/>
        <v>14.4</v>
      </c>
      <c r="G9" s="16">
        <f t="shared" si="3"/>
        <v>21</v>
      </c>
      <c r="H9" s="16">
        <f t="shared" si="4"/>
        <v>18.3</v>
      </c>
      <c r="I9" s="25" t="str">
        <f>IFERROR(VLOOKUP(C9,#REF!,8,FALSE),"")</f>
        <v/>
      </c>
      <c r="J9" s="17">
        <v>968000</v>
      </c>
      <c r="K9" s="17">
        <v>968000</v>
      </c>
      <c r="L9" s="25" t="str">
        <f>IFERROR(VLOOKUP(C9,#REF!,11,FALSE),"")</f>
        <v/>
      </c>
      <c r="M9" s="17">
        <v>760000</v>
      </c>
      <c r="N9" s="18" t="s">
        <v>67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360000</v>
      </c>
      <c r="U9" s="17">
        <v>0</v>
      </c>
      <c r="V9" s="17">
        <v>400000</v>
      </c>
      <c r="W9" s="17">
        <v>0</v>
      </c>
      <c r="X9" s="20">
        <v>1728000</v>
      </c>
      <c r="Y9" s="16">
        <v>37.6</v>
      </c>
      <c r="Z9" s="21">
        <v>32.700000000000003</v>
      </c>
      <c r="AA9" s="20">
        <v>46000</v>
      </c>
      <c r="AB9" s="17">
        <v>52787</v>
      </c>
      <c r="AC9" s="22">
        <v>1.1000000000000001</v>
      </c>
      <c r="AD9" s="23">
        <f t="shared" si="5"/>
        <v>100</v>
      </c>
      <c r="AE9" s="17">
        <v>221626</v>
      </c>
      <c r="AF9" s="17">
        <v>253458</v>
      </c>
      <c r="AG9" s="17">
        <v>206571</v>
      </c>
      <c r="AH9" s="17">
        <v>0</v>
      </c>
      <c r="AI9" s="14" t="s">
        <v>44</v>
      </c>
    </row>
    <row r="10" spans="1:35" ht="16.5" customHeight="1">
      <c r="A10">
        <v>2997</v>
      </c>
      <c r="B10" s="12" t="str">
        <f t="shared" si="0"/>
        <v>ZeroZero</v>
      </c>
      <c r="C10" s="13" t="s">
        <v>315</v>
      </c>
      <c r="D10" s="14" t="s">
        <v>63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25" t="str">
        <f>IFERROR(VLOOKUP(C10,#REF!,8,FALSE),"")</f>
        <v/>
      </c>
      <c r="J10" s="17">
        <v>0</v>
      </c>
      <c r="K10" s="17">
        <v>0</v>
      </c>
      <c r="L10" s="25" t="str">
        <f>IFERROR(VLOOKUP(C10,#REF!,11,FALSE),"")</f>
        <v/>
      </c>
      <c r="M10" s="17">
        <v>2260</v>
      </c>
      <c r="N10" s="18" t="s">
        <v>49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2260</v>
      </c>
      <c r="U10" s="17">
        <v>0</v>
      </c>
      <c r="V10" s="17">
        <v>0</v>
      </c>
      <c r="W10" s="17">
        <v>0</v>
      </c>
      <c r="X10" s="20">
        <v>2260</v>
      </c>
      <c r="Y10" s="16" t="s">
        <v>39</v>
      </c>
      <c r="Z10" s="21" t="s">
        <v>39</v>
      </c>
      <c r="AA10" s="20">
        <v>0</v>
      </c>
      <c r="AB10" s="17" t="s">
        <v>39</v>
      </c>
      <c r="AC10" s="22" t="s">
        <v>43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44</v>
      </c>
    </row>
    <row r="11" spans="1:35" ht="16.5" customHeight="1">
      <c r="A11">
        <v>3959</v>
      </c>
      <c r="B11" s="12" t="str">
        <f t="shared" si="0"/>
        <v>ZeroZero</v>
      </c>
      <c r="C11" s="13" t="s">
        <v>372</v>
      </c>
      <c r="D11" s="14" t="s">
        <v>195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0</v>
      </c>
      <c r="K11" s="17">
        <v>0</v>
      </c>
      <c r="L11" s="25" t="str">
        <f>IFERROR(VLOOKUP(C11,#REF!,11,FALSE),"")</f>
        <v/>
      </c>
      <c r="M11" s="17">
        <v>3050</v>
      </c>
      <c r="N11" s="18" t="s">
        <v>49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3050</v>
      </c>
      <c r="U11" s="17">
        <v>0</v>
      </c>
      <c r="V11" s="17">
        <v>0</v>
      </c>
      <c r="W11" s="17">
        <v>0</v>
      </c>
      <c r="X11" s="20">
        <v>3050</v>
      </c>
      <c r="Y11" s="16" t="s">
        <v>39</v>
      </c>
      <c r="Z11" s="21" t="s">
        <v>39</v>
      </c>
      <c r="AA11" s="20">
        <v>0</v>
      </c>
      <c r="AB11" s="17" t="s">
        <v>39</v>
      </c>
      <c r="AC11" s="22" t="s">
        <v>43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44</v>
      </c>
    </row>
    <row r="12" spans="1:35" ht="16.5" customHeight="1">
      <c r="A12">
        <v>1921</v>
      </c>
      <c r="B12" s="12" t="str">
        <f t="shared" si="0"/>
        <v>ZeroZero</v>
      </c>
      <c r="C12" s="13" t="s">
        <v>143</v>
      </c>
      <c r="D12" s="14" t="s">
        <v>48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51000</v>
      </c>
      <c r="N12" s="18" t="s">
        <v>49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51000</v>
      </c>
      <c r="U12" s="17">
        <v>0</v>
      </c>
      <c r="V12" s="17">
        <v>0</v>
      </c>
      <c r="W12" s="17">
        <v>0</v>
      </c>
      <c r="X12" s="20">
        <v>51000</v>
      </c>
      <c r="Y12" s="16" t="s">
        <v>39</v>
      </c>
      <c r="Z12" s="21" t="s">
        <v>39</v>
      </c>
      <c r="AA12" s="20">
        <v>0</v>
      </c>
      <c r="AB12" s="17" t="s">
        <v>39</v>
      </c>
      <c r="AC12" s="22" t="s">
        <v>43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44</v>
      </c>
    </row>
    <row r="13" spans="1:35" ht="16.5" customHeight="1">
      <c r="A13">
        <v>1922</v>
      </c>
      <c r="B13" s="12" t="str">
        <f t="shared" si="0"/>
        <v>OverStock</v>
      </c>
      <c r="C13" s="13" t="s">
        <v>342</v>
      </c>
      <c r="D13" s="14" t="s">
        <v>63</v>
      </c>
      <c r="E13" s="15">
        <f t="shared" si="1"/>
        <v>17.2</v>
      </c>
      <c r="F13" s="16">
        <f t="shared" si="2"/>
        <v>14.8</v>
      </c>
      <c r="G13" s="16">
        <f t="shared" si="3"/>
        <v>11.5</v>
      </c>
      <c r="H13" s="16">
        <f t="shared" si="4"/>
        <v>9.9</v>
      </c>
      <c r="I13" s="25" t="str">
        <f>IFERROR(VLOOKUP(C13,#REF!,8,FALSE),"")</f>
        <v/>
      </c>
      <c r="J13" s="17">
        <v>177000</v>
      </c>
      <c r="K13" s="17">
        <v>177000</v>
      </c>
      <c r="L13" s="25" t="str">
        <f>IFERROR(VLOOKUP(C13,#REF!,11,FALSE),"")</f>
        <v/>
      </c>
      <c r="M13" s="17">
        <v>264000</v>
      </c>
      <c r="N13" s="18" t="s">
        <v>67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120000</v>
      </c>
      <c r="U13" s="17">
        <v>0</v>
      </c>
      <c r="V13" s="17">
        <v>144000</v>
      </c>
      <c r="W13" s="17">
        <v>0</v>
      </c>
      <c r="X13" s="20">
        <v>441000</v>
      </c>
      <c r="Y13" s="16">
        <v>28.7</v>
      </c>
      <c r="Z13" s="21">
        <v>24.7</v>
      </c>
      <c r="AA13" s="20">
        <v>15375</v>
      </c>
      <c r="AB13" s="17">
        <v>17872</v>
      </c>
      <c r="AC13" s="22">
        <v>1.2</v>
      </c>
      <c r="AD13" s="23">
        <f t="shared" si="5"/>
        <v>100</v>
      </c>
      <c r="AE13" s="17">
        <v>69780</v>
      </c>
      <c r="AF13" s="17">
        <v>91071</v>
      </c>
      <c r="AG13" s="17">
        <v>48797</v>
      </c>
      <c r="AH13" s="17">
        <v>16728</v>
      </c>
      <c r="AI13" s="14" t="s">
        <v>44</v>
      </c>
    </row>
    <row r="14" spans="1:35" ht="16.5" customHeight="1">
      <c r="A14">
        <v>1923</v>
      </c>
      <c r="B14" s="12" t="str">
        <f t="shared" si="0"/>
        <v>ZeroZero</v>
      </c>
      <c r="C14" s="13" t="s">
        <v>104</v>
      </c>
      <c r="D14" s="14" t="s">
        <v>72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60000</v>
      </c>
      <c r="N14" s="18" t="s">
        <v>46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60000</v>
      </c>
      <c r="U14" s="17">
        <v>0</v>
      </c>
      <c r="V14" s="17">
        <v>0</v>
      </c>
      <c r="W14" s="17">
        <v>0</v>
      </c>
      <c r="X14" s="20">
        <v>60000</v>
      </c>
      <c r="Y14" s="16" t="s">
        <v>39</v>
      </c>
      <c r="Z14" s="21" t="s">
        <v>39</v>
      </c>
      <c r="AA14" s="20">
        <v>0</v>
      </c>
      <c r="AB14" s="17" t="s">
        <v>39</v>
      </c>
      <c r="AC14" s="22" t="s">
        <v>43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44</v>
      </c>
    </row>
    <row r="15" spans="1:35" ht="16.5" customHeight="1">
      <c r="A15">
        <v>8868</v>
      </c>
      <c r="B15" s="12" t="str">
        <f t="shared" si="0"/>
        <v>ZeroZero</v>
      </c>
      <c r="C15" s="13" t="s">
        <v>255</v>
      </c>
      <c r="D15" s="14" t="s">
        <v>225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10000</v>
      </c>
      <c r="N15" s="18" t="s">
        <v>46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10000</v>
      </c>
      <c r="U15" s="17">
        <v>0</v>
      </c>
      <c r="V15" s="17">
        <v>0</v>
      </c>
      <c r="W15" s="17">
        <v>0</v>
      </c>
      <c r="X15" s="20">
        <v>10000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43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44</v>
      </c>
    </row>
    <row r="16" spans="1:35" ht="16.5" customHeight="1">
      <c r="A16">
        <v>1924</v>
      </c>
      <c r="B16" s="12" t="str">
        <f t="shared" si="0"/>
        <v>ZeroZero</v>
      </c>
      <c r="C16" s="13" t="s">
        <v>317</v>
      </c>
      <c r="D16" s="14" t="s">
        <v>63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0</v>
      </c>
      <c r="K16" s="17">
        <v>0</v>
      </c>
      <c r="L16" s="25" t="str">
        <f>IFERROR(VLOOKUP(C16,#REF!,11,FALSE),"")</f>
        <v/>
      </c>
      <c r="M16" s="17">
        <v>3415</v>
      </c>
      <c r="N16" s="18" t="s">
        <v>49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3415</v>
      </c>
      <c r="U16" s="17">
        <v>0</v>
      </c>
      <c r="V16" s="17">
        <v>0</v>
      </c>
      <c r="W16" s="17">
        <v>0</v>
      </c>
      <c r="X16" s="20">
        <v>3415</v>
      </c>
      <c r="Y16" s="16" t="s">
        <v>39</v>
      </c>
      <c r="Z16" s="21" t="s">
        <v>39</v>
      </c>
      <c r="AA16" s="20">
        <v>0</v>
      </c>
      <c r="AB16" s="17" t="s">
        <v>39</v>
      </c>
      <c r="AC16" s="22" t="s">
        <v>43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44</v>
      </c>
    </row>
    <row r="17" spans="1:35" ht="16.5" customHeight="1">
      <c r="A17">
        <v>6146</v>
      </c>
      <c r="B17" s="12" t="str">
        <f t="shared" si="0"/>
        <v>ZeroZero</v>
      </c>
      <c r="C17" s="13" t="s">
        <v>176</v>
      </c>
      <c r="D17" s="14" t="s">
        <v>48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48000</v>
      </c>
      <c r="N17" s="18" t="s">
        <v>49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48000</v>
      </c>
      <c r="U17" s="17">
        <v>0</v>
      </c>
      <c r="V17" s="17">
        <v>0</v>
      </c>
      <c r="W17" s="17">
        <v>0</v>
      </c>
      <c r="X17" s="20">
        <v>48000</v>
      </c>
      <c r="Y17" s="16" t="s">
        <v>39</v>
      </c>
      <c r="Z17" s="21" t="s">
        <v>39</v>
      </c>
      <c r="AA17" s="20">
        <v>0</v>
      </c>
      <c r="AB17" s="17" t="s">
        <v>39</v>
      </c>
      <c r="AC17" s="22" t="s">
        <v>43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44</v>
      </c>
    </row>
    <row r="18" spans="1:35" ht="16.5" customHeight="1">
      <c r="A18">
        <v>4396</v>
      </c>
      <c r="B18" s="12" t="str">
        <f t="shared" si="0"/>
        <v>ZeroZero</v>
      </c>
      <c r="C18" s="13" t="s">
        <v>387</v>
      </c>
      <c r="D18" s="14" t="s">
        <v>378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4612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4612</v>
      </c>
      <c r="U18" s="17">
        <v>0</v>
      </c>
      <c r="V18" s="17">
        <v>0</v>
      </c>
      <c r="W18" s="17">
        <v>0</v>
      </c>
      <c r="X18" s="20">
        <v>4612</v>
      </c>
      <c r="Y18" s="16" t="s">
        <v>39</v>
      </c>
      <c r="Z18" s="21" t="s">
        <v>39</v>
      </c>
      <c r="AA18" s="20">
        <v>0</v>
      </c>
      <c r="AB18" s="17" t="s">
        <v>39</v>
      </c>
      <c r="AC18" s="22" t="s">
        <v>43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44</v>
      </c>
    </row>
    <row r="19" spans="1:35" ht="16.5" customHeight="1">
      <c r="A19">
        <v>3034</v>
      </c>
      <c r="B19" s="12" t="str">
        <f t="shared" si="0"/>
        <v>FCST</v>
      </c>
      <c r="C19" s="13" t="s">
        <v>106</v>
      </c>
      <c r="D19" s="14" t="s">
        <v>72</v>
      </c>
      <c r="E19" s="15" t="str">
        <f t="shared" si="1"/>
        <v>前八週無拉料</v>
      </c>
      <c r="F19" s="16">
        <f t="shared" si="2"/>
        <v>9</v>
      </c>
      <c r="G19" s="16" t="str">
        <f t="shared" si="3"/>
        <v>--</v>
      </c>
      <c r="H19" s="16">
        <f t="shared" si="4"/>
        <v>22.5</v>
      </c>
      <c r="I19" s="25" t="str">
        <f>IFERROR(VLOOKUP(C19,#REF!,8,FALSE),"")</f>
        <v/>
      </c>
      <c r="J19" s="17">
        <v>15000</v>
      </c>
      <c r="K19" s="17">
        <v>15000</v>
      </c>
      <c r="L19" s="25" t="str">
        <f>IFERROR(VLOOKUP(C19,#REF!,11,FALSE),"")</f>
        <v/>
      </c>
      <c r="M19" s="17">
        <v>6000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6000</v>
      </c>
      <c r="U19" s="17">
        <v>0</v>
      </c>
      <c r="V19" s="17">
        <v>0</v>
      </c>
      <c r="W19" s="17">
        <v>0</v>
      </c>
      <c r="X19" s="20">
        <v>21000</v>
      </c>
      <c r="Y19" s="16" t="s">
        <v>39</v>
      </c>
      <c r="Z19" s="21">
        <v>31.5</v>
      </c>
      <c r="AA19" s="20">
        <v>0</v>
      </c>
      <c r="AB19" s="17">
        <v>667</v>
      </c>
      <c r="AC19" s="22" t="s">
        <v>51</v>
      </c>
      <c r="AD19" s="23" t="str">
        <f t="shared" si="5"/>
        <v>F</v>
      </c>
      <c r="AE19" s="17">
        <v>3000</v>
      </c>
      <c r="AF19" s="17">
        <v>3000</v>
      </c>
      <c r="AG19" s="17">
        <v>3000</v>
      </c>
      <c r="AH19" s="17">
        <v>0</v>
      </c>
      <c r="AI19" s="14" t="s">
        <v>44</v>
      </c>
    </row>
    <row r="20" spans="1:35" ht="16.5" customHeight="1">
      <c r="A20">
        <v>1997</v>
      </c>
      <c r="B20" s="12" t="str">
        <f t="shared" si="0"/>
        <v>ZeroZero</v>
      </c>
      <c r="C20" s="13" t="s">
        <v>355</v>
      </c>
      <c r="D20" s="14" t="s">
        <v>63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25" t="str">
        <f>IFERROR(VLOOKUP(C20,#REF!,8,FALSE),"")</f>
        <v/>
      </c>
      <c r="J20" s="17">
        <v>0</v>
      </c>
      <c r="K20" s="17">
        <v>0</v>
      </c>
      <c r="L20" s="25" t="str">
        <f>IFERROR(VLOOKUP(C20,#REF!,11,FALSE),"")</f>
        <v/>
      </c>
      <c r="M20" s="17">
        <v>626</v>
      </c>
      <c r="N20" s="18" t="s">
        <v>49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626</v>
      </c>
      <c r="U20" s="17">
        <v>0</v>
      </c>
      <c r="V20" s="17">
        <v>0</v>
      </c>
      <c r="W20" s="17">
        <v>0</v>
      </c>
      <c r="X20" s="20">
        <v>626</v>
      </c>
      <c r="Y20" s="16" t="s">
        <v>39</v>
      </c>
      <c r="Z20" s="21" t="s">
        <v>39</v>
      </c>
      <c r="AA20" s="20">
        <v>0</v>
      </c>
      <c r="AB20" s="17" t="s">
        <v>39</v>
      </c>
      <c r="AC20" s="22" t="s">
        <v>43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44</v>
      </c>
    </row>
    <row r="21" spans="1:35" ht="16.5" customHeight="1">
      <c r="A21">
        <v>4472</v>
      </c>
      <c r="B21" s="12" t="str">
        <f t="shared" si="0"/>
        <v>ZeroZero</v>
      </c>
      <c r="C21" s="13" t="s">
        <v>268</v>
      </c>
      <c r="D21" s="14" t="s">
        <v>269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28000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28000</v>
      </c>
      <c r="U21" s="17">
        <v>0</v>
      </c>
      <c r="V21" s="17">
        <v>0</v>
      </c>
      <c r="W21" s="17">
        <v>0</v>
      </c>
      <c r="X21" s="20">
        <v>28000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43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44</v>
      </c>
    </row>
    <row r="22" spans="1:35" ht="16.5" customHeight="1">
      <c r="A22">
        <v>1928</v>
      </c>
      <c r="B22" s="12" t="str">
        <f t="shared" si="0"/>
        <v>OverStock</v>
      </c>
      <c r="C22" s="13" t="s">
        <v>296</v>
      </c>
      <c r="D22" s="14" t="s">
        <v>63</v>
      </c>
      <c r="E22" s="15">
        <f t="shared" si="1"/>
        <v>112</v>
      </c>
      <c r="F22" s="16">
        <f t="shared" si="2"/>
        <v>42</v>
      </c>
      <c r="G22" s="16">
        <f t="shared" si="3"/>
        <v>32</v>
      </c>
      <c r="H22" s="16">
        <f t="shared" si="4"/>
        <v>12</v>
      </c>
      <c r="I22" s="25" t="str">
        <f>IFERROR(VLOOKUP(C22,#REF!,8,FALSE),"")</f>
        <v/>
      </c>
      <c r="J22" s="17">
        <v>32000</v>
      </c>
      <c r="K22" s="17">
        <v>0</v>
      </c>
      <c r="L22" s="25" t="str">
        <f>IFERROR(VLOOKUP(C22,#REF!,11,FALSE),"")</f>
        <v/>
      </c>
      <c r="M22" s="17">
        <v>112000</v>
      </c>
      <c r="N22" s="18" t="s">
        <v>67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0</v>
      </c>
      <c r="U22" s="17">
        <v>0</v>
      </c>
      <c r="V22" s="17">
        <v>112000</v>
      </c>
      <c r="W22" s="17">
        <v>0</v>
      </c>
      <c r="X22" s="20">
        <v>144000</v>
      </c>
      <c r="Y22" s="16">
        <v>144</v>
      </c>
      <c r="Z22" s="21">
        <v>54</v>
      </c>
      <c r="AA22" s="20">
        <v>1000</v>
      </c>
      <c r="AB22" s="17">
        <v>2667</v>
      </c>
      <c r="AC22" s="22">
        <v>2.7</v>
      </c>
      <c r="AD22" s="23">
        <f t="shared" si="5"/>
        <v>150</v>
      </c>
      <c r="AE22" s="17">
        <v>16000</v>
      </c>
      <c r="AF22" s="17">
        <v>8000</v>
      </c>
      <c r="AG22" s="17">
        <v>44444</v>
      </c>
      <c r="AH22" s="17">
        <v>0</v>
      </c>
      <c r="AI22" s="14" t="s">
        <v>44</v>
      </c>
    </row>
    <row r="23" spans="1:35" ht="16.5" customHeight="1">
      <c r="A23">
        <v>4465</v>
      </c>
      <c r="B23" s="12" t="str">
        <f t="shared" si="0"/>
        <v>OverStock</v>
      </c>
      <c r="C23" s="13" t="s">
        <v>273</v>
      </c>
      <c r="D23" s="14" t="s">
        <v>269</v>
      </c>
      <c r="E23" s="15">
        <f t="shared" si="1"/>
        <v>30.4</v>
      </c>
      <c r="F23" s="16">
        <f t="shared" si="2"/>
        <v>9.8000000000000007</v>
      </c>
      <c r="G23" s="16">
        <f t="shared" si="3"/>
        <v>28.8</v>
      </c>
      <c r="H23" s="16">
        <f t="shared" si="4"/>
        <v>9.3000000000000007</v>
      </c>
      <c r="I23" s="25" t="str">
        <f>IFERROR(VLOOKUP(C23,#REF!,8,FALSE),"")</f>
        <v/>
      </c>
      <c r="J23" s="17">
        <v>72000</v>
      </c>
      <c r="K23" s="17">
        <v>72000</v>
      </c>
      <c r="L23" s="25" t="str">
        <f>IFERROR(VLOOKUP(C23,#REF!,11,FALSE),"")</f>
        <v/>
      </c>
      <c r="M23" s="17">
        <v>76000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44000</v>
      </c>
      <c r="U23" s="17">
        <v>0</v>
      </c>
      <c r="V23" s="17">
        <v>32000</v>
      </c>
      <c r="W23" s="17">
        <v>0</v>
      </c>
      <c r="X23" s="20">
        <v>148000</v>
      </c>
      <c r="Y23" s="16">
        <v>59.2</v>
      </c>
      <c r="Z23" s="21">
        <v>19.100000000000001</v>
      </c>
      <c r="AA23" s="20">
        <v>2500</v>
      </c>
      <c r="AB23" s="17">
        <v>7758</v>
      </c>
      <c r="AC23" s="22">
        <v>3.1</v>
      </c>
      <c r="AD23" s="23">
        <f t="shared" si="5"/>
        <v>150</v>
      </c>
      <c r="AE23" s="17">
        <v>9200</v>
      </c>
      <c r="AF23" s="17">
        <v>60617</v>
      </c>
      <c r="AG23" s="17">
        <v>26162</v>
      </c>
      <c r="AH23" s="17">
        <v>0</v>
      </c>
      <c r="AI23" s="14" t="s">
        <v>44</v>
      </c>
    </row>
    <row r="24" spans="1:35" ht="16.5" customHeight="1">
      <c r="A24">
        <v>4471</v>
      </c>
      <c r="B24" s="12" t="str">
        <f t="shared" si="0"/>
        <v>ZeroZero</v>
      </c>
      <c r="C24" s="13" t="s">
        <v>214</v>
      </c>
      <c r="D24" s="14" t="s">
        <v>211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25" t="str">
        <f>IFERROR(VLOOKUP(C24,#REF!,8,FALSE),"")</f>
        <v/>
      </c>
      <c r="J24" s="17">
        <v>0</v>
      </c>
      <c r="K24" s="17">
        <v>0</v>
      </c>
      <c r="L24" s="25" t="str">
        <f>IFERROR(VLOOKUP(C24,#REF!,11,FALSE),"")</f>
        <v/>
      </c>
      <c r="M24" s="17">
        <v>3000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3000</v>
      </c>
      <c r="U24" s="17">
        <v>0</v>
      </c>
      <c r="V24" s="17">
        <v>0</v>
      </c>
      <c r="W24" s="17">
        <v>0</v>
      </c>
      <c r="X24" s="20">
        <v>3000</v>
      </c>
      <c r="Y24" s="16" t="s">
        <v>39</v>
      </c>
      <c r="Z24" s="21" t="s">
        <v>39</v>
      </c>
      <c r="AA24" s="20">
        <v>0</v>
      </c>
      <c r="AB24" s="17" t="s">
        <v>39</v>
      </c>
      <c r="AC24" s="22" t="s">
        <v>43</v>
      </c>
      <c r="AD24" s="23" t="str">
        <f t="shared" si="5"/>
        <v>E</v>
      </c>
      <c r="AE24" s="17" t="s">
        <v>39</v>
      </c>
      <c r="AF24" s="17" t="s">
        <v>39</v>
      </c>
      <c r="AG24" s="17" t="s">
        <v>39</v>
      </c>
      <c r="AH24" s="17" t="s">
        <v>39</v>
      </c>
      <c r="AI24" s="14" t="s">
        <v>44</v>
      </c>
    </row>
    <row r="25" spans="1:35" ht="16.5" customHeight="1">
      <c r="A25">
        <v>9195</v>
      </c>
      <c r="B25" s="12" t="str">
        <f t="shared" si="0"/>
        <v>ZeroZero</v>
      </c>
      <c r="C25" s="13" t="s">
        <v>166</v>
      </c>
      <c r="D25" s="14" t="s">
        <v>72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25000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25000</v>
      </c>
      <c r="U25" s="17">
        <v>0</v>
      </c>
      <c r="V25" s="17">
        <v>0</v>
      </c>
      <c r="W25" s="17">
        <v>0</v>
      </c>
      <c r="X25" s="20">
        <v>25000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43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6102</v>
      </c>
      <c r="B26" s="12" t="str">
        <f t="shared" si="0"/>
        <v>ZeroZero</v>
      </c>
      <c r="C26" s="13" t="s">
        <v>79</v>
      </c>
      <c r="D26" s="14" t="s">
        <v>72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5000</v>
      </c>
      <c r="N26" s="18" t="s">
        <v>46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5000</v>
      </c>
      <c r="U26" s="17">
        <v>0</v>
      </c>
      <c r="V26" s="17">
        <v>0</v>
      </c>
      <c r="W26" s="17">
        <v>0</v>
      </c>
      <c r="X26" s="20">
        <v>5000</v>
      </c>
      <c r="Y26" s="16" t="s">
        <v>39</v>
      </c>
      <c r="Z26" s="21" t="s">
        <v>39</v>
      </c>
      <c r="AA26" s="20">
        <v>0</v>
      </c>
      <c r="AB26" s="17" t="s">
        <v>39</v>
      </c>
      <c r="AC26" s="22" t="s">
        <v>43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44</v>
      </c>
    </row>
    <row r="27" spans="1:35" ht="16.5" customHeight="1">
      <c r="A27">
        <v>6116</v>
      </c>
      <c r="B27" s="12" t="str">
        <f t="shared" si="0"/>
        <v>ZeroZero</v>
      </c>
      <c r="C27" s="13" t="s">
        <v>183</v>
      </c>
      <c r="D27" s="14" t="s">
        <v>180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5000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5000</v>
      </c>
      <c r="U27" s="17">
        <v>0</v>
      </c>
      <c r="V27" s="17">
        <v>0</v>
      </c>
      <c r="W27" s="17">
        <v>0</v>
      </c>
      <c r="X27" s="20">
        <v>5000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43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44</v>
      </c>
    </row>
    <row r="28" spans="1:35" ht="16.5" customHeight="1">
      <c r="A28">
        <v>9616</v>
      </c>
      <c r="B28" s="12" t="str">
        <f t="shared" si="0"/>
        <v>ZeroZero</v>
      </c>
      <c r="C28" s="13" t="s">
        <v>388</v>
      </c>
      <c r="D28" s="14" t="s">
        <v>378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3336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3336</v>
      </c>
      <c r="U28" s="17">
        <v>0</v>
      </c>
      <c r="V28" s="17">
        <v>0</v>
      </c>
      <c r="W28" s="17">
        <v>0</v>
      </c>
      <c r="X28" s="20">
        <v>3336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43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44</v>
      </c>
    </row>
    <row r="29" spans="1:35" ht="16.5" customHeight="1">
      <c r="A29">
        <v>6080</v>
      </c>
      <c r="B29" s="12" t="str">
        <f t="shared" si="0"/>
        <v>ZeroZero</v>
      </c>
      <c r="C29" s="13" t="s">
        <v>348</v>
      </c>
      <c r="D29" s="14" t="s">
        <v>63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10000</v>
      </c>
      <c r="N29" s="18" t="s">
        <v>49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10000</v>
      </c>
      <c r="U29" s="17">
        <v>0</v>
      </c>
      <c r="V29" s="17">
        <v>0</v>
      </c>
      <c r="W29" s="17">
        <v>0</v>
      </c>
      <c r="X29" s="20">
        <v>10000</v>
      </c>
      <c r="Y29" s="16" t="s">
        <v>39</v>
      </c>
      <c r="Z29" s="21" t="s">
        <v>39</v>
      </c>
      <c r="AA29" s="20">
        <v>0</v>
      </c>
      <c r="AB29" s="17">
        <v>0</v>
      </c>
      <c r="AC29" s="22" t="s">
        <v>43</v>
      </c>
      <c r="AD29" s="23" t="str">
        <f t="shared" si="5"/>
        <v>E</v>
      </c>
      <c r="AE29" s="17">
        <v>0</v>
      </c>
      <c r="AF29" s="17">
        <v>0</v>
      </c>
      <c r="AG29" s="17">
        <v>27839</v>
      </c>
      <c r="AH29" s="17">
        <v>0</v>
      </c>
      <c r="AI29" s="14" t="s">
        <v>44</v>
      </c>
    </row>
    <row r="30" spans="1:35" ht="16.5" customHeight="1">
      <c r="A30">
        <v>9264</v>
      </c>
      <c r="B30" s="12" t="str">
        <f t="shared" si="0"/>
        <v>ZeroZero</v>
      </c>
      <c r="C30" s="13" t="s">
        <v>210</v>
      </c>
      <c r="D30" s="14" t="s">
        <v>211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3000</v>
      </c>
      <c r="U30" s="17">
        <v>0</v>
      </c>
      <c r="V30" s="17">
        <v>0</v>
      </c>
      <c r="W30" s="17">
        <v>0</v>
      </c>
      <c r="X30" s="20">
        <v>3000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43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44</v>
      </c>
    </row>
    <row r="31" spans="1:35" ht="16.5" customHeight="1">
      <c r="A31">
        <v>6083</v>
      </c>
      <c r="B31" s="12" t="str">
        <f t="shared" si="0"/>
        <v>ZeroZero</v>
      </c>
      <c r="C31" s="13" t="s">
        <v>140</v>
      </c>
      <c r="D31" s="14" t="s">
        <v>72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4000</v>
      </c>
      <c r="N31" s="18" t="s">
        <v>46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4000</v>
      </c>
      <c r="U31" s="17">
        <v>0</v>
      </c>
      <c r="V31" s="17">
        <v>0</v>
      </c>
      <c r="W31" s="17">
        <v>0</v>
      </c>
      <c r="X31" s="20">
        <v>4000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43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44</v>
      </c>
    </row>
    <row r="32" spans="1:35" ht="16.5" customHeight="1">
      <c r="A32">
        <v>6112</v>
      </c>
      <c r="B32" s="12" t="str">
        <f t="shared" si="0"/>
        <v>ZeroZero</v>
      </c>
      <c r="C32" s="13" t="s">
        <v>318</v>
      </c>
      <c r="D32" s="14" t="s">
        <v>63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200</v>
      </c>
      <c r="N32" s="18" t="s">
        <v>49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200</v>
      </c>
      <c r="U32" s="17">
        <v>0</v>
      </c>
      <c r="V32" s="17">
        <v>0</v>
      </c>
      <c r="W32" s="17">
        <v>0</v>
      </c>
      <c r="X32" s="20">
        <v>200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43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44</v>
      </c>
    </row>
    <row r="33" spans="1:35" ht="16.5" customHeight="1">
      <c r="A33">
        <v>6123</v>
      </c>
      <c r="B33" s="12" t="str">
        <f t="shared" si="0"/>
        <v>ZeroZero</v>
      </c>
      <c r="C33" s="13" t="s">
        <v>68</v>
      </c>
      <c r="D33" s="14" t="s">
        <v>48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12000</v>
      </c>
      <c r="N33" s="18" t="s">
        <v>49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12000</v>
      </c>
      <c r="U33" s="17">
        <v>0</v>
      </c>
      <c r="V33" s="17">
        <v>0</v>
      </c>
      <c r="W33" s="17">
        <v>0</v>
      </c>
      <c r="X33" s="20">
        <v>12000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43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44</v>
      </c>
    </row>
    <row r="34" spans="1:35" ht="16.5" customHeight="1">
      <c r="A34">
        <v>9629</v>
      </c>
      <c r="B34" s="12" t="str">
        <f t="shared" si="0"/>
        <v>ZeroZero</v>
      </c>
      <c r="C34" s="13" t="s">
        <v>177</v>
      </c>
      <c r="D34" s="14" t="s">
        <v>48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4000</v>
      </c>
      <c r="N34" s="18" t="s">
        <v>49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4000</v>
      </c>
      <c r="U34" s="17">
        <v>0</v>
      </c>
      <c r="V34" s="17">
        <v>0</v>
      </c>
      <c r="W34" s="17">
        <v>0</v>
      </c>
      <c r="X34" s="20">
        <v>4000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43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44</v>
      </c>
    </row>
    <row r="35" spans="1:35" ht="16.5" customHeight="1">
      <c r="A35">
        <v>8969</v>
      </c>
      <c r="B35" s="12" t="str">
        <f t="shared" si="0"/>
        <v>ZeroZero</v>
      </c>
      <c r="C35" s="13" t="s">
        <v>333</v>
      </c>
      <c r="D35" s="14" t="s">
        <v>63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21000</v>
      </c>
      <c r="N35" s="18" t="s">
        <v>67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12000</v>
      </c>
      <c r="U35" s="17">
        <v>0</v>
      </c>
      <c r="V35" s="17">
        <v>9000</v>
      </c>
      <c r="W35" s="17">
        <v>0</v>
      </c>
      <c r="X35" s="20">
        <v>21000</v>
      </c>
      <c r="Y35" s="16" t="s">
        <v>39</v>
      </c>
      <c r="Z35" s="21" t="s">
        <v>39</v>
      </c>
      <c r="AA35" s="20">
        <v>0</v>
      </c>
      <c r="AB35" s="17">
        <v>0</v>
      </c>
      <c r="AC35" s="22" t="s">
        <v>43</v>
      </c>
      <c r="AD35" s="23" t="str">
        <f t="shared" si="5"/>
        <v>E</v>
      </c>
      <c r="AE35" s="17">
        <v>0</v>
      </c>
      <c r="AF35" s="17">
        <v>0</v>
      </c>
      <c r="AG35" s="17">
        <v>3000</v>
      </c>
      <c r="AH35" s="17">
        <v>0</v>
      </c>
      <c r="AI35" s="14" t="s">
        <v>44</v>
      </c>
    </row>
    <row r="36" spans="1:35" ht="16.5" customHeight="1">
      <c r="A36">
        <v>9266</v>
      </c>
      <c r="B36" s="12" t="str">
        <f t="shared" si="0"/>
        <v>ZeroZero</v>
      </c>
      <c r="C36" s="13" t="s">
        <v>389</v>
      </c>
      <c r="D36" s="14" t="s">
        <v>378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1596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1596</v>
      </c>
      <c r="U36" s="17">
        <v>0</v>
      </c>
      <c r="V36" s="17">
        <v>0</v>
      </c>
      <c r="W36" s="17">
        <v>0</v>
      </c>
      <c r="X36" s="20">
        <v>1596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43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9628</v>
      </c>
      <c r="B37" s="12" t="str">
        <f t="shared" si="0"/>
        <v>ZeroZero</v>
      </c>
      <c r="C37" s="13" t="s">
        <v>97</v>
      </c>
      <c r="D37" s="14" t="s">
        <v>72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2000</v>
      </c>
      <c r="N37" s="18" t="s">
        <v>46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2000</v>
      </c>
      <c r="U37" s="17">
        <v>0</v>
      </c>
      <c r="V37" s="17">
        <v>0</v>
      </c>
      <c r="W37" s="17">
        <v>0</v>
      </c>
      <c r="X37" s="20">
        <v>2000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43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44</v>
      </c>
    </row>
    <row r="38" spans="1:35" ht="16.5" customHeight="1">
      <c r="A38">
        <v>6113</v>
      </c>
      <c r="B38" s="12" t="str">
        <f t="shared" si="0"/>
        <v>ZeroZero</v>
      </c>
      <c r="C38" s="13" t="s">
        <v>349</v>
      </c>
      <c r="D38" s="14" t="s">
        <v>63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5000</v>
      </c>
      <c r="N38" s="18" t="s">
        <v>49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5000</v>
      </c>
      <c r="U38" s="17">
        <v>0</v>
      </c>
      <c r="V38" s="17">
        <v>0</v>
      </c>
      <c r="W38" s="17">
        <v>0</v>
      </c>
      <c r="X38" s="20">
        <v>5000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43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9122</v>
      </c>
      <c r="B39" s="12" t="str">
        <f t="shared" si="0"/>
        <v>ZeroZero</v>
      </c>
      <c r="C39" s="13" t="s">
        <v>313</v>
      </c>
      <c r="D39" s="14" t="s">
        <v>63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170</v>
      </c>
      <c r="N39" s="18" t="s">
        <v>49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170</v>
      </c>
      <c r="U39" s="17">
        <v>0</v>
      </c>
      <c r="V39" s="17">
        <v>0</v>
      </c>
      <c r="W39" s="17">
        <v>0</v>
      </c>
      <c r="X39" s="20">
        <v>170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43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8970</v>
      </c>
      <c r="B40" s="12" t="str">
        <f t="shared" si="0"/>
        <v>ZeroZero</v>
      </c>
      <c r="C40" s="13" t="s">
        <v>58</v>
      </c>
      <c r="D40" s="14" t="s">
        <v>48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18000</v>
      </c>
      <c r="N40" s="18" t="s">
        <v>49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18000</v>
      </c>
      <c r="U40" s="17">
        <v>0</v>
      </c>
      <c r="V40" s="17">
        <v>0</v>
      </c>
      <c r="W40" s="17">
        <v>0</v>
      </c>
      <c r="X40" s="20">
        <v>18000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43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8837</v>
      </c>
      <c r="B41" s="12" t="str">
        <f t="shared" si="0"/>
        <v>ZeroZero</v>
      </c>
      <c r="C41" s="13" t="s">
        <v>287</v>
      </c>
      <c r="D41" s="14" t="s">
        <v>269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20000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20000</v>
      </c>
      <c r="U41" s="17">
        <v>0</v>
      </c>
      <c r="V41" s="17">
        <v>0</v>
      </c>
      <c r="W41" s="17">
        <v>0</v>
      </c>
      <c r="X41" s="20">
        <v>20000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43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44</v>
      </c>
    </row>
    <row r="42" spans="1:35" ht="16.5" customHeight="1">
      <c r="A42">
        <v>6088</v>
      </c>
      <c r="B42" s="12" t="str">
        <f t="shared" si="0"/>
        <v>ZeroZero</v>
      </c>
      <c r="C42" s="13" t="s">
        <v>277</v>
      </c>
      <c r="D42" s="14" t="s">
        <v>269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4000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0</v>
      </c>
      <c r="U42" s="17">
        <v>0</v>
      </c>
      <c r="V42" s="17">
        <v>4000</v>
      </c>
      <c r="W42" s="17">
        <v>0</v>
      </c>
      <c r="X42" s="20">
        <v>4000</v>
      </c>
      <c r="Y42" s="16" t="s">
        <v>39</v>
      </c>
      <c r="Z42" s="21" t="s">
        <v>39</v>
      </c>
      <c r="AA42" s="20">
        <v>0</v>
      </c>
      <c r="AB42" s="17">
        <v>0</v>
      </c>
      <c r="AC42" s="22" t="s">
        <v>43</v>
      </c>
      <c r="AD42" s="23" t="str">
        <f t="shared" si="5"/>
        <v>E</v>
      </c>
      <c r="AE42" s="17">
        <v>0</v>
      </c>
      <c r="AF42" s="17">
        <v>0</v>
      </c>
      <c r="AG42" s="17">
        <v>4000</v>
      </c>
      <c r="AH42" s="17">
        <v>0</v>
      </c>
      <c r="AI42" s="14" t="s">
        <v>44</v>
      </c>
    </row>
    <row r="43" spans="1:35" ht="16.5" customHeight="1">
      <c r="A43">
        <v>6106</v>
      </c>
      <c r="B43" s="12" t="str">
        <f t="shared" si="0"/>
        <v>ZeroZero</v>
      </c>
      <c r="C43" s="13" t="s">
        <v>47</v>
      </c>
      <c r="D43" s="14" t="s">
        <v>48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8000</v>
      </c>
      <c r="N43" s="18" t="s">
        <v>49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8000</v>
      </c>
      <c r="U43" s="17">
        <v>0</v>
      </c>
      <c r="V43" s="17">
        <v>0</v>
      </c>
      <c r="W43" s="17">
        <v>0</v>
      </c>
      <c r="X43" s="20">
        <v>8000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43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44</v>
      </c>
    </row>
    <row r="44" spans="1:35" ht="16.5" customHeight="1">
      <c r="A44">
        <v>6093</v>
      </c>
      <c r="B44" s="12" t="str">
        <f t="shared" si="0"/>
        <v>ZeroZero</v>
      </c>
      <c r="C44" s="13" t="s">
        <v>270</v>
      </c>
      <c r="D44" s="14" t="s">
        <v>269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4000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4000</v>
      </c>
      <c r="U44" s="17">
        <v>0</v>
      </c>
      <c r="V44" s="17">
        <v>0</v>
      </c>
      <c r="W44" s="17">
        <v>0</v>
      </c>
      <c r="X44" s="20">
        <v>4000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43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44</v>
      </c>
    </row>
    <row r="45" spans="1:35" ht="16.5" customHeight="1">
      <c r="A45">
        <v>6096</v>
      </c>
      <c r="B45" s="12" t="str">
        <f t="shared" si="0"/>
        <v>ZeroZero</v>
      </c>
      <c r="C45" s="13" t="s">
        <v>298</v>
      </c>
      <c r="D45" s="14" t="s">
        <v>63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8000</v>
      </c>
      <c r="N45" s="18" t="s">
        <v>49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8000</v>
      </c>
      <c r="U45" s="17">
        <v>0</v>
      </c>
      <c r="V45" s="17">
        <v>0</v>
      </c>
      <c r="W45" s="17">
        <v>0</v>
      </c>
      <c r="X45" s="20">
        <v>8000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43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6087</v>
      </c>
      <c r="B46" s="12" t="str">
        <f t="shared" si="0"/>
        <v>ZeroZero</v>
      </c>
      <c r="C46" s="13" t="s">
        <v>139</v>
      </c>
      <c r="D46" s="14" t="s">
        <v>48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2000</v>
      </c>
      <c r="N46" s="18" t="s">
        <v>49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2000</v>
      </c>
      <c r="U46" s="17">
        <v>0</v>
      </c>
      <c r="V46" s="17">
        <v>0</v>
      </c>
      <c r="W46" s="17">
        <v>0</v>
      </c>
      <c r="X46" s="20">
        <v>2000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43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8835</v>
      </c>
      <c r="B47" s="12" t="str">
        <f t="shared" si="0"/>
        <v>ZeroZero</v>
      </c>
      <c r="C47" s="13" t="s">
        <v>171</v>
      </c>
      <c r="D47" s="14" t="s">
        <v>72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10000</v>
      </c>
      <c r="N47" s="18" t="s">
        <v>46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10000</v>
      </c>
      <c r="U47" s="17">
        <v>0</v>
      </c>
      <c r="V47" s="17">
        <v>0</v>
      </c>
      <c r="W47" s="17">
        <v>0</v>
      </c>
      <c r="X47" s="20">
        <v>10000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9296</v>
      </c>
      <c r="B48" s="12" t="str">
        <f t="shared" si="0"/>
        <v>ZeroZero</v>
      </c>
      <c r="C48" s="13" t="s">
        <v>156</v>
      </c>
      <c r="D48" s="14" t="s">
        <v>72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18000</v>
      </c>
      <c r="N48" s="18" t="s">
        <v>46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18000</v>
      </c>
      <c r="U48" s="17">
        <v>0</v>
      </c>
      <c r="V48" s="17">
        <v>0</v>
      </c>
      <c r="W48" s="17">
        <v>0</v>
      </c>
      <c r="X48" s="20">
        <v>18000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43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44</v>
      </c>
    </row>
    <row r="49" spans="1:35" ht="16.5" customHeight="1">
      <c r="A49">
        <v>8836</v>
      </c>
      <c r="B49" s="12" t="str">
        <f t="shared" si="0"/>
        <v>ZeroZero</v>
      </c>
      <c r="C49" s="13" t="s">
        <v>96</v>
      </c>
      <c r="D49" s="14" t="s">
        <v>72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140</v>
      </c>
      <c r="N49" s="18" t="s">
        <v>46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140</v>
      </c>
      <c r="U49" s="17">
        <v>0</v>
      </c>
      <c r="V49" s="17">
        <v>0</v>
      </c>
      <c r="W49" s="17">
        <v>0</v>
      </c>
      <c r="X49" s="20">
        <v>140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43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6121</v>
      </c>
      <c r="B50" s="12" t="str">
        <f t="shared" si="0"/>
        <v>ZeroZero</v>
      </c>
      <c r="C50" s="13" t="s">
        <v>271</v>
      </c>
      <c r="D50" s="14" t="s">
        <v>269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8000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0</v>
      </c>
      <c r="U50" s="17">
        <v>0</v>
      </c>
      <c r="V50" s="17">
        <v>8000</v>
      </c>
      <c r="W50" s="17">
        <v>0</v>
      </c>
      <c r="X50" s="20">
        <v>8000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43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44</v>
      </c>
    </row>
    <row r="51" spans="1:35" ht="16.5" customHeight="1">
      <c r="A51">
        <v>9101</v>
      </c>
      <c r="B51" s="12" t="str">
        <f t="shared" si="0"/>
        <v>ZeroZero</v>
      </c>
      <c r="C51" s="13" t="s">
        <v>172</v>
      </c>
      <c r="D51" s="14" t="s">
        <v>72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15000</v>
      </c>
      <c r="N51" s="18" t="s">
        <v>46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15000</v>
      </c>
      <c r="U51" s="17">
        <v>0</v>
      </c>
      <c r="V51" s="17">
        <v>0</v>
      </c>
      <c r="W51" s="17">
        <v>0</v>
      </c>
      <c r="X51" s="20">
        <v>15000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43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9129</v>
      </c>
      <c r="B52" s="12" t="str">
        <f t="shared" si="0"/>
        <v>ZeroZero</v>
      </c>
      <c r="C52" s="13" t="s">
        <v>310</v>
      </c>
      <c r="D52" s="14" t="s">
        <v>63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40</v>
      </c>
      <c r="N52" s="18" t="s">
        <v>67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40</v>
      </c>
      <c r="U52" s="17">
        <v>0</v>
      </c>
      <c r="V52" s="17">
        <v>0</v>
      </c>
      <c r="W52" s="17">
        <v>0</v>
      </c>
      <c r="X52" s="20">
        <v>40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43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44</v>
      </c>
    </row>
    <row r="53" spans="1:35" ht="16.5" customHeight="1">
      <c r="A53">
        <v>6104</v>
      </c>
      <c r="B53" s="12" t="str">
        <f t="shared" si="0"/>
        <v>ZeroZero</v>
      </c>
      <c r="C53" s="13" t="s">
        <v>94</v>
      </c>
      <c r="D53" s="14" t="s">
        <v>72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350</v>
      </c>
      <c r="N53" s="18" t="s">
        <v>46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350</v>
      </c>
      <c r="U53" s="17">
        <v>0</v>
      </c>
      <c r="V53" s="17">
        <v>0</v>
      </c>
      <c r="W53" s="17">
        <v>0</v>
      </c>
      <c r="X53" s="20">
        <v>350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43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44</v>
      </c>
    </row>
    <row r="54" spans="1:35" ht="16.5" customHeight="1">
      <c r="A54">
        <v>9131</v>
      </c>
      <c r="B54" s="12" t="str">
        <f t="shared" si="0"/>
        <v>ZeroZero</v>
      </c>
      <c r="C54" s="13" t="s">
        <v>383</v>
      </c>
      <c r="D54" s="14" t="s">
        <v>378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3000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3000</v>
      </c>
      <c r="U54" s="17">
        <v>0</v>
      </c>
      <c r="V54" s="17">
        <v>0</v>
      </c>
      <c r="W54" s="17">
        <v>0</v>
      </c>
      <c r="X54" s="20">
        <v>3000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43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44</v>
      </c>
    </row>
    <row r="55" spans="1:35" ht="16.5" customHeight="1">
      <c r="A55">
        <v>9332</v>
      </c>
      <c r="B55" s="12" t="str">
        <f t="shared" si="0"/>
        <v>ZeroZero</v>
      </c>
      <c r="C55" s="13" t="s">
        <v>59</v>
      </c>
      <c r="D55" s="14" t="s">
        <v>48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3000</v>
      </c>
      <c r="N55" s="18" t="s">
        <v>49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3000</v>
      </c>
      <c r="U55" s="17">
        <v>0</v>
      </c>
      <c r="V55" s="17">
        <v>0</v>
      </c>
      <c r="W55" s="17">
        <v>0</v>
      </c>
      <c r="X55" s="20">
        <v>3000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43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6124</v>
      </c>
      <c r="B56" s="12" t="str">
        <f t="shared" si="0"/>
        <v>ZeroZero</v>
      </c>
      <c r="C56" s="13" t="s">
        <v>64</v>
      </c>
      <c r="D56" s="14" t="s">
        <v>63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6000</v>
      </c>
      <c r="N56" s="18" t="s">
        <v>49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6000</v>
      </c>
      <c r="U56" s="17">
        <v>0</v>
      </c>
      <c r="V56" s="17">
        <v>0</v>
      </c>
      <c r="W56" s="17">
        <v>0</v>
      </c>
      <c r="X56" s="20">
        <v>6000</v>
      </c>
      <c r="Y56" s="16" t="s">
        <v>39</v>
      </c>
      <c r="Z56" s="21" t="s">
        <v>39</v>
      </c>
      <c r="AA56" s="20">
        <v>0</v>
      </c>
      <c r="AB56" s="17">
        <v>0</v>
      </c>
      <c r="AC56" s="22" t="s">
        <v>43</v>
      </c>
      <c r="AD56" s="23" t="str">
        <f t="shared" si="5"/>
        <v>E</v>
      </c>
      <c r="AE56" s="17">
        <v>0</v>
      </c>
      <c r="AF56" s="17">
        <v>0</v>
      </c>
      <c r="AG56" s="17">
        <v>26759</v>
      </c>
      <c r="AH56" s="17">
        <v>0</v>
      </c>
      <c r="AI56" s="14" t="s">
        <v>44</v>
      </c>
    </row>
    <row r="57" spans="1:35" ht="16.5" customHeight="1">
      <c r="A57">
        <v>6105</v>
      </c>
      <c r="B57" s="12" t="str">
        <f t="shared" si="0"/>
        <v>ZeroZero</v>
      </c>
      <c r="C57" s="13" t="s">
        <v>95</v>
      </c>
      <c r="D57" s="14" t="s">
        <v>72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200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200</v>
      </c>
      <c r="U57" s="17">
        <v>0</v>
      </c>
      <c r="V57" s="17">
        <v>0</v>
      </c>
      <c r="W57" s="17">
        <v>0</v>
      </c>
      <c r="X57" s="20">
        <v>200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43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6074</v>
      </c>
      <c r="B58" s="12" t="str">
        <f t="shared" si="0"/>
        <v>FCST</v>
      </c>
      <c r="C58" s="13" t="s">
        <v>332</v>
      </c>
      <c r="D58" s="14" t="s">
        <v>63</v>
      </c>
      <c r="E58" s="15" t="str">
        <f t="shared" si="1"/>
        <v>前八週無拉料</v>
      </c>
      <c r="F58" s="16">
        <f t="shared" si="2"/>
        <v>9</v>
      </c>
      <c r="G58" s="16" t="str">
        <f t="shared" si="3"/>
        <v>--</v>
      </c>
      <c r="H58" s="16">
        <f t="shared" si="4"/>
        <v>9</v>
      </c>
      <c r="I58" s="25" t="str">
        <f>IFERROR(VLOOKUP(C58,#REF!,8,FALSE),"")</f>
        <v/>
      </c>
      <c r="J58" s="17">
        <v>3000</v>
      </c>
      <c r="K58" s="17">
        <v>3000</v>
      </c>
      <c r="L58" s="25" t="str">
        <f>IFERROR(VLOOKUP(C58,#REF!,11,FALSE),"")</f>
        <v/>
      </c>
      <c r="M58" s="17">
        <v>3000</v>
      </c>
      <c r="N58" s="18" t="s">
        <v>67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0</v>
      </c>
      <c r="U58" s="17">
        <v>0</v>
      </c>
      <c r="V58" s="17">
        <v>3000</v>
      </c>
      <c r="W58" s="17">
        <v>0</v>
      </c>
      <c r="X58" s="20">
        <v>6000</v>
      </c>
      <c r="Y58" s="16" t="s">
        <v>39</v>
      </c>
      <c r="Z58" s="21">
        <v>18</v>
      </c>
      <c r="AA58" s="20">
        <v>0</v>
      </c>
      <c r="AB58" s="17">
        <v>333</v>
      </c>
      <c r="AC58" s="22" t="s">
        <v>51</v>
      </c>
      <c r="AD58" s="23" t="str">
        <f t="shared" si="5"/>
        <v>F</v>
      </c>
      <c r="AE58" s="17">
        <v>3000</v>
      </c>
      <c r="AF58" s="17">
        <v>0</v>
      </c>
      <c r="AG58" s="17">
        <v>0</v>
      </c>
      <c r="AH58" s="17">
        <v>0</v>
      </c>
      <c r="AI58" s="14" t="s">
        <v>44</v>
      </c>
    </row>
    <row r="59" spans="1:35" ht="16.5" customHeight="1">
      <c r="A59">
        <v>6085</v>
      </c>
      <c r="B59" s="12" t="str">
        <f t="shared" si="0"/>
        <v>ZeroZero</v>
      </c>
      <c r="C59" s="13" t="s">
        <v>154</v>
      </c>
      <c r="D59" s="14" t="s">
        <v>72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15000</v>
      </c>
      <c r="N59" s="18" t="s">
        <v>46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15000</v>
      </c>
      <c r="U59" s="17">
        <v>0</v>
      </c>
      <c r="V59" s="17">
        <v>0</v>
      </c>
      <c r="W59" s="17">
        <v>0</v>
      </c>
      <c r="X59" s="20">
        <v>15000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6109</v>
      </c>
      <c r="B60" s="12" t="str">
        <f t="shared" si="0"/>
        <v>ZeroZero</v>
      </c>
      <c r="C60" s="13" t="s">
        <v>155</v>
      </c>
      <c r="D60" s="14" t="s">
        <v>72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14000</v>
      </c>
      <c r="N60" s="18" t="s">
        <v>46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14000</v>
      </c>
      <c r="U60" s="17">
        <v>0</v>
      </c>
      <c r="V60" s="17">
        <v>0</v>
      </c>
      <c r="W60" s="17">
        <v>0</v>
      </c>
      <c r="X60" s="20">
        <v>14000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43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44</v>
      </c>
    </row>
    <row r="61" spans="1:35" ht="16.5" customHeight="1">
      <c r="A61">
        <v>6115</v>
      </c>
      <c r="B61" s="12" t="str">
        <f t="shared" si="0"/>
        <v>ZeroZero</v>
      </c>
      <c r="C61" s="13" t="s">
        <v>66</v>
      </c>
      <c r="D61" s="14" t="s">
        <v>63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298</v>
      </c>
      <c r="N61" s="18" t="s">
        <v>67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298</v>
      </c>
      <c r="U61" s="17">
        <v>0</v>
      </c>
      <c r="V61" s="17">
        <v>0</v>
      </c>
      <c r="W61" s="17">
        <v>0</v>
      </c>
      <c r="X61" s="20">
        <v>298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6122</v>
      </c>
      <c r="B62" s="12" t="str">
        <f t="shared" si="0"/>
        <v>ZeroZero</v>
      </c>
      <c r="C62" s="13" t="s">
        <v>80</v>
      </c>
      <c r="D62" s="14" t="s">
        <v>72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150</v>
      </c>
      <c r="N62" s="18" t="s">
        <v>46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150</v>
      </c>
      <c r="U62" s="17">
        <v>0</v>
      </c>
      <c r="V62" s="17">
        <v>0</v>
      </c>
      <c r="W62" s="17">
        <v>0</v>
      </c>
      <c r="X62" s="20">
        <v>150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43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6082</v>
      </c>
      <c r="B63" s="12" t="str">
        <f t="shared" si="0"/>
        <v>ZeroZero</v>
      </c>
      <c r="C63" s="13" t="s">
        <v>76</v>
      </c>
      <c r="D63" s="14" t="s">
        <v>72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20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20</v>
      </c>
      <c r="U63" s="17">
        <v>0</v>
      </c>
      <c r="V63" s="17">
        <v>0</v>
      </c>
      <c r="W63" s="17">
        <v>0</v>
      </c>
      <c r="X63" s="20">
        <v>20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43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44</v>
      </c>
    </row>
    <row r="64" spans="1:35" ht="16.5" customHeight="1">
      <c r="A64">
        <v>9254</v>
      </c>
      <c r="B64" s="12" t="str">
        <f t="shared" si="0"/>
        <v>ZeroZero</v>
      </c>
      <c r="C64" s="13" t="s">
        <v>274</v>
      </c>
      <c r="D64" s="14" t="s">
        <v>269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84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0</v>
      </c>
      <c r="U64" s="17">
        <v>0</v>
      </c>
      <c r="V64" s="17">
        <v>84</v>
      </c>
      <c r="W64" s="17">
        <v>0</v>
      </c>
      <c r="X64" s="20">
        <v>84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43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9128</v>
      </c>
      <c r="B65" s="12" t="str">
        <f t="shared" si="0"/>
        <v>ZeroZero</v>
      </c>
      <c r="C65" s="13" t="s">
        <v>40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171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171</v>
      </c>
      <c r="U65" s="17">
        <v>0</v>
      </c>
      <c r="V65" s="17">
        <v>0</v>
      </c>
      <c r="W65" s="17">
        <v>0</v>
      </c>
      <c r="X65" s="20">
        <v>171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43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44</v>
      </c>
    </row>
    <row r="66" spans="1:35" ht="16.5" customHeight="1">
      <c r="A66">
        <v>8865</v>
      </c>
      <c r="B66" s="12" t="str">
        <f t="shared" si="0"/>
        <v>OverStock</v>
      </c>
      <c r="C66" s="13" t="s">
        <v>45</v>
      </c>
      <c r="D66" s="14" t="s">
        <v>41</v>
      </c>
      <c r="E66" s="15">
        <f t="shared" si="1"/>
        <v>17.3</v>
      </c>
      <c r="F66" s="16" t="str">
        <f t="shared" si="2"/>
        <v>--</v>
      </c>
      <c r="G66" s="16">
        <f t="shared" si="3"/>
        <v>0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34050</v>
      </c>
      <c r="N66" s="18" t="s">
        <v>46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34050</v>
      </c>
      <c r="U66" s="17">
        <v>0</v>
      </c>
      <c r="V66" s="17">
        <v>0</v>
      </c>
      <c r="W66" s="17">
        <v>0</v>
      </c>
      <c r="X66" s="20">
        <v>34050</v>
      </c>
      <c r="Y66" s="16">
        <v>17.3</v>
      </c>
      <c r="Z66" s="21" t="s">
        <v>39</v>
      </c>
      <c r="AA66" s="20">
        <v>1973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6111</v>
      </c>
      <c r="B67" s="12" t="str">
        <f t="shared" si="0"/>
        <v>FCST</v>
      </c>
      <c r="C67" s="13" t="s">
        <v>50</v>
      </c>
      <c r="D67" s="14" t="s">
        <v>48</v>
      </c>
      <c r="E67" s="15" t="str">
        <f t="shared" si="1"/>
        <v>前八週無拉料</v>
      </c>
      <c r="F67" s="16">
        <f t="shared" si="2"/>
        <v>0</v>
      </c>
      <c r="G67" s="16" t="str">
        <f t="shared" si="3"/>
        <v>--</v>
      </c>
      <c r="H67" s="16">
        <f t="shared" si="4"/>
        <v>0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0</v>
      </c>
      <c r="N67" s="18" t="s">
        <v>39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0</v>
      </c>
      <c r="W67" s="17">
        <v>0</v>
      </c>
      <c r="X67" s="20">
        <v>0</v>
      </c>
      <c r="Y67" s="16" t="s">
        <v>39</v>
      </c>
      <c r="Z67" s="21">
        <v>0</v>
      </c>
      <c r="AA67" s="20">
        <v>0</v>
      </c>
      <c r="AB67" s="17">
        <v>531</v>
      </c>
      <c r="AC67" s="22" t="s">
        <v>51</v>
      </c>
      <c r="AD67" s="23" t="str">
        <f t="shared" si="5"/>
        <v>F</v>
      </c>
      <c r="AE67" s="17">
        <v>4783</v>
      </c>
      <c r="AF67" s="17">
        <v>0</v>
      </c>
      <c r="AG67" s="17">
        <v>0</v>
      </c>
      <c r="AH67" s="17">
        <v>0</v>
      </c>
      <c r="AI67" s="14" t="s">
        <v>44</v>
      </c>
    </row>
    <row r="68" spans="1:35" ht="16.5" customHeight="1">
      <c r="A68">
        <v>6161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52</v>
      </c>
      <c r="D68" s="14" t="s">
        <v>48</v>
      </c>
      <c r="E68" s="15">
        <f t="shared" ref="E68:E131" si="7">IF(AA68=0,"前八週無拉料",ROUND(M68/AA68,1))</f>
        <v>7.4</v>
      </c>
      <c r="F68" s="16">
        <f t="shared" ref="F68:F131" si="8">IF(OR(AB68=0,LEN(AB68)=0),"--",ROUND(M68/AB68,1))</f>
        <v>3.3</v>
      </c>
      <c r="G68" s="16">
        <f t="shared" ref="G68:G131" si="9">IF(AA68=0,"--",ROUND(J68/AA68,1))</f>
        <v>14.7</v>
      </c>
      <c r="H68" s="16">
        <f t="shared" ref="H68:H131" si="10">IF(OR(AB68=0,LEN(AB68)=0),"--",ROUND(J68/AB68,1))</f>
        <v>6.4</v>
      </c>
      <c r="I68" s="25" t="str">
        <f>IFERROR(VLOOKUP(C68,#REF!,8,FALSE),"")</f>
        <v/>
      </c>
      <c r="J68" s="17">
        <v>320000</v>
      </c>
      <c r="K68" s="17">
        <v>320000</v>
      </c>
      <c r="L68" s="25" t="str">
        <f>IFERROR(VLOOKUP(C68,#REF!,11,FALSE),"")</f>
        <v/>
      </c>
      <c r="M68" s="17">
        <v>162000</v>
      </c>
      <c r="N68" s="18" t="s">
        <v>49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0</v>
      </c>
      <c r="U68" s="17">
        <v>0</v>
      </c>
      <c r="V68" s="17">
        <v>162000</v>
      </c>
      <c r="W68" s="17">
        <v>0</v>
      </c>
      <c r="X68" s="20">
        <v>482000</v>
      </c>
      <c r="Y68" s="16">
        <v>22.2</v>
      </c>
      <c r="Z68" s="21">
        <v>9.6999999999999993</v>
      </c>
      <c r="AA68" s="20">
        <v>21750</v>
      </c>
      <c r="AB68" s="17">
        <v>49636</v>
      </c>
      <c r="AC68" s="22">
        <v>2.2999999999999998</v>
      </c>
      <c r="AD68" s="23">
        <f t="shared" ref="AD68:AD131" si="11">IF($AC68="E","E",IF($AC68="F","F",IF($AC68&lt;0.5,50,IF($AC68&lt;2,100,150))))</f>
        <v>150</v>
      </c>
      <c r="AE68" s="17">
        <v>216324</v>
      </c>
      <c r="AF68" s="17">
        <v>230400</v>
      </c>
      <c r="AG68" s="17">
        <v>252298</v>
      </c>
      <c r="AH68" s="17">
        <v>0</v>
      </c>
      <c r="AI68" s="14" t="s">
        <v>44</v>
      </c>
    </row>
    <row r="69" spans="1:35" ht="16.5" customHeight="1">
      <c r="A69">
        <v>6061</v>
      </c>
      <c r="B69" s="12" t="str">
        <f t="shared" si="6"/>
        <v>None</v>
      </c>
      <c r="C69" s="13" t="s">
        <v>53</v>
      </c>
      <c r="D69" s="14" t="s">
        <v>48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0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0</v>
      </c>
      <c r="W69" s="17">
        <v>0</v>
      </c>
      <c r="X69" s="20">
        <v>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43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6033</v>
      </c>
      <c r="B70" s="12" t="str">
        <f t="shared" si="6"/>
        <v>None</v>
      </c>
      <c r="C70" s="13" t="s">
        <v>54</v>
      </c>
      <c r="D70" s="14" t="s">
        <v>48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0</v>
      </c>
      <c r="N70" s="18" t="s">
        <v>49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0</v>
      </c>
      <c r="W70" s="17">
        <v>0</v>
      </c>
      <c r="X70" s="20">
        <v>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6131</v>
      </c>
      <c r="B71" s="12" t="str">
        <f t="shared" si="6"/>
        <v>None</v>
      </c>
      <c r="C71" s="13" t="s">
        <v>55</v>
      </c>
      <c r="D71" s="14" t="s">
        <v>48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0</v>
      </c>
      <c r="N71" s="18" t="s">
        <v>49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0</v>
      </c>
      <c r="W71" s="17">
        <v>0</v>
      </c>
      <c r="X71" s="20">
        <v>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43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6062</v>
      </c>
      <c r="B72" s="12" t="str">
        <f t="shared" si="6"/>
        <v>Normal</v>
      </c>
      <c r="C72" s="13" t="s">
        <v>56</v>
      </c>
      <c r="D72" s="14" t="s">
        <v>48</v>
      </c>
      <c r="E72" s="15">
        <f t="shared" si="7"/>
        <v>0</v>
      </c>
      <c r="F72" s="16">
        <f t="shared" si="8"/>
        <v>0</v>
      </c>
      <c r="G72" s="16">
        <f t="shared" si="9"/>
        <v>0</v>
      </c>
      <c r="H72" s="16">
        <f t="shared" si="10"/>
        <v>0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0</v>
      </c>
      <c r="W72" s="17">
        <v>0</v>
      </c>
      <c r="X72" s="20">
        <v>0</v>
      </c>
      <c r="Y72" s="16">
        <v>0</v>
      </c>
      <c r="Z72" s="21">
        <v>0</v>
      </c>
      <c r="AA72" s="20">
        <v>375</v>
      </c>
      <c r="AB72" s="17">
        <v>2107</v>
      </c>
      <c r="AC72" s="22">
        <v>5.6</v>
      </c>
      <c r="AD72" s="23">
        <f t="shared" si="11"/>
        <v>150</v>
      </c>
      <c r="AE72" s="17">
        <v>7727</v>
      </c>
      <c r="AF72" s="17">
        <v>11233</v>
      </c>
      <c r="AG72" s="17">
        <v>15114</v>
      </c>
      <c r="AH72" s="17">
        <v>12234</v>
      </c>
      <c r="AI72" s="14" t="s">
        <v>44</v>
      </c>
    </row>
    <row r="73" spans="1:35" ht="16.5" customHeight="1">
      <c r="A73">
        <v>9192</v>
      </c>
      <c r="B73" s="12" t="str">
        <f t="shared" si="6"/>
        <v>FCST</v>
      </c>
      <c r="C73" s="13" t="s">
        <v>57</v>
      </c>
      <c r="D73" s="14" t="s">
        <v>48</v>
      </c>
      <c r="E73" s="15" t="str">
        <f t="shared" si="7"/>
        <v>前八週無拉料</v>
      </c>
      <c r="F73" s="16">
        <f t="shared" si="8"/>
        <v>68.2</v>
      </c>
      <c r="G73" s="16" t="str">
        <f t="shared" si="9"/>
        <v>--</v>
      </c>
      <c r="H73" s="16">
        <f t="shared" si="10"/>
        <v>0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3000</v>
      </c>
      <c r="N73" s="18" t="s">
        <v>49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3000</v>
      </c>
      <c r="U73" s="17">
        <v>0</v>
      </c>
      <c r="V73" s="17">
        <v>0</v>
      </c>
      <c r="W73" s="17">
        <v>0</v>
      </c>
      <c r="X73" s="20">
        <v>3000</v>
      </c>
      <c r="Y73" s="16" t="s">
        <v>39</v>
      </c>
      <c r="Z73" s="21">
        <v>68.2</v>
      </c>
      <c r="AA73" s="20">
        <v>0</v>
      </c>
      <c r="AB73" s="17">
        <v>44</v>
      </c>
      <c r="AC73" s="22" t="s">
        <v>51</v>
      </c>
      <c r="AD73" s="23" t="str">
        <f t="shared" si="11"/>
        <v>F</v>
      </c>
      <c r="AE73" s="17">
        <v>0</v>
      </c>
      <c r="AF73" s="17">
        <v>193</v>
      </c>
      <c r="AG73" s="17">
        <v>54</v>
      </c>
      <c r="AH73" s="17">
        <v>4</v>
      </c>
      <c r="AI73" s="14" t="s">
        <v>44</v>
      </c>
    </row>
    <row r="74" spans="1:35" ht="16.5" customHeight="1">
      <c r="A74">
        <v>6063</v>
      </c>
      <c r="B74" s="12" t="str">
        <f t="shared" si="6"/>
        <v>Normal</v>
      </c>
      <c r="C74" s="13" t="s">
        <v>60</v>
      </c>
      <c r="D74" s="14" t="s">
        <v>48</v>
      </c>
      <c r="E74" s="15">
        <f t="shared" si="7"/>
        <v>11</v>
      </c>
      <c r="F74" s="16">
        <f t="shared" si="8"/>
        <v>21.2</v>
      </c>
      <c r="G74" s="16">
        <f t="shared" si="9"/>
        <v>0</v>
      </c>
      <c r="H74" s="16">
        <f t="shared" si="10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610000</v>
      </c>
      <c r="N74" s="18" t="s">
        <v>49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610000</v>
      </c>
      <c r="U74" s="17">
        <v>0</v>
      </c>
      <c r="V74" s="17">
        <v>0</v>
      </c>
      <c r="W74" s="17">
        <v>0</v>
      </c>
      <c r="X74" s="20">
        <v>610000</v>
      </c>
      <c r="Y74" s="16">
        <v>11</v>
      </c>
      <c r="Z74" s="21">
        <v>21.2</v>
      </c>
      <c r="AA74" s="20">
        <v>55250</v>
      </c>
      <c r="AB74" s="17">
        <v>28747</v>
      </c>
      <c r="AC74" s="22">
        <v>0.5</v>
      </c>
      <c r="AD74" s="23">
        <f t="shared" si="11"/>
        <v>100</v>
      </c>
      <c r="AE74" s="17">
        <v>125530</v>
      </c>
      <c r="AF74" s="17">
        <v>133193</v>
      </c>
      <c r="AG74" s="17">
        <v>102544</v>
      </c>
      <c r="AH74" s="17">
        <v>39791</v>
      </c>
      <c r="AI74" s="14" t="s">
        <v>44</v>
      </c>
    </row>
    <row r="75" spans="1:35" ht="16.5" customHeight="1">
      <c r="A75">
        <v>9130</v>
      </c>
      <c r="B75" s="12" t="str">
        <f t="shared" si="6"/>
        <v>FCST</v>
      </c>
      <c r="C75" s="13" t="s">
        <v>61</v>
      </c>
      <c r="D75" s="14" t="s">
        <v>48</v>
      </c>
      <c r="E75" s="15" t="str">
        <f t="shared" si="7"/>
        <v>前八週無拉料</v>
      </c>
      <c r="F75" s="16">
        <f t="shared" si="8"/>
        <v>1</v>
      </c>
      <c r="G75" s="16" t="str">
        <f t="shared" si="9"/>
        <v>--</v>
      </c>
      <c r="H75" s="16">
        <f t="shared" si="10"/>
        <v>4.5</v>
      </c>
      <c r="I75" s="25" t="str">
        <f>IFERROR(VLOOKUP(C75,#REF!,8,FALSE),"")</f>
        <v/>
      </c>
      <c r="J75" s="17">
        <v>150000</v>
      </c>
      <c r="K75" s="17">
        <v>150000</v>
      </c>
      <c r="L75" s="25" t="str">
        <f>IFERROR(VLOOKUP(C75,#REF!,11,FALSE),"")</f>
        <v/>
      </c>
      <c r="M75" s="17">
        <v>34000</v>
      </c>
      <c r="N75" s="18" t="s">
        <v>49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34000</v>
      </c>
      <c r="W75" s="17">
        <v>0</v>
      </c>
      <c r="X75" s="20">
        <v>184000</v>
      </c>
      <c r="Y75" s="16" t="s">
        <v>39</v>
      </c>
      <c r="Z75" s="21">
        <v>5.5</v>
      </c>
      <c r="AA75" s="20">
        <v>0</v>
      </c>
      <c r="AB75" s="17">
        <v>33249</v>
      </c>
      <c r="AC75" s="22" t="s">
        <v>51</v>
      </c>
      <c r="AD75" s="23" t="str">
        <f t="shared" si="11"/>
        <v>F</v>
      </c>
      <c r="AE75" s="17">
        <v>152406</v>
      </c>
      <c r="AF75" s="17">
        <v>146837</v>
      </c>
      <c r="AG75" s="17">
        <v>176196</v>
      </c>
      <c r="AH75" s="17">
        <v>0</v>
      </c>
      <c r="AI75" s="14" t="s">
        <v>44</v>
      </c>
    </row>
    <row r="76" spans="1:35" ht="16.5" customHeight="1">
      <c r="A76">
        <v>9303</v>
      </c>
      <c r="B76" s="12" t="str">
        <f t="shared" si="6"/>
        <v>OverStock</v>
      </c>
      <c r="C76" s="13" t="s">
        <v>62</v>
      </c>
      <c r="D76" s="14" t="s">
        <v>63</v>
      </c>
      <c r="E76" s="15">
        <f t="shared" si="7"/>
        <v>72</v>
      </c>
      <c r="F76" s="16">
        <f t="shared" si="8"/>
        <v>89.9</v>
      </c>
      <c r="G76" s="16">
        <f t="shared" si="9"/>
        <v>6</v>
      </c>
      <c r="H76" s="16">
        <f t="shared" si="10"/>
        <v>7.5</v>
      </c>
      <c r="I76" s="25" t="str">
        <f>IFERROR(VLOOKUP(C76,#REF!,8,FALSE),"")</f>
        <v/>
      </c>
      <c r="J76" s="17">
        <v>9000</v>
      </c>
      <c r="K76" s="17">
        <v>9000</v>
      </c>
      <c r="L76" s="25" t="str">
        <f>IFERROR(VLOOKUP(C76,#REF!,11,FALSE),"")</f>
        <v/>
      </c>
      <c r="M76" s="17">
        <v>108000</v>
      </c>
      <c r="N76" s="18" t="s">
        <v>49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108000</v>
      </c>
      <c r="U76" s="17">
        <v>0</v>
      </c>
      <c r="V76" s="17">
        <v>0</v>
      </c>
      <c r="W76" s="17">
        <v>0</v>
      </c>
      <c r="X76" s="20">
        <v>117000</v>
      </c>
      <c r="Y76" s="16">
        <v>78</v>
      </c>
      <c r="Z76" s="21">
        <v>97.4</v>
      </c>
      <c r="AA76" s="20">
        <v>1500</v>
      </c>
      <c r="AB76" s="17">
        <v>1201</v>
      </c>
      <c r="AC76" s="22">
        <v>0.8</v>
      </c>
      <c r="AD76" s="23">
        <f t="shared" si="11"/>
        <v>100</v>
      </c>
      <c r="AE76" s="17">
        <v>2340</v>
      </c>
      <c r="AF76" s="17">
        <v>8465</v>
      </c>
      <c r="AG76" s="17">
        <v>3570</v>
      </c>
      <c r="AH76" s="17">
        <v>3570</v>
      </c>
      <c r="AI76" s="14" t="s">
        <v>44</v>
      </c>
    </row>
    <row r="77" spans="1:35" ht="16.5" customHeight="1">
      <c r="A77">
        <v>9265</v>
      </c>
      <c r="B77" s="12" t="str">
        <f t="shared" si="6"/>
        <v>Normal</v>
      </c>
      <c r="C77" s="13" t="s">
        <v>65</v>
      </c>
      <c r="D77" s="14" t="s">
        <v>63</v>
      </c>
      <c r="E77" s="15">
        <f t="shared" si="7"/>
        <v>0</v>
      </c>
      <c r="F77" s="16">
        <f t="shared" si="8"/>
        <v>0</v>
      </c>
      <c r="G77" s="16">
        <f t="shared" si="9"/>
        <v>4</v>
      </c>
      <c r="H77" s="16">
        <f t="shared" si="10"/>
        <v>3.9</v>
      </c>
      <c r="I77" s="25" t="str">
        <f>IFERROR(VLOOKUP(C77,#REF!,8,FALSE),"")</f>
        <v/>
      </c>
      <c r="J77" s="17">
        <v>3000</v>
      </c>
      <c r="K77" s="17">
        <v>3000</v>
      </c>
      <c r="L77" s="25" t="str">
        <f>IFERROR(VLOOKUP(C77,#REF!,11,FALSE),"")</f>
        <v/>
      </c>
      <c r="M77" s="17">
        <v>0</v>
      </c>
      <c r="N77" s="18" t="s">
        <v>49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3000</v>
      </c>
      <c r="Y77" s="16">
        <v>4</v>
      </c>
      <c r="Z77" s="21">
        <v>3.9</v>
      </c>
      <c r="AA77" s="20">
        <v>750</v>
      </c>
      <c r="AB77" s="17">
        <v>768</v>
      </c>
      <c r="AC77" s="22">
        <v>1</v>
      </c>
      <c r="AD77" s="23">
        <f t="shared" si="11"/>
        <v>100</v>
      </c>
      <c r="AE77" s="17">
        <v>0</v>
      </c>
      <c r="AF77" s="17">
        <v>2988</v>
      </c>
      <c r="AG77" s="17">
        <v>1986</v>
      </c>
      <c r="AH77" s="17">
        <v>876</v>
      </c>
      <c r="AI77" s="14" t="s">
        <v>44</v>
      </c>
    </row>
    <row r="78" spans="1:35" ht="16.5" customHeight="1">
      <c r="A78">
        <v>9773</v>
      </c>
      <c r="B78" s="12" t="str">
        <f t="shared" si="6"/>
        <v>FCST</v>
      </c>
      <c r="C78" s="13" t="s">
        <v>69</v>
      </c>
      <c r="D78" s="14" t="s">
        <v>63</v>
      </c>
      <c r="E78" s="15" t="str">
        <f t="shared" si="7"/>
        <v>前八週無拉料</v>
      </c>
      <c r="F78" s="16">
        <f t="shared" si="8"/>
        <v>0</v>
      </c>
      <c r="G78" s="16" t="str">
        <f t="shared" si="9"/>
        <v>--</v>
      </c>
      <c r="H78" s="16">
        <f t="shared" si="10"/>
        <v>0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0</v>
      </c>
      <c r="N78" s="18" t="s">
        <v>67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0</v>
      </c>
      <c r="W78" s="17">
        <v>0</v>
      </c>
      <c r="X78" s="20">
        <v>0</v>
      </c>
      <c r="Y78" s="16" t="s">
        <v>39</v>
      </c>
      <c r="Z78" s="21">
        <v>0</v>
      </c>
      <c r="AA78" s="20">
        <v>0</v>
      </c>
      <c r="AB78" s="17">
        <v>18917</v>
      </c>
      <c r="AC78" s="22" t="s">
        <v>51</v>
      </c>
      <c r="AD78" s="23" t="str">
        <f t="shared" si="11"/>
        <v>F</v>
      </c>
      <c r="AE78" s="17">
        <v>62250</v>
      </c>
      <c r="AF78" s="17">
        <v>108000</v>
      </c>
      <c r="AG78" s="17">
        <v>0</v>
      </c>
      <c r="AH78" s="17">
        <v>0</v>
      </c>
      <c r="AI78" s="14" t="s">
        <v>44</v>
      </c>
    </row>
    <row r="79" spans="1:35" ht="16.5" customHeight="1">
      <c r="A79">
        <v>8511</v>
      </c>
      <c r="B79" s="12" t="str">
        <f t="shared" si="6"/>
        <v>OverStock</v>
      </c>
      <c r="C79" s="13" t="s">
        <v>70</v>
      </c>
      <c r="D79" s="14" t="s">
        <v>63</v>
      </c>
      <c r="E79" s="15">
        <f t="shared" si="7"/>
        <v>0</v>
      </c>
      <c r="F79" s="16">
        <f t="shared" si="8"/>
        <v>0</v>
      </c>
      <c r="G79" s="16">
        <f t="shared" si="9"/>
        <v>40</v>
      </c>
      <c r="H79" s="16">
        <f t="shared" si="10"/>
        <v>18.3</v>
      </c>
      <c r="I79" s="25" t="str">
        <f>IFERROR(VLOOKUP(C79,#REF!,8,FALSE),"")</f>
        <v/>
      </c>
      <c r="J79" s="17">
        <v>37500</v>
      </c>
      <c r="K79" s="17">
        <v>37500</v>
      </c>
      <c r="L79" s="25" t="str">
        <f>IFERROR(VLOOKUP(C79,#REF!,11,FALSE),"")</f>
        <v/>
      </c>
      <c r="M79" s="17">
        <v>0</v>
      </c>
      <c r="N79" s="18" t="s">
        <v>49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37500</v>
      </c>
      <c r="Y79" s="16">
        <v>40</v>
      </c>
      <c r="Z79" s="21">
        <v>18.3</v>
      </c>
      <c r="AA79" s="20">
        <v>938</v>
      </c>
      <c r="AB79" s="17">
        <v>2053</v>
      </c>
      <c r="AC79" s="22">
        <v>2.2000000000000002</v>
      </c>
      <c r="AD79" s="23">
        <f t="shared" si="11"/>
        <v>150</v>
      </c>
      <c r="AE79" s="17">
        <v>11190</v>
      </c>
      <c r="AF79" s="17">
        <v>5360</v>
      </c>
      <c r="AG79" s="17">
        <v>5280</v>
      </c>
      <c r="AH79" s="17">
        <v>5644</v>
      </c>
      <c r="AI79" s="14" t="s">
        <v>44</v>
      </c>
    </row>
    <row r="80" spans="1:35" ht="16.5" customHeight="1">
      <c r="A80">
        <v>9331</v>
      </c>
      <c r="B80" s="12" t="str">
        <f t="shared" si="6"/>
        <v>Normal</v>
      </c>
      <c r="C80" s="13" t="s">
        <v>71</v>
      </c>
      <c r="D80" s="14" t="s">
        <v>72</v>
      </c>
      <c r="E80" s="15">
        <f t="shared" si="7"/>
        <v>0</v>
      </c>
      <c r="F80" s="16" t="str">
        <f t="shared" si="8"/>
        <v>--</v>
      </c>
      <c r="G80" s="16">
        <f t="shared" si="9"/>
        <v>0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>
        <v>0</v>
      </c>
      <c r="Z80" s="21" t="s">
        <v>39</v>
      </c>
      <c r="AA80" s="20">
        <v>13</v>
      </c>
      <c r="AB80" s="17" t="s">
        <v>39</v>
      </c>
      <c r="AC80" s="22" t="s">
        <v>43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6071</v>
      </c>
      <c r="B81" s="12" t="str">
        <f t="shared" si="6"/>
        <v>None</v>
      </c>
      <c r="C81" s="13" t="s">
        <v>73</v>
      </c>
      <c r="D81" s="14" t="s">
        <v>72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43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3000</v>
      </c>
      <c r="B82" s="12" t="str">
        <f t="shared" si="6"/>
        <v>None</v>
      </c>
      <c r="C82" s="13" t="s">
        <v>74</v>
      </c>
      <c r="D82" s="14" t="s">
        <v>72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46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43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6181</v>
      </c>
      <c r="B83" s="12" t="str">
        <f t="shared" si="6"/>
        <v>FCST</v>
      </c>
      <c r="C83" s="13" t="s">
        <v>75</v>
      </c>
      <c r="D83" s="14" t="s">
        <v>72</v>
      </c>
      <c r="E83" s="15" t="str">
        <f t="shared" si="7"/>
        <v>前八週無拉料</v>
      </c>
      <c r="F83" s="16">
        <f t="shared" si="8"/>
        <v>0</v>
      </c>
      <c r="G83" s="16" t="str">
        <f t="shared" si="9"/>
        <v>--</v>
      </c>
      <c r="H83" s="16">
        <f t="shared" si="10"/>
        <v>0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0</v>
      </c>
      <c r="N83" s="18" t="s">
        <v>39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0</v>
      </c>
      <c r="W83" s="17">
        <v>0</v>
      </c>
      <c r="X83" s="20">
        <v>0</v>
      </c>
      <c r="Y83" s="16" t="s">
        <v>39</v>
      </c>
      <c r="Z83" s="21">
        <v>0</v>
      </c>
      <c r="AA83" s="20">
        <v>0</v>
      </c>
      <c r="AB83" s="17">
        <v>16</v>
      </c>
      <c r="AC83" s="22" t="s">
        <v>51</v>
      </c>
      <c r="AD83" s="23" t="str">
        <f t="shared" si="11"/>
        <v>F</v>
      </c>
      <c r="AE83" s="17">
        <v>40</v>
      </c>
      <c r="AF83" s="17">
        <v>100</v>
      </c>
      <c r="AG83" s="17">
        <v>0</v>
      </c>
      <c r="AH83" s="17">
        <v>0</v>
      </c>
      <c r="AI83" s="14" t="s">
        <v>44</v>
      </c>
    </row>
    <row r="84" spans="1:35" ht="16.5" customHeight="1">
      <c r="A84">
        <v>6188</v>
      </c>
      <c r="B84" s="12" t="str">
        <f t="shared" si="6"/>
        <v>None</v>
      </c>
      <c r="C84" s="13" t="s">
        <v>77</v>
      </c>
      <c r="D84" s="14" t="s">
        <v>72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0</v>
      </c>
      <c r="N84" s="18" t="s">
        <v>39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43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8752</v>
      </c>
      <c r="B85" s="12" t="str">
        <f t="shared" si="6"/>
        <v>FCST</v>
      </c>
      <c r="C85" s="13" t="s">
        <v>78</v>
      </c>
      <c r="D85" s="14" t="s">
        <v>72</v>
      </c>
      <c r="E85" s="15" t="str">
        <f t="shared" si="7"/>
        <v>前八週無拉料</v>
      </c>
      <c r="F85" s="16">
        <f t="shared" si="8"/>
        <v>13.1</v>
      </c>
      <c r="G85" s="16" t="str">
        <f t="shared" si="9"/>
        <v>--</v>
      </c>
      <c r="H85" s="16">
        <f t="shared" si="10"/>
        <v>0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5000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5000</v>
      </c>
      <c r="U85" s="17">
        <v>0</v>
      </c>
      <c r="V85" s="17">
        <v>0</v>
      </c>
      <c r="W85" s="17">
        <v>0</v>
      </c>
      <c r="X85" s="20">
        <v>5000</v>
      </c>
      <c r="Y85" s="16" t="s">
        <v>39</v>
      </c>
      <c r="Z85" s="21">
        <v>13.1</v>
      </c>
      <c r="AA85" s="20">
        <v>0</v>
      </c>
      <c r="AB85" s="17">
        <v>381</v>
      </c>
      <c r="AC85" s="22" t="s">
        <v>51</v>
      </c>
      <c r="AD85" s="23" t="str">
        <f t="shared" si="11"/>
        <v>F</v>
      </c>
      <c r="AE85" s="17">
        <v>0</v>
      </c>
      <c r="AF85" s="17">
        <v>3429</v>
      </c>
      <c r="AG85" s="17">
        <v>0</v>
      </c>
      <c r="AH85" s="17">
        <v>0</v>
      </c>
      <c r="AI85" s="14" t="s">
        <v>44</v>
      </c>
    </row>
    <row r="86" spans="1:35" ht="16.5" customHeight="1">
      <c r="A86">
        <v>6178</v>
      </c>
      <c r="B86" s="12" t="str">
        <f t="shared" si="6"/>
        <v>None</v>
      </c>
      <c r="C86" s="13" t="s">
        <v>81</v>
      </c>
      <c r="D86" s="14" t="s">
        <v>72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39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43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6493</v>
      </c>
      <c r="B87" s="12" t="str">
        <f t="shared" si="6"/>
        <v>None</v>
      </c>
      <c r="C87" s="13" t="s">
        <v>82</v>
      </c>
      <c r="D87" s="14" t="s">
        <v>72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43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4414</v>
      </c>
      <c r="B88" s="12" t="str">
        <f t="shared" si="6"/>
        <v>FCST</v>
      </c>
      <c r="C88" s="13" t="s">
        <v>83</v>
      </c>
      <c r="D88" s="14" t="s">
        <v>72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0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46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">
        <v>39</v>
      </c>
      <c r="Z88" s="21">
        <v>0</v>
      </c>
      <c r="AA88" s="20">
        <v>0</v>
      </c>
      <c r="AB88" s="17">
        <v>269</v>
      </c>
      <c r="AC88" s="22" t="s">
        <v>51</v>
      </c>
      <c r="AD88" s="23" t="str">
        <f t="shared" si="11"/>
        <v>F</v>
      </c>
      <c r="AE88" s="17">
        <v>2421</v>
      </c>
      <c r="AF88" s="17">
        <v>0</v>
      </c>
      <c r="AG88" s="17">
        <v>0</v>
      </c>
      <c r="AH88" s="17">
        <v>0</v>
      </c>
      <c r="AI88" s="14" t="s">
        <v>44</v>
      </c>
    </row>
    <row r="89" spans="1:35" ht="16.5" customHeight="1">
      <c r="A89">
        <v>9712</v>
      </c>
      <c r="B89" s="12" t="str">
        <f t="shared" si="6"/>
        <v>ZeroZero</v>
      </c>
      <c r="C89" s="13" t="s">
        <v>84</v>
      </c>
      <c r="D89" s="14" t="s">
        <v>72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15000</v>
      </c>
      <c r="K89" s="17">
        <v>15000</v>
      </c>
      <c r="L89" s="25" t="str">
        <f>IFERROR(VLOOKUP(C89,#REF!,11,FALSE),"")</f>
        <v/>
      </c>
      <c r="M89" s="17">
        <v>0</v>
      </c>
      <c r="N89" s="18" t="s">
        <v>46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15000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43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8798</v>
      </c>
      <c r="B90" s="12" t="str">
        <f t="shared" si="6"/>
        <v>Normal</v>
      </c>
      <c r="C90" s="13" t="s">
        <v>85</v>
      </c>
      <c r="D90" s="14" t="s">
        <v>72</v>
      </c>
      <c r="E90" s="15">
        <f t="shared" si="7"/>
        <v>0</v>
      </c>
      <c r="F90" s="16" t="str">
        <f t="shared" si="8"/>
        <v>--</v>
      </c>
      <c r="G90" s="16">
        <f t="shared" si="9"/>
        <v>0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0</v>
      </c>
      <c r="N90" s="18" t="s">
        <v>46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0</v>
      </c>
      <c r="W90" s="17">
        <v>0</v>
      </c>
      <c r="X90" s="20">
        <v>0</v>
      </c>
      <c r="Y90" s="16">
        <v>0</v>
      </c>
      <c r="Z90" s="21" t="s">
        <v>39</v>
      </c>
      <c r="AA90" s="20">
        <v>5625</v>
      </c>
      <c r="AB90" s="17" t="s">
        <v>39</v>
      </c>
      <c r="AC90" s="22" t="s">
        <v>43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6095</v>
      </c>
      <c r="B91" s="12" t="str">
        <f t="shared" si="6"/>
        <v>Normal</v>
      </c>
      <c r="C91" s="13" t="s">
        <v>86</v>
      </c>
      <c r="D91" s="14" t="s">
        <v>72</v>
      </c>
      <c r="E91" s="15">
        <f t="shared" si="7"/>
        <v>0</v>
      </c>
      <c r="F91" s="16" t="str">
        <f t="shared" si="8"/>
        <v>--</v>
      </c>
      <c r="G91" s="16">
        <f t="shared" si="9"/>
        <v>0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0</v>
      </c>
      <c r="W91" s="17">
        <v>0</v>
      </c>
      <c r="X91" s="20">
        <v>0</v>
      </c>
      <c r="Y91" s="16">
        <v>0</v>
      </c>
      <c r="Z91" s="21" t="s">
        <v>39</v>
      </c>
      <c r="AA91" s="20">
        <v>43</v>
      </c>
      <c r="AB91" s="17" t="s">
        <v>39</v>
      </c>
      <c r="AC91" s="22" t="s">
        <v>43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6094</v>
      </c>
      <c r="B92" s="12" t="str">
        <f t="shared" si="6"/>
        <v>None</v>
      </c>
      <c r="C92" s="13" t="s">
        <v>87</v>
      </c>
      <c r="D92" s="14" t="s">
        <v>72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0</v>
      </c>
      <c r="W92" s="17">
        <v>0</v>
      </c>
      <c r="X92" s="20">
        <v>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43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9194</v>
      </c>
      <c r="B93" s="12" t="str">
        <f t="shared" si="6"/>
        <v>FCST</v>
      </c>
      <c r="C93" s="13" t="s">
        <v>88</v>
      </c>
      <c r="D93" s="14" t="s">
        <v>72</v>
      </c>
      <c r="E93" s="15" t="str">
        <f t="shared" si="7"/>
        <v>前八週無拉料</v>
      </c>
      <c r="F93" s="16">
        <f t="shared" si="8"/>
        <v>0.1</v>
      </c>
      <c r="G93" s="16" t="str">
        <f t="shared" si="9"/>
        <v>--</v>
      </c>
      <c r="H93" s="16">
        <f t="shared" si="10"/>
        <v>0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50</v>
      </c>
      <c r="N93" s="18" t="s">
        <v>46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50</v>
      </c>
      <c r="U93" s="17">
        <v>0</v>
      </c>
      <c r="V93" s="17">
        <v>0</v>
      </c>
      <c r="W93" s="17">
        <v>0</v>
      </c>
      <c r="X93" s="20">
        <v>50</v>
      </c>
      <c r="Y93" s="16" t="s">
        <v>39</v>
      </c>
      <c r="Z93" s="21">
        <v>27.1</v>
      </c>
      <c r="AA93" s="20">
        <v>0</v>
      </c>
      <c r="AB93" s="17">
        <v>556</v>
      </c>
      <c r="AC93" s="22" t="s">
        <v>51</v>
      </c>
      <c r="AD93" s="23" t="str">
        <f t="shared" si="11"/>
        <v>F</v>
      </c>
      <c r="AE93" s="17">
        <v>5000</v>
      </c>
      <c r="AF93" s="17">
        <v>0</v>
      </c>
      <c r="AG93" s="17">
        <v>0</v>
      </c>
      <c r="AH93" s="17">
        <v>0</v>
      </c>
      <c r="AI93" s="14" t="s">
        <v>44</v>
      </c>
    </row>
    <row r="94" spans="1:35" ht="16.5" customHeight="1">
      <c r="A94">
        <v>1930</v>
      </c>
      <c r="B94" s="12" t="str">
        <f t="shared" si="6"/>
        <v>OverStock</v>
      </c>
      <c r="C94" s="13" t="s">
        <v>89</v>
      </c>
      <c r="D94" s="14" t="s">
        <v>72</v>
      </c>
      <c r="E94" s="15">
        <f t="shared" si="7"/>
        <v>1.8</v>
      </c>
      <c r="F94" s="16">
        <f t="shared" si="8"/>
        <v>0.4</v>
      </c>
      <c r="G94" s="16">
        <f t="shared" si="9"/>
        <v>34.700000000000003</v>
      </c>
      <c r="H94" s="16">
        <f t="shared" si="10"/>
        <v>8.6</v>
      </c>
      <c r="I94" s="25" t="str">
        <f>IFERROR(VLOOKUP(C94,#REF!,8,FALSE),"")</f>
        <v/>
      </c>
      <c r="J94" s="17">
        <v>585000</v>
      </c>
      <c r="K94" s="17">
        <v>585000</v>
      </c>
      <c r="L94" s="25" t="str">
        <f>IFERROR(VLOOKUP(C94,#REF!,11,FALSE),"")</f>
        <v/>
      </c>
      <c r="M94" s="17">
        <v>30000</v>
      </c>
      <c r="N94" s="18" t="s">
        <v>46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30000</v>
      </c>
      <c r="U94" s="17">
        <v>0</v>
      </c>
      <c r="V94" s="17">
        <v>0</v>
      </c>
      <c r="W94" s="17">
        <v>0</v>
      </c>
      <c r="X94" s="20">
        <v>615000</v>
      </c>
      <c r="Y94" s="16">
        <v>47.1</v>
      </c>
      <c r="Z94" s="21">
        <v>11.7</v>
      </c>
      <c r="AA94" s="20">
        <v>16875</v>
      </c>
      <c r="AB94" s="17">
        <v>67941</v>
      </c>
      <c r="AC94" s="22">
        <v>4</v>
      </c>
      <c r="AD94" s="23">
        <f t="shared" si="11"/>
        <v>150</v>
      </c>
      <c r="AE94" s="17">
        <v>241935</v>
      </c>
      <c r="AF94" s="17">
        <v>369532</v>
      </c>
      <c r="AG94" s="17">
        <v>477474</v>
      </c>
      <c r="AH94" s="17">
        <v>353520</v>
      </c>
      <c r="AI94" s="14" t="s">
        <v>44</v>
      </c>
    </row>
    <row r="95" spans="1:35" ht="16.5" customHeight="1">
      <c r="A95">
        <v>1932</v>
      </c>
      <c r="B95" s="12" t="str">
        <f t="shared" si="6"/>
        <v>Normal</v>
      </c>
      <c r="C95" s="13" t="s">
        <v>90</v>
      </c>
      <c r="D95" s="14" t="s">
        <v>72</v>
      </c>
      <c r="E95" s="15">
        <f t="shared" si="7"/>
        <v>0</v>
      </c>
      <c r="F95" s="16">
        <f t="shared" si="8"/>
        <v>0</v>
      </c>
      <c r="G95" s="16">
        <f t="shared" si="9"/>
        <v>16</v>
      </c>
      <c r="H95" s="16">
        <f t="shared" si="10"/>
        <v>11.7</v>
      </c>
      <c r="I95" s="25" t="str">
        <f>IFERROR(VLOOKUP(C95,#REF!,8,FALSE),"")</f>
        <v/>
      </c>
      <c r="J95" s="17">
        <v>30000</v>
      </c>
      <c r="K95" s="17">
        <v>30000</v>
      </c>
      <c r="L95" s="25" t="str">
        <f>IFERROR(VLOOKUP(C95,#REF!,11,FALSE),"")</f>
        <v/>
      </c>
      <c r="M95" s="17">
        <v>0</v>
      </c>
      <c r="N95" s="18" t="s">
        <v>46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0</v>
      </c>
      <c r="W95" s="17">
        <v>0</v>
      </c>
      <c r="X95" s="20">
        <v>30000</v>
      </c>
      <c r="Y95" s="16">
        <v>16</v>
      </c>
      <c r="Z95" s="21">
        <v>11.7</v>
      </c>
      <c r="AA95" s="20">
        <v>1875</v>
      </c>
      <c r="AB95" s="17">
        <v>2574</v>
      </c>
      <c r="AC95" s="22">
        <v>1.4</v>
      </c>
      <c r="AD95" s="23">
        <f t="shared" si="11"/>
        <v>100</v>
      </c>
      <c r="AE95" s="17">
        <v>18183</v>
      </c>
      <c r="AF95" s="17">
        <v>4987</v>
      </c>
      <c r="AG95" s="17">
        <v>0</v>
      </c>
      <c r="AH95" s="17">
        <v>0</v>
      </c>
      <c r="AI95" s="14" t="s">
        <v>44</v>
      </c>
    </row>
    <row r="96" spans="1:35" ht="16.5" customHeight="1">
      <c r="A96">
        <v>9132</v>
      </c>
      <c r="B96" s="12" t="str">
        <f t="shared" si="6"/>
        <v>FCST</v>
      </c>
      <c r="C96" s="13" t="s">
        <v>91</v>
      </c>
      <c r="D96" s="14" t="s">
        <v>72</v>
      </c>
      <c r="E96" s="15" t="str">
        <f t="shared" si="7"/>
        <v>前八週無拉料</v>
      </c>
      <c r="F96" s="16">
        <f t="shared" si="8"/>
        <v>5.7</v>
      </c>
      <c r="G96" s="16" t="str">
        <f t="shared" si="9"/>
        <v>--</v>
      </c>
      <c r="H96" s="16">
        <f t="shared" si="10"/>
        <v>5.7</v>
      </c>
      <c r="I96" s="25" t="str">
        <f>IFERROR(VLOOKUP(C96,#REF!,8,FALSE),"")</f>
        <v/>
      </c>
      <c r="J96" s="17">
        <v>15000</v>
      </c>
      <c r="K96" s="17">
        <v>15000</v>
      </c>
      <c r="L96" s="25" t="str">
        <f>IFERROR(VLOOKUP(C96,#REF!,11,FALSE),"")</f>
        <v/>
      </c>
      <c r="M96" s="17">
        <v>15000</v>
      </c>
      <c r="N96" s="18" t="s">
        <v>46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15000</v>
      </c>
      <c r="U96" s="17">
        <v>0</v>
      </c>
      <c r="V96" s="17">
        <v>0</v>
      </c>
      <c r="W96" s="17">
        <v>0</v>
      </c>
      <c r="X96" s="20">
        <v>30000</v>
      </c>
      <c r="Y96" s="16" t="s">
        <v>39</v>
      </c>
      <c r="Z96" s="21">
        <v>11.4</v>
      </c>
      <c r="AA96" s="20">
        <v>0</v>
      </c>
      <c r="AB96" s="17">
        <v>2630</v>
      </c>
      <c r="AC96" s="22" t="s">
        <v>51</v>
      </c>
      <c r="AD96" s="23" t="str">
        <f t="shared" si="11"/>
        <v>F</v>
      </c>
      <c r="AE96" s="17">
        <v>23666</v>
      </c>
      <c r="AF96" s="17">
        <v>0</v>
      </c>
      <c r="AG96" s="17">
        <v>0</v>
      </c>
      <c r="AH96" s="17">
        <v>0</v>
      </c>
      <c r="AI96" s="14" t="s">
        <v>44</v>
      </c>
    </row>
    <row r="97" spans="1:35" ht="16.5" customHeight="1">
      <c r="A97">
        <v>9625</v>
      </c>
      <c r="B97" s="12" t="str">
        <f t="shared" si="6"/>
        <v>FCST</v>
      </c>
      <c r="C97" s="13" t="s">
        <v>92</v>
      </c>
      <c r="D97" s="14" t="s">
        <v>72</v>
      </c>
      <c r="E97" s="15" t="str">
        <f t="shared" si="7"/>
        <v>前八週無拉料</v>
      </c>
      <c r="F97" s="16">
        <f t="shared" si="8"/>
        <v>0</v>
      </c>
      <c r="G97" s="16" t="str">
        <f t="shared" si="9"/>
        <v>--</v>
      </c>
      <c r="H97" s="16">
        <f t="shared" si="10"/>
        <v>10</v>
      </c>
      <c r="I97" s="25" t="str">
        <f>IFERROR(VLOOKUP(C97,#REF!,8,FALSE),"")</f>
        <v/>
      </c>
      <c r="J97" s="17">
        <v>30000</v>
      </c>
      <c r="K97" s="17">
        <v>30000</v>
      </c>
      <c r="L97" s="25" t="str">
        <f>IFERROR(VLOOKUP(C97,#REF!,11,FALSE),"")</f>
        <v/>
      </c>
      <c r="M97" s="17">
        <v>0</v>
      </c>
      <c r="N97" s="18" t="s">
        <v>46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30000</v>
      </c>
      <c r="Y97" s="16" t="s">
        <v>39</v>
      </c>
      <c r="Z97" s="21">
        <v>10</v>
      </c>
      <c r="AA97" s="20">
        <v>0</v>
      </c>
      <c r="AB97" s="17">
        <v>2999</v>
      </c>
      <c r="AC97" s="22" t="s">
        <v>51</v>
      </c>
      <c r="AD97" s="23" t="str">
        <f t="shared" si="11"/>
        <v>F</v>
      </c>
      <c r="AE97" s="17">
        <v>26991</v>
      </c>
      <c r="AF97" s="17">
        <v>0</v>
      </c>
      <c r="AG97" s="17">
        <v>0</v>
      </c>
      <c r="AH97" s="17">
        <v>0</v>
      </c>
      <c r="AI97" s="14" t="s">
        <v>44</v>
      </c>
    </row>
    <row r="98" spans="1:35" ht="16.5" customHeight="1">
      <c r="A98">
        <v>6514</v>
      </c>
      <c r="B98" s="12" t="str">
        <f t="shared" si="6"/>
        <v>OverStock</v>
      </c>
      <c r="C98" s="13" t="s">
        <v>93</v>
      </c>
      <c r="D98" s="14" t="s">
        <v>72</v>
      </c>
      <c r="E98" s="15">
        <f t="shared" si="7"/>
        <v>12</v>
      </c>
      <c r="F98" s="16">
        <f t="shared" si="8"/>
        <v>3</v>
      </c>
      <c r="G98" s="16">
        <f t="shared" si="9"/>
        <v>24</v>
      </c>
      <c r="H98" s="16">
        <f t="shared" si="10"/>
        <v>6</v>
      </c>
      <c r="I98" s="25" t="str">
        <f>IFERROR(VLOOKUP(C98,#REF!,8,FALSE),"")</f>
        <v/>
      </c>
      <c r="J98" s="17">
        <v>180000</v>
      </c>
      <c r="K98" s="17">
        <v>180000</v>
      </c>
      <c r="L98" s="25" t="str">
        <f>IFERROR(VLOOKUP(C98,#REF!,11,FALSE),"")</f>
        <v/>
      </c>
      <c r="M98" s="17">
        <v>90050</v>
      </c>
      <c r="N98" s="18" t="s">
        <v>46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90050</v>
      </c>
      <c r="U98" s="17">
        <v>0</v>
      </c>
      <c r="V98" s="17">
        <v>0</v>
      </c>
      <c r="W98" s="17">
        <v>0</v>
      </c>
      <c r="X98" s="20">
        <v>270050</v>
      </c>
      <c r="Y98" s="16">
        <v>48</v>
      </c>
      <c r="Z98" s="21">
        <v>12</v>
      </c>
      <c r="AA98" s="20">
        <v>7500</v>
      </c>
      <c r="AB98" s="17">
        <v>30012</v>
      </c>
      <c r="AC98" s="22">
        <v>4</v>
      </c>
      <c r="AD98" s="23">
        <f t="shared" si="11"/>
        <v>150</v>
      </c>
      <c r="AE98" s="17">
        <v>90328</v>
      </c>
      <c r="AF98" s="17">
        <v>179779</v>
      </c>
      <c r="AG98" s="17">
        <v>238737</v>
      </c>
      <c r="AH98" s="17">
        <v>176760</v>
      </c>
      <c r="AI98" s="14" t="s">
        <v>44</v>
      </c>
    </row>
    <row r="99" spans="1:35" ht="16.5" customHeight="1">
      <c r="A99">
        <v>6515</v>
      </c>
      <c r="B99" s="12" t="str">
        <f t="shared" si="6"/>
        <v>None</v>
      </c>
      <c r="C99" s="13" t="s">
        <v>98</v>
      </c>
      <c r="D99" s="14" t="s">
        <v>72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0</v>
      </c>
      <c r="N99" s="18" t="s">
        <v>39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43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9301</v>
      </c>
      <c r="B100" s="12" t="str">
        <f t="shared" si="6"/>
        <v>None</v>
      </c>
      <c r="C100" s="13" t="s">
        <v>99</v>
      </c>
      <c r="D100" s="14" t="s">
        <v>72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0</v>
      </c>
      <c r="N100" s="18" t="s">
        <v>39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6060</v>
      </c>
      <c r="B101" s="12" t="str">
        <f t="shared" si="6"/>
        <v>None</v>
      </c>
      <c r="C101" s="13" t="s">
        <v>100</v>
      </c>
      <c r="D101" s="14" t="s">
        <v>72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43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9300</v>
      </c>
      <c r="B102" s="12" t="str">
        <f t="shared" si="6"/>
        <v>None</v>
      </c>
      <c r="C102" s="13" t="s">
        <v>101</v>
      </c>
      <c r="D102" s="14" t="s">
        <v>72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39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8458</v>
      </c>
      <c r="B103" s="12" t="str">
        <f t="shared" si="6"/>
        <v>None</v>
      </c>
      <c r="C103" s="13" t="s">
        <v>102</v>
      </c>
      <c r="D103" s="14" t="s">
        <v>72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39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43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9615</v>
      </c>
      <c r="B104" s="12" t="str">
        <f t="shared" si="6"/>
        <v>None</v>
      </c>
      <c r="C104" s="13" t="s">
        <v>103</v>
      </c>
      <c r="D104" s="14" t="s">
        <v>72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46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43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6108</v>
      </c>
      <c r="B105" s="12" t="str">
        <f t="shared" si="6"/>
        <v>FCST</v>
      </c>
      <c r="C105" s="13" t="s">
        <v>105</v>
      </c>
      <c r="D105" s="14" t="s">
        <v>72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9.1</v>
      </c>
      <c r="I105" s="25" t="str">
        <f>IFERROR(VLOOKUP(C105,#REF!,8,FALSE),"")</f>
        <v/>
      </c>
      <c r="J105" s="17">
        <v>9000</v>
      </c>
      <c r="K105" s="17">
        <v>9000</v>
      </c>
      <c r="L105" s="25" t="str">
        <f>IFERROR(VLOOKUP(C105,#REF!,11,FALSE),"")</f>
        <v/>
      </c>
      <c r="M105" s="17">
        <v>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9000</v>
      </c>
      <c r="Y105" s="16" t="s">
        <v>39</v>
      </c>
      <c r="Z105" s="21">
        <v>33.4</v>
      </c>
      <c r="AA105" s="20">
        <v>0</v>
      </c>
      <c r="AB105" s="17">
        <v>988</v>
      </c>
      <c r="AC105" s="22" t="s">
        <v>51</v>
      </c>
      <c r="AD105" s="23" t="str">
        <f t="shared" si="11"/>
        <v>F</v>
      </c>
      <c r="AE105" s="17">
        <v>8896</v>
      </c>
      <c r="AF105" s="17">
        <v>0</v>
      </c>
      <c r="AG105" s="17">
        <v>3000</v>
      </c>
      <c r="AH105" s="17">
        <v>0</v>
      </c>
      <c r="AI105" s="14" t="s">
        <v>44</v>
      </c>
    </row>
    <row r="106" spans="1:35" ht="16.5" customHeight="1">
      <c r="A106">
        <v>6126</v>
      </c>
      <c r="B106" s="12" t="str">
        <f t="shared" si="6"/>
        <v>Normal</v>
      </c>
      <c r="C106" s="13" t="s">
        <v>107</v>
      </c>
      <c r="D106" s="14" t="s">
        <v>72</v>
      </c>
      <c r="E106" s="15">
        <f t="shared" si="7"/>
        <v>0</v>
      </c>
      <c r="F106" s="16">
        <f t="shared" si="8"/>
        <v>0</v>
      </c>
      <c r="G106" s="16">
        <f t="shared" si="9"/>
        <v>0</v>
      </c>
      <c r="H106" s="16">
        <f t="shared" si="10"/>
        <v>0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0</v>
      </c>
      <c r="N106" s="18" t="s">
        <v>46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0</v>
      </c>
      <c r="Y106" s="16">
        <v>0</v>
      </c>
      <c r="Z106" s="21">
        <v>0</v>
      </c>
      <c r="AA106" s="20">
        <v>5000</v>
      </c>
      <c r="AB106" s="17">
        <v>74</v>
      </c>
      <c r="AC106" s="22">
        <v>0</v>
      </c>
      <c r="AD106" s="23">
        <f t="shared" si="11"/>
        <v>50</v>
      </c>
      <c r="AE106" s="17">
        <v>663</v>
      </c>
      <c r="AF106" s="17">
        <v>0</v>
      </c>
      <c r="AG106" s="17">
        <v>0</v>
      </c>
      <c r="AH106" s="17">
        <v>0</v>
      </c>
      <c r="AI106" s="14" t="s">
        <v>44</v>
      </c>
    </row>
    <row r="107" spans="1:35" ht="16.5" customHeight="1">
      <c r="A107">
        <v>6114</v>
      </c>
      <c r="B107" s="12" t="str">
        <f t="shared" si="6"/>
        <v>None</v>
      </c>
      <c r="C107" s="13" t="s">
        <v>108</v>
      </c>
      <c r="D107" s="14" t="s">
        <v>72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0</v>
      </c>
      <c r="N107" s="18" t="s">
        <v>46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43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8866</v>
      </c>
      <c r="B108" s="12" t="str">
        <f t="shared" si="6"/>
        <v>None</v>
      </c>
      <c r="C108" s="13" t="s">
        <v>109</v>
      </c>
      <c r="D108" s="14" t="s">
        <v>72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0</v>
      </c>
      <c r="N108" s="18" t="s">
        <v>46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0</v>
      </c>
      <c r="W108" s="17">
        <v>0</v>
      </c>
      <c r="X108" s="20">
        <v>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43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44</v>
      </c>
    </row>
    <row r="109" spans="1:35" ht="16.5" customHeight="1">
      <c r="A109">
        <v>6078</v>
      </c>
      <c r="B109" s="12" t="str">
        <f t="shared" si="6"/>
        <v>FCST</v>
      </c>
      <c r="C109" s="13" t="s">
        <v>110</v>
      </c>
      <c r="D109" s="14" t="s">
        <v>72</v>
      </c>
      <c r="E109" s="15" t="str">
        <f t="shared" si="7"/>
        <v>前八週無拉料</v>
      </c>
      <c r="F109" s="16">
        <f t="shared" si="8"/>
        <v>86.2</v>
      </c>
      <c r="G109" s="16" t="str">
        <f t="shared" si="9"/>
        <v>--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5000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5000</v>
      </c>
      <c r="U109" s="17">
        <v>0</v>
      </c>
      <c r="V109" s="17">
        <v>0</v>
      </c>
      <c r="W109" s="17">
        <v>0</v>
      </c>
      <c r="X109" s="20">
        <v>5000</v>
      </c>
      <c r="Y109" s="16" t="s">
        <v>39</v>
      </c>
      <c r="Z109" s="21">
        <v>86.2</v>
      </c>
      <c r="AA109" s="20">
        <v>0</v>
      </c>
      <c r="AB109" s="17">
        <v>58</v>
      </c>
      <c r="AC109" s="22" t="s">
        <v>51</v>
      </c>
      <c r="AD109" s="23" t="str">
        <f t="shared" si="11"/>
        <v>F</v>
      </c>
      <c r="AE109" s="17">
        <v>526</v>
      </c>
      <c r="AF109" s="17">
        <v>0</v>
      </c>
      <c r="AG109" s="17">
        <v>0</v>
      </c>
      <c r="AH109" s="17">
        <v>0</v>
      </c>
      <c r="AI109" s="14" t="s">
        <v>44</v>
      </c>
    </row>
    <row r="110" spans="1:35" ht="16.5" customHeight="1">
      <c r="A110">
        <v>6079</v>
      </c>
      <c r="B110" s="12" t="str">
        <f t="shared" si="6"/>
        <v>None</v>
      </c>
      <c r="C110" s="13" t="s">
        <v>111</v>
      </c>
      <c r="D110" s="14" t="s">
        <v>72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0</v>
      </c>
      <c r="N110" s="18" t="s">
        <v>39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0</v>
      </c>
      <c r="W110" s="17">
        <v>0</v>
      </c>
      <c r="X110" s="20">
        <v>0</v>
      </c>
      <c r="Y110" s="16" t="s">
        <v>39</v>
      </c>
      <c r="Z110" s="21" t="s">
        <v>39</v>
      </c>
      <c r="AA110" s="20">
        <v>0</v>
      </c>
      <c r="AB110" s="17" t="s">
        <v>39</v>
      </c>
      <c r="AC110" s="22" t="s">
        <v>43</v>
      </c>
      <c r="AD110" s="23" t="str">
        <f t="shared" si="11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44</v>
      </c>
    </row>
    <row r="111" spans="1:35" ht="16.5" customHeight="1">
      <c r="A111">
        <v>6091</v>
      </c>
      <c r="B111" s="12" t="str">
        <f t="shared" si="6"/>
        <v>FCST</v>
      </c>
      <c r="C111" s="13" t="s">
        <v>112</v>
      </c>
      <c r="D111" s="14" t="s">
        <v>72</v>
      </c>
      <c r="E111" s="15" t="str">
        <f t="shared" si="7"/>
        <v>前八週無拉料</v>
      </c>
      <c r="F111" s="16">
        <f t="shared" si="8"/>
        <v>0</v>
      </c>
      <c r="G111" s="16" t="str">
        <f t="shared" si="9"/>
        <v>--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39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 t="s">
        <v>39</v>
      </c>
      <c r="Z111" s="21">
        <v>0</v>
      </c>
      <c r="AA111" s="20">
        <v>0</v>
      </c>
      <c r="AB111" s="17">
        <v>556</v>
      </c>
      <c r="AC111" s="22" t="s">
        <v>51</v>
      </c>
      <c r="AD111" s="23" t="str">
        <f t="shared" si="11"/>
        <v>F</v>
      </c>
      <c r="AE111" s="17">
        <v>5000</v>
      </c>
      <c r="AF111" s="17">
        <v>0</v>
      </c>
      <c r="AG111" s="17">
        <v>0</v>
      </c>
      <c r="AH111" s="17">
        <v>0</v>
      </c>
      <c r="AI111" s="14" t="s">
        <v>44</v>
      </c>
    </row>
    <row r="112" spans="1:35" ht="16.5" customHeight="1">
      <c r="A112">
        <v>6075</v>
      </c>
      <c r="B112" s="12" t="str">
        <f t="shared" si="6"/>
        <v>Normal</v>
      </c>
      <c r="C112" s="13" t="s">
        <v>113</v>
      </c>
      <c r="D112" s="14" t="s">
        <v>72</v>
      </c>
      <c r="E112" s="15">
        <f t="shared" si="7"/>
        <v>0</v>
      </c>
      <c r="F112" s="16" t="str">
        <f t="shared" si="8"/>
        <v>--</v>
      </c>
      <c r="G112" s="16">
        <f t="shared" si="9"/>
        <v>0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46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0</v>
      </c>
      <c r="Y112" s="16">
        <v>0</v>
      </c>
      <c r="Z112" s="21" t="s">
        <v>39</v>
      </c>
      <c r="AA112" s="20">
        <v>1250</v>
      </c>
      <c r="AB112" s="17" t="s">
        <v>39</v>
      </c>
      <c r="AC112" s="22" t="s">
        <v>43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6090</v>
      </c>
      <c r="B113" s="12" t="str">
        <f t="shared" si="6"/>
        <v>Normal</v>
      </c>
      <c r="C113" s="13" t="s">
        <v>114</v>
      </c>
      <c r="D113" s="14" t="s">
        <v>72</v>
      </c>
      <c r="E113" s="15">
        <f t="shared" si="7"/>
        <v>0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0</v>
      </c>
      <c r="Y113" s="16">
        <v>0</v>
      </c>
      <c r="Z113" s="21" t="s">
        <v>39</v>
      </c>
      <c r="AA113" s="20">
        <v>50</v>
      </c>
      <c r="AB113" s="17" t="s">
        <v>39</v>
      </c>
      <c r="AC113" s="22" t="s">
        <v>43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9627</v>
      </c>
      <c r="B114" s="12" t="str">
        <f t="shared" si="6"/>
        <v>Normal</v>
      </c>
      <c r="C114" s="13" t="s">
        <v>116</v>
      </c>
      <c r="D114" s="14" t="s">
        <v>117</v>
      </c>
      <c r="E114" s="15">
        <f t="shared" si="7"/>
        <v>6</v>
      </c>
      <c r="F114" s="16">
        <f t="shared" si="8"/>
        <v>21.8</v>
      </c>
      <c r="G114" s="16">
        <f t="shared" si="9"/>
        <v>0</v>
      </c>
      <c r="H114" s="16">
        <f t="shared" si="10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15000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7500</v>
      </c>
      <c r="U114" s="17">
        <v>0</v>
      </c>
      <c r="V114" s="17">
        <v>7500</v>
      </c>
      <c r="W114" s="17">
        <v>0</v>
      </c>
      <c r="X114" s="20">
        <v>15000</v>
      </c>
      <c r="Y114" s="16">
        <v>6</v>
      </c>
      <c r="Z114" s="21">
        <v>21.8</v>
      </c>
      <c r="AA114" s="20">
        <v>2500</v>
      </c>
      <c r="AB114" s="17">
        <v>687</v>
      </c>
      <c r="AC114" s="22">
        <v>0.3</v>
      </c>
      <c r="AD114" s="23">
        <f t="shared" si="11"/>
        <v>50</v>
      </c>
      <c r="AE114" s="17">
        <v>6186</v>
      </c>
      <c r="AF114" s="17">
        <v>0</v>
      </c>
      <c r="AG114" s="17">
        <v>5056</v>
      </c>
      <c r="AH114" s="17">
        <v>0</v>
      </c>
      <c r="AI114" s="14" t="s">
        <v>44</v>
      </c>
    </row>
    <row r="115" spans="1:35" ht="16.5" customHeight="1">
      <c r="A115">
        <v>6089</v>
      </c>
      <c r="B115" s="12" t="str">
        <f t="shared" si="6"/>
        <v>Normal</v>
      </c>
      <c r="C115" s="13" t="s">
        <v>118</v>
      </c>
      <c r="D115" s="14" t="s">
        <v>117</v>
      </c>
      <c r="E115" s="15">
        <f t="shared" si="7"/>
        <v>8</v>
      </c>
      <c r="F115" s="16">
        <f t="shared" si="8"/>
        <v>13.5</v>
      </c>
      <c r="G115" s="16">
        <f t="shared" si="9"/>
        <v>8</v>
      </c>
      <c r="H115" s="16">
        <f t="shared" si="10"/>
        <v>13.5</v>
      </c>
      <c r="I115" s="25" t="str">
        <f>IFERROR(VLOOKUP(C115,#REF!,8,FALSE),"")</f>
        <v/>
      </c>
      <c r="J115" s="17">
        <v>7500</v>
      </c>
      <c r="K115" s="17">
        <v>7500</v>
      </c>
      <c r="L115" s="25" t="str">
        <f>IFERROR(VLOOKUP(C115,#REF!,11,FALSE),"")</f>
        <v/>
      </c>
      <c r="M115" s="17">
        <v>7500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7500</v>
      </c>
      <c r="W115" s="17">
        <v>0</v>
      </c>
      <c r="X115" s="20">
        <v>15000</v>
      </c>
      <c r="Y115" s="16">
        <v>16</v>
      </c>
      <c r="Z115" s="21">
        <v>27</v>
      </c>
      <c r="AA115" s="20">
        <v>938</v>
      </c>
      <c r="AB115" s="17">
        <v>556</v>
      </c>
      <c r="AC115" s="22">
        <v>0.6</v>
      </c>
      <c r="AD115" s="23">
        <f t="shared" si="11"/>
        <v>100</v>
      </c>
      <c r="AE115" s="17">
        <v>2500</v>
      </c>
      <c r="AF115" s="17">
        <v>2500</v>
      </c>
      <c r="AG115" s="17">
        <v>2500</v>
      </c>
      <c r="AH115" s="17">
        <v>0</v>
      </c>
      <c r="AI115" s="14" t="s">
        <v>44</v>
      </c>
    </row>
    <row r="116" spans="1:35" ht="16.5" customHeight="1">
      <c r="A116">
        <v>6076</v>
      </c>
      <c r="B116" s="12" t="str">
        <f t="shared" si="6"/>
        <v>None</v>
      </c>
      <c r="C116" s="13" t="s">
        <v>119</v>
      </c>
      <c r="D116" s="14" t="s">
        <v>117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0</v>
      </c>
      <c r="W116" s="17">
        <v>0</v>
      </c>
      <c r="X116" s="20">
        <v>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43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6117</v>
      </c>
      <c r="B117" s="12" t="str">
        <f t="shared" si="6"/>
        <v>Normal</v>
      </c>
      <c r="C117" s="13" t="s">
        <v>120</v>
      </c>
      <c r="D117" s="14" t="s">
        <v>117</v>
      </c>
      <c r="E117" s="15">
        <f t="shared" si="7"/>
        <v>16</v>
      </c>
      <c r="F117" s="16">
        <f t="shared" si="8"/>
        <v>7.8</v>
      </c>
      <c r="G117" s="16">
        <f t="shared" si="9"/>
        <v>0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20000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20000</v>
      </c>
      <c r="U117" s="17">
        <v>0</v>
      </c>
      <c r="V117" s="17">
        <v>0</v>
      </c>
      <c r="W117" s="17">
        <v>0</v>
      </c>
      <c r="X117" s="20">
        <v>20000</v>
      </c>
      <c r="Y117" s="16">
        <v>16</v>
      </c>
      <c r="Z117" s="21">
        <v>7.8</v>
      </c>
      <c r="AA117" s="20">
        <v>1250</v>
      </c>
      <c r="AB117" s="17">
        <v>2549</v>
      </c>
      <c r="AC117" s="22">
        <v>2</v>
      </c>
      <c r="AD117" s="23">
        <f t="shared" si="11"/>
        <v>150</v>
      </c>
      <c r="AE117" s="17">
        <v>7236</v>
      </c>
      <c r="AF117" s="17">
        <v>7662</v>
      </c>
      <c r="AG117" s="17">
        <v>910</v>
      </c>
      <c r="AH117" s="17">
        <v>940</v>
      </c>
      <c r="AI117" s="14" t="s">
        <v>44</v>
      </c>
    </row>
    <row r="118" spans="1:35" ht="16.5" customHeight="1">
      <c r="A118">
        <v>6103</v>
      </c>
      <c r="B118" s="12" t="str">
        <f t="shared" si="6"/>
        <v>OverStock</v>
      </c>
      <c r="C118" s="13" t="s">
        <v>121</v>
      </c>
      <c r="D118" s="14" t="s">
        <v>117</v>
      </c>
      <c r="E118" s="15">
        <f t="shared" si="7"/>
        <v>184.6</v>
      </c>
      <c r="F118" s="16">
        <f t="shared" si="8"/>
        <v>0.9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2400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2400</v>
      </c>
      <c r="U118" s="17">
        <v>0</v>
      </c>
      <c r="V118" s="17">
        <v>0</v>
      </c>
      <c r="W118" s="17">
        <v>0</v>
      </c>
      <c r="X118" s="20">
        <v>2400</v>
      </c>
      <c r="Y118" s="16">
        <v>184.6</v>
      </c>
      <c r="Z118" s="21">
        <v>0.9</v>
      </c>
      <c r="AA118" s="20">
        <v>13</v>
      </c>
      <c r="AB118" s="17">
        <v>2549</v>
      </c>
      <c r="AC118" s="22">
        <v>196.1</v>
      </c>
      <c r="AD118" s="23">
        <f t="shared" si="11"/>
        <v>150</v>
      </c>
      <c r="AE118" s="17">
        <v>7236</v>
      </c>
      <c r="AF118" s="17">
        <v>7662</v>
      </c>
      <c r="AG118" s="17">
        <v>910</v>
      </c>
      <c r="AH118" s="17">
        <v>940</v>
      </c>
      <c r="AI118" s="14" t="s">
        <v>44</v>
      </c>
    </row>
    <row r="119" spans="1:35" ht="16.5" customHeight="1">
      <c r="A119">
        <v>6097</v>
      </c>
      <c r="B119" s="12" t="str">
        <f t="shared" si="6"/>
        <v>Normal</v>
      </c>
      <c r="C119" s="13" t="s">
        <v>122</v>
      </c>
      <c r="D119" s="14" t="s">
        <v>117</v>
      </c>
      <c r="E119" s="15">
        <f t="shared" si="7"/>
        <v>0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0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0</v>
      </c>
      <c r="W119" s="17">
        <v>0</v>
      </c>
      <c r="X119" s="20">
        <v>0</v>
      </c>
      <c r="Y119" s="16">
        <v>0</v>
      </c>
      <c r="Z119" s="21" t="s">
        <v>39</v>
      </c>
      <c r="AA119" s="20">
        <v>1250</v>
      </c>
      <c r="AB119" s="17" t="s">
        <v>39</v>
      </c>
      <c r="AC119" s="22" t="s">
        <v>43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6098</v>
      </c>
      <c r="B120" s="12" t="str">
        <f t="shared" si="6"/>
        <v>FCST</v>
      </c>
      <c r="C120" s="13" t="s">
        <v>123</v>
      </c>
      <c r="D120" s="14" t="s">
        <v>72</v>
      </c>
      <c r="E120" s="15" t="str">
        <f t="shared" si="7"/>
        <v>前八週無拉料</v>
      </c>
      <c r="F120" s="16">
        <f t="shared" si="8"/>
        <v>0</v>
      </c>
      <c r="G120" s="16" t="str">
        <f t="shared" si="9"/>
        <v>--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39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 t="s">
        <v>39</v>
      </c>
      <c r="Z120" s="21">
        <v>0</v>
      </c>
      <c r="AA120" s="20">
        <v>0</v>
      </c>
      <c r="AB120" s="17">
        <v>215</v>
      </c>
      <c r="AC120" s="22" t="s">
        <v>51</v>
      </c>
      <c r="AD120" s="23" t="str">
        <f t="shared" si="11"/>
        <v>F</v>
      </c>
      <c r="AE120" s="17">
        <v>1739</v>
      </c>
      <c r="AF120" s="17">
        <v>200</v>
      </c>
      <c r="AG120" s="17">
        <v>736</v>
      </c>
      <c r="AH120" s="17">
        <v>0</v>
      </c>
      <c r="AI120" s="14" t="s">
        <v>44</v>
      </c>
    </row>
    <row r="121" spans="1:35" ht="16.5" customHeight="1">
      <c r="A121">
        <v>6077</v>
      </c>
      <c r="B121" s="12" t="str">
        <f t="shared" si="6"/>
        <v>FCST</v>
      </c>
      <c r="C121" s="13" t="s">
        <v>124</v>
      </c>
      <c r="D121" s="14" t="s">
        <v>72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39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0</v>
      </c>
      <c r="Y121" s="16" t="s">
        <v>39</v>
      </c>
      <c r="Z121" s="21">
        <v>0</v>
      </c>
      <c r="AA121" s="20">
        <v>0</v>
      </c>
      <c r="AB121" s="17">
        <v>1333</v>
      </c>
      <c r="AC121" s="22" t="s">
        <v>51</v>
      </c>
      <c r="AD121" s="23" t="str">
        <f t="shared" si="11"/>
        <v>F</v>
      </c>
      <c r="AE121" s="17">
        <v>12000</v>
      </c>
      <c r="AF121" s="17">
        <v>0</v>
      </c>
      <c r="AG121" s="17">
        <v>0</v>
      </c>
      <c r="AH121" s="17">
        <v>0</v>
      </c>
      <c r="AI121" s="14" t="s">
        <v>44</v>
      </c>
    </row>
    <row r="122" spans="1:35" ht="16.5" customHeight="1">
      <c r="A122">
        <v>6118</v>
      </c>
      <c r="B122" s="12" t="str">
        <f t="shared" si="6"/>
        <v>None</v>
      </c>
      <c r="C122" s="13" t="s">
        <v>125</v>
      </c>
      <c r="D122" s="14" t="s">
        <v>72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39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43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6125</v>
      </c>
      <c r="B123" s="12" t="str">
        <f t="shared" si="6"/>
        <v>FCST</v>
      </c>
      <c r="C123" s="13" t="s">
        <v>126</v>
      </c>
      <c r="D123" s="14" t="s">
        <v>72</v>
      </c>
      <c r="E123" s="15" t="str">
        <f t="shared" si="7"/>
        <v>前八週無拉料</v>
      </c>
      <c r="F123" s="16">
        <f t="shared" si="8"/>
        <v>0</v>
      </c>
      <c r="G123" s="16" t="str">
        <f t="shared" si="9"/>
        <v>--</v>
      </c>
      <c r="H123" s="16">
        <f t="shared" si="10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39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 t="s">
        <v>39</v>
      </c>
      <c r="Z123" s="21">
        <v>0</v>
      </c>
      <c r="AA123" s="20">
        <v>0</v>
      </c>
      <c r="AB123" s="17">
        <v>56</v>
      </c>
      <c r="AC123" s="22" t="s">
        <v>51</v>
      </c>
      <c r="AD123" s="23" t="str">
        <f t="shared" si="11"/>
        <v>F</v>
      </c>
      <c r="AE123" s="17">
        <v>0</v>
      </c>
      <c r="AF123" s="17">
        <v>500</v>
      </c>
      <c r="AG123" s="17">
        <v>0</v>
      </c>
      <c r="AH123" s="17">
        <v>0</v>
      </c>
      <c r="AI123" s="14" t="s">
        <v>44</v>
      </c>
    </row>
    <row r="124" spans="1:35" ht="16.5" customHeight="1">
      <c r="A124">
        <v>9267</v>
      </c>
      <c r="B124" s="12" t="str">
        <f t="shared" si="6"/>
        <v>Normal</v>
      </c>
      <c r="C124" s="13" t="s">
        <v>127</v>
      </c>
      <c r="D124" s="14" t="s">
        <v>63</v>
      </c>
      <c r="E124" s="15">
        <f t="shared" si="7"/>
        <v>0</v>
      </c>
      <c r="F124" s="16">
        <f t="shared" si="8"/>
        <v>0</v>
      </c>
      <c r="G124" s="16">
        <f t="shared" si="9"/>
        <v>2.2999999999999998</v>
      </c>
      <c r="H124" s="16">
        <f t="shared" si="10"/>
        <v>15.4</v>
      </c>
      <c r="I124" s="25" t="str">
        <f>IFERROR(VLOOKUP(C124,#REF!,8,FALSE),"")</f>
        <v/>
      </c>
      <c r="J124" s="17">
        <v>6000</v>
      </c>
      <c r="K124" s="17">
        <v>0</v>
      </c>
      <c r="L124" s="25" t="str">
        <f>IFERROR(VLOOKUP(C124,#REF!,11,FALSE),"")</f>
        <v/>
      </c>
      <c r="M124" s="17">
        <v>0</v>
      </c>
      <c r="N124" s="18" t="s">
        <v>49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6000</v>
      </c>
      <c r="Y124" s="16">
        <v>2.2999999999999998</v>
      </c>
      <c r="Z124" s="21">
        <v>15.4</v>
      </c>
      <c r="AA124" s="20">
        <v>2625</v>
      </c>
      <c r="AB124" s="17">
        <v>389</v>
      </c>
      <c r="AC124" s="22">
        <v>0.1</v>
      </c>
      <c r="AD124" s="23">
        <f t="shared" si="11"/>
        <v>50</v>
      </c>
      <c r="AE124" s="17">
        <v>1378</v>
      </c>
      <c r="AF124" s="17">
        <v>2120</v>
      </c>
      <c r="AG124" s="17">
        <v>4640</v>
      </c>
      <c r="AH124" s="17">
        <v>0</v>
      </c>
      <c r="AI124" s="14" t="s">
        <v>44</v>
      </c>
    </row>
    <row r="125" spans="1:35" ht="16.5" customHeight="1">
      <c r="A125">
        <v>1933</v>
      </c>
      <c r="B125" s="12" t="str">
        <f t="shared" si="6"/>
        <v>Normal</v>
      </c>
      <c r="C125" s="13" t="s">
        <v>128</v>
      </c>
      <c r="D125" s="14" t="s">
        <v>129</v>
      </c>
      <c r="E125" s="15">
        <f t="shared" si="7"/>
        <v>0</v>
      </c>
      <c r="F125" s="16">
        <f t="shared" si="8"/>
        <v>0</v>
      </c>
      <c r="G125" s="16">
        <f t="shared" si="9"/>
        <v>0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>
        <v>8</v>
      </c>
      <c r="Z125" s="21">
        <v>5.0999999999999996</v>
      </c>
      <c r="AA125" s="20">
        <v>750</v>
      </c>
      <c r="AB125" s="17">
        <v>1167</v>
      </c>
      <c r="AC125" s="22">
        <v>1.6</v>
      </c>
      <c r="AD125" s="23">
        <f t="shared" si="11"/>
        <v>100</v>
      </c>
      <c r="AE125" s="17">
        <v>6534</v>
      </c>
      <c r="AF125" s="17">
        <v>3969</v>
      </c>
      <c r="AG125" s="17">
        <v>0</v>
      </c>
      <c r="AH125" s="17">
        <v>0</v>
      </c>
      <c r="AI125" s="14" t="s">
        <v>44</v>
      </c>
    </row>
    <row r="126" spans="1:35" ht="16.5" customHeight="1">
      <c r="A126">
        <v>6150</v>
      </c>
      <c r="B126" s="12" t="str">
        <f t="shared" si="6"/>
        <v>Normal</v>
      </c>
      <c r="C126" s="13" t="s">
        <v>130</v>
      </c>
      <c r="D126" s="14" t="s">
        <v>129</v>
      </c>
      <c r="E126" s="15">
        <f t="shared" si="7"/>
        <v>0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46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>
        <v>0</v>
      </c>
      <c r="Z126" s="21" t="s">
        <v>39</v>
      </c>
      <c r="AA126" s="20">
        <v>1250</v>
      </c>
      <c r="AB126" s="17" t="s">
        <v>39</v>
      </c>
      <c r="AC126" s="22" t="s">
        <v>43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1936</v>
      </c>
      <c r="B127" s="12" t="str">
        <f t="shared" si="6"/>
        <v>None</v>
      </c>
      <c r="C127" s="13" t="s">
        <v>131</v>
      </c>
      <c r="D127" s="14" t="s">
        <v>63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49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 t="s">
        <v>39</v>
      </c>
      <c r="AA127" s="20">
        <v>0</v>
      </c>
      <c r="AB127" s="17">
        <v>0</v>
      </c>
      <c r="AC127" s="22" t="s">
        <v>43</v>
      </c>
      <c r="AD127" s="23" t="str">
        <f t="shared" si="11"/>
        <v>E</v>
      </c>
      <c r="AE127" s="17">
        <v>0</v>
      </c>
      <c r="AF127" s="17">
        <v>0</v>
      </c>
      <c r="AG127" s="17">
        <v>42441</v>
      </c>
      <c r="AH127" s="17">
        <v>0</v>
      </c>
      <c r="AI127" s="14" t="s">
        <v>44</v>
      </c>
    </row>
    <row r="128" spans="1:35" ht="16.5" customHeight="1">
      <c r="A128">
        <v>5068</v>
      </c>
      <c r="B128" s="12" t="str">
        <f t="shared" si="6"/>
        <v>OverStock</v>
      </c>
      <c r="C128" s="13" t="s">
        <v>132</v>
      </c>
      <c r="D128" s="14" t="s">
        <v>63</v>
      </c>
      <c r="E128" s="15">
        <f t="shared" si="7"/>
        <v>20</v>
      </c>
      <c r="F128" s="16">
        <f t="shared" si="8"/>
        <v>45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15000</v>
      </c>
      <c r="N128" s="18" t="s">
        <v>67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9000</v>
      </c>
      <c r="U128" s="17">
        <v>0</v>
      </c>
      <c r="V128" s="17">
        <v>6000</v>
      </c>
      <c r="W128" s="17">
        <v>0</v>
      </c>
      <c r="X128" s="20">
        <v>15000</v>
      </c>
      <c r="Y128" s="16">
        <v>20</v>
      </c>
      <c r="Z128" s="21">
        <v>45</v>
      </c>
      <c r="AA128" s="20">
        <v>750</v>
      </c>
      <c r="AB128" s="17">
        <v>333</v>
      </c>
      <c r="AC128" s="22">
        <v>0.4</v>
      </c>
      <c r="AD128" s="23">
        <f t="shared" si="11"/>
        <v>50</v>
      </c>
      <c r="AE128" s="17">
        <v>3000</v>
      </c>
      <c r="AF128" s="17">
        <v>0</v>
      </c>
      <c r="AG128" s="17">
        <v>6000</v>
      </c>
      <c r="AH128" s="17">
        <v>0</v>
      </c>
      <c r="AI128" s="14" t="s">
        <v>44</v>
      </c>
    </row>
    <row r="129" spans="1:35" ht="16.5" customHeight="1">
      <c r="A129">
        <v>8939</v>
      </c>
      <c r="B129" s="12" t="str">
        <f t="shared" si="6"/>
        <v>OverStock</v>
      </c>
      <c r="C129" s="13" t="s">
        <v>133</v>
      </c>
      <c r="D129" s="14" t="s">
        <v>63</v>
      </c>
      <c r="E129" s="15">
        <f t="shared" si="7"/>
        <v>12.9</v>
      </c>
      <c r="F129" s="16">
        <f t="shared" si="8"/>
        <v>7</v>
      </c>
      <c r="G129" s="16">
        <f t="shared" si="9"/>
        <v>21.4</v>
      </c>
      <c r="H129" s="16">
        <f t="shared" si="10"/>
        <v>11.5</v>
      </c>
      <c r="I129" s="25" t="str">
        <f>IFERROR(VLOOKUP(C129,#REF!,8,FALSE),"")</f>
        <v/>
      </c>
      <c r="J129" s="17">
        <v>3980000</v>
      </c>
      <c r="K129" s="17">
        <v>2850000</v>
      </c>
      <c r="L129" s="25" t="str">
        <f>IFERROR(VLOOKUP(C129,#REF!,11,FALSE),"")</f>
        <v/>
      </c>
      <c r="M129" s="17">
        <v>2410000</v>
      </c>
      <c r="N129" s="18" t="s">
        <v>49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80000</v>
      </c>
      <c r="U129" s="17">
        <v>660000</v>
      </c>
      <c r="V129" s="17">
        <v>1670000</v>
      </c>
      <c r="W129" s="17">
        <v>0</v>
      </c>
      <c r="X129" s="20">
        <v>6390000</v>
      </c>
      <c r="Y129" s="16">
        <v>34.299999999999997</v>
      </c>
      <c r="Z129" s="21">
        <v>18.399999999999999</v>
      </c>
      <c r="AA129" s="20">
        <v>186250</v>
      </c>
      <c r="AB129" s="17">
        <v>346695</v>
      </c>
      <c r="AC129" s="22">
        <v>1.9</v>
      </c>
      <c r="AD129" s="23">
        <f t="shared" si="11"/>
        <v>100</v>
      </c>
      <c r="AE129" s="17">
        <v>1507473</v>
      </c>
      <c r="AF129" s="17">
        <v>1612778</v>
      </c>
      <c r="AG129" s="17">
        <v>1766078</v>
      </c>
      <c r="AH129" s="17">
        <v>0</v>
      </c>
      <c r="AI129" s="14" t="s">
        <v>44</v>
      </c>
    </row>
    <row r="130" spans="1:35" ht="16.5" customHeight="1">
      <c r="A130">
        <v>6049</v>
      </c>
      <c r="B130" s="12" t="str">
        <f t="shared" si="6"/>
        <v>Normal</v>
      </c>
      <c r="C130" s="13" t="s">
        <v>134</v>
      </c>
      <c r="D130" s="14" t="s">
        <v>63</v>
      </c>
      <c r="E130" s="15">
        <f t="shared" si="7"/>
        <v>12.8</v>
      </c>
      <c r="F130" s="16">
        <f t="shared" si="8"/>
        <v>17.3</v>
      </c>
      <c r="G130" s="16">
        <f t="shared" si="9"/>
        <v>0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510000</v>
      </c>
      <c r="N130" s="18" t="s">
        <v>49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20000</v>
      </c>
      <c r="U130" s="17">
        <v>0</v>
      </c>
      <c r="V130" s="17">
        <v>490000</v>
      </c>
      <c r="W130" s="17">
        <v>0</v>
      </c>
      <c r="X130" s="20">
        <v>510000</v>
      </c>
      <c r="Y130" s="16">
        <v>12.8</v>
      </c>
      <c r="Z130" s="21">
        <v>17.3</v>
      </c>
      <c r="AA130" s="20">
        <v>40000</v>
      </c>
      <c r="AB130" s="17">
        <v>29558</v>
      </c>
      <c r="AC130" s="22">
        <v>0.7</v>
      </c>
      <c r="AD130" s="23">
        <f t="shared" si="11"/>
        <v>100</v>
      </c>
      <c r="AE130" s="17">
        <v>266024</v>
      </c>
      <c r="AF130" s="17">
        <v>0</v>
      </c>
      <c r="AG130" s="17">
        <v>0</v>
      </c>
      <c r="AH130" s="17">
        <v>0</v>
      </c>
      <c r="AI130" s="14" t="s">
        <v>44</v>
      </c>
    </row>
    <row r="131" spans="1:35" ht="16.5" customHeight="1">
      <c r="A131">
        <v>8802</v>
      </c>
      <c r="B131" s="12" t="str">
        <f t="shared" si="6"/>
        <v>OverStock</v>
      </c>
      <c r="C131" s="13" t="s">
        <v>135</v>
      </c>
      <c r="D131" s="14" t="s">
        <v>63</v>
      </c>
      <c r="E131" s="15">
        <f t="shared" si="7"/>
        <v>90.1</v>
      </c>
      <c r="F131" s="16">
        <f t="shared" si="8"/>
        <v>15.8</v>
      </c>
      <c r="G131" s="16">
        <f t="shared" si="9"/>
        <v>0</v>
      </c>
      <c r="H131" s="16">
        <f t="shared" si="10"/>
        <v>0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11490000</v>
      </c>
      <c r="N131" s="18" t="s">
        <v>49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4200000</v>
      </c>
      <c r="U131" s="17">
        <v>0</v>
      </c>
      <c r="V131" s="17">
        <v>7290000</v>
      </c>
      <c r="W131" s="17">
        <v>0</v>
      </c>
      <c r="X131" s="20">
        <v>11490000</v>
      </c>
      <c r="Y131" s="16">
        <v>90.1</v>
      </c>
      <c r="Z131" s="21">
        <v>15.8</v>
      </c>
      <c r="AA131" s="20">
        <v>127500</v>
      </c>
      <c r="AB131" s="17">
        <v>725752</v>
      </c>
      <c r="AC131" s="22">
        <v>5.7</v>
      </c>
      <c r="AD131" s="23">
        <f t="shared" si="11"/>
        <v>150</v>
      </c>
      <c r="AE131" s="17">
        <v>3236883</v>
      </c>
      <c r="AF131" s="17">
        <v>3294882</v>
      </c>
      <c r="AG131" s="17">
        <v>3365382</v>
      </c>
      <c r="AH131" s="17">
        <v>0</v>
      </c>
      <c r="AI131" s="14" t="s">
        <v>44</v>
      </c>
    </row>
    <row r="132" spans="1:35" ht="16.5" customHeight="1">
      <c r="A132">
        <v>5341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136</v>
      </c>
      <c r="D132" s="14" t="s">
        <v>63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13.5</v>
      </c>
      <c r="I132" s="25" t="str">
        <f>IFERROR(VLOOKUP(C132,#REF!,8,FALSE),"")</f>
        <v/>
      </c>
      <c r="J132" s="17">
        <v>90000</v>
      </c>
      <c r="K132" s="17">
        <v>70000</v>
      </c>
      <c r="L132" s="25" t="str">
        <f>IFERROR(VLOOKUP(C132,#REF!,11,FALSE),"")</f>
        <v/>
      </c>
      <c r="M132" s="17">
        <v>0</v>
      </c>
      <c r="N132" s="18" t="s">
        <v>49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90000</v>
      </c>
      <c r="Y132" s="16" t="s">
        <v>39</v>
      </c>
      <c r="Z132" s="21">
        <v>13.5</v>
      </c>
      <c r="AA132" s="20">
        <v>0</v>
      </c>
      <c r="AB132" s="17">
        <v>6667</v>
      </c>
      <c r="AC132" s="22" t="s">
        <v>51</v>
      </c>
      <c r="AD132" s="23" t="str">
        <f t="shared" ref="AD132:AD195" si="17">IF($AC132="E","E",IF($AC132="F","F",IF($AC132&lt;0.5,50,IF($AC132&lt;2,100,150))))</f>
        <v>F</v>
      </c>
      <c r="AE132" s="17">
        <v>30000</v>
      </c>
      <c r="AF132" s="17">
        <v>30000</v>
      </c>
      <c r="AG132" s="17">
        <v>30000</v>
      </c>
      <c r="AH132" s="17">
        <v>0</v>
      </c>
      <c r="AI132" s="14" t="s">
        <v>44</v>
      </c>
    </row>
    <row r="133" spans="1:35" ht="16.5" customHeight="1">
      <c r="A133">
        <v>6129</v>
      </c>
      <c r="B133" s="12" t="str">
        <f t="shared" si="12"/>
        <v>OverStock</v>
      </c>
      <c r="C133" s="13" t="s">
        <v>137</v>
      </c>
      <c r="D133" s="14" t="s">
        <v>63</v>
      </c>
      <c r="E133" s="15">
        <f t="shared" si="13"/>
        <v>13.2</v>
      </c>
      <c r="F133" s="16">
        <f t="shared" si="14"/>
        <v>6.5</v>
      </c>
      <c r="G133" s="16">
        <f t="shared" si="15"/>
        <v>23.6</v>
      </c>
      <c r="H133" s="16">
        <f t="shared" si="16"/>
        <v>11.6</v>
      </c>
      <c r="I133" s="25" t="str">
        <f>IFERROR(VLOOKUP(C133,#REF!,8,FALSE),"")</f>
        <v/>
      </c>
      <c r="J133" s="17">
        <v>590000</v>
      </c>
      <c r="K133" s="17">
        <v>590000</v>
      </c>
      <c r="L133" s="25" t="str">
        <f>IFERROR(VLOOKUP(C133,#REF!,11,FALSE),"")</f>
        <v/>
      </c>
      <c r="M133" s="17">
        <v>330000</v>
      </c>
      <c r="N133" s="18" t="s">
        <v>49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330000</v>
      </c>
      <c r="U133" s="17">
        <v>0</v>
      </c>
      <c r="V133" s="17">
        <v>0</v>
      </c>
      <c r="W133" s="17">
        <v>0</v>
      </c>
      <c r="X133" s="20">
        <v>920000</v>
      </c>
      <c r="Y133" s="16">
        <v>36.799999999999997</v>
      </c>
      <c r="Z133" s="21">
        <v>18</v>
      </c>
      <c r="AA133" s="20">
        <v>25000</v>
      </c>
      <c r="AB133" s="17">
        <v>51068</v>
      </c>
      <c r="AC133" s="22">
        <v>2</v>
      </c>
      <c r="AD133" s="23">
        <f t="shared" si="17"/>
        <v>150</v>
      </c>
      <c r="AE133" s="17">
        <v>281640</v>
      </c>
      <c r="AF133" s="17">
        <v>168187</v>
      </c>
      <c r="AG133" s="17">
        <v>212035</v>
      </c>
      <c r="AH133" s="17">
        <v>171390</v>
      </c>
      <c r="AI133" s="14" t="s">
        <v>44</v>
      </c>
    </row>
    <row r="134" spans="1:35" ht="16.5" customHeight="1">
      <c r="A134">
        <v>4442</v>
      </c>
      <c r="B134" s="12" t="str">
        <f t="shared" si="12"/>
        <v>None</v>
      </c>
      <c r="C134" s="13" t="s">
        <v>138</v>
      </c>
      <c r="D134" s="14" t="s">
        <v>63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39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0</v>
      </c>
      <c r="Y134" s="16" t="s">
        <v>39</v>
      </c>
      <c r="Z134" s="21" t="s">
        <v>39</v>
      </c>
      <c r="AA134" s="20">
        <v>0</v>
      </c>
      <c r="AB134" s="17">
        <v>0</v>
      </c>
      <c r="AC134" s="22" t="s">
        <v>43</v>
      </c>
      <c r="AD134" s="23" t="str">
        <f t="shared" si="17"/>
        <v>E</v>
      </c>
      <c r="AE134" s="17">
        <v>0</v>
      </c>
      <c r="AF134" s="17">
        <v>0</v>
      </c>
      <c r="AG134" s="17">
        <v>30000</v>
      </c>
      <c r="AH134" s="17">
        <v>0</v>
      </c>
      <c r="AI134" s="14" t="s">
        <v>44</v>
      </c>
    </row>
    <row r="135" spans="1:35" ht="16.5" customHeight="1">
      <c r="A135">
        <v>8404</v>
      </c>
      <c r="B135" s="12" t="str">
        <f t="shared" si="12"/>
        <v>None</v>
      </c>
      <c r="C135" s="13" t="s">
        <v>141</v>
      </c>
      <c r="D135" s="14" t="s">
        <v>72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0</v>
      </c>
      <c r="N135" s="18" t="s">
        <v>46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4444</v>
      </c>
      <c r="B136" s="12" t="str">
        <f t="shared" si="12"/>
        <v>Normal</v>
      </c>
      <c r="C136" s="13" t="s">
        <v>142</v>
      </c>
      <c r="D136" s="14" t="s">
        <v>72</v>
      </c>
      <c r="E136" s="15">
        <f t="shared" si="13"/>
        <v>0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0</v>
      </c>
      <c r="N136" s="18" t="s">
        <v>46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0</v>
      </c>
      <c r="Y136" s="16">
        <v>0</v>
      </c>
      <c r="Z136" s="21" t="s">
        <v>39</v>
      </c>
      <c r="AA136" s="20">
        <v>100</v>
      </c>
      <c r="AB136" s="17" t="s">
        <v>39</v>
      </c>
      <c r="AC136" s="22" t="s">
        <v>43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4443</v>
      </c>
      <c r="B137" s="12" t="str">
        <f t="shared" si="12"/>
        <v>Normal</v>
      </c>
      <c r="C137" s="13" t="s">
        <v>144</v>
      </c>
      <c r="D137" s="14" t="s">
        <v>48</v>
      </c>
      <c r="E137" s="15">
        <f t="shared" si="13"/>
        <v>14.8</v>
      </c>
      <c r="F137" s="16">
        <f t="shared" si="14"/>
        <v>17.7</v>
      </c>
      <c r="G137" s="16">
        <f t="shared" si="15"/>
        <v>0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1410000</v>
      </c>
      <c r="N137" s="18" t="s">
        <v>49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1410000</v>
      </c>
      <c r="U137" s="17">
        <v>0</v>
      </c>
      <c r="V137" s="17">
        <v>0</v>
      </c>
      <c r="W137" s="17">
        <v>0</v>
      </c>
      <c r="X137" s="20">
        <v>1410000</v>
      </c>
      <c r="Y137" s="16">
        <v>14.8</v>
      </c>
      <c r="Z137" s="21">
        <v>17.7</v>
      </c>
      <c r="AA137" s="20">
        <v>95250</v>
      </c>
      <c r="AB137" s="17">
        <v>79521</v>
      </c>
      <c r="AC137" s="22">
        <v>0.8</v>
      </c>
      <c r="AD137" s="23">
        <f t="shared" si="17"/>
        <v>100</v>
      </c>
      <c r="AE137" s="17">
        <v>333712</v>
      </c>
      <c r="AF137" s="17">
        <v>381979</v>
      </c>
      <c r="AG137" s="17">
        <v>465187</v>
      </c>
      <c r="AH137" s="17">
        <v>312488</v>
      </c>
      <c r="AI137" s="14" t="s">
        <v>44</v>
      </c>
    </row>
    <row r="138" spans="1:35" ht="16.5" customHeight="1">
      <c r="A138">
        <v>6013</v>
      </c>
      <c r="B138" s="12" t="str">
        <f t="shared" si="12"/>
        <v>Normal</v>
      </c>
      <c r="C138" s="13" t="s">
        <v>145</v>
      </c>
      <c r="D138" s="14" t="s">
        <v>48</v>
      </c>
      <c r="E138" s="15">
        <f t="shared" si="13"/>
        <v>0</v>
      </c>
      <c r="F138" s="16">
        <f t="shared" si="14"/>
        <v>0</v>
      </c>
      <c r="G138" s="16">
        <f t="shared" si="15"/>
        <v>0</v>
      </c>
      <c r="H138" s="16">
        <f t="shared" si="16"/>
        <v>0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49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>
        <v>0</v>
      </c>
      <c r="Z138" s="21">
        <v>0</v>
      </c>
      <c r="AA138" s="20">
        <v>213</v>
      </c>
      <c r="AB138" s="17">
        <v>19779</v>
      </c>
      <c r="AC138" s="22">
        <v>92.9</v>
      </c>
      <c r="AD138" s="23">
        <f t="shared" si="17"/>
        <v>150</v>
      </c>
      <c r="AE138" s="17">
        <v>55010</v>
      </c>
      <c r="AF138" s="17">
        <v>123000</v>
      </c>
      <c r="AG138" s="17">
        <v>183001</v>
      </c>
      <c r="AH138" s="17">
        <v>91003</v>
      </c>
      <c r="AI138" s="14" t="s">
        <v>44</v>
      </c>
    </row>
    <row r="139" spans="1:35" ht="16.5" customHeight="1">
      <c r="A139">
        <v>5069</v>
      </c>
      <c r="B139" s="12" t="str">
        <f t="shared" si="12"/>
        <v>ZeroZero</v>
      </c>
      <c r="C139" s="13" t="s">
        <v>146</v>
      </c>
      <c r="D139" s="14" t="s">
        <v>48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168000</v>
      </c>
      <c r="K139" s="17">
        <v>168000</v>
      </c>
      <c r="L139" s="25" t="str">
        <f>IFERROR(VLOOKUP(C139,#REF!,11,FALSE),"")</f>
        <v/>
      </c>
      <c r="M139" s="17">
        <v>0</v>
      </c>
      <c r="N139" s="18" t="s">
        <v>49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168000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43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1943</v>
      </c>
      <c r="B140" s="12" t="str">
        <f t="shared" si="12"/>
        <v>Normal</v>
      </c>
      <c r="C140" s="13" t="s">
        <v>147</v>
      </c>
      <c r="D140" s="14" t="s">
        <v>48</v>
      </c>
      <c r="E140" s="15">
        <f t="shared" si="13"/>
        <v>9.3000000000000007</v>
      </c>
      <c r="F140" s="16">
        <f t="shared" si="14"/>
        <v>583.29999999999995</v>
      </c>
      <c r="G140" s="16">
        <f t="shared" si="15"/>
        <v>0</v>
      </c>
      <c r="H140" s="16">
        <f t="shared" si="16"/>
        <v>0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14000</v>
      </c>
      <c r="N140" s="18" t="s">
        <v>49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14000</v>
      </c>
      <c r="U140" s="17">
        <v>0</v>
      </c>
      <c r="V140" s="17">
        <v>0</v>
      </c>
      <c r="W140" s="17">
        <v>0</v>
      </c>
      <c r="X140" s="20">
        <v>14000</v>
      </c>
      <c r="Y140" s="16">
        <v>9.3000000000000007</v>
      </c>
      <c r="Z140" s="21">
        <v>583.29999999999995</v>
      </c>
      <c r="AA140" s="20">
        <v>1500</v>
      </c>
      <c r="AB140" s="17">
        <v>24</v>
      </c>
      <c r="AC140" s="22">
        <v>0</v>
      </c>
      <c r="AD140" s="23">
        <f t="shared" si="17"/>
        <v>50</v>
      </c>
      <c r="AE140" s="17">
        <v>0</v>
      </c>
      <c r="AF140" s="17">
        <v>220</v>
      </c>
      <c r="AG140" s="17">
        <v>2320</v>
      </c>
      <c r="AH140" s="17">
        <v>0</v>
      </c>
      <c r="AI140" s="14" t="s">
        <v>44</v>
      </c>
    </row>
    <row r="141" spans="1:35" ht="16.5" customHeight="1">
      <c r="A141">
        <v>6050</v>
      </c>
      <c r="B141" s="12" t="str">
        <f t="shared" si="12"/>
        <v>OverStock</v>
      </c>
      <c r="C141" s="13" t="s">
        <v>148</v>
      </c>
      <c r="D141" s="14" t="s">
        <v>48</v>
      </c>
      <c r="E141" s="15">
        <f t="shared" si="13"/>
        <v>18.100000000000001</v>
      </c>
      <c r="F141" s="16">
        <f t="shared" si="14"/>
        <v>161.9</v>
      </c>
      <c r="G141" s="16">
        <f t="shared" si="15"/>
        <v>0</v>
      </c>
      <c r="H141" s="16">
        <f t="shared" si="16"/>
        <v>0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13600</v>
      </c>
      <c r="N141" s="18" t="s">
        <v>49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13600</v>
      </c>
      <c r="U141" s="17">
        <v>0</v>
      </c>
      <c r="V141" s="17">
        <v>0</v>
      </c>
      <c r="W141" s="17">
        <v>0</v>
      </c>
      <c r="X141" s="20">
        <v>13600</v>
      </c>
      <c r="Y141" s="16">
        <v>18.100000000000001</v>
      </c>
      <c r="Z141" s="21">
        <v>161.9</v>
      </c>
      <c r="AA141" s="20">
        <v>750</v>
      </c>
      <c r="AB141" s="17">
        <v>84</v>
      </c>
      <c r="AC141" s="22">
        <v>0.1</v>
      </c>
      <c r="AD141" s="23">
        <f t="shared" si="17"/>
        <v>50</v>
      </c>
      <c r="AE141" s="17">
        <v>0</v>
      </c>
      <c r="AF141" s="17">
        <v>757</v>
      </c>
      <c r="AG141" s="17">
        <v>2320</v>
      </c>
      <c r="AH141" s="17">
        <v>0</v>
      </c>
      <c r="AI141" s="14" t="s">
        <v>44</v>
      </c>
    </row>
    <row r="142" spans="1:35" ht="16.5" customHeight="1">
      <c r="A142">
        <v>6145</v>
      </c>
      <c r="B142" s="12" t="str">
        <f t="shared" si="12"/>
        <v>None</v>
      </c>
      <c r="C142" s="13" t="s">
        <v>149</v>
      </c>
      <c r="D142" s="14" t="s">
        <v>41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0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0</v>
      </c>
      <c r="Y142" s="16" t="s">
        <v>39</v>
      </c>
      <c r="Z142" s="21" t="s">
        <v>39</v>
      </c>
      <c r="AA142" s="20">
        <v>0</v>
      </c>
      <c r="AB142" s="17" t="s">
        <v>39</v>
      </c>
      <c r="AC142" s="22" t="s">
        <v>43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5104</v>
      </c>
      <c r="B143" s="12" t="str">
        <f t="shared" si="12"/>
        <v>Normal</v>
      </c>
      <c r="C143" s="13" t="s">
        <v>150</v>
      </c>
      <c r="D143" s="14" t="s">
        <v>41</v>
      </c>
      <c r="E143" s="15">
        <f t="shared" si="13"/>
        <v>1.6</v>
      </c>
      <c r="F143" s="16">
        <f t="shared" si="14"/>
        <v>0.7</v>
      </c>
      <c r="G143" s="16">
        <f t="shared" si="15"/>
        <v>0</v>
      </c>
      <c r="H143" s="16">
        <f t="shared" si="16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3040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3040</v>
      </c>
      <c r="U143" s="17">
        <v>0</v>
      </c>
      <c r="V143" s="17">
        <v>0</v>
      </c>
      <c r="W143" s="17">
        <v>0</v>
      </c>
      <c r="X143" s="20">
        <v>3040</v>
      </c>
      <c r="Y143" s="16">
        <v>1.6</v>
      </c>
      <c r="Z143" s="21">
        <v>0.7</v>
      </c>
      <c r="AA143" s="20">
        <v>1900</v>
      </c>
      <c r="AB143" s="17">
        <v>4211</v>
      </c>
      <c r="AC143" s="22">
        <v>2.2000000000000002</v>
      </c>
      <c r="AD143" s="23">
        <f t="shared" si="17"/>
        <v>150</v>
      </c>
      <c r="AE143" s="17">
        <v>16961</v>
      </c>
      <c r="AF143" s="17">
        <v>20589</v>
      </c>
      <c r="AG143" s="17">
        <v>21174</v>
      </c>
      <c r="AH143" s="17">
        <v>0</v>
      </c>
      <c r="AI143" s="14" t="s">
        <v>44</v>
      </c>
    </row>
    <row r="144" spans="1:35" ht="16.5" customHeight="1">
      <c r="A144">
        <v>1981</v>
      </c>
      <c r="B144" s="12" t="str">
        <f t="shared" si="12"/>
        <v>Normal</v>
      </c>
      <c r="C144" s="13" t="s">
        <v>151</v>
      </c>
      <c r="D144" s="14" t="s">
        <v>41</v>
      </c>
      <c r="E144" s="15">
        <f t="shared" si="13"/>
        <v>0</v>
      </c>
      <c r="F144" s="16" t="str">
        <f t="shared" si="14"/>
        <v>--</v>
      </c>
      <c r="G144" s="16">
        <f t="shared" si="15"/>
        <v>0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0</v>
      </c>
      <c r="N144" s="18" t="s">
        <v>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0</v>
      </c>
      <c r="W144" s="17">
        <v>0</v>
      </c>
      <c r="X144" s="20">
        <v>0</v>
      </c>
      <c r="Y144" s="16">
        <v>0</v>
      </c>
      <c r="Z144" s="21" t="s">
        <v>39</v>
      </c>
      <c r="AA144" s="20">
        <v>11</v>
      </c>
      <c r="AB144" s="17" t="s">
        <v>39</v>
      </c>
      <c r="AC144" s="22" t="s">
        <v>43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1982</v>
      </c>
      <c r="B145" s="12" t="str">
        <f t="shared" si="12"/>
        <v>None</v>
      </c>
      <c r="C145" s="13" t="s">
        <v>152</v>
      </c>
      <c r="D145" s="14" t="s">
        <v>72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0</v>
      </c>
      <c r="N145" s="18" t="s">
        <v>46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0</v>
      </c>
      <c r="W145" s="17">
        <v>0</v>
      </c>
      <c r="X145" s="20">
        <v>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43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1983</v>
      </c>
      <c r="B146" s="12" t="str">
        <f t="shared" si="12"/>
        <v>FCST</v>
      </c>
      <c r="C146" s="13" t="s">
        <v>153</v>
      </c>
      <c r="D146" s="14" t="s">
        <v>72</v>
      </c>
      <c r="E146" s="15" t="str">
        <f t="shared" si="13"/>
        <v>前八週無拉料</v>
      </c>
      <c r="F146" s="16">
        <f t="shared" si="14"/>
        <v>0</v>
      </c>
      <c r="G146" s="16" t="str">
        <f t="shared" si="15"/>
        <v>--</v>
      </c>
      <c r="H146" s="16">
        <f t="shared" si="16"/>
        <v>16.600000000000001</v>
      </c>
      <c r="I146" s="25" t="str">
        <f>IFERROR(VLOOKUP(C146,#REF!,8,FALSE),"")</f>
        <v/>
      </c>
      <c r="J146" s="17">
        <v>10000</v>
      </c>
      <c r="K146" s="17">
        <v>10000</v>
      </c>
      <c r="L146" s="25" t="str">
        <f>IFERROR(VLOOKUP(C146,#REF!,11,FALSE),"")</f>
        <v/>
      </c>
      <c r="M146" s="17">
        <v>0</v>
      </c>
      <c r="N146" s="18" t="s">
        <v>46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0</v>
      </c>
      <c r="W146" s="17">
        <v>0</v>
      </c>
      <c r="X146" s="20">
        <v>10000</v>
      </c>
      <c r="Y146" s="16" t="s">
        <v>39</v>
      </c>
      <c r="Z146" s="21">
        <v>16.600000000000001</v>
      </c>
      <c r="AA146" s="20">
        <v>0</v>
      </c>
      <c r="AB146" s="17">
        <v>604</v>
      </c>
      <c r="AC146" s="22" t="s">
        <v>51</v>
      </c>
      <c r="AD146" s="23" t="str">
        <f t="shared" si="17"/>
        <v>F</v>
      </c>
      <c r="AE146" s="17">
        <v>5038</v>
      </c>
      <c r="AF146" s="17">
        <v>400</v>
      </c>
      <c r="AG146" s="17">
        <v>0</v>
      </c>
      <c r="AH146" s="17">
        <v>0</v>
      </c>
      <c r="AI146" s="14" t="s">
        <v>44</v>
      </c>
    </row>
    <row r="147" spans="1:35" ht="16.5" customHeight="1">
      <c r="A147">
        <v>6175</v>
      </c>
      <c r="B147" s="12" t="str">
        <f t="shared" si="12"/>
        <v>Normal</v>
      </c>
      <c r="C147" s="13" t="s">
        <v>157</v>
      </c>
      <c r="D147" s="14" t="s">
        <v>72</v>
      </c>
      <c r="E147" s="15">
        <f t="shared" si="13"/>
        <v>0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0</v>
      </c>
      <c r="N147" s="18" t="s">
        <v>46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0</v>
      </c>
      <c r="U147" s="17">
        <v>0</v>
      </c>
      <c r="V147" s="17">
        <v>0</v>
      </c>
      <c r="W147" s="17">
        <v>0</v>
      </c>
      <c r="X147" s="20">
        <v>0</v>
      </c>
      <c r="Y147" s="16">
        <v>0</v>
      </c>
      <c r="Z147" s="21" t="s">
        <v>39</v>
      </c>
      <c r="AA147" s="20">
        <v>5000</v>
      </c>
      <c r="AB147" s="17" t="s">
        <v>39</v>
      </c>
      <c r="AC147" s="22" t="s">
        <v>43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8419</v>
      </c>
      <c r="B148" s="12" t="str">
        <f t="shared" si="12"/>
        <v>OverStock</v>
      </c>
      <c r="C148" s="13" t="s">
        <v>158</v>
      </c>
      <c r="D148" s="14" t="s">
        <v>72</v>
      </c>
      <c r="E148" s="15">
        <f t="shared" si="13"/>
        <v>7.1</v>
      </c>
      <c r="F148" s="16">
        <f t="shared" si="14"/>
        <v>2.7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80000</v>
      </c>
      <c r="N148" s="18" t="s">
        <v>46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80000</v>
      </c>
      <c r="U148" s="17">
        <v>0</v>
      </c>
      <c r="V148" s="17">
        <v>0</v>
      </c>
      <c r="W148" s="17">
        <v>0</v>
      </c>
      <c r="X148" s="20">
        <v>80000</v>
      </c>
      <c r="Y148" s="16">
        <v>32</v>
      </c>
      <c r="Z148" s="21">
        <v>12.3</v>
      </c>
      <c r="AA148" s="20">
        <v>11250</v>
      </c>
      <c r="AB148" s="17">
        <v>29205</v>
      </c>
      <c r="AC148" s="22">
        <v>2.6</v>
      </c>
      <c r="AD148" s="23">
        <f t="shared" si="17"/>
        <v>150</v>
      </c>
      <c r="AE148" s="17">
        <v>83062</v>
      </c>
      <c r="AF148" s="17">
        <v>179779</v>
      </c>
      <c r="AG148" s="17">
        <v>238737</v>
      </c>
      <c r="AH148" s="17">
        <v>176760</v>
      </c>
      <c r="AI148" s="14" t="s">
        <v>44</v>
      </c>
    </row>
    <row r="149" spans="1:35" ht="16.5" customHeight="1">
      <c r="A149">
        <v>6066</v>
      </c>
      <c r="B149" s="12" t="str">
        <f t="shared" si="12"/>
        <v>Normal</v>
      </c>
      <c r="C149" s="13" t="s">
        <v>159</v>
      </c>
      <c r="D149" s="14" t="s">
        <v>72</v>
      </c>
      <c r="E149" s="15">
        <f t="shared" si="13"/>
        <v>0</v>
      </c>
      <c r="F149" s="16">
        <f t="shared" si="14"/>
        <v>0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0</v>
      </c>
      <c r="N149" s="18" t="s">
        <v>46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0</v>
      </c>
      <c r="W149" s="17">
        <v>0</v>
      </c>
      <c r="X149" s="20">
        <v>0</v>
      </c>
      <c r="Y149" s="16">
        <v>0</v>
      </c>
      <c r="Z149" s="21">
        <v>0</v>
      </c>
      <c r="AA149" s="20">
        <v>20000</v>
      </c>
      <c r="AB149" s="17">
        <v>1</v>
      </c>
      <c r="AC149" s="22">
        <v>0</v>
      </c>
      <c r="AD149" s="23">
        <f t="shared" si="17"/>
        <v>50</v>
      </c>
      <c r="AE149" s="17">
        <v>8</v>
      </c>
      <c r="AF149" s="17">
        <v>0</v>
      </c>
      <c r="AG149" s="17">
        <v>0</v>
      </c>
      <c r="AH149" s="17">
        <v>0</v>
      </c>
      <c r="AI149" s="14" t="s">
        <v>44</v>
      </c>
    </row>
    <row r="150" spans="1:35" ht="16.5" customHeight="1">
      <c r="A150">
        <v>9156</v>
      </c>
      <c r="B150" s="12" t="str">
        <f t="shared" si="12"/>
        <v>Normal</v>
      </c>
      <c r="C150" s="13" t="s">
        <v>160</v>
      </c>
      <c r="D150" s="14" t="s">
        <v>72</v>
      </c>
      <c r="E150" s="15">
        <f t="shared" si="13"/>
        <v>6.1</v>
      </c>
      <c r="F150" s="16">
        <f t="shared" si="14"/>
        <v>4.2</v>
      </c>
      <c r="G150" s="16">
        <f t="shared" si="15"/>
        <v>0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345000</v>
      </c>
      <c r="N150" s="18" t="s">
        <v>46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345000</v>
      </c>
      <c r="U150" s="17">
        <v>0</v>
      </c>
      <c r="V150" s="17">
        <v>0</v>
      </c>
      <c r="W150" s="17">
        <v>0</v>
      </c>
      <c r="X150" s="20">
        <v>345000</v>
      </c>
      <c r="Y150" s="16">
        <v>11.7</v>
      </c>
      <c r="Z150" s="21">
        <v>8.1</v>
      </c>
      <c r="AA150" s="20">
        <v>56250</v>
      </c>
      <c r="AB150" s="17">
        <v>81244</v>
      </c>
      <c r="AC150" s="22">
        <v>1.4</v>
      </c>
      <c r="AD150" s="23">
        <f t="shared" si="17"/>
        <v>100</v>
      </c>
      <c r="AE150" s="17">
        <v>317202</v>
      </c>
      <c r="AF150" s="17">
        <v>413997</v>
      </c>
      <c r="AG150" s="17">
        <v>461887</v>
      </c>
      <c r="AH150" s="17">
        <v>320970</v>
      </c>
      <c r="AI150" s="14" t="s">
        <v>44</v>
      </c>
    </row>
    <row r="151" spans="1:35" ht="16.5" customHeight="1">
      <c r="A151">
        <v>8906</v>
      </c>
      <c r="B151" s="12" t="str">
        <f t="shared" si="12"/>
        <v>Normal</v>
      </c>
      <c r="C151" s="13" t="s">
        <v>161</v>
      </c>
      <c r="D151" s="14" t="s">
        <v>72</v>
      </c>
      <c r="E151" s="15">
        <f t="shared" si="13"/>
        <v>2.6</v>
      </c>
      <c r="F151" s="16">
        <f t="shared" si="14"/>
        <v>14.4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263639</v>
      </c>
      <c r="N151" s="18" t="s">
        <v>46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263639</v>
      </c>
      <c r="U151" s="17">
        <v>0</v>
      </c>
      <c r="V151" s="17">
        <v>0</v>
      </c>
      <c r="W151" s="17">
        <v>0</v>
      </c>
      <c r="X151" s="20">
        <v>263639</v>
      </c>
      <c r="Y151" s="16">
        <v>5.4</v>
      </c>
      <c r="Z151" s="21">
        <v>29.8</v>
      </c>
      <c r="AA151" s="20">
        <v>100000</v>
      </c>
      <c r="AB151" s="17">
        <v>18250</v>
      </c>
      <c r="AC151" s="22">
        <v>0.2</v>
      </c>
      <c r="AD151" s="23">
        <f t="shared" si="17"/>
        <v>50</v>
      </c>
      <c r="AE151" s="17">
        <v>65232</v>
      </c>
      <c r="AF151" s="17">
        <v>99022</v>
      </c>
      <c r="AG151" s="17">
        <v>152509</v>
      </c>
      <c r="AH151" s="17">
        <v>36003</v>
      </c>
      <c r="AI151" s="14" t="s">
        <v>44</v>
      </c>
    </row>
    <row r="152" spans="1:35" ht="16.5" customHeight="1">
      <c r="A152">
        <v>8455</v>
      </c>
      <c r="B152" s="12" t="str">
        <f t="shared" si="12"/>
        <v>FCST</v>
      </c>
      <c r="C152" s="13" t="s">
        <v>162</v>
      </c>
      <c r="D152" s="14" t="s">
        <v>72</v>
      </c>
      <c r="E152" s="15" t="str">
        <f t="shared" si="13"/>
        <v>前八週無拉料</v>
      </c>
      <c r="F152" s="16">
        <f t="shared" si="14"/>
        <v>0</v>
      </c>
      <c r="G152" s="16" t="str">
        <f t="shared" si="15"/>
        <v>--</v>
      </c>
      <c r="H152" s="16">
        <f t="shared" si="16"/>
        <v>5.7</v>
      </c>
      <c r="I152" s="25" t="str">
        <f>IFERROR(VLOOKUP(C152,#REF!,8,FALSE),"")</f>
        <v/>
      </c>
      <c r="J152" s="17">
        <v>280000</v>
      </c>
      <c r="K152" s="17">
        <v>280000</v>
      </c>
      <c r="L152" s="25" t="str">
        <f>IFERROR(VLOOKUP(C152,#REF!,11,FALSE),"")</f>
        <v/>
      </c>
      <c r="M152" s="17">
        <v>2100</v>
      </c>
      <c r="N152" s="18" t="s">
        <v>46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2100</v>
      </c>
      <c r="U152" s="17">
        <v>0</v>
      </c>
      <c r="V152" s="17">
        <v>0</v>
      </c>
      <c r="W152" s="17">
        <v>0</v>
      </c>
      <c r="X152" s="20">
        <v>282100</v>
      </c>
      <c r="Y152" s="16" t="s">
        <v>39</v>
      </c>
      <c r="Z152" s="21">
        <v>12.6</v>
      </c>
      <c r="AA152" s="20">
        <v>0</v>
      </c>
      <c r="AB152" s="17">
        <v>49214</v>
      </c>
      <c r="AC152" s="22" t="s">
        <v>51</v>
      </c>
      <c r="AD152" s="23" t="str">
        <f t="shared" si="17"/>
        <v>F</v>
      </c>
      <c r="AE152" s="17">
        <v>212529</v>
      </c>
      <c r="AF152" s="17">
        <v>230400</v>
      </c>
      <c r="AG152" s="17">
        <v>252298</v>
      </c>
      <c r="AH152" s="17">
        <v>0</v>
      </c>
      <c r="AI152" s="14" t="s">
        <v>44</v>
      </c>
    </row>
    <row r="153" spans="1:35" ht="16.5" customHeight="1">
      <c r="A153">
        <v>8840</v>
      </c>
      <c r="B153" s="12" t="str">
        <f t="shared" si="12"/>
        <v>OverStock</v>
      </c>
      <c r="C153" s="13" t="s">
        <v>163</v>
      </c>
      <c r="D153" s="14" t="s">
        <v>72</v>
      </c>
      <c r="E153" s="15">
        <f t="shared" si="13"/>
        <v>0</v>
      </c>
      <c r="F153" s="16" t="str">
        <f t="shared" si="14"/>
        <v>--</v>
      </c>
      <c r="G153" s="16">
        <f t="shared" si="15"/>
        <v>28</v>
      </c>
      <c r="H153" s="16" t="str">
        <f t="shared" si="16"/>
        <v>--</v>
      </c>
      <c r="I153" s="25" t="str">
        <f>IFERROR(VLOOKUP(C153,#REF!,8,FALSE),"")</f>
        <v/>
      </c>
      <c r="J153" s="17">
        <v>7000</v>
      </c>
      <c r="K153" s="17">
        <v>7000</v>
      </c>
      <c r="L153" s="25" t="str">
        <f>IFERROR(VLOOKUP(C153,#REF!,11,FALSE),"")</f>
        <v/>
      </c>
      <c r="M153" s="17">
        <v>0</v>
      </c>
      <c r="N153" s="18" t="s">
        <v>46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0</v>
      </c>
      <c r="W153" s="17">
        <v>0</v>
      </c>
      <c r="X153" s="20">
        <v>7000</v>
      </c>
      <c r="Y153" s="16">
        <v>28</v>
      </c>
      <c r="Z153" s="21" t="s">
        <v>39</v>
      </c>
      <c r="AA153" s="20">
        <v>250</v>
      </c>
      <c r="AB153" s="17" t="s">
        <v>39</v>
      </c>
      <c r="AC153" s="22" t="s">
        <v>43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6067</v>
      </c>
      <c r="B154" s="12" t="str">
        <f t="shared" si="12"/>
        <v>FCST</v>
      </c>
      <c r="C154" s="13" t="s">
        <v>164</v>
      </c>
      <c r="D154" s="14" t="s">
        <v>72</v>
      </c>
      <c r="E154" s="15" t="str">
        <f t="shared" si="13"/>
        <v>前八週無拉料</v>
      </c>
      <c r="F154" s="16">
        <f t="shared" si="14"/>
        <v>0</v>
      </c>
      <c r="G154" s="16" t="str">
        <f t="shared" si="15"/>
        <v>--</v>
      </c>
      <c r="H154" s="16">
        <f t="shared" si="16"/>
        <v>2.2000000000000002</v>
      </c>
      <c r="I154" s="25" t="str">
        <f>IFERROR(VLOOKUP(C154,#REF!,8,FALSE),"")</f>
        <v/>
      </c>
      <c r="J154" s="17">
        <v>100000</v>
      </c>
      <c r="K154" s="17">
        <v>100000</v>
      </c>
      <c r="L154" s="25" t="str">
        <f>IFERROR(VLOOKUP(C154,#REF!,11,FALSE),"")</f>
        <v/>
      </c>
      <c r="M154" s="17">
        <v>0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100000</v>
      </c>
      <c r="Y154" s="16" t="s">
        <v>39</v>
      </c>
      <c r="Z154" s="21">
        <v>13.2</v>
      </c>
      <c r="AA154" s="20">
        <v>0</v>
      </c>
      <c r="AB154" s="17">
        <v>45627</v>
      </c>
      <c r="AC154" s="22" t="s">
        <v>51</v>
      </c>
      <c r="AD154" s="23" t="str">
        <f t="shared" si="17"/>
        <v>F</v>
      </c>
      <c r="AE154" s="17">
        <v>237089</v>
      </c>
      <c r="AF154" s="17">
        <v>173550</v>
      </c>
      <c r="AG154" s="17">
        <v>0</v>
      </c>
      <c r="AH154" s="17">
        <v>0</v>
      </c>
      <c r="AI154" s="14" t="s">
        <v>44</v>
      </c>
    </row>
    <row r="155" spans="1:35" ht="16.5" customHeight="1">
      <c r="A155">
        <v>6128</v>
      </c>
      <c r="B155" s="12" t="str">
        <f t="shared" si="12"/>
        <v>None</v>
      </c>
      <c r="C155" s="13" t="s">
        <v>165</v>
      </c>
      <c r="D155" s="14" t="s">
        <v>72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0</v>
      </c>
      <c r="W155" s="17">
        <v>0</v>
      </c>
      <c r="X155" s="20">
        <v>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43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1970</v>
      </c>
      <c r="B156" s="12" t="str">
        <f t="shared" si="12"/>
        <v>FCST</v>
      </c>
      <c r="C156" s="13" t="s">
        <v>167</v>
      </c>
      <c r="D156" s="14" t="s">
        <v>72</v>
      </c>
      <c r="E156" s="15" t="str">
        <f t="shared" si="13"/>
        <v>前八週無拉料</v>
      </c>
      <c r="F156" s="16">
        <f t="shared" si="14"/>
        <v>72</v>
      </c>
      <c r="G156" s="16" t="str">
        <f t="shared" si="15"/>
        <v>--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120000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120000</v>
      </c>
      <c r="U156" s="17">
        <v>0</v>
      </c>
      <c r="V156" s="17">
        <v>0</v>
      </c>
      <c r="W156" s="17">
        <v>0</v>
      </c>
      <c r="X156" s="20">
        <v>120000</v>
      </c>
      <c r="Y156" s="16" t="s">
        <v>39</v>
      </c>
      <c r="Z156" s="21">
        <v>72</v>
      </c>
      <c r="AA156" s="20">
        <v>0</v>
      </c>
      <c r="AB156" s="17">
        <v>1667</v>
      </c>
      <c r="AC156" s="22" t="s">
        <v>51</v>
      </c>
      <c r="AD156" s="23" t="str">
        <f t="shared" si="17"/>
        <v>F</v>
      </c>
      <c r="AE156" s="17">
        <v>10000</v>
      </c>
      <c r="AF156" s="17">
        <v>5000</v>
      </c>
      <c r="AG156" s="17">
        <v>25757</v>
      </c>
      <c r="AH156" s="17">
        <v>0</v>
      </c>
      <c r="AI156" s="14" t="s">
        <v>44</v>
      </c>
    </row>
    <row r="157" spans="1:35" ht="16.5" customHeight="1">
      <c r="A157">
        <v>1971</v>
      </c>
      <c r="B157" s="12" t="str">
        <f t="shared" si="12"/>
        <v>OverStock</v>
      </c>
      <c r="C157" s="13" t="s">
        <v>168</v>
      </c>
      <c r="D157" s="14" t="s">
        <v>72</v>
      </c>
      <c r="E157" s="15">
        <f t="shared" si="13"/>
        <v>4004.7</v>
      </c>
      <c r="F157" s="16">
        <f t="shared" si="14"/>
        <v>8.5</v>
      </c>
      <c r="G157" s="16">
        <f t="shared" si="15"/>
        <v>0</v>
      </c>
      <c r="H157" s="16">
        <f t="shared" si="16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300350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300350</v>
      </c>
      <c r="U157" s="17">
        <v>0</v>
      </c>
      <c r="V157" s="17">
        <v>0</v>
      </c>
      <c r="W157" s="17">
        <v>0</v>
      </c>
      <c r="X157" s="20">
        <v>300350</v>
      </c>
      <c r="Y157" s="16">
        <v>14071.3</v>
      </c>
      <c r="Z157" s="21">
        <v>29.8</v>
      </c>
      <c r="AA157" s="20">
        <v>75</v>
      </c>
      <c r="AB157" s="17">
        <v>35464</v>
      </c>
      <c r="AC157" s="22">
        <v>472.9</v>
      </c>
      <c r="AD157" s="23">
        <f t="shared" si="17"/>
        <v>150</v>
      </c>
      <c r="AE157" s="17">
        <v>214299</v>
      </c>
      <c r="AF157" s="17">
        <v>104869</v>
      </c>
      <c r="AG157" s="17">
        <v>142632</v>
      </c>
      <c r="AH157" s="17">
        <v>0</v>
      </c>
      <c r="AI157" s="14" t="s">
        <v>44</v>
      </c>
    </row>
    <row r="158" spans="1:35" ht="16.5" customHeight="1">
      <c r="A158">
        <v>5071</v>
      </c>
      <c r="B158" s="12" t="str">
        <f t="shared" si="12"/>
        <v>FCST</v>
      </c>
      <c r="C158" s="13" t="s">
        <v>169</v>
      </c>
      <c r="D158" s="14" t="s">
        <v>72</v>
      </c>
      <c r="E158" s="15" t="str">
        <f t="shared" si="13"/>
        <v>前八週無拉料</v>
      </c>
      <c r="F158" s="16">
        <f t="shared" si="14"/>
        <v>0</v>
      </c>
      <c r="G158" s="16" t="str">
        <f t="shared" si="15"/>
        <v>--</v>
      </c>
      <c r="H158" s="16">
        <f t="shared" si="16"/>
        <v>13.5</v>
      </c>
      <c r="I158" s="25" t="str">
        <f>IFERROR(VLOOKUP(C158,#REF!,8,FALSE),"")</f>
        <v/>
      </c>
      <c r="J158" s="17">
        <v>15000</v>
      </c>
      <c r="K158" s="17">
        <v>15000</v>
      </c>
      <c r="L158" s="25" t="str">
        <f>IFERROR(VLOOKUP(C158,#REF!,11,FALSE),"")</f>
        <v/>
      </c>
      <c r="M158" s="17">
        <v>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15000</v>
      </c>
      <c r="Y158" s="16" t="s">
        <v>39</v>
      </c>
      <c r="Z158" s="21">
        <v>27</v>
      </c>
      <c r="AA158" s="20">
        <v>0</v>
      </c>
      <c r="AB158" s="17">
        <v>1111</v>
      </c>
      <c r="AC158" s="22" t="s">
        <v>51</v>
      </c>
      <c r="AD158" s="23" t="str">
        <f t="shared" si="17"/>
        <v>F</v>
      </c>
      <c r="AE158" s="17">
        <v>0</v>
      </c>
      <c r="AF158" s="17">
        <v>10000</v>
      </c>
      <c r="AG158" s="17">
        <v>5000</v>
      </c>
      <c r="AH158" s="17">
        <v>0</v>
      </c>
      <c r="AI158" s="14" t="s">
        <v>44</v>
      </c>
    </row>
    <row r="159" spans="1:35" ht="16.5" customHeight="1">
      <c r="A159">
        <v>9292</v>
      </c>
      <c r="B159" s="12" t="str">
        <f t="shared" si="12"/>
        <v>OverStock</v>
      </c>
      <c r="C159" s="13" t="s">
        <v>170</v>
      </c>
      <c r="D159" s="14" t="s">
        <v>72</v>
      </c>
      <c r="E159" s="15">
        <f t="shared" si="13"/>
        <v>8</v>
      </c>
      <c r="F159" s="16">
        <f t="shared" si="14"/>
        <v>2.8</v>
      </c>
      <c r="G159" s="16">
        <f t="shared" si="15"/>
        <v>4.4000000000000004</v>
      </c>
      <c r="H159" s="16">
        <f t="shared" si="16"/>
        <v>1.5</v>
      </c>
      <c r="I159" s="25" t="str">
        <f>IFERROR(VLOOKUP(C159,#REF!,8,FALSE),"")</f>
        <v/>
      </c>
      <c r="J159" s="17">
        <v>50000</v>
      </c>
      <c r="K159" s="17">
        <v>50000</v>
      </c>
      <c r="L159" s="25" t="str">
        <f>IFERROR(VLOOKUP(C159,#REF!,11,FALSE),"")</f>
        <v/>
      </c>
      <c r="M159" s="17">
        <v>90000</v>
      </c>
      <c r="N159" s="18" t="s">
        <v>46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90000</v>
      </c>
      <c r="U159" s="17">
        <v>0</v>
      </c>
      <c r="V159" s="17">
        <v>0</v>
      </c>
      <c r="W159" s="17">
        <v>0</v>
      </c>
      <c r="X159" s="20">
        <v>140000</v>
      </c>
      <c r="Y159" s="16">
        <v>34.700000000000003</v>
      </c>
      <c r="Z159" s="21">
        <v>12</v>
      </c>
      <c r="AA159" s="20">
        <v>11250</v>
      </c>
      <c r="AB159" s="17">
        <v>32625</v>
      </c>
      <c r="AC159" s="22">
        <v>2.9</v>
      </c>
      <c r="AD159" s="23">
        <f t="shared" si="17"/>
        <v>150</v>
      </c>
      <c r="AE159" s="17">
        <v>108861</v>
      </c>
      <c r="AF159" s="17">
        <v>184766</v>
      </c>
      <c r="AG159" s="17">
        <v>238737</v>
      </c>
      <c r="AH159" s="17">
        <v>176760</v>
      </c>
      <c r="AI159" s="14" t="s">
        <v>44</v>
      </c>
    </row>
    <row r="160" spans="1:35" ht="16.5" customHeight="1">
      <c r="A160">
        <v>1972</v>
      </c>
      <c r="B160" s="12" t="str">
        <f t="shared" si="12"/>
        <v>OverStock</v>
      </c>
      <c r="C160" s="13" t="s">
        <v>173</v>
      </c>
      <c r="D160" s="14" t="s">
        <v>72</v>
      </c>
      <c r="E160" s="15">
        <f t="shared" si="13"/>
        <v>0</v>
      </c>
      <c r="F160" s="16">
        <f t="shared" si="14"/>
        <v>0</v>
      </c>
      <c r="G160" s="16">
        <f t="shared" si="15"/>
        <v>32</v>
      </c>
      <c r="H160" s="16">
        <f t="shared" si="16"/>
        <v>8.5</v>
      </c>
      <c r="I160" s="25" t="str">
        <f>IFERROR(VLOOKUP(C160,#REF!,8,FALSE),"")</f>
        <v/>
      </c>
      <c r="J160" s="17">
        <v>60000</v>
      </c>
      <c r="K160" s="17">
        <v>60000</v>
      </c>
      <c r="L160" s="25" t="str">
        <f>IFERROR(VLOOKUP(C160,#REF!,11,FALSE),"")</f>
        <v/>
      </c>
      <c r="M160" s="17">
        <v>0</v>
      </c>
      <c r="N160" s="18" t="s">
        <v>46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60000</v>
      </c>
      <c r="Y160" s="16">
        <v>32</v>
      </c>
      <c r="Z160" s="21">
        <v>8.5</v>
      </c>
      <c r="AA160" s="20">
        <v>1875</v>
      </c>
      <c r="AB160" s="17">
        <v>7087</v>
      </c>
      <c r="AC160" s="22">
        <v>3.8</v>
      </c>
      <c r="AD160" s="23">
        <f t="shared" si="17"/>
        <v>150</v>
      </c>
      <c r="AE160" s="17">
        <v>58796</v>
      </c>
      <c r="AF160" s="17">
        <v>4987</v>
      </c>
      <c r="AG160" s="17">
        <v>0</v>
      </c>
      <c r="AH160" s="17">
        <v>0</v>
      </c>
      <c r="AI160" s="14" t="s">
        <v>44</v>
      </c>
    </row>
    <row r="161" spans="1:35" ht="16.5" customHeight="1">
      <c r="A161">
        <v>1973</v>
      </c>
      <c r="B161" s="12" t="str">
        <f t="shared" si="12"/>
        <v>OverStock</v>
      </c>
      <c r="C161" s="13" t="s">
        <v>175</v>
      </c>
      <c r="D161" s="14" t="s">
        <v>48</v>
      </c>
      <c r="E161" s="15">
        <f t="shared" si="13"/>
        <v>13.9</v>
      </c>
      <c r="F161" s="16">
        <f t="shared" si="14"/>
        <v>7.7</v>
      </c>
      <c r="G161" s="16">
        <f t="shared" si="15"/>
        <v>3.6</v>
      </c>
      <c r="H161" s="16">
        <f t="shared" si="16"/>
        <v>2</v>
      </c>
      <c r="I161" s="25" t="str">
        <f>IFERROR(VLOOKUP(C161,#REF!,8,FALSE),"")</f>
        <v/>
      </c>
      <c r="J161" s="17">
        <v>1500000</v>
      </c>
      <c r="K161" s="17">
        <v>1500000</v>
      </c>
      <c r="L161" s="25" t="str">
        <f>IFERROR(VLOOKUP(C161,#REF!,11,FALSE),"")</f>
        <v/>
      </c>
      <c r="M161" s="17">
        <v>5854000</v>
      </c>
      <c r="N161" s="18" t="s">
        <v>49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3050000</v>
      </c>
      <c r="U161" s="17">
        <v>0</v>
      </c>
      <c r="V161" s="17">
        <v>2804000</v>
      </c>
      <c r="W161" s="17">
        <v>0</v>
      </c>
      <c r="X161" s="20">
        <v>7354000</v>
      </c>
      <c r="Y161" s="16">
        <v>17.5</v>
      </c>
      <c r="Z161" s="21">
        <v>9.6999999999999993</v>
      </c>
      <c r="AA161" s="20">
        <v>421000</v>
      </c>
      <c r="AB161" s="17">
        <v>759278</v>
      </c>
      <c r="AC161" s="22">
        <v>1.8</v>
      </c>
      <c r="AD161" s="23">
        <f t="shared" si="17"/>
        <v>100</v>
      </c>
      <c r="AE161" s="17">
        <v>3239286</v>
      </c>
      <c r="AF161" s="17">
        <v>3594218</v>
      </c>
      <c r="AG161" s="17">
        <v>3935859</v>
      </c>
      <c r="AH161" s="17">
        <v>0</v>
      </c>
      <c r="AI161" s="14" t="s">
        <v>44</v>
      </c>
    </row>
    <row r="162" spans="1:35" ht="16.5" customHeight="1">
      <c r="A162">
        <v>8984</v>
      </c>
      <c r="B162" s="12" t="str">
        <f t="shared" si="12"/>
        <v>None</v>
      </c>
      <c r="C162" s="13" t="s">
        <v>178</v>
      </c>
      <c r="D162" s="14" t="s">
        <v>41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0</v>
      </c>
      <c r="N162" s="18" t="s">
        <v>39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43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1974</v>
      </c>
      <c r="B163" s="12" t="str">
        <f t="shared" si="12"/>
        <v>OverStock</v>
      </c>
      <c r="C163" s="13" t="s">
        <v>179</v>
      </c>
      <c r="D163" s="14" t="s">
        <v>180</v>
      </c>
      <c r="E163" s="15">
        <f t="shared" si="13"/>
        <v>0</v>
      </c>
      <c r="F163" s="16">
        <f t="shared" si="14"/>
        <v>0</v>
      </c>
      <c r="G163" s="16">
        <f t="shared" si="15"/>
        <v>28.4</v>
      </c>
      <c r="H163" s="16">
        <f t="shared" si="16"/>
        <v>17.600000000000001</v>
      </c>
      <c r="I163" s="25" t="str">
        <f>IFERROR(VLOOKUP(C163,#REF!,8,FALSE),"")</f>
        <v/>
      </c>
      <c r="J163" s="17">
        <v>2110000</v>
      </c>
      <c r="K163" s="17">
        <v>1447500</v>
      </c>
      <c r="L163" s="25" t="str">
        <f>IFERROR(VLOOKUP(C163,#REF!,11,FALSE),"")</f>
        <v/>
      </c>
      <c r="M163" s="17">
        <v>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2110000</v>
      </c>
      <c r="Y163" s="16">
        <v>33.1</v>
      </c>
      <c r="Z163" s="21">
        <v>20.5</v>
      </c>
      <c r="AA163" s="20">
        <v>74375</v>
      </c>
      <c r="AB163" s="17">
        <v>119780</v>
      </c>
      <c r="AC163" s="22">
        <v>1.6</v>
      </c>
      <c r="AD163" s="23">
        <f t="shared" si="17"/>
        <v>100</v>
      </c>
      <c r="AE163" s="17">
        <v>430306</v>
      </c>
      <c r="AF163" s="17">
        <v>429956</v>
      </c>
      <c r="AG163" s="17">
        <v>438996</v>
      </c>
      <c r="AH163" s="17">
        <v>408602</v>
      </c>
      <c r="AI163" s="14" t="s">
        <v>44</v>
      </c>
    </row>
    <row r="164" spans="1:35" ht="16.5" customHeight="1">
      <c r="A164">
        <v>1975</v>
      </c>
      <c r="B164" s="12" t="str">
        <f t="shared" si="12"/>
        <v>None</v>
      </c>
      <c r="C164" s="13" t="s">
        <v>181</v>
      </c>
      <c r="D164" s="14" t="s">
        <v>180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1976</v>
      </c>
      <c r="B165" s="12" t="str">
        <f t="shared" si="12"/>
        <v>OverStock</v>
      </c>
      <c r="C165" s="13" t="s">
        <v>182</v>
      </c>
      <c r="D165" s="14" t="s">
        <v>180</v>
      </c>
      <c r="E165" s="15">
        <f t="shared" si="13"/>
        <v>40</v>
      </c>
      <c r="F165" s="16">
        <f t="shared" si="14"/>
        <v>15.9</v>
      </c>
      <c r="G165" s="16">
        <f t="shared" si="15"/>
        <v>8</v>
      </c>
      <c r="H165" s="16">
        <f t="shared" si="16"/>
        <v>3.2</v>
      </c>
      <c r="I165" s="25" t="str">
        <f>IFERROR(VLOOKUP(C165,#REF!,8,FALSE),"")</f>
        <v/>
      </c>
      <c r="J165" s="17">
        <v>5000</v>
      </c>
      <c r="K165" s="17">
        <v>0</v>
      </c>
      <c r="L165" s="25" t="str">
        <f>IFERROR(VLOOKUP(C165,#REF!,11,FALSE),"")</f>
        <v/>
      </c>
      <c r="M165" s="17">
        <v>25000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25000</v>
      </c>
      <c r="U165" s="17">
        <v>0</v>
      </c>
      <c r="V165" s="17">
        <v>0</v>
      </c>
      <c r="W165" s="17">
        <v>0</v>
      </c>
      <c r="X165" s="20">
        <v>30000</v>
      </c>
      <c r="Y165" s="16">
        <v>48</v>
      </c>
      <c r="Z165" s="21">
        <v>19</v>
      </c>
      <c r="AA165" s="20">
        <v>625</v>
      </c>
      <c r="AB165" s="17">
        <v>1577</v>
      </c>
      <c r="AC165" s="22">
        <v>2.5</v>
      </c>
      <c r="AD165" s="23">
        <f t="shared" si="17"/>
        <v>150</v>
      </c>
      <c r="AE165" s="17">
        <v>0</v>
      </c>
      <c r="AF165" s="17">
        <v>5640</v>
      </c>
      <c r="AG165" s="17">
        <v>0</v>
      </c>
      <c r="AH165" s="17">
        <v>0</v>
      </c>
      <c r="AI165" s="14" t="s">
        <v>44</v>
      </c>
    </row>
    <row r="166" spans="1:35" ht="16.5" customHeight="1">
      <c r="A166">
        <v>1977</v>
      </c>
      <c r="B166" s="12" t="str">
        <f t="shared" si="12"/>
        <v>OverStock</v>
      </c>
      <c r="C166" s="13" t="s">
        <v>184</v>
      </c>
      <c r="D166" s="14" t="s">
        <v>185</v>
      </c>
      <c r="E166" s="15">
        <f t="shared" si="13"/>
        <v>19.399999999999999</v>
      </c>
      <c r="F166" s="16">
        <f t="shared" si="14"/>
        <v>4.8</v>
      </c>
      <c r="G166" s="16">
        <f t="shared" si="15"/>
        <v>0</v>
      </c>
      <c r="H166" s="16">
        <f t="shared" si="16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17000</v>
      </c>
      <c r="N166" s="18" t="s">
        <v>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17000</v>
      </c>
      <c r="U166" s="17">
        <v>0</v>
      </c>
      <c r="V166" s="17">
        <v>0</v>
      </c>
      <c r="W166" s="17">
        <v>0</v>
      </c>
      <c r="X166" s="20">
        <v>17000</v>
      </c>
      <c r="Y166" s="16">
        <v>19.399999999999999</v>
      </c>
      <c r="Z166" s="21">
        <v>4.8</v>
      </c>
      <c r="AA166" s="20">
        <v>875</v>
      </c>
      <c r="AB166" s="17">
        <v>3520</v>
      </c>
      <c r="AC166" s="22">
        <v>4</v>
      </c>
      <c r="AD166" s="23">
        <f t="shared" si="17"/>
        <v>150</v>
      </c>
      <c r="AE166" s="17">
        <v>17274</v>
      </c>
      <c r="AF166" s="17">
        <v>14400</v>
      </c>
      <c r="AG166" s="17">
        <v>0</v>
      </c>
      <c r="AH166" s="17">
        <v>0</v>
      </c>
      <c r="AI166" s="14" t="s">
        <v>44</v>
      </c>
    </row>
    <row r="167" spans="1:35" ht="16.5" customHeight="1">
      <c r="A167">
        <v>1978</v>
      </c>
      <c r="B167" s="12" t="str">
        <f t="shared" si="12"/>
        <v>OverStock</v>
      </c>
      <c r="C167" s="13" t="s">
        <v>186</v>
      </c>
      <c r="D167" s="14" t="s">
        <v>185</v>
      </c>
      <c r="E167" s="15">
        <f t="shared" si="13"/>
        <v>28</v>
      </c>
      <c r="F167" s="16">
        <f t="shared" si="14"/>
        <v>7.7</v>
      </c>
      <c r="G167" s="16">
        <f t="shared" si="15"/>
        <v>108</v>
      </c>
      <c r="H167" s="16">
        <f t="shared" si="16"/>
        <v>29.7</v>
      </c>
      <c r="I167" s="25" t="str">
        <f>IFERROR(VLOOKUP(C167,#REF!,8,FALSE),"")</f>
        <v/>
      </c>
      <c r="J167" s="17">
        <v>54000</v>
      </c>
      <c r="K167" s="17">
        <v>32000</v>
      </c>
      <c r="L167" s="25" t="str">
        <f>IFERROR(VLOOKUP(C167,#REF!,11,FALSE),"")</f>
        <v/>
      </c>
      <c r="M167" s="17">
        <v>14000</v>
      </c>
      <c r="N167" s="18" t="s">
        <v>42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14000</v>
      </c>
      <c r="U167" s="17">
        <v>0</v>
      </c>
      <c r="V167" s="17">
        <v>0</v>
      </c>
      <c r="W167" s="17">
        <v>0</v>
      </c>
      <c r="X167" s="20">
        <v>68000</v>
      </c>
      <c r="Y167" s="16">
        <v>136</v>
      </c>
      <c r="Z167" s="21">
        <v>37.299999999999997</v>
      </c>
      <c r="AA167" s="20">
        <v>500</v>
      </c>
      <c r="AB167" s="17">
        <v>1821</v>
      </c>
      <c r="AC167" s="22">
        <v>3.6</v>
      </c>
      <c r="AD167" s="23">
        <f t="shared" si="17"/>
        <v>150</v>
      </c>
      <c r="AE167" s="17">
        <v>4400</v>
      </c>
      <c r="AF167" s="17">
        <v>2600</v>
      </c>
      <c r="AG167" s="17">
        <v>4400</v>
      </c>
      <c r="AH167" s="17">
        <v>2600</v>
      </c>
      <c r="AI167" s="14" t="s">
        <v>44</v>
      </c>
    </row>
    <row r="168" spans="1:35" ht="16.5" customHeight="1">
      <c r="A168">
        <v>3998</v>
      </c>
      <c r="B168" s="12" t="str">
        <f t="shared" si="12"/>
        <v>FCST</v>
      </c>
      <c r="C168" s="13" t="s">
        <v>187</v>
      </c>
      <c r="D168" s="14" t="s">
        <v>185</v>
      </c>
      <c r="E168" s="15" t="str">
        <f t="shared" si="13"/>
        <v>前八週無拉料</v>
      </c>
      <c r="F168" s="16">
        <f t="shared" si="14"/>
        <v>5.7</v>
      </c>
      <c r="G168" s="16" t="str">
        <f t="shared" si="15"/>
        <v>--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10015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10015</v>
      </c>
      <c r="U168" s="17">
        <v>0</v>
      </c>
      <c r="V168" s="17">
        <v>0</v>
      </c>
      <c r="W168" s="17">
        <v>0</v>
      </c>
      <c r="X168" s="20">
        <v>10015</v>
      </c>
      <c r="Y168" s="16" t="s">
        <v>39</v>
      </c>
      <c r="Z168" s="21">
        <v>5.7</v>
      </c>
      <c r="AA168" s="20">
        <v>0</v>
      </c>
      <c r="AB168" s="17">
        <v>1760</v>
      </c>
      <c r="AC168" s="22" t="s">
        <v>51</v>
      </c>
      <c r="AD168" s="23" t="str">
        <f t="shared" si="17"/>
        <v>F</v>
      </c>
      <c r="AE168" s="17">
        <v>8637</v>
      </c>
      <c r="AF168" s="17">
        <v>7200</v>
      </c>
      <c r="AG168" s="17">
        <v>0</v>
      </c>
      <c r="AH168" s="17">
        <v>0</v>
      </c>
      <c r="AI168" s="14" t="s">
        <v>44</v>
      </c>
    </row>
    <row r="169" spans="1:35" ht="16.5" customHeight="1">
      <c r="A169">
        <v>8821</v>
      </c>
      <c r="B169" s="12" t="str">
        <f t="shared" si="12"/>
        <v>FCST</v>
      </c>
      <c r="C169" s="13" t="s">
        <v>188</v>
      </c>
      <c r="D169" s="14" t="s">
        <v>185</v>
      </c>
      <c r="E169" s="15" t="str">
        <f t="shared" si="13"/>
        <v>前八週無拉料</v>
      </c>
      <c r="F169" s="16">
        <f t="shared" si="14"/>
        <v>3.8</v>
      </c>
      <c r="G169" s="16" t="str">
        <f t="shared" si="15"/>
        <v>--</v>
      </c>
      <c r="H169" s="16">
        <f t="shared" si="16"/>
        <v>22.8</v>
      </c>
      <c r="I169" s="25" t="str">
        <f>IFERROR(VLOOKUP(C169,#REF!,8,FALSE),"")</f>
        <v/>
      </c>
      <c r="J169" s="17">
        <v>36000</v>
      </c>
      <c r="K169" s="17">
        <v>36000</v>
      </c>
      <c r="L169" s="25" t="str">
        <f>IFERROR(VLOOKUP(C169,#REF!,11,FALSE),"")</f>
        <v/>
      </c>
      <c r="M169" s="17">
        <v>6000</v>
      </c>
      <c r="N169" s="18" t="s">
        <v>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6000</v>
      </c>
      <c r="U169" s="17">
        <v>0</v>
      </c>
      <c r="V169" s="17">
        <v>0</v>
      </c>
      <c r="W169" s="17">
        <v>0</v>
      </c>
      <c r="X169" s="20">
        <v>42000</v>
      </c>
      <c r="Y169" s="16" t="s">
        <v>39</v>
      </c>
      <c r="Z169" s="21">
        <v>26.6</v>
      </c>
      <c r="AA169" s="20">
        <v>0</v>
      </c>
      <c r="AB169" s="17">
        <v>1577</v>
      </c>
      <c r="AC169" s="22" t="s">
        <v>51</v>
      </c>
      <c r="AD169" s="23" t="str">
        <f t="shared" si="17"/>
        <v>F</v>
      </c>
      <c r="AE169" s="17">
        <v>0</v>
      </c>
      <c r="AF169" s="17">
        <v>5640</v>
      </c>
      <c r="AG169" s="17">
        <v>0</v>
      </c>
      <c r="AH169" s="17">
        <v>0</v>
      </c>
      <c r="AI169" s="14" t="s">
        <v>44</v>
      </c>
    </row>
    <row r="170" spans="1:35" ht="16.5" customHeight="1">
      <c r="A170">
        <v>1944</v>
      </c>
      <c r="B170" s="12" t="str">
        <f t="shared" si="12"/>
        <v>OverStock</v>
      </c>
      <c r="C170" s="13" t="s">
        <v>189</v>
      </c>
      <c r="D170" s="14" t="s">
        <v>185</v>
      </c>
      <c r="E170" s="15">
        <f t="shared" si="13"/>
        <v>32</v>
      </c>
      <c r="F170" s="16">
        <f t="shared" si="14"/>
        <v>72.099999999999994</v>
      </c>
      <c r="G170" s="16">
        <f t="shared" si="15"/>
        <v>28</v>
      </c>
      <c r="H170" s="16">
        <f t="shared" si="16"/>
        <v>63.1</v>
      </c>
      <c r="I170" s="25" t="str">
        <f>IFERROR(VLOOKUP(C170,#REF!,8,FALSE),"")</f>
        <v/>
      </c>
      <c r="J170" s="17">
        <v>28000</v>
      </c>
      <c r="K170" s="17">
        <v>28000</v>
      </c>
      <c r="L170" s="25" t="str">
        <f>IFERROR(VLOOKUP(C170,#REF!,11,FALSE),"")</f>
        <v/>
      </c>
      <c r="M170" s="17">
        <v>32000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32000</v>
      </c>
      <c r="U170" s="17">
        <v>0</v>
      </c>
      <c r="V170" s="17">
        <v>0</v>
      </c>
      <c r="W170" s="17">
        <v>0</v>
      </c>
      <c r="X170" s="20">
        <v>60000</v>
      </c>
      <c r="Y170" s="16">
        <v>60</v>
      </c>
      <c r="Z170" s="21">
        <v>135.1</v>
      </c>
      <c r="AA170" s="20">
        <v>1000</v>
      </c>
      <c r="AB170" s="17">
        <v>444</v>
      </c>
      <c r="AC170" s="22">
        <v>0.4</v>
      </c>
      <c r="AD170" s="23">
        <f t="shared" si="17"/>
        <v>50</v>
      </c>
      <c r="AE170" s="17">
        <v>0</v>
      </c>
      <c r="AF170" s="17">
        <v>4000</v>
      </c>
      <c r="AG170" s="17">
        <v>14000</v>
      </c>
      <c r="AH170" s="17">
        <v>0</v>
      </c>
      <c r="AI170" s="14" t="s">
        <v>44</v>
      </c>
    </row>
    <row r="171" spans="1:35" ht="16.5" customHeight="1">
      <c r="A171">
        <v>1945</v>
      </c>
      <c r="B171" s="12" t="str">
        <f t="shared" si="12"/>
        <v>OverStock</v>
      </c>
      <c r="C171" s="13" t="s">
        <v>191</v>
      </c>
      <c r="D171" s="14" t="s">
        <v>185</v>
      </c>
      <c r="E171" s="15">
        <f t="shared" si="13"/>
        <v>0</v>
      </c>
      <c r="F171" s="16">
        <f t="shared" si="14"/>
        <v>0</v>
      </c>
      <c r="G171" s="16">
        <f t="shared" si="15"/>
        <v>30.6</v>
      </c>
      <c r="H171" s="16">
        <f t="shared" si="16"/>
        <v>10.199999999999999</v>
      </c>
      <c r="I171" s="25" t="str">
        <f>IFERROR(VLOOKUP(C171,#REF!,8,FALSE),"")</f>
        <v/>
      </c>
      <c r="J171" s="17">
        <v>1180560</v>
      </c>
      <c r="K171" s="17">
        <v>863280</v>
      </c>
      <c r="L171" s="25" t="str">
        <f>IFERROR(VLOOKUP(C171,#REF!,11,FALSE),"")</f>
        <v/>
      </c>
      <c r="M171" s="17">
        <v>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1180560</v>
      </c>
      <c r="Y171" s="16">
        <v>39.799999999999997</v>
      </c>
      <c r="Z171" s="21">
        <v>13.2</v>
      </c>
      <c r="AA171" s="20">
        <v>38520</v>
      </c>
      <c r="AB171" s="17">
        <v>116145</v>
      </c>
      <c r="AC171" s="22">
        <v>3</v>
      </c>
      <c r="AD171" s="23">
        <f t="shared" si="17"/>
        <v>150</v>
      </c>
      <c r="AE171" s="17">
        <v>430306</v>
      </c>
      <c r="AF171" s="17">
        <v>429956</v>
      </c>
      <c r="AG171" s="17">
        <v>438996</v>
      </c>
      <c r="AH171" s="17">
        <v>408602</v>
      </c>
      <c r="AI171" s="14" t="s">
        <v>44</v>
      </c>
    </row>
    <row r="172" spans="1:35" ht="16.5" customHeight="1">
      <c r="A172">
        <v>1946</v>
      </c>
      <c r="B172" s="12" t="str">
        <f t="shared" si="12"/>
        <v>OverStock</v>
      </c>
      <c r="C172" s="13" t="s">
        <v>192</v>
      </c>
      <c r="D172" s="14" t="s">
        <v>180</v>
      </c>
      <c r="E172" s="15">
        <f t="shared" si="13"/>
        <v>1</v>
      </c>
      <c r="F172" s="16">
        <f t="shared" si="14"/>
        <v>0.9</v>
      </c>
      <c r="G172" s="16">
        <f t="shared" si="15"/>
        <v>16.8</v>
      </c>
      <c r="H172" s="16">
        <f t="shared" si="16"/>
        <v>14.5</v>
      </c>
      <c r="I172" s="25" t="str">
        <f>IFERROR(VLOOKUP(C172,#REF!,8,FALSE),"")</f>
        <v/>
      </c>
      <c r="J172" s="17">
        <v>1680000</v>
      </c>
      <c r="K172" s="17">
        <v>845000</v>
      </c>
      <c r="L172" s="25" t="str">
        <f>IFERROR(VLOOKUP(C172,#REF!,11,FALSE),"")</f>
        <v/>
      </c>
      <c r="M172" s="17">
        <v>100000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100000</v>
      </c>
      <c r="U172" s="17">
        <v>0</v>
      </c>
      <c r="V172" s="17">
        <v>0</v>
      </c>
      <c r="W172" s="17">
        <v>0</v>
      </c>
      <c r="X172" s="20">
        <v>1780000</v>
      </c>
      <c r="Y172" s="16">
        <v>21.3</v>
      </c>
      <c r="Z172" s="21">
        <v>18.3</v>
      </c>
      <c r="AA172" s="20">
        <v>100000</v>
      </c>
      <c r="AB172" s="17">
        <v>116144</v>
      </c>
      <c r="AC172" s="22">
        <v>1.2</v>
      </c>
      <c r="AD172" s="23">
        <f t="shared" si="17"/>
        <v>100</v>
      </c>
      <c r="AE172" s="17">
        <v>430306</v>
      </c>
      <c r="AF172" s="17">
        <v>429956</v>
      </c>
      <c r="AG172" s="17">
        <v>438996</v>
      </c>
      <c r="AH172" s="17">
        <v>408602</v>
      </c>
      <c r="AI172" s="14" t="s">
        <v>44</v>
      </c>
    </row>
    <row r="173" spans="1:35" ht="16.5" customHeight="1">
      <c r="A173">
        <v>1947</v>
      </c>
      <c r="B173" s="12" t="str">
        <f t="shared" si="12"/>
        <v>Normal</v>
      </c>
      <c r="C173" s="13" t="s">
        <v>193</v>
      </c>
      <c r="D173" s="14" t="s">
        <v>48</v>
      </c>
      <c r="E173" s="15">
        <f t="shared" si="13"/>
        <v>9.5</v>
      </c>
      <c r="F173" s="16">
        <f t="shared" si="14"/>
        <v>5.3</v>
      </c>
      <c r="G173" s="16">
        <f t="shared" si="15"/>
        <v>5.0999999999999996</v>
      </c>
      <c r="H173" s="16">
        <f t="shared" si="16"/>
        <v>2.8</v>
      </c>
      <c r="I173" s="25" t="str">
        <f>IFERROR(VLOOKUP(C173,#REF!,8,FALSE),"")</f>
        <v/>
      </c>
      <c r="J173" s="17">
        <v>1584000</v>
      </c>
      <c r="K173" s="17">
        <v>1584000</v>
      </c>
      <c r="L173" s="25" t="str">
        <f>IFERROR(VLOOKUP(C173,#REF!,11,FALSE),"")</f>
        <v/>
      </c>
      <c r="M173" s="17">
        <v>2973316</v>
      </c>
      <c r="N173" s="18" t="s">
        <v>49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849316</v>
      </c>
      <c r="U173" s="17">
        <v>0</v>
      </c>
      <c r="V173" s="17">
        <v>2124000</v>
      </c>
      <c r="W173" s="17">
        <v>0</v>
      </c>
      <c r="X173" s="20">
        <v>4557316</v>
      </c>
      <c r="Y173" s="16">
        <v>14.6</v>
      </c>
      <c r="Z173" s="21">
        <v>8.1</v>
      </c>
      <c r="AA173" s="20">
        <v>312000</v>
      </c>
      <c r="AB173" s="17">
        <v>565906</v>
      </c>
      <c r="AC173" s="22">
        <v>1.8</v>
      </c>
      <c r="AD173" s="23">
        <f t="shared" si="17"/>
        <v>100</v>
      </c>
      <c r="AE173" s="17">
        <v>2328356</v>
      </c>
      <c r="AF173" s="17">
        <v>2764798</v>
      </c>
      <c r="AG173" s="17">
        <v>3027598</v>
      </c>
      <c r="AH173" s="17">
        <v>0</v>
      </c>
      <c r="AI173" s="14" t="s">
        <v>44</v>
      </c>
    </row>
    <row r="174" spans="1:35" ht="16.5" customHeight="1">
      <c r="A174">
        <v>1948</v>
      </c>
      <c r="B174" s="12" t="str">
        <f t="shared" si="12"/>
        <v>FCST</v>
      </c>
      <c r="C174" s="13" t="s">
        <v>194</v>
      </c>
      <c r="D174" s="14" t="s">
        <v>195</v>
      </c>
      <c r="E174" s="15" t="str">
        <f t="shared" si="13"/>
        <v>前八週無拉料</v>
      </c>
      <c r="F174" s="16">
        <f t="shared" si="14"/>
        <v>9</v>
      </c>
      <c r="G174" s="16" t="str">
        <f t="shared" si="15"/>
        <v>--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3000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3000</v>
      </c>
      <c r="W174" s="17">
        <v>0</v>
      </c>
      <c r="X174" s="20">
        <v>3000</v>
      </c>
      <c r="Y174" s="16" t="s">
        <v>39</v>
      </c>
      <c r="Z174" s="21">
        <v>9</v>
      </c>
      <c r="AA174" s="20">
        <v>0</v>
      </c>
      <c r="AB174" s="17">
        <v>333</v>
      </c>
      <c r="AC174" s="22" t="s">
        <v>51</v>
      </c>
      <c r="AD174" s="23" t="str">
        <f t="shared" si="17"/>
        <v>F</v>
      </c>
      <c r="AE174" s="17">
        <v>3000</v>
      </c>
      <c r="AF174" s="17">
        <v>0</v>
      </c>
      <c r="AG174" s="17">
        <v>0</v>
      </c>
      <c r="AH174" s="17">
        <v>0</v>
      </c>
      <c r="AI174" s="14" t="s">
        <v>44</v>
      </c>
    </row>
    <row r="175" spans="1:35" ht="16.5" customHeight="1">
      <c r="A175">
        <v>1949</v>
      </c>
      <c r="B175" s="12" t="str">
        <f t="shared" si="12"/>
        <v>OverStock</v>
      </c>
      <c r="C175" s="13" t="s">
        <v>196</v>
      </c>
      <c r="D175" s="14" t="s">
        <v>195</v>
      </c>
      <c r="E175" s="15">
        <f t="shared" si="13"/>
        <v>0</v>
      </c>
      <c r="F175" s="16">
        <f t="shared" si="14"/>
        <v>0</v>
      </c>
      <c r="G175" s="16">
        <f t="shared" si="15"/>
        <v>21.3</v>
      </c>
      <c r="H175" s="16">
        <f t="shared" si="16"/>
        <v>13</v>
      </c>
      <c r="I175" s="25" t="str">
        <f>IFERROR(VLOOKUP(C175,#REF!,8,FALSE),"")</f>
        <v/>
      </c>
      <c r="J175" s="17">
        <v>24000</v>
      </c>
      <c r="K175" s="17">
        <v>24000</v>
      </c>
      <c r="L175" s="25" t="str">
        <f>IFERROR(VLOOKUP(C175,#REF!,11,FALSE),"")</f>
        <v/>
      </c>
      <c r="M175" s="17">
        <v>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24000</v>
      </c>
      <c r="Y175" s="16">
        <v>21.3</v>
      </c>
      <c r="Z175" s="21">
        <v>13</v>
      </c>
      <c r="AA175" s="20">
        <v>1125</v>
      </c>
      <c r="AB175" s="17">
        <v>1840</v>
      </c>
      <c r="AC175" s="22">
        <v>1.6</v>
      </c>
      <c r="AD175" s="23">
        <f t="shared" si="17"/>
        <v>100</v>
      </c>
      <c r="AE175" s="17">
        <v>0</v>
      </c>
      <c r="AF175" s="17">
        <v>8296</v>
      </c>
      <c r="AG175" s="17">
        <v>5336</v>
      </c>
      <c r="AH175" s="17">
        <v>1168</v>
      </c>
      <c r="AI175" s="14" t="s">
        <v>44</v>
      </c>
    </row>
    <row r="176" spans="1:35" ht="16.5" customHeight="1">
      <c r="A176">
        <v>3174</v>
      </c>
      <c r="B176" s="12" t="str">
        <f t="shared" si="12"/>
        <v>Normal</v>
      </c>
      <c r="C176" s="13" t="s">
        <v>197</v>
      </c>
      <c r="D176" s="14" t="s">
        <v>195</v>
      </c>
      <c r="E176" s="15">
        <f t="shared" si="13"/>
        <v>0</v>
      </c>
      <c r="F176" s="16">
        <f t="shared" si="14"/>
        <v>0</v>
      </c>
      <c r="G176" s="16">
        <f t="shared" si="15"/>
        <v>16</v>
      </c>
      <c r="H176" s="16">
        <f t="shared" si="16"/>
        <v>10.7</v>
      </c>
      <c r="I176" s="25" t="str">
        <f>IFERROR(VLOOKUP(C176,#REF!,8,FALSE),"")</f>
        <v/>
      </c>
      <c r="J176" s="17">
        <v>6000</v>
      </c>
      <c r="K176" s="17">
        <v>3000</v>
      </c>
      <c r="L176" s="25" t="str">
        <f>IFERROR(VLOOKUP(C176,#REF!,11,FALSE),"")</f>
        <v/>
      </c>
      <c r="M176" s="17">
        <v>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6000</v>
      </c>
      <c r="Y176" s="16">
        <v>16</v>
      </c>
      <c r="Z176" s="21">
        <v>10.7</v>
      </c>
      <c r="AA176" s="20">
        <v>375</v>
      </c>
      <c r="AB176" s="17">
        <v>561</v>
      </c>
      <c r="AC176" s="22">
        <v>1.5</v>
      </c>
      <c r="AD176" s="23">
        <f t="shared" si="17"/>
        <v>100</v>
      </c>
      <c r="AE176" s="17">
        <v>675</v>
      </c>
      <c r="AF176" s="17">
        <v>2089</v>
      </c>
      <c r="AG176" s="17">
        <v>802</v>
      </c>
      <c r="AH176" s="17">
        <v>287</v>
      </c>
      <c r="AI176" s="14" t="s">
        <v>44</v>
      </c>
    </row>
    <row r="177" spans="1:35" ht="16.5" customHeight="1">
      <c r="A177">
        <v>1950</v>
      </c>
      <c r="B177" s="12" t="str">
        <f t="shared" si="12"/>
        <v>Normal</v>
      </c>
      <c r="C177" s="13" t="s">
        <v>198</v>
      </c>
      <c r="D177" s="14" t="s">
        <v>195</v>
      </c>
      <c r="E177" s="15">
        <f t="shared" si="13"/>
        <v>2.7</v>
      </c>
      <c r="F177" s="16" t="str">
        <f t="shared" si="14"/>
        <v>--</v>
      </c>
      <c r="G177" s="16">
        <f t="shared" si="15"/>
        <v>0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9000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9000</v>
      </c>
      <c r="W177" s="17">
        <v>0</v>
      </c>
      <c r="X177" s="20">
        <v>9000</v>
      </c>
      <c r="Y177" s="16">
        <v>2.7</v>
      </c>
      <c r="Z177" s="21" t="s">
        <v>39</v>
      </c>
      <c r="AA177" s="20">
        <v>3375</v>
      </c>
      <c r="AB177" s="17" t="s">
        <v>39</v>
      </c>
      <c r="AC177" s="22" t="s">
        <v>43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1951</v>
      </c>
      <c r="B178" s="12" t="str">
        <f t="shared" si="12"/>
        <v>OverStock</v>
      </c>
      <c r="C178" s="13" t="s">
        <v>199</v>
      </c>
      <c r="D178" s="14" t="s">
        <v>195</v>
      </c>
      <c r="E178" s="15">
        <f t="shared" si="13"/>
        <v>74</v>
      </c>
      <c r="F178" s="16">
        <f t="shared" si="14"/>
        <v>10.5</v>
      </c>
      <c r="G178" s="16">
        <f t="shared" si="15"/>
        <v>0</v>
      </c>
      <c r="H178" s="16">
        <f t="shared" si="16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1110000</v>
      </c>
      <c r="N178" s="18" t="s">
        <v>49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270000</v>
      </c>
      <c r="U178" s="17">
        <v>0</v>
      </c>
      <c r="V178" s="17">
        <v>840000</v>
      </c>
      <c r="W178" s="17">
        <v>0</v>
      </c>
      <c r="X178" s="20">
        <v>1110000</v>
      </c>
      <c r="Y178" s="16">
        <v>74</v>
      </c>
      <c r="Z178" s="21">
        <v>10.5</v>
      </c>
      <c r="AA178" s="20">
        <v>15000</v>
      </c>
      <c r="AB178" s="17">
        <v>105808</v>
      </c>
      <c r="AC178" s="22">
        <v>7.1</v>
      </c>
      <c r="AD178" s="23">
        <f t="shared" si="17"/>
        <v>150</v>
      </c>
      <c r="AE178" s="17">
        <v>453088</v>
      </c>
      <c r="AF178" s="17">
        <v>499184</v>
      </c>
      <c r="AG178" s="17">
        <v>511184</v>
      </c>
      <c r="AH178" s="17">
        <v>0</v>
      </c>
      <c r="AI178" s="14" t="s">
        <v>44</v>
      </c>
    </row>
    <row r="179" spans="1:35" ht="16.5" customHeight="1">
      <c r="A179">
        <v>1953</v>
      </c>
      <c r="B179" s="12" t="str">
        <f t="shared" si="12"/>
        <v>FCST</v>
      </c>
      <c r="C179" s="13" t="s">
        <v>200</v>
      </c>
      <c r="D179" s="14" t="s">
        <v>195</v>
      </c>
      <c r="E179" s="15" t="str">
        <f t="shared" si="13"/>
        <v>前八週無拉料</v>
      </c>
      <c r="F179" s="16">
        <f t="shared" si="14"/>
        <v>7.2</v>
      </c>
      <c r="G179" s="16" t="str">
        <f t="shared" si="15"/>
        <v>--</v>
      </c>
      <c r="H179" s="16">
        <f t="shared" si="16"/>
        <v>3.6</v>
      </c>
      <c r="I179" s="25" t="str">
        <f>IFERROR(VLOOKUP(C179,#REF!,8,FALSE),"")</f>
        <v/>
      </c>
      <c r="J179" s="17">
        <v>30000</v>
      </c>
      <c r="K179" s="17">
        <v>30000</v>
      </c>
      <c r="L179" s="25" t="str">
        <f>IFERROR(VLOOKUP(C179,#REF!,11,FALSE),"")</f>
        <v/>
      </c>
      <c r="M179" s="17">
        <v>60000</v>
      </c>
      <c r="N179" s="18" t="s">
        <v>49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60000</v>
      </c>
      <c r="W179" s="17">
        <v>0</v>
      </c>
      <c r="X179" s="20">
        <v>90000</v>
      </c>
      <c r="Y179" s="16" t="s">
        <v>39</v>
      </c>
      <c r="Z179" s="21">
        <v>10.8</v>
      </c>
      <c r="AA179" s="20">
        <v>0</v>
      </c>
      <c r="AB179" s="17">
        <v>8333</v>
      </c>
      <c r="AC179" s="22" t="s">
        <v>51</v>
      </c>
      <c r="AD179" s="23" t="str">
        <f t="shared" si="17"/>
        <v>F</v>
      </c>
      <c r="AE179" s="17">
        <v>30000</v>
      </c>
      <c r="AF179" s="17">
        <v>45000</v>
      </c>
      <c r="AG179" s="17">
        <v>60000</v>
      </c>
      <c r="AH179" s="17">
        <v>0</v>
      </c>
      <c r="AI179" s="14" t="s">
        <v>44</v>
      </c>
    </row>
    <row r="180" spans="1:35" ht="16.5" customHeight="1">
      <c r="A180">
        <v>1954</v>
      </c>
      <c r="B180" s="12" t="str">
        <f t="shared" si="12"/>
        <v>OverStock</v>
      </c>
      <c r="C180" s="13" t="s">
        <v>203</v>
      </c>
      <c r="D180" s="14" t="s">
        <v>202</v>
      </c>
      <c r="E180" s="15">
        <f t="shared" si="13"/>
        <v>11.6</v>
      </c>
      <c r="F180" s="16">
        <f t="shared" si="14"/>
        <v>1.4</v>
      </c>
      <c r="G180" s="16">
        <f t="shared" si="15"/>
        <v>208.5</v>
      </c>
      <c r="H180" s="16">
        <f t="shared" si="16"/>
        <v>25.1</v>
      </c>
      <c r="I180" s="25" t="str">
        <f>IFERROR(VLOOKUP(C180,#REF!,8,FALSE),"")</f>
        <v/>
      </c>
      <c r="J180" s="17">
        <v>54000</v>
      </c>
      <c r="K180" s="17">
        <v>33000</v>
      </c>
      <c r="L180" s="25" t="str">
        <f>IFERROR(VLOOKUP(C180,#REF!,11,FALSE),"")</f>
        <v/>
      </c>
      <c r="M180" s="17">
        <v>3000</v>
      </c>
      <c r="N180" s="18" t="s">
        <v>39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3000</v>
      </c>
      <c r="U180" s="17">
        <v>0</v>
      </c>
      <c r="V180" s="17">
        <v>0</v>
      </c>
      <c r="W180" s="17">
        <v>0</v>
      </c>
      <c r="X180" s="20">
        <v>57000</v>
      </c>
      <c r="Y180" s="16">
        <v>1679.5</v>
      </c>
      <c r="Z180" s="21">
        <v>202.2</v>
      </c>
      <c r="AA180" s="20">
        <v>259</v>
      </c>
      <c r="AB180" s="17">
        <v>2151</v>
      </c>
      <c r="AC180" s="22">
        <v>8.3000000000000007</v>
      </c>
      <c r="AD180" s="23">
        <f t="shared" si="17"/>
        <v>150</v>
      </c>
      <c r="AE180" s="17">
        <v>19359</v>
      </c>
      <c r="AF180" s="17">
        <v>0</v>
      </c>
      <c r="AG180" s="17">
        <v>0</v>
      </c>
      <c r="AH180" s="17">
        <v>0</v>
      </c>
      <c r="AI180" s="14" t="s">
        <v>44</v>
      </c>
    </row>
    <row r="181" spans="1:35" ht="16.5" customHeight="1">
      <c r="A181">
        <v>1955</v>
      </c>
      <c r="B181" s="12" t="str">
        <f t="shared" si="12"/>
        <v>OverStock</v>
      </c>
      <c r="C181" s="13" t="s">
        <v>204</v>
      </c>
      <c r="D181" s="14" t="s">
        <v>202</v>
      </c>
      <c r="E181" s="15">
        <f t="shared" si="13"/>
        <v>0</v>
      </c>
      <c r="F181" s="16">
        <f t="shared" si="14"/>
        <v>0</v>
      </c>
      <c r="G181" s="16">
        <f t="shared" si="15"/>
        <v>896</v>
      </c>
      <c r="H181" s="16">
        <f t="shared" si="16"/>
        <v>34.5</v>
      </c>
      <c r="I181" s="25" t="str">
        <f>IFERROR(VLOOKUP(C181,#REF!,8,FALSE),"")</f>
        <v/>
      </c>
      <c r="J181" s="17">
        <v>672000</v>
      </c>
      <c r="K181" s="17">
        <v>372000</v>
      </c>
      <c r="L181" s="25" t="str">
        <f>IFERROR(VLOOKUP(C181,#REF!,11,FALSE),"")</f>
        <v/>
      </c>
      <c r="M181" s="17">
        <v>0</v>
      </c>
      <c r="N181" s="18" t="s">
        <v>46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672000</v>
      </c>
      <c r="Y181" s="16">
        <v>976</v>
      </c>
      <c r="Z181" s="21">
        <v>37.5</v>
      </c>
      <c r="AA181" s="20">
        <v>750</v>
      </c>
      <c r="AB181" s="17">
        <v>19500</v>
      </c>
      <c r="AC181" s="22">
        <v>26</v>
      </c>
      <c r="AD181" s="23">
        <f t="shared" si="17"/>
        <v>150</v>
      </c>
      <c r="AE181" s="17">
        <v>52497</v>
      </c>
      <c r="AF181" s="17">
        <v>123000</v>
      </c>
      <c r="AG181" s="17">
        <v>183001</v>
      </c>
      <c r="AH181" s="17">
        <v>91003</v>
      </c>
      <c r="AI181" s="14" t="s">
        <v>44</v>
      </c>
    </row>
    <row r="182" spans="1:35" ht="16.5" customHeight="1">
      <c r="A182">
        <v>1956</v>
      </c>
      <c r="B182" s="12" t="str">
        <f t="shared" si="12"/>
        <v>ZeroZero</v>
      </c>
      <c r="C182" s="13" t="s">
        <v>205</v>
      </c>
      <c r="D182" s="14" t="s">
        <v>202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2500</v>
      </c>
      <c r="K182" s="17">
        <v>2500</v>
      </c>
      <c r="L182" s="25" t="str">
        <f>IFERROR(VLOOKUP(C182,#REF!,11,FALSE),"")</f>
        <v/>
      </c>
      <c r="M182" s="17">
        <v>0</v>
      </c>
      <c r="N182" s="18" t="s">
        <v>46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2500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43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8882</v>
      </c>
      <c r="B183" s="12" t="str">
        <f t="shared" si="12"/>
        <v>None</v>
      </c>
      <c r="C183" s="13" t="s">
        <v>206</v>
      </c>
      <c r="D183" s="14" t="s">
        <v>202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0</v>
      </c>
      <c r="N183" s="18" t="s">
        <v>207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0</v>
      </c>
      <c r="X183" s="20">
        <v>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6132</v>
      </c>
      <c r="B184" s="12" t="str">
        <f t="shared" si="12"/>
        <v>ZeroZero</v>
      </c>
      <c r="C184" s="13" t="s">
        <v>208</v>
      </c>
      <c r="D184" s="14" t="s">
        <v>202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186000</v>
      </c>
      <c r="K184" s="17">
        <v>15000</v>
      </c>
      <c r="L184" s="25" t="str">
        <f>IFERROR(VLOOKUP(C184,#REF!,11,FALSE),"")</f>
        <v/>
      </c>
      <c r="M184" s="17">
        <v>0</v>
      </c>
      <c r="N184" s="18" t="s">
        <v>46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186000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43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9299</v>
      </c>
      <c r="B185" s="12" t="str">
        <f t="shared" si="12"/>
        <v>None</v>
      </c>
      <c r="C185" s="13" t="s">
        <v>209</v>
      </c>
      <c r="D185" s="14" t="s">
        <v>202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0</v>
      </c>
      <c r="N185" s="18" t="s">
        <v>46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0</v>
      </c>
      <c r="X185" s="20">
        <v>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6051</v>
      </c>
      <c r="B186" s="12" t="str">
        <f t="shared" si="12"/>
        <v>Normal</v>
      </c>
      <c r="C186" s="13" t="s">
        <v>212</v>
      </c>
      <c r="D186" s="14" t="s">
        <v>211</v>
      </c>
      <c r="E186" s="15">
        <f t="shared" si="13"/>
        <v>5</v>
      </c>
      <c r="F186" s="16">
        <f t="shared" si="14"/>
        <v>4.5999999999999996</v>
      </c>
      <c r="G186" s="16">
        <f t="shared" si="15"/>
        <v>9.1999999999999993</v>
      </c>
      <c r="H186" s="16">
        <f t="shared" si="16"/>
        <v>8.5</v>
      </c>
      <c r="I186" s="25" t="str">
        <f>IFERROR(VLOOKUP(C186,#REF!,8,FALSE),"")</f>
        <v/>
      </c>
      <c r="J186" s="17">
        <v>40150</v>
      </c>
      <c r="K186" s="17">
        <v>40150</v>
      </c>
      <c r="L186" s="25" t="str">
        <f>IFERROR(VLOOKUP(C186,#REF!,11,FALSE),"")</f>
        <v/>
      </c>
      <c r="M186" s="17">
        <v>21740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21740</v>
      </c>
      <c r="U186" s="17">
        <v>0</v>
      </c>
      <c r="V186" s="17">
        <v>0</v>
      </c>
      <c r="W186" s="17">
        <v>0</v>
      </c>
      <c r="X186" s="20">
        <v>61890</v>
      </c>
      <c r="Y186" s="16">
        <v>14.1</v>
      </c>
      <c r="Z186" s="21">
        <v>13.1</v>
      </c>
      <c r="AA186" s="20">
        <v>4375</v>
      </c>
      <c r="AB186" s="17">
        <v>4731</v>
      </c>
      <c r="AC186" s="22">
        <v>1.1000000000000001</v>
      </c>
      <c r="AD186" s="23">
        <f t="shared" si="17"/>
        <v>100</v>
      </c>
      <c r="AE186" s="17">
        <v>0</v>
      </c>
      <c r="AF186" s="17">
        <v>16920</v>
      </c>
      <c r="AG186" s="17">
        <v>0</v>
      </c>
      <c r="AH186" s="17">
        <v>0</v>
      </c>
      <c r="AI186" s="14" t="s">
        <v>44</v>
      </c>
    </row>
    <row r="187" spans="1:35" ht="16.5" customHeight="1">
      <c r="A187">
        <v>8803</v>
      </c>
      <c r="B187" s="12" t="str">
        <f t="shared" si="12"/>
        <v>OverStock</v>
      </c>
      <c r="C187" s="13" t="s">
        <v>213</v>
      </c>
      <c r="D187" s="14" t="s">
        <v>211</v>
      </c>
      <c r="E187" s="15">
        <f t="shared" si="13"/>
        <v>0</v>
      </c>
      <c r="F187" s="16">
        <f t="shared" si="14"/>
        <v>0</v>
      </c>
      <c r="G187" s="16">
        <f t="shared" si="15"/>
        <v>27.2</v>
      </c>
      <c r="H187" s="16">
        <f t="shared" si="16"/>
        <v>16.8</v>
      </c>
      <c r="I187" s="25" t="str">
        <f>IFERROR(VLOOKUP(C187,#REF!,8,FALSE),"")</f>
        <v/>
      </c>
      <c r="J187" s="17">
        <v>3964238</v>
      </c>
      <c r="K187" s="17">
        <v>2164238</v>
      </c>
      <c r="L187" s="25" t="str">
        <f>IFERROR(VLOOKUP(C187,#REF!,11,FALSE),"")</f>
        <v/>
      </c>
      <c r="M187" s="17">
        <v>0</v>
      </c>
      <c r="N187" s="18" t="s">
        <v>42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0</v>
      </c>
      <c r="U187" s="17">
        <v>0</v>
      </c>
      <c r="V187" s="17">
        <v>0</v>
      </c>
      <c r="W187" s="17">
        <v>0</v>
      </c>
      <c r="X187" s="20">
        <v>3964238</v>
      </c>
      <c r="Y187" s="16">
        <v>27.2</v>
      </c>
      <c r="Z187" s="21">
        <v>16.8</v>
      </c>
      <c r="AA187" s="20">
        <v>145624</v>
      </c>
      <c r="AB187" s="17">
        <v>235486</v>
      </c>
      <c r="AC187" s="22">
        <v>1.6</v>
      </c>
      <c r="AD187" s="23">
        <f t="shared" si="17"/>
        <v>100</v>
      </c>
      <c r="AE187" s="17">
        <v>889905</v>
      </c>
      <c r="AF187" s="17">
        <v>915000</v>
      </c>
      <c r="AG187" s="17">
        <v>847824</v>
      </c>
      <c r="AH187" s="17">
        <v>951288</v>
      </c>
      <c r="AI187" s="14" t="s">
        <v>44</v>
      </c>
    </row>
    <row r="188" spans="1:35" ht="16.5" customHeight="1">
      <c r="A188">
        <v>8839</v>
      </c>
      <c r="B188" s="12" t="str">
        <f t="shared" si="12"/>
        <v>OverStock</v>
      </c>
      <c r="C188" s="13" t="s">
        <v>215</v>
      </c>
      <c r="D188" s="14" t="s">
        <v>211</v>
      </c>
      <c r="E188" s="15">
        <f t="shared" si="13"/>
        <v>8</v>
      </c>
      <c r="F188" s="16">
        <f t="shared" si="14"/>
        <v>1.7</v>
      </c>
      <c r="G188" s="16">
        <f t="shared" si="15"/>
        <v>20</v>
      </c>
      <c r="H188" s="16">
        <f t="shared" si="16"/>
        <v>4.3</v>
      </c>
      <c r="I188" s="25" t="str">
        <f>IFERROR(VLOOKUP(C188,#REF!,8,FALSE),"")</f>
        <v/>
      </c>
      <c r="J188" s="17">
        <v>15000</v>
      </c>
      <c r="K188" s="17">
        <v>15000</v>
      </c>
      <c r="L188" s="25" t="str">
        <f>IFERROR(VLOOKUP(C188,#REF!,11,FALSE),"")</f>
        <v/>
      </c>
      <c r="M188" s="17">
        <v>6000</v>
      </c>
      <c r="N188" s="18" t="s">
        <v>42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6000</v>
      </c>
      <c r="U188" s="17">
        <v>0</v>
      </c>
      <c r="V188" s="17">
        <v>0</v>
      </c>
      <c r="W188" s="17">
        <v>0</v>
      </c>
      <c r="X188" s="20">
        <v>21000</v>
      </c>
      <c r="Y188" s="16">
        <v>28</v>
      </c>
      <c r="Z188" s="21">
        <v>6</v>
      </c>
      <c r="AA188" s="20">
        <v>750</v>
      </c>
      <c r="AB188" s="17">
        <v>3520</v>
      </c>
      <c r="AC188" s="22">
        <v>4.7</v>
      </c>
      <c r="AD188" s="23">
        <f t="shared" si="17"/>
        <v>150</v>
      </c>
      <c r="AE188" s="17">
        <v>17274</v>
      </c>
      <c r="AF188" s="17">
        <v>14400</v>
      </c>
      <c r="AG188" s="17">
        <v>0</v>
      </c>
      <c r="AH188" s="17">
        <v>0</v>
      </c>
      <c r="AI188" s="14" t="s">
        <v>44</v>
      </c>
    </row>
    <row r="189" spans="1:35" ht="16.5" customHeight="1">
      <c r="A189">
        <v>6056</v>
      </c>
      <c r="B189" s="12" t="str">
        <f t="shared" si="12"/>
        <v>OverStock</v>
      </c>
      <c r="C189" s="13" t="s">
        <v>216</v>
      </c>
      <c r="D189" s="14" t="s">
        <v>211</v>
      </c>
      <c r="E189" s="15">
        <f t="shared" si="13"/>
        <v>24</v>
      </c>
      <c r="F189" s="16">
        <f t="shared" si="14"/>
        <v>5.0999999999999996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18000</v>
      </c>
      <c r="N189" s="18" t="s">
        <v>42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18000</v>
      </c>
      <c r="U189" s="17">
        <v>0</v>
      </c>
      <c r="V189" s="17">
        <v>0</v>
      </c>
      <c r="W189" s="17">
        <v>0</v>
      </c>
      <c r="X189" s="20">
        <v>18000</v>
      </c>
      <c r="Y189" s="16">
        <v>24</v>
      </c>
      <c r="Z189" s="21">
        <v>5.0999999999999996</v>
      </c>
      <c r="AA189" s="20">
        <v>750</v>
      </c>
      <c r="AB189" s="17">
        <v>3520</v>
      </c>
      <c r="AC189" s="22">
        <v>4.7</v>
      </c>
      <c r="AD189" s="23">
        <f t="shared" si="17"/>
        <v>150</v>
      </c>
      <c r="AE189" s="17">
        <v>17274</v>
      </c>
      <c r="AF189" s="17">
        <v>14400</v>
      </c>
      <c r="AG189" s="17">
        <v>0</v>
      </c>
      <c r="AH189" s="17">
        <v>0</v>
      </c>
      <c r="AI189" s="14" t="s">
        <v>44</v>
      </c>
    </row>
    <row r="190" spans="1:35" ht="16.5" customHeight="1">
      <c r="A190">
        <v>6055</v>
      </c>
      <c r="B190" s="12" t="str">
        <f t="shared" si="12"/>
        <v>ZeroZero</v>
      </c>
      <c r="C190" s="13" t="s">
        <v>217</v>
      </c>
      <c r="D190" s="14" t="s">
        <v>211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1000</v>
      </c>
      <c r="N190" s="18" t="s">
        <v>39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1000</v>
      </c>
      <c r="U190" s="17">
        <v>0</v>
      </c>
      <c r="V190" s="17">
        <v>0</v>
      </c>
      <c r="W190" s="17">
        <v>0</v>
      </c>
      <c r="X190" s="20">
        <v>1000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43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6059</v>
      </c>
      <c r="B191" s="12" t="str">
        <f t="shared" si="12"/>
        <v>OverStock</v>
      </c>
      <c r="C191" s="13" t="s">
        <v>218</v>
      </c>
      <c r="D191" s="14" t="s">
        <v>211</v>
      </c>
      <c r="E191" s="15">
        <f t="shared" si="13"/>
        <v>24</v>
      </c>
      <c r="F191" s="16">
        <f t="shared" si="14"/>
        <v>4.3</v>
      </c>
      <c r="G191" s="16">
        <f t="shared" si="15"/>
        <v>0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15000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15000</v>
      </c>
      <c r="U191" s="17">
        <v>0</v>
      </c>
      <c r="V191" s="17">
        <v>0</v>
      </c>
      <c r="W191" s="17">
        <v>0</v>
      </c>
      <c r="X191" s="20">
        <v>15000</v>
      </c>
      <c r="Y191" s="16">
        <v>24</v>
      </c>
      <c r="Z191" s="21">
        <v>4.3</v>
      </c>
      <c r="AA191" s="20">
        <v>625</v>
      </c>
      <c r="AB191" s="17">
        <v>3520</v>
      </c>
      <c r="AC191" s="22">
        <v>5.6</v>
      </c>
      <c r="AD191" s="23">
        <f t="shared" si="17"/>
        <v>150</v>
      </c>
      <c r="AE191" s="17">
        <v>17274</v>
      </c>
      <c r="AF191" s="17">
        <v>14400</v>
      </c>
      <c r="AG191" s="17">
        <v>0</v>
      </c>
      <c r="AH191" s="17">
        <v>0</v>
      </c>
      <c r="AI191" s="14" t="s">
        <v>44</v>
      </c>
    </row>
    <row r="192" spans="1:35" ht="16.5" customHeight="1">
      <c r="A192">
        <v>6052</v>
      </c>
      <c r="B192" s="12" t="str">
        <f t="shared" si="12"/>
        <v>Normal</v>
      </c>
      <c r="C192" s="13" t="s">
        <v>219</v>
      </c>
      <c r="D192" s="14" t="s">
        <v>211</v>
      </c>
      <c r="E192" s="15">
        <f t="shared" si="13"/>
        <v>6.5</v>
      </c>
      <c r="F192" s="16">
        <f t="shared" si="14"/>
        <v>13.5</v>
      </c>
      <c r="G192" s="16">
        <f t="shared" si="15"/>
        <v>2.7</v>
      </c>
      <c r="H192" s="16">
        <f t="shared" si="16"/>
        <v>5.7</v>
      </c>
      <c r="I192" s="25" t="str">
        <f>IFERROR(VLOOKUP(C192,#REF!,8,FALSE),"")</f>
        <v/>
      </c>
      <c r="J192" s="17">
        <v>85000</v>
      </c>
      <c r="K192" s="17">
        <v>85000</v>
      </c>
      <c r="L192" s="25" t="str">
        <f>IFERROR(VLOOKUP(C192,#REF!,11,FALSE),"")</f>
        <v/>
      </c>
      <c r="M192" s="17">
        <v>202000</v>
      </c>
      <c r="N192" s="18" t="s">
        <v>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202000</v>
      </c>
      <c r="U192" s="17">
        <v>0</v>
      </c>
      <c r="V192" s="17">
        <v>0</v>
      </c>
      <c r="W192" s="17">
        <v>0</v>
      </c>
      <c r="X192" s="20">
        <v>287000</v>
      </c>
      <c r="Y192" s="16">
        <v>9.3000000000000007</v>
      </c>
      <c r="Z192" s="21">
        <v>19.399999999999999</v>
      </c>
      <c r="AA192" s="20">
        <v>31250</v>
      </c>
      <c r="AB192" s="17">
        <v>14939</v>
      </c>
      <c r="AC192" s="22">
        <v>0.5</v>
      </c>
      <c r="AD192" s="23">
        <f t="shared" si="17"/>
        <v>100</v>
      </c>
      <c r="AE192" s="17">
        <v>60405</v>
      </c>
      <c r="AF192" s="17">
        <v>72000</v>
      </c>
      <c r="AG192" s="17">
        <v>90000</v>
      </c>
      <c r="AH192" s="17">
        <v>0</v>
      </c>
      <c r="AI192" s="14" t="s">
        <v>44</v>
      </c>
    </row>
    <row r="193" spans="1:35" ht="16.5" customHeight="1">
      <c r="A193">
        <v>9256</v>
      </c>
      <c r="B193" s="12" t="str">
        <f t="shared" si="12"/>
        <v>Normal</v>
      </c>
      <c r="C193" s="13" t="s">
        <v>220</v>
      </c>
      <c r="D193" s="14" t="s">
        <v>211</v>
      </c>
      <c r="E193" s="15">
        <f t="shared" si="13"/>
        <v>4.9000000000000004</v>
      </c>
      <c r="F193" s="16">
        <f t="shared" si="14"/>
        <v>10.199999999999999</v>
      </c>
      <c r="G193" s="16">
        <f t="shared" si="15"/>
        <v>4.0999999999999996</v>
      </c>
      <c r="H193" s="16">
        <f t="shared" si="16"/>
        <v>8.6</v>
      </c>
      <c r="I193" s="25" t="str">
        <f>IFERROR(VLOOKUP(C193,#REF!,8,FALSE),"")</f>
        <v/>
      </c>
      <c r="J193" s="17">
        <v>126000</v>
      </c>
      <c r="K193" s="17">
        <v>126000</v>
      </c>
      <c r="L193" s="25" t="str">
        <f>IFERROR(VLOOKUP(C193,#REF!,11,FALSE),"")</f>
        <v/>
      </c>
      <c r="M193" s="17">
        <v>150600</v>
      </c>
      <c r="N193" s="18" t="s">
        <v>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150600</v>
      </c>
      <c r="U193" s="17">
        <v>0</v>
      </c>
      <c r="V193" s="17">
        <v>0</v>
      </c>
      <c r="W193" s="17">
        <v>0</v>
      </c>
      <c r="X193" s="20">
        <v>276600</v>
      </c>
      <c r="Y193" s="16">
        <v>9</v>
      </c>
      <c r="Z193" s="21">
        <v>18.8</v>
      </c>
      <c r="AA193" s="20">
        <v>30750</v>
      </c>
      <c r="AB193" s="17">
        <v>14712</v>
      </c>
      <c r="AC193" s="22">
        <v>0.5</v>
      </c>
      <c r="AD193" s="23">
        <f t="shared" si="17"/>
        <v>100</v>
      </c>
      <c r="AE193" s="17">
        <v>60405</v>
      </c>
      <c r="AF193" s="17">
        <v>72000</v>
      </c>
      <c r="AG193" s="17">
        <v>90000</v>
      </c>
      <c r="AH193" s="17">
        <v>0</v>
      </c>
      <c r="AI193" s="14" t="s">
        <v>44</v>
      </c>
    </row>
    <row r="194" spans="1:35" ht="16.5" customHeight="1">
      <c r="A194">
        <v>6054</v>
      </c>
      <c r="B194" s="12" t="str">
        <f t="shared" si="12"/>
        <v>Normal</v>
      </c>
      <c r="C194" s="13" t="s">
        <v>221</v>
      </c>
      <c r="D194" s="14" t="s">
        <v>211</v>
      </c>
      <c r="E194" s="15">
        <f t="shared" si="13"/>
        <v>0</v>
      </c>
      <c r="F194" s="16">
        <f t="shared" si="14"/>
        <v>0</v>
      </c>
      <c r="G194" s="16">
        <f t="shared" si="15"/>
        <v>0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>
        <v>0</v>
      </c>
      <c r="Z194" s="21">
        <v>0</v>
      </c>
      <c r="AA194" s="20">
        <v>3125</v>
      </c>
      <c r="AB194" s="17">
        <v>2883</v>
      </c>
      <c r="AC194" s="22">
        <v>0.9</v>
      </c>
      <c r="AD194" s="23">
        <f t="shared" si="17"/>
        <v>100</v>
      </c>
      <c r="AE194" s="17">
        <v>0</v>
      </c>
      <c r="AF194" s="17">
        <v>16920</v>
      </c>
      <c r="AG194" s="17">
        <v>0</v>
      </c>
      <c r="AH194" s="17">
        <v>0</v>
      </c>
      <c r="AI194" s="14" t="s">
        <v>44</v>
      </c>
    </row>
    <row r="195" spans="1:35" ht="16.5" customHeight="1">
      <c r="A195">
        <v>6134</v>
      </c>
      <c r="B195" s="12" t="str">
        <f t="shared" si="12"/>
        <v>FCST</v>
      </c>
      <c r="C195" s="13" t="s">
        <v>222</v>
      </c>
      <c r="D195" s="14" t="s">
        <v>211</v>
      </c>
      <c r="E195" s="15" t="str">
        <f t="shared" si="13"/>
        <v>前八週無拉料</v>
      </c>
      <c r="F195" s="16">
        <f t="shared" si="14"/>
        <v>13.4</v>
      </c>
      <c r="G195" s="16" t="str">
        <f t="shared" si="15"/>
        <v>--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151700</v>
      </c>
      <c r="N195" s="18" t="s">
        <v>49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151700</v>
      </c>
      <c r="U195" s="17">
        <v>0</v>
      </c>
      <c r="V195" s="17">
        <v>0</v>
      </c>
      <c r="W195" s="17">
        <v>0</v>
      </c>
      <c r="X195" s="20">
        <v>151700</v>
      </c>
      <c r="Y195" s="16" t="s">
        <v>39</v>
      </c>
      <c r="Z195" s="21">
        <v>13.4</v>
      </c>
      <c r="AA195" s="20">
        <v>0</v>
      </c>
      <c r="AB195" s="17">
        <v>11355</v>
      </c>
      <c r="AC195" s="22" t="s">
        <v>51</v>
      </c>
      <c r="AD195" s="23" t="str">
        <f t="shared" si="17"/>
        <v>F</v>
      </c>
      <c r="AE195" s="17">
        <v>0</v>
      </c>
      <c r="AF195" s="17">
        <v>102199</v>
      </c>
      <c r="AG195" s="17">
        <v>286080</v>
      </c>
      <c r="AH195" s="17">
        <v>173624</v>
      </c>
      <c r="AI195" s="14" t="s">
        <v>44</v>
      </c>
    </row>
    <row r="196" spans="1:35" ht="16.5" customHeight="1">
      <c r="A196">
        <v>8806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223</v>
      </c>
      <c r="D196" s="14" t="s">
        <v>211</v>
      </c>
      <c r="E196" s="15">
        <f t="shared" ref="E196:E259" si="19">IF(AA196=0,"前八週無拉料",ROUND(M196/AA196,1))</f>
        <v>0</v>
      </c>
      <c r="F196" s="16">
        <f t="shared" ref="F196:F259" si="20">IF(OR(AB196=0,LEN(AB196)=0),"--",ROUND(M196/AB196,1))</f>
        <v>0</v>
      </c>
      <c r="G196" s="16">
        <f t="shared" ref="G196:G259" si="21">IF(AA196=0,"--",ROUND(J196/AA196,1))</f>
        <v>30.7</v>
      </c>
      <c r="H196" s="16">
        <f t="shared" ref="H196:H259" si="22">IF(OR(AB196=0,LEN(AB196)=0),"--",ROUND(J196/AB196,1))</f>
        <v>143.5</v>
      </c>
      <c r="I196" s="25" t="str">
        <f>IFERROR(VLOOKUP(C196,#REF!,8,FALSE),"")</f>
        <v/>
      </c>
      <c r="J196" s="17">
        <v>161036</v>
      </c>
      <c r="K196" s="17">
        <v>161036</v>
      </c>
      <c r="L196" s="25" t="str">
        <f>IFERROR(VLOOKUP(C196,#REF!,11,FALSE),"")</f>
        <v/>
      </c>
      <c r="M196" s="17">
        <v>0</v>
      </c>
      <c r="N196" s="18" t="s">
        <v>42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161036</v>
      </c>
      <c r="Y196" s="16">
        <v>30.7</v>
      </c>
      <c r="Z196" s="21">
        <v>143.5</v>
      </c>
      <c r="AA196" s="20">
        <v>5250</v>
      </c>
      <c r="AB196" s="17">
        <v>1122</v>
      </c>
      <c r="AC196" s="22">
        <v>0.2</v>
      </c>
      <c r="AD196" s="23">
        <f t="shared" ref="AD196:AD259" si="23">IF($AC196="E","E",IF($AC196="F","F",IF($AC196&lt;0.5,50,IF($AC196&lt;2,100,150))))</f>
        <v>50</v>
      </c>
      <c r="AE196" s="17">
        <v>10098</v>
      </c>
      <c r="AF196" s="17">
        <v>0</v>
      </c>
      <c r="AG196" s="17">
        <v>0</v>
      </c>
      <c r="AH196" s="17">
        <v>0</v>
      </c>
      <c r="AI196" s="14" t="s">
        <v>44</v>
      </c>
    </row>
    <row r="197" spans="1:35" ht="16.5" customHeight="1">
      <c r="A197">
        <v>8805</v>
      </c>
      <c r="B197" s="12" t="str">
        <f t="shared" si="18"/>
        <v>Normal</v>
      </c>
      <c r="C197" s="13" t="s">
        <v>224</v>
      </c>
      <c r="D197" s="14" t="s">
        <v>225</v>
      </c>
      <c r="E197" s="15">
        <f t="shared" si="19"/>
        <v>0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0</v>
      </c>
      <c r="Y197" s="16">
        <v>0</v>
      </c>
      <c r="Z197" s="21" t="s">
        <v>39</v>
      </c>
      <c r="AA197" s="20">
        <v>375</v>
      </c>
      <c r="AB197" s="17" t="s">
        <v>39</v>
      </c>
      <c r="AC197" s="22" t="s">
        <v>43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9076</v>
      </c>
      <c r="B198" s="12" t="str">
        <f t="shared" si="18"/>
        <v>ZeroZero</v>
      </c>
      <c r="C198" s="13" t="s">
        <v>226</v>
      </c>
      <c r="D198" s="14" t="s">
        <v>227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8456</v>
      </c>
      <c r="K198" s="17">
        <v>8456</v>
      </c>
      <c r="L198" s="25" t="str">
        <f>IFERROR(VLOOKUP(C198,#REF!,11,FALSE),"")</f>
        <v/>
      </c>
      <c r="M198" s="17">
        <v>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8456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43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6053</v>
      </c>
      <c r="B199" s="12" t="str">
        <f t="shared" si="18"/>
        <v>ZeroZero</v>
      </c>
      <c r="C199" s="13" t="s">
        <v>228</v>
      </c>
      <c r="D199" s="14" t="s">
        <v>227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4228</v>
      </c>
      <c r="K199" s="17">
        <v>4228</v>
      </c>
      <c r="L199" s="25" t="str">
        <f>IFERROR(VLOOKUP(C199,#REF!,11,FALSE),"")</f>
        <v/>
      </c>
      <c r="M199" s="17">
        <v>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4228</v>
      </c>
      <c r="Y199" s="16" t="s">
        <v>39</v>
      </c>
      <c r="Z199" s="21" t="s">
        <v>39</v>
      </c>
      <c r="AA199" s="20">
        <v>0</v>
      </c>
      <c r="AB199" s="17" t="s">
        <v>39</v>
      </c>
      <c r="AC199" s="22" t="s">
        <v>43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9255</v>
      </c>
      <c r="B200" s="12" t="str">
        <f t="shared" si="18"/>
        <v>FCST</v>
      </c>
      <c r="C200" s="13" t="s">
        <v>229</v>
      </c>
      <c r="D200" s="14" t="s">
        <v>227</v>
      </c>
      <c r="E200" s="15" t="str">
        <f t="shared" si="19"/>
        <v>前八週無拉料</v>
      </c>
      <c r="F200" s="16">
        <f t="shared" si="20"/>
        <v>0</v>
      </c>
      <c r="G200" s="16" t="str">
        <f t="shared" si="21"/>
        <v>--</v>
      </c>
      <c r="H200" s="16">
        <f t="shared" si="22"/>
        <v>10</v>
      </c>
      <c r="I200" s="25" t="str">
        <f>IFERROR(VLOOKUP(C200,#REF!,8,FALSE),"")</f>
        <v/>
      </c>
      <c r="J200" s="17">
        <v>20</v>
      </c>
      <c r="K200" s="17">
        <v>20</v>
      </c>
      <c r="L200" s="25" t="str">
        <f>IFERROR(VLOOKUP(C200,#REF!,11,FALSE),"")</f>
        <v/>
      </c>
      <c r="M200" s="17">
        <v>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20</v>
      </c>
      <c r="Y200" s="16" t="s">
        <v>39</v>
      </c>
      <c r="Z200" s="21">
        <v>10</v>
      </c>
      <c r="AA200" s="20">
        <v>0</v>
      </c>
      <c r="AB200" s="17">
        <v>2</v>
      </c>
      <c r="AC200" s="22" t="s">
        <v>51</v>
      </c>
      <c r="AD200" s="23" t="str">
        <f t="shared" si="23"/>
        <v>F</v>
      </c>
      <c r="AE200" s="17">
        <v>0</v>
      </c>
      <c r="AF200" s="17">
        <v>21</v>
      </c>
      <c r="AG200" s="17">
        <v>0</v>
      </c>
      <c r="AH200" s="17">
        <v>0</v>
      </c>
      <c r="AI200" s="14" t="s">
        <v>44</v>
      </c>
    </row>
    <row r="201" spans="1:35" ht="16.5" customHeight="1">
      <c r="A201">
        <v>6057</v>
      </c>
      <c r="B201" s="12" t="str">
        <f t="shared" si="18"/>
        <v>Normal</v>
      </c>
      <c r="C201" s="13" t="s">
        <v>230</v>
      </c>
      <c r="D201" s="14" t="s">
        <v>227</v>
      </c>
      <c r="E201" s="15">
        <f t="shared" si="19"/>
        <v>0</v>
      </c>
      <c r="F201" s="16">
        <f t="shared" si="20"/>
        <v>0</v>
      </c>
      <c r="G201" s="16">
        <f t="shared" si="21"/>
        <v>10</v>
      </c>
      <c r="H201" s="16">
        <f t="shared" si="22"/>
        <v>25.7</v>
      </c>
      <c r="I201" s="25" t="str">
        <f>IFERROR(VLOOKUP(C201,#REF!,8,FALSE),"")</f>
        <v/>
      </c>
      <c r="J201" s="17">
        <v>180</v>
      </c>
      <c r="K201" s="17">
        <v>180</v>
      </c>
      <c r="L201" s="25" t="str">
        <f>IFERROR(VLOOKUP(C201,#REF!,11,FALSE),"")</f>
        <v/>
      </c>
      <c r="M201" s="17">
        <v>0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180</v>
      </c>
      <c r="Y201" s="16">
        <v>10</v>
      </c>
      <c r="Z201" s="21">
        <v>25.7</v>
      </c>
      <c r="AA201" s="20">
        <v>18</v>
      </c>
      <c r="AB201" s="17">
        <v>7</v>
      </c>
      <c r="AC201" s="22">
        <v>0.4</v>
      </c>
      <c r="AD201" s="23">
        <f t="shared" si="23"/>
        <v>50</v>
      </c>
      <c r="AE201" s="17">
        <v>62</v>
      </c>
      <c r="AF201" s="17">
        <v>0</v>
      </c>
      <c r="AG201" s="17">
        <v>0</v>
      </c>
      <c r="AH201" s="17">
        <v>0</v>
      </c>
      <c r="AI201" s="14" t="s">
        <v>44</v>
      </c>
    </row>
    <row r="202" spans="1:35" ht="16.5" customHeight="1">
      <c r="A202">
        <v>8804</v>
      </c>
      <c r="B202" s="12" t="str">
        <f t="shared" si="18"/>
        <v>ZeroZero</v>
      </c>
      <c r="C202" s="13" t="s">
        <v>231</v>
      </c>
      <c r="D202" s="14" t="s">
        <v>227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725</v>
      </c>
      <c r="K202" s="17">
        <v>725</v>
      </c>
      <c r="L202" s="25" t="str">
        <f>IFERROR(VLOOKUP(C202,#REF!,11,FALSE),"")</f>
        <v/>
      </c>
      <c r="M202" s="17">
        <v>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0</v>
      </c>
      <c r="W202" s="17">
        <v>0</v>
      </c>
      <c r="X202" s="20">
        <v>725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43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6513</v>
      </c>
      <c r="B203" s="12" t="str">
        <f t="shared" si="18"/>
        <v>Normal</v>
      </c>
      <c r="C203" s="13" t="s">
        <v>232</v>
      </c>
      <c r="D203" s="14" t="s">
        <v>227</v>
      </c>
      <c r="E203" s="15">
        <f t="shared" si="19"/>
        <v>0</v>
      </c>
      <c r="F203" s="16">
        <f t="shared" si="20"/>
        <v>0</v>
      </c>
      <c r="G203" s="16">
        <f t="shared" si="21"/>
        <v>7.2</v>
      </c>
      <c r="H203" s="16">
        <f t="shared" si="22"/>
        <v>0.2</v>
      </c>
      <c r="I203" s="25" t="str">
        <f>IFERROR(VLOOKUP(C203,#REF!,8,FALSE),"")</f>
        <v/>
      </c>
      <c r="J203" s="17">
        <v>1800</v>
      </c>
      <c r="K203" s="17">
        <v>1800</v>
      </c>
      <c r="L203" s="25" t="str">
        <f>IFERROR(VLOOKUP(C203,#REF!,11,FALSE),"")</f>
        <v/>
      </c>
      <c r="M203" s="17">
        <v>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1800</v>
      </c>
      <c r="Y203" s="16">
        <v>7.2</v>
      </c>
      <c r="Z203" s="21">
        <v>0.2</v>
      </c>
      <c r="AA203" s="20">
        <v>250</v>
      </c>
      <c r="AB203" s="17">
        <v>11111</v>
      </c>
      <c r="AC203" s="22">
        <v>44.4</v>
      </c>
      <c r="AD203" s="23">
        <f t="shared" si="23"/>
        <v>150</v>
      </c>
      <c r="AE203" s="17">
        <v>100000</v>
      </c>
      <c r="AF203" s="17">
        <v>0</v>
      </c>
      <c r="AG203" s="17">
        <v>0</v>
      </c>
      <c r="AH203" s="17">
        <v>0</v>
      </c>
      <c r="AI203" s="14" t="s">
        <v>44</v>
      </c>
    </row>
    <row r="204" spans="1:35" ht="16.5" customHeight="1">
      <c r="A204">
        <v>9258</v>
      </c>
      <c r="B204" s="12" t="str">
        <f t="shared" si="18"/>
        <v>Normal</v>
      </c>
      <c r="C204" s="13" t="s">
        <v>233</v>
      </c>
      <c r="D204" s="14" t="s">
        <v>227</v>
      </c>
      <c r="E204" s="15">
        <f t="shared" si="19"/>
        <v>0</v>
      </c>
      <c r="F204" s="16">
        <f t="shared" si="20"/>
        <v>0</v>
      </c>
      <c r="G204" s="16">
        <f t="shared" si="21"/>
        <v>15.1</v>
      </c>
      <c r="H204" s="16">
        <f t="shared" si="22"/>
        <v>0.1</v>
      </c>
      <c r="I204" s="25" t="str">
        <f>IFERROR(VLOOKUP(C204,#REF!,8,FALSE),"")</f>
        <v/>
      </c>
      <c r="J204" s="17">
        <v>950</v>
      </c>
      <c r="K204" s="17">
        <v>950</v>
      </c>
      <c r="L204" s="25" t="str">
        <f>IFERROR(VLOOKUP(C204,#REF!,11,FALSE),"")</f>
        <v/>
      </c>
      <c r="M204" s="17">
        <v>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950</v>
      </c>
      <c r="Y204" s="16">
        <v>15.1</v>
      </c>
      <c r="Z204" s="21">
        <v>0.1</v>
      </c>
      <c r="AA204" s="20">
        <v>63</v>
      </c>
      <c r="AB204" s="17">
        <v>11111</v>
      </c>
      <c r="AC204" s="22">
        <v>176.4</v>
      </c>
      <c r="AD204" s="23">
        <f t="shared" si="23"/>
        <v>150</v>
      </c>
      <c r="AE204" s="17">
        <v>100000</v>
      </c>
      <c r="AF204" s="17">
        <v>0</v>
      </c>
      <c r="AG204" s="17">
        <v>0</v>
      </c>
      <c r="AH204" s="17">
        <v>0</v>
      </c>
      <c r="AI204" s="14" t="s">
        <v>44</v>
      </c>
    </row>
    <row r="205" spans="1:35" ht="16.5" customHeight="1">
      <c r="A205">
        <v>9624</v>
      </c>
      <c r="B205" s="12" t="str">
        <f t="shared" si="18"/>
        <v>OverStock</v>
      </c>
      <c r="C205" s="13" t="s">
        <v>234</v>
      </c>
      <c r="D205" s="14" t="s">
        <v>227</v>
      </c>
      <c r="E205" s="15">
        <f t="shared" si="19"/>
        <v>0</v>
      </c>
      <c r="F205" s="16" t="str">
        <f t="shared" si="20"/>
        <v>--</v>
      </c>
      <c r="G205" s="16">
        <f t="shared" si="21"/>
        <v>72</v>
      </c>
      <c r="H205" s="16" t="str">
        <f t="shared" si="22"/>
        <v>--</v>
      </c>
      <c r="I205" s="25" t="str">
        <f>IFERROR(VLOOKUP(C205,#REF!,8,FALSE),"")</f>
        <v/>
      </c>
      <c r="J205" s="17">
        <v>1296</v>
      </c>
      <c r="K205" s="17">
        <v>1296</v>
      </c>
      <c r="L205" s="25" t="str">
        <f>IFERROR(VLOOKUP(C205,#REF!,11,FALSE),"")</f>
        <v/>
      </c>
      <c r="M205" s="17">
        <v>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1296</v>
      </c>
      <c r="Y205" s="16">
        <v>72</v>
      </c>
      <c r="Z205" s="21" t="s">
        <v>39</v>
      </c>
      <c r="AA205" s="20">
        <v>18</v>
      </c>
      <c r="AB205" s="17">
        <v>0</v>
      </c>
      <c r="AC205" s="22" t="s">
        <v>43</v>
      </c>
      <c r="AD205" s="23" t="str">
        <f t="shared" si="23"/>
        <v>E</v>
      </c>
      <c r="AE205" s="17">
        <v>4</v>
      </c>
      <c r="AF205" s="17">
        <v>0</v>
      </c>
      <c r="AG205" s="17">
        <v>0</v>
      </c>
      <c r="AH205" s="17">
        <v>0</v>
      </c>
      <c r="AI205" s="14" t="s">
        <v>44</v>
      </c>
    </row>
    <row r="206" spans="1:35" ht="16.5" customHeight="1">
      <c r="A206">
        <v>9614</v>
      </c>
      <c r="B206" s="12" t="str">
        <f t="shared" si="18"/>
        <v>ZeroZero</v>
      </c>
      <c r="C206" s="13" t="s">
        <v>235</v>
      </c>
      <c r="D206" s="14" t="s">
        <v>227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1204</v>
      </c>
      <c r="K206" s="17">
        <v>1204</v>
      </c>
      <c r="L206" s="25" t="str">
        <f>IFERROR(VLOOKUP(C206,#REF!,11,FALSE),"")</f>
        <v/>
      </c>
      <c r="M206" s="17">
        <v>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1204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43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9297</v>
      </c>
      <c r="B207" s="12" t="str">
        <f t="shared" si="18"/>
        <v>OverStock</v>
      </c>
      <c r="C207" s="13" t="s">
        <v>236</v>
      </c>
      <c r="D207" s="14" t="s">
        <v>227</v>
      </c>
      <c r="E207" s="15">
        <f t="shared" si="19"/>
        <v>0</v>
      </c>
      <c r="F207" s="16" t="str">
        <f t="shared" si="20"/>
        <v>--</v>
      </c>
      <c r="G207" s="16">
        <f t="shared" si="21"/>
        <v>65.2</v>
      </c>
      <c r="H207" s="16" t="str">
        <f t="shared" si="22"/>
        <v>--</v>
      </c>
      <c r="I207" s="25" t="str">
        <f>IFERROR(VLOOKUP(C207,#REF!,8,FALSE),"")</f>
        <v/>
      </c>
      <c r="J207" s="17">
        <v>391</v>
      </c>
      <c r="K207" s="17">
        <v>391</v>
      </c>
      <c r="L207" s="25" t="str">
        <f>IFERROR(VLOOKUP(C207,#REF!,11,FALSE),"")</f>
        <v/>
      </c>
      <c r="M207" s="17">
        <v>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0</v>
      </c>
      <c r="W207" s="17">
        <v>0</v>
      </c>
      <c r="X207" s="20">
        <v>391</v>
      </c>
      <c r="Y207" s="16">
        <v>65.2</v>
      </c>
      <c r="Z207" s="21" t="s">
        <v>39</v>
      </c>
      <c r="AA207" s="20">
        <v>6</v>
      </c>
      <c r="AB207" s="17">
        <v>0</v>
      </c>
      <c r="AC207" s="22" t="s">
        <v>43</v>
      </c>
      <c r="AD207" s="23" t="str">
        <f t="shared" si="23"/>
        <v>E</v>
      </c>
      <c r="AE207" s="17">
        <v>2</v>
      </c>
      <c r="AF207" s="17">
        <v>0</v>
      </c>
      <c r="AG207" s="17">
        <v>0</v>
      </c>
      <c r="AH207" s="17">
        <v>0</v>
      </c>
      <c r="AI207" s="14" t="s">
        <v>44</v>
      </c>
    </row>
    <row r="208" spans="1:35" ht="16.5" customHeight="1">
      <c r="A208">
        <v>8456</v>
      </c>
      <c r="B208" s="12" t="str">
        <f t="shared" si="18"/>
        <v>Normal</v>
      </c>
      <c r="C208" s="13" t="s">
        <v>237</v>
      </c>
      <c r="D208" s="14" t="s">
        <v>227</v>
      </c>
      <c r="E208" s="15">
        <f t="shared" si="19"/>
        <v>0</v>
      </c>
      <c r="F208" s="16" t="str">
        <f t="shared" si="20"/>
        <v>--</v>
      </c>
      <c r="G208" s="16">
        <f t="shared" si="21"/>
        <v>4.5</v>
      </c>
      <c r="H208" s="16" t="str">
        <f t="shared" si="22"/>
        <v>--</v>
      </c>
      <c r="I208" s="25" t="str">
        <f>IFERROR(VLOOKUP(C208,#REF!,8,FALSE),"")</f>
        <v/>
      </c>
      <c r="J208" s="17">
        <v>81</v>
      </c>
      <c r="K208" s="17">
        <v>81</v>
      </c>
      <c r="L208" s="25" t="str">
        <f>IFERROR(VLOOKUP(C208,#REF!,11,FALSE),"")</f>
        <v/>
      </c>
      <c r="M208" s="17">
        <v>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81</v>
      </c>
      <c r="Y208" s="16">
        <v>4.5</v>
      </c>
      <c r="Z208" s="21" t="s">
        <v>39</v>
      </c>
      <c r="AA208" s="20">
        <v>18</v>
      </c>
      <c r="AB208" s="17">
        <v>0</v>
      </c>
      <c r="AC208" s="22" t="s">
        <v>43</v>
      </c>
      <c r="AD208" s="23" t="str">
        <f t="shared" si="23"/>
        <v>E</v>
      </c>
      <c r="AE208" s="17">
        <v>2</v>
      </c>
      <c r="AF208" s="17">
        <v>0</v>
      </c>
      <c r="AG208" s="17">
        <v>0</v>
      </c>
      <c r="AH208" s="17">
        <v>0</v>
      </c>
      <c r="AI208" s="14" t="s">
        <v>44</v>
      </c>
    </row>
    <row r="209" spans="1:35" ht="16.5" customHeight="1">
      <c r="A209">
        <v>6058</v>
      </c>
      <c r="B209" s="12" t="str">
        <f t="shared" si="18"/>
        <v>FCST</v>
      </c>
      <c r="C209" s="13" t="s">
        <v>238</v>
      </c>
      <c r="D209" s="14" t="s">
        <v>227</v>
      </c>
      <c r="E209" s="15" t="str">
        <f t="shared" si="19"/>
        <v>前八週無拉料</v>
      </c>
      <c r="F209" s="16">
        <f t="shared" si="20"/>
        <v>0</v>
      </c>
      <c r="G209" s="16" t="str">
        <f t="shared" si="21"/>
        <v>--</v>
      </c>
      <c r="H209" s="16">
        <f t="shared" si="22"/>
        <v>11</v>
      </c>
      <c r="I209" s="25" t="str">
        <f>IFERROR(VLOOKUP(C209,#REF!,8,FALSE),"")</f>
        <v/>
      </c>
      <c r="J209" s="17">
        <v>110</v>
      </c>
      <c r="K209" s="17">
        <v>110</v>
      </c>
      <c r="L209" s="25" t="str">
        <f>IFERROR(VLOOKUP(C209,#REF!,11,FALSE),"")</f>
        <v/>
      </c>
      <c r="M209" s="17">
        <v>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110</v>
      </c>
      <c r="Y209" s="16" t="s">
        <v>39</v>
      </c>
      <c r="Z209" s="21">
        <v>11</v>
      </c>
      <c r="AA209" s="20">
        <v>0</v>
      </c>
      <c r="AB209" s="17">
        <v>10</v>
      </c>
      <c r="AC209" s="22" t="s">
        <v>51</v>
      </c>
      <c r="AD209" s="23" t="str">
        <f t="shared" si="23"/>
        <v>F</v>
      </c>
      <c r="AE209" s="17">
        <v>66</v>
      </c>
      <c r="AF209" s="17">
        <v>25</v>
      </c>
      <c r="AG209" s="17">
        <v>0</v>
      </c>
      <c r="AH209" s="17">
        <v>0</v>
      </c>
      <c r="AI209" s="14" t="s">
        <v>44</v>
      </c>
    </row>
    <row r="210" spans="1:35" ht="16.5" customHeight="1">
      <c r="A210">
        <v>9298</v>
      </c>
      <c r="B210" s="12" t="str">
        <f t="shared" si="18"/>
        <v>ZeroZero</v>
      </c>
      <c r="C210" s="13" t="s">
        <v>239</v>
      </c>
      <c r="D210" s="14" t="s">
        <v>227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176</v>
      </c>
      <c r="K210" s="17">
        <v>176</v>
      </c>
      <c r="L210" s="25" t="str">
        <f>IFERROR(VLOOKUP(C210,#REF!,11,FALSE),"")</f>
        <v/>
      </c>
      <c r="M210" s="17">
        <v>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176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43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1957</v>
      </c>
      <c r="B211" s="12" t="str">
        <f t="shared" si="18"/>
        <v>FCST</v>
      </c>
      <c r="C211" s="13" t="s">
        <v>240</v>
      </c>
      <c r="D211" s="14" t="s">
        <v>225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0</v>
      </c>
      <c r="N211" s="18" t="s">
        <v>46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0</v>
      </c>
      <c r="W211" s="17">
        <v>0</v>
      </c>
      <c r="X211" s="20">
        <v>0</v>
      </c>
      <c r="Y211" s="16" t="s">
        <v>39</v>
      </c>
      <c r="Z211" s="21">
        <v>0</v>
      </c>
      <c r="AA211" s="20">
        <v>0</v>
      </c>
      <c r="AB211" s="17">
        <v>4610</v>
      </c>
      <c r="AC211" s="22" t="s">
        <v>51</v>
      </c>
      <c r="AD211" s="23" t="str">
        <f t="shared" si="23"/>
        <v>F</v>
      </c>
      <c r="AE211" s="17">
        <v>20516</v>
      </c>
      <c r="AF211" s="17">
        <v>20978</v>
      </c>
      <c r="AG211" s="17">
        <v>25172</v>
      </c>
      <c r="AH211" s="17">
        <v>0</v>
      </c>
      <c r="AI211" s="14" t="s">
        <v>44</v>
      </c>
    </row>
    <row r="212" spans="1:35" ht="16.5" customHeight="1">
      <c r="A212">
        <v>1958</v>
      </c>
      <c r="B212" s="12" t="str">
        <f t="shared" si="18"/>
        <v>OverStock</v>
      </c>
      <c r="C212" s="13" t="s">
        <v>241</v>
      </c>
      <c r="D212" s="14" t="s">
        <v>225</v>
      </c>
      <c r="E212" s="15">
        <f t="shared" si="19"/>
        <v>22.2</v>
      </c>
      <c r="F212" s="16">
        <f t="shared" si="20"/>
        <v>2.5</v>
      </c>
      <c r="G212" s="16">
        <f t="shared" si="21"/>
        <v>32.6</v>
      </c>
      <c r="H212" s="16">
        <f t="shared" si="22"/>
        <v>3.7</v>
      </c>
      <c r="I212" s="25" t="str">
        <f>IFERROR(VLOOKUP(C212,#REF!,8,FALSE),"")</f>
        <v/>
      </c>
      <c r="J212" s="17">
        <v>501000</v>
      </c>
      <c r="K212" s="17">
        <v>0</v>
      </c>
      <c r="L212" s="25" t="str">
        <f>IFERROR(VLOOKUP(C212,#REF!,11,FALSE),"")</f>
        <v/>
      </c>
      <c r="M212" s="17">
        <v>342000</v>
      </c>
      <c r="N212" s="18" t="s">
        <v>46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342000</v>
      </c>
      <c r="W212" s="17">
        <v>0</v>
      </c>
      <c r="X212" s="20">
        <v>843000</v>
      </c>
      <c r="Y212" s="16">
        <v>54.8</v>
      </c>
      <c r="Z212" s="21">
        <v>6.2</v>
      </c>
      <c r="AA212" s="20">
        <v>15375</v>
      </c>
      <c r="AB212" s="17">
        <v>135162</v>
      </c>
      <c r="AC212" s="22">
        <v>8.8000000000000007</v>
      </c>
      <c r="AD212" s="23">
        <f t="shared" si="23"/>
        <v>150</v>
      </c>
      <c r="AE212" s="17">
        <v>591419</v>
      </c>
      <c r="AF212" s="17">
        <v>625045</v>
      </c>
      <c r="AG212" s="17">
        <v>687309</v>
      </c>
      <c r="AH212" s="17">
        <v>0</v>
      </c>
      <c r="AI212" s="14" t="s">
        <v>44</v>
      </c>
    </row>
    <row r="213" spans="1:35" ht="16.5" customHeight="1">
      <c r="A213">
        <v>3010</v>
      </c>
      <c r="B213" s="12" t="str">
        <f t="shared" si="18"/>
        <v>None</v>
      </c>
      <c r="C213" s="13" t="s">
        <v>242</v>
      </c>
      <c r="D213" s="14" t="s">
        <v>225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0</v>
      </c>
      <c r="N213" s="18" t="s">
        <v>39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0</v>
      </c>
      <c r="V213" s="17">
        <v>0</v>
      </c>
      <c r="W213" s="17">
        <v>0</v>
      </c>
      <c r="X213" s="20">
        <v>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43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3961</v>
      </c>
      <c r="B214" s="12" t="str">
        <f t="shared" si="18"/>
        <v>OverStock</v>
      </c>
      <c r="C214" s="13" t="s">
        <v>243</v>
      </c>
      <c r="D214" s="14" t="s">
        <v>225</v>
      </c>
      <c r="E214" s="15">
        <f t="shared" si="19"/>
        <v>4</v>
      </c>
      <c r="F214" s="16" t="str">
        <f t="shared" si="20"/>
        <v>--</v>
      </c>
      <c r="G214" s="16">
        <f t="shared" si="21"/>
        <v>13</v>
      </c>
      <c r="H214" s="16" t="str">
        <f t="shared" si="22"/>
        <v>--</v>
      </c>
      <c r="I214" s="25" t="str">
        <f>IFERROR(VLOOKUP(C214,#REF!,8,FALSE),"")</f>
        <v/>
      </c>
      <c r="J214" s="17">
        <v>78000</v>
      </c>
      <c r="K214" s="17">
        <v>57000</v>
      </c>
      <c r="L214" s="25" t="str">
        <f>IFERROR(VLOOKUP(C214,#REF!,11,FALSE),"")</f>
        <v/>
      </c>
      <c r="M214" s="17">
        <v>24000</v>
      </c>
      <c r="N214" s="18" t="s">
        <v>46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24000</v>
      </c>
      <c r="U214" s="17">
        <v>0</v>
      </c>
      <c r="V214" s="17">
        <v>0</v>
      </c>
      <c r="W214" s="17">
        <v>0</v>
      </c>
      <c r="X214" s="20">
        <v>102000</v>
      </c>
      <c r="Y214" s="16">
        <v>17</v>
      </c>
      <c r="Z214" s="21" t="s">
        <v>39</v>
      </c>
      <c r="AA214" s="20">
        <v>6000</v>
      </c>
      <c r="AB214" s="17" t="s">
        <v>39</v>
      </c>
      <c r="AC214" s="22" t="s">
        <v>43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6173</v>
      </c>
      <c r="B215" s="12" t="str">
        <f t="shared" si="18"/>
        <v>Normal</v>
      </c>
      <c r="C215" s="13" t="s">
        <v>244</v>
      </c>
      <c r="D215" s="14" t="s">
        <v>225</v>
      </c>
      <c r="E215" s="15">
        <f t="shared" si="19"/>
        <v>1.4</v>
      </c>
      <c r="F215" s="16">
        <f t="shared" si="20"/>
        <v>1.9</v>
      </c>
      <c r="G215" s="16">
        <f t="shared" si="21"/>
        <v>5.6</v>
      </c>
      <c r="H215" s="16">
        <f t="shared" si="22"/>
        <v>7.7</v>
      </c>
      <c r="I215" s="25" t="str">
        <f>IFERROR(VLOOKUP(C215,#REF!,8,FALSE),"")</f>
        <v/>
      </c>
      <c r="J215" s="17">
        <v>36000</v>
      </c>
      <c r="K215" s="17">
        <v>36000</v>
      </c>
      <c r="L215" s="25" t="str">
        <f>IFERROR(VLOOKUP(C215,#REF!,11,FALSE),"")</f>
        <v/>
      </c>
      <c r="M215" s="17">
        <v>9000</v>
      </c>
      <c r="N215" s="18" t="s">
        <v>46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9000</v>
      </c>
      <c r="U215" s="17">
        <v>0</v>
      </c>
      <c r="V215" s="17">
        <v>0</v>
      </c>
      <c r="W215" s="17">
        <v>0</v>
      </c>
      <c r="X215" s="20">
        <v>45000</v>
      </c>
      <c r="Y215" s="16">
        <v>7.1</v>
      </c>
      <c r="Z215" s="21">
        <v>9.6999999999999993</v>
      </c>
      <c r="AA215" s="20">
        <v>6375</v>
      </c>
      <c r="AB215" s="17">
        <v>4647</v>
      </c>
      <c r="AC215" s="22">
        <v>0.7</v>
      </c>
      <c r="AD215" s="23">
        <f t="shared" si="23"/>
        <v>100</v>
      </c>
      <c r="AE215" s="17">
        <v>11726</v>
      </c>
      <c r="AF215" s="17">
        <v>30100</v>
      </c>
      <c r="AG215" s="17">
        <v>0</v>
      </c>
      <c r="AH215" s="17">
        <v>0</v>
      </c>
      <c r="AI215" s="14" t="s">
        <v>44</v>
      </c>
    </row>
    <row r="216" spans="1:35" ht="16.5" customHeight="1">
      <c r="A216">
        <v>4331</v>
      </c>
      <c r="B216" s="12" t="str">
        <f t="shared" si="18"/>
        <v>Normal</v>
      </c>
      <c r="C216" s="13" t="s">
        <v>245</v>
      </c>
      <c r="D216" s="14" t="s">
        <v>225</v>
      </c>
      <c r="E216" s="15">
        <f t="shared" si="19"/>
        <v>0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0</v>
      </c>
      <c r="N216" s="18" t="s">
        <v>46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0</v>
      </c>
      <c r="U216" s="17">
        <v>0</v>
      </c>
      <c r="V216" s="17">
        <v>0</v>
      </c>
      <c r="W216" s="17">
        <v>0</v>
      </c>
      <c r="X216" s="20">
        <v>0</v>
      </c>
      <c r="Y216" s="16">
        <v>0</v>
      </c>
      <c r="Z216" s="21" t="s">
        <v>39</v>
      </c>
      <c r="AA216" s="20">
        <v>1500</v>
      </c>
      <c r="AB216" s="17">
        <v>0</v>
      </c>
      <c r="AC216" s="22" t="s">
        <v>43</v>
      </c>
      <c r="AD216" s="23" t="str">
        <f t="shared" si="23"/>
        <v>E</v>
      </c>
      <c r="AE216" s="17">
        <v>0</v>
      </c>
      <c r="AF216" s="17">
        <v>0</v>
      </c>
      <c r="AG216" s="17">
        <v>196</v>
      </c>
      <c r="AH216" s="17">
        <v>0</v>
      </c>
      <c r="AI216" s="14" t="s">
        <v>44</v>
      </c>
    </row>
    <row r="217" spans="1:35" ht="16.5" customHeight="1">
      <c r="A217">
        <v>1961</v>
      </c>
      <c r="B217" s="12" t="str">
        <f t="shared" si="18"/>
        <v>Normal</v>
      </c>
      <c r="C217" s="13" t="s">
        <v>246</v>
      </c>
      <c r="D217" s="14" t="s">
        <v>225</v>
      </c>
      <c r="E217" s="15">
        <f t="shared" si="19"/>
        <v>2.2999999999999998</v>
      </c>
      <c r="F217" s="16">
        <f t="shared" si="20"/>
        <v>3.6</v>
      </c>
      <c r="G217" s="16">
        <f t="shared" si="21"/>
        <v>7.6</v>
      </c>
      <c r="H217" s="16">
        <f t="shared" si="22"/>
        <v>11.7</v>
      </c>
      <c r="I217" s="25" t="str">
        <f>IFERROR(VLOOKUP(C217,#REF!,8,FALSE),"")</f>
        <v/>
      </c>
      <c r="J217" s="17">
        <v>117000</v>
      </c>
      <c r="K217" s="17">
        <v>36000</v>
      </c>
      <c r="L217" s="25" t="str">
        <f>IFERROR(VLOOKUP(C217,#REF!,11,FALSE),"")</f>
        <v/>
      </c>
      <c r="M217" s="17">
        <v>36000</v>
      </c>
      <c r="N217" s="18" t="s">
        <v>46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36000</v>
      </c>
      <c r="U217" s="17">
        <v>0</v>
      </c>
      <c r="V217" s="17">
        <v>0</v>
      </c>
      <c r="W217" s="17">
        <v>0</v>
      </c>
      <c r="X217" s="20">
        <v>153000</v>
      </c>
      <c r="Y217" s="16">
        <v>10</v>
      </c>
      <c r="Z217" s="21">
        <v>15.2</v>
      </c>
      <c r="AA217" s="20">
        <v>15375</v>
      </c>
      <c r="AB217" s="17">
        <v>10041</v>
      </c>
      <c r="AC217" s="22">
        <v>0.7</v>
      </c>
      <c r="AD217" s="23">
        <f t="shared" si="23"/>
        <v>100</v>
      </c>
      <c r="AE217" s="17">
        <v>28679</v>
      </c>
      <c r="AF217" s="17">
        <v>61693</v>
      </c>
      <c r="AG217" s="17">
        <v>47743</v>
      </c>
      <c r="AH217" s="17">
        <v>12001</v>
      </c>
      <c r="AI217" s="14" t="s">
        <v>44</v>
      </c>
    </row>
    <row r="218" spans="1:35" ht="16.5" customHeight="1">
      <c r="A218">
        <v>6162</v>
      </c>
      <c r="B218" s="12" t="str">
        <f t="shared" si="18"/>
        <v>Normal</v>
      </c>
      <c r="C218" s="13" t="s">
        <v>247</v>
      </c>
      <c r="D218" s="14" t="s">
        <v>225</v>
      </c>
      <c r="E218" s="15">
        <f t="shared" si="19"/>
        <v>0</v>
      </c>
      <c r="F218" s="16">
        <f t="shared" si="20"/>
        <v>0</v>
      </c>
      <c r="G218" s="16">
        <f t="shared" si="21"/>
        <v>9.1</v>
      </c>
      <c r="H218" s="16">
        <f t="shared" si="22"/>
        <v>7.6</v>
      </c>
      <c r="I218" s="25" t="str">
        <f>IFERROR(VLOOKUP(C218,#REF!,8,FALSE),"")</f>
        <v/>
      </c>
      <c r="J218" s="17">
        <v>330000</v>
      </c>
      <c r="K218" s="17">
        <v>252000</v>
      </c>
      <c r="L218" s="25" t="str">
        <f>IFERROR(VLOOKUP(C218,#REF!,11,FALSE),"")</f>
        <v/>
      </c>
      <c r="M218" s="17">
        <v>0</v>
      </c>
      <c r="N218" s="18" t="s">
        <v>46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0</v>
      </c>
      <c r="W218" s="17">
        <v>0</v>
      </c>
      <c r="X218" s="20">
        <v>330000</v>
      </c>
      <c r="Y218" s="16">
        <v>9.1</v>
      </c>
      <c r="Z218" s="21">
        <v>7.6</v>
      </c>
      <c r="AA218" s="20">
        <v>36375</v>
      </c>
      <c r="AB218" s="17">
        <v>43445</v>
      </c>
      <c r="AC218" s="22">
        <v>1.2</v>
      </c>
      <c r="AD218" s="23">
        <f t="shared" si="23"/>
        <v>100</v>
      </c>
      <c r="AE218" s="17">
        <v>186685</v>
      </c>
      <c r="AF218" s="17">
        <v>204322</v>
      </c>
      <c r="AG218" s="17">
        <v>184886</v>
      </c>
      <c r="AH218" s="17">
        <v>134969</v>
      </c>
      <c r="AI218" s="14" t="s">
        <v>44</v>
      </c>
    </row>
    <row r="219" spans="1:35" ht="16.5" customHeight="1">
      <c r="A219">
        <v>8430</v>
      </c>
      <c r="B219" s="12" t="str">
        <f t="shared" si="18"/>
        <v>OverStock</v>
      </c>
      <c r="C219" s="13" t="s">
        <v>248</v>
      </c>
      <c r="D219" s="14" t="s">
        <v>225</v>
      </c>
      <c r="E219" s="15">
        <f t="shared" si="19"/>
        <v>0.7</v>
      </c>
      <c r="F219" s="16">
        <f t="shared" si="20"/>
        <v>0.6</v>
      </c>
      <c r="G219" s="16">
        <f t="shared" si="21"/>
        <v>16</v>
      </c>
      <c r="H219" s="16">
        <f t="shared" si="22"/>
        <v>13.9</v>
      </c>
      <c r="I219" s="25" t="str">
        <f>IFERROR(VLOOKUP(C219,#REF!,8,FALSE),"")</f>
        <v/>
      </c>
      <c r="J219" s="17">
        <v>1200000</v>
      </c>
      <c r="K219" s="17">
        <v>800000</v>
      </c>
      <c r="L219" s="25" t="str">
        <f>IFERROR(VLOOKUP(C219,#REF!,11,FALSE),"")</f>
        <v/>
      </c>
      <c r="M219" s="17">
        <v>50000</v>
      </c>
      <c r="N219" s="18" t="s">
        <v>46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50000</v>
      </c>
      <c r="U219" s="17">
        <v>0</v>
      </c>
      <c r="V219" s="17">
        <v>0</v>
      </c>
      <c r="W219" s="17">
        <v>0</v>
      </c>
      <c r="X219" s="20">
        <v>1250000</v>
      </c>
      <c r="Y219" s="16">
        <v>16.7</v>
      </c>
      <c r="Z219" s="21">
        <v>14.5</v>
      </c>
      <c r="AA219" s="20">
        <v>75000</v>
      </c>
      <c r="AB219" s="17">
        <v>86259</v>
      </c>
      <c r="AC219" s="22">
        <v>1.2</v>
      </c>
      <c r="AD219" s="23">
        <f t="shared" si="23"/>
        <v>100</v>
      </c>
      <c r="AE219" s="17">
        <v>175671</v>
      </c>
      <c r="AF219" s="17">
        <v>600656</v>
      </c>
      <c r="AG219" s="17">
        <v>748322</v>
      </c>
      <c r="AH219" s="17">
        <v>560006</v>
      </c>
      <c r="AI219" s="14" t="s">
        <v>44</v>
      </c>
    </row>
    <row r="220" spans="1:35" ht="16.5" customHeight="1">
      <c r="A220">
        <v>8766</v>
      </c>
      <c r="B220" s="12" t="str">
        <f t="shared" si="18"/>
        <v>Normal</v>
      </c>
      <c r="C220" s="13" t="s">
        <v>249</v>
      </c>
      <c r="D220" s="14" t="s">
        <v>225</v>
      </c>
      <c r="E220" s="15">
        <f t="shared" si="19"/>
        <v>0</v>
      </c>
      <c r="F220" s="16">
        <f t="shared" si="20"/>
        <v>0</v>
      </c>
      <c r="G220" s="16">
        <f t="shared" si="21"/>
        <v>10.4</v>
      </c>
      <c r="H220" s="16">
        <f t="shared" si="22"/>
        <v>191.1</v>
      </c>
      <c r="I220" s="25" t="str">
        <f>IFERROR(VLOOKUP(C220,#REF!,8,FALSE),"")</f>
        <v/>
      </c>
      <c r="J220" s="17">
        <v>120000</v>
      </c>
      <c r="K220" s="17">
        <v>100000</v>
      </c>
      <c r="L220" s="25" t="str">
        <f>IFERROR(VLOOKUP(C220,#REF!,11,FALSE),"")</f>
        <v/>
      </c>
      <c r="M220" s="17">
        <v>0</v>
      </c>
      <c r="N220" s="18" t="s">
        <v>46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0</v>
      </c>
      <c r="U220" s="17">
        <v>0</v>
      </c>
      <c r="V220" s="17">
        <v>0</v>
      </c>
      <c r="W220" s="17">
        <v>0</v>
      </c>
      <c r="X220" s="20">
        <v>120000</v>
      </c>
      <c r="Y220" s="16">
        <v>10.4</v>
      </c>
      <c r="Z220" s="21">
        <v>191.1</v>
      </c>
      <c r="AA220" s="20">
        <v>11500</v>
      </c>
      <c r="AB220" s="17">
        <v>628</v>
      </c>
      <c r="AC220" s="22">
        <v>0.1</v>
      </c>
      <c r="AD220" s="23">
        <f t="shared" si="23"/>
        <v>50</v>
      </c>
      <c r="AE220" s="17">
        <v>5653</v>
      </c>
      <c r="AF220" s="17">
        <v>0</v>
      </c>
      <c r="AG220" s="17">
        <v>0</v>
      </c>
      <c r="AH220" s="17">
        <v>0</v>
      </c>
      <c r="AI220" s="14" t="s">
        <v>44</v>
      </c>
    </row>
    <row r="221" spans="1:35" ht="16.5" customHeight="1">
      <c r="A221">
        <v>1963</v>
      </c>
      <c r="B221" s="12" t="str">
        <f t="shared" si="18"/>
        <v>Normal</v>
      </c>
      <c r="C221" s="13" t="s">
        <v>250</v>
      </c>
      <c r="D221" s="14" t="s">
        <v>225</v>
      </c>
      <c r="E221" s="15">
        <f t="shared" si="19"/>
        <v>0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0</v>
      </c>
      <c r="N221" s="18" t="s">
        <v>39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0</v>
      </c>
      <c r="U221" s="17">
        <v>0</v>
      </c>
      <c r="V221" s="17">
        <v>0</v>
      </c>
      <c r="W221" s="17">
        <v>0</v>
      </c>
      <c r="X221" s="20">
        <v>0</v>
      </c>
      <c r="Y221" s="16">
        <v>0</v>
      </c>
      <c r="Z221" s="21" t="s">
        <v>39</v>
      </c>
      <c r="AA221" s="20">
        <v>1125</v>
      </c>
      <c r="AB221" s="17">
        <v>0</v>
      </c>
      <c r="AC221" s="22" t="s">
        <v>43</v>
      </c>
      <c r="AD221" s="23" t="str">
        <f t="shared" si="23"/>
        <v>E</v>
      </c>
      <c r="AE221" s="17">
        <v>0</v>
      </c>
      <c r="AF221" s="17">
        <v>0</v>
      </c>
      <c r="AG221" s="17">
        <v>1630</v>
      </c>
      <c r="AH221" s="17">
        <v>0</v>
      </c>
      <c r="AI221" s="14" t="s">
        <v>44</v>
      </c>
    </row>
    <row r="222" spans="1:35" ht="16.5" customHeight="1">
      <c r="A222">
        <v>6034</v>
      </c>
      <c r="B222" s="12" t="str">
        <f t="shared" si="18"/>
        <v>Normal</v>
      </c>
      <c r="C222" s="13" t="s">
        <v>251</v>
      </c>
      <c r="D222" s="14" t="s">
        <v>225</v>
      </c>
      <c r="E222" s="15">
        <f t="shared" si="19"/>
        <v>2.5</v>
      </c>
      <c r="F222" s="16">
        <f t="shared" si="20"/>
        <v>2.8</v>
      </c>
      <c r="G222" s="16">
        <f t="shared" si="21"/>
        <v>7.4</v>
      </c>
      <c r="H222" s="16">
        <f t="shared" si="22"/>
        <v>8.3000000000000007</v>
      </c>
      <c r="I222" s="25" t="str">
        <f>IFERROR(VLOOKUP(C222,#REF!,8,FALSE),"")</f>
        <v/>
      </c>
      <c r="J222" s="17">
        <v>396000</v>
      </c>
      <c r="K222" s="17">
        <v>297000</v>
      </c>
      <c r="L222" s="25" t="str">
        <f>IFERROR(VLOOKUP(C222,#REF!,11,FALSE),"")</f>
        <v/>
      </c>
      <c r="M222" s="17">
        <v>135000</v>
      </c>
      <c r="N222" s="18" t="s">
        <v>46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135000</v>
      </c>
      <c r="U222" s="17">
        <v>0</v>
      </c>
      <c r="V222" s="17">
        <v>0</v>
      </c>
      <c r="W222" s="17">
        <v>0</v>
      </c>
      <c r="X222" s="20">
        <v>531000</v>
      </c>
      <c r="Y222" s="16">
        <v>9.9</v>
      </c>
      <c r="Z222" s="21">
        <v>11.1</v>
      </c>
      <c r="AA222" s="20">
        <v>53438</v>
      </c>
      <c r="AB222" s="17">
        <v>47764</v>
      </c>
      <c r="AC222" s="22">
        <v>0.9</v>
      </c>
      <c r="AD222" s="23">
        <f t="shared" si="23"/>
        <v>100</v>
      </c>
      <c r="AE222" s="17">
        <v>193962</v>
      </c>
      <c r="AF222" s="17">
        <v>235916</v>
      </c>
      <c r="AG222" s="17">
        <v>232629</v>
      </c>
      <c r="AH222" s="17">
        <v>146970</v>
      </c>
      <c r="AI222" s="14" t="s">
        <v>44</v>
      </c>
    </row>
    <row r="223" spans="1:35" ht="16.5" customHeight="1">
      <c r="A223">
        <v>6172</v>
      </c>
      <c r="B223" s="12" t="str">
        <f t="shared" si="18"/>
        <v>Normal</v>
      </c>
      <c r="C223" s="13" t="s">
        <v>252</v>
      </c>
      <c r="D223" s="14" t="s">
        <v>225</v>
      </c>
      <c r="E223" s="15">
        <f t="shared" si="19"/>
        <v>0</v>
      </c>
      <c r="F223" s="16">
        <f t="shared" si="20"/>
        <v>0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46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0</v>
      </c>
      <c r="Y223" s="16">
        <v>0</v>
      </c>
      <c r="Z223" s="21">
        <v>0</v>
      </c>
      <c r="AA223" s="20">
        <v>3938</v>
      </c>
      <c r="AB223" s="17">
        <v>4585</v>
      </c>
      <c r="AC223" s="22">
        <v>1.2</v>
      </c>
      <c r="AD223" s="23">
        <f t="shared" si="23"/>
        <v>100</v>
      </c>
      <c r="AE223" s="17">
        <v>11164</v>
      </c>
      <c r="AF223" s="17">
        <v>30100</v>
      </c>
      <c r="AG223" s="17">
        <v>0</v>
      </c>
      <c r="AH223" s="17">
        <v>0</v>
      </c>
      <c r="AI223" s="14" t="s">
        <v>44</v>
      </c>
    </row>
    <row r="224" spans="1:35" ht="16.5" customHeight="1">
      <c r="A224">
        <v>6186</v>
      </c>
      <c r="B224" s="12" t="str">
        <f t="shared" si="18"/>
        <v>OverStock</v>
      </c>
      <c r="C224" s="13" t="s">
        <v>253</v>
      </c>
      <c r="D224" s="14" t="s">
        <v>225</v>
      </c>
      <c r="E224" s="15">
        <f t="shared" si="19"/>
        <v>0</v>
      </c>
      <c r="F224" s="16">
        <f t="shared" si="20"/>
        <v>0</v>
      </c>
      <c r="G224" s="16">
        <f t="shared" si="21"/>
        <v>89.6</v>
      </c>
      <c r="H224" s="16">
        <f t="shared" si="22"/>
        <v>18</v>
      </c>
      <c r="I224" s="25" t="str">
        <f>IFERROR(VLOOKUP(C224,#REF!,8,FALSE),"")</f>
        <v/>
      </c>
      <c r="J224" s="17">
        <v>560000</v>
      </c>
      <c r="K224" s="17">
        <v>300000</v>
      </c>
      <c r="L224" s="25" t="str">
        <f>IFERROR(VLOOKUP(C224,#REF!,11,FALSE),"")</f>
        <v/>
      </c>
      <c r="M224" s="17">
        <v>0</v>
      </c>
      <c r="N224" s="18" t="s">
        <v>46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560000</v>
      </c>
      <c r="Y224" s="16">
        <v>89.6</v>
      </c>
      <c r="Z224" s="21">
        <v>18</v>
      </c>
      <c r="AA224" s="20">
        <v>6250</v>
      </c>
      <c r="AB224" s="17">
        <v>31070</v>
      </c>
      <c r="AC224" s="22">
        <v>5</v>
      </c>
      <c r="AD224" s="23">
        <f t="shared" si="23"/>
        <v>150</v>
      </c>
      <c r="AE224" s="17">
        <v>69951</v>
      </c>
      <c r="AF224" s="17">
        <v>209675</v>
      </c>
      <c r="AG224" s="17">
        <v>277001</v>
      </c>
      <c r="AH224" s="17">
        <v>186001</v>
      </c>
      <c r="AI224" s="14" t="s">
        <v>44</v>
      </c>
    </row>
    <row r="225" spans="1:35" ht="16.5" customHeight="1">
      <c r="A225">
        <v>8423</v>
      </c>
      <c r="B225" s="12" t="str">
        <f t="shared" si="18"/>
        <v>FCST</v>
      </c>
      <c r="C225" s="13" t="s">
        <v>254</v>
      </c>
      <c r="D225" s="14" t="s">
        <v>225</v>
      </c>
      <c r="E225" s="15" t="str">
        <f t="shared" si="19"/>
        <v>前八週無拉料</v>
      </c>
      <c r="F225" s="16">
        <f t="shared" si="20"/>
        <v>0</v>
      </c>
      <c r="G225" s="16" t="str">
        <f t="shared" si="21"/>
        <v>--</v>
      </c>
      <c r="H225" s="16">
        <f t="shared" si="22"/>
        <v>18.600000000000001</v>
      </c>
      <c r="I225" s="25" t="str">
        <f>IFERROR(VLOOKUP(C225,#REF!,8,FALSE),"")</f>
        <v/>
      </c>
      <c r="J225" s="17">
        <v>585000</v>
      </c>
      <c r="K225" s="17">
        <v>396000</v>
      </c>
      <c r="L225" s="25" t="str">
        <f>IFERROR(VLOOKUP(C225,#REF!,11,FALSE),"")</f>
        <v/>
      </c>
      <c r="M225" s="17">
        <v>0</v>
      </c>
      <c r="N225" s="18" t="s">
        <v>46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0</v>
      </c>
      <c r="U225" s="17">
        <v>0</v>
      </c>
      <c r="V225" s="17">
        <v>0</v>
      </c>
      <c r="W225" s="17">
        <v>0</v>
      </c>
      <c r="X225" s="20">
        <v>585000</v>
      </c>
      <c r="Y225" s="16" t="s">
        <v>39</v>
      </c>
      <c r="Z225" s="21">
        <v>18.600000000000001</v>
      </c>
      <c r="AA225" s="20">
        <v>0</v>
      </c>
      <c r="AB225" s="17">
        <v>31513</v>
      </c>
      <c r="AC225" s="22" t="s">
        <v>51</v>
      </c>
      <c r="AD225" s="23" t="str">
        <f t="shared" si="23"/>
        <v>F</v>
      </c>
      <c r="AE225" s="17">
        <v>73946</v>
      </c>
      <c r="AF225" s="17">
        <v>209675</v>
      </c>
      <c r="AG225" s="17">
        <v>277001</v>
      </c>
      <c r="AH225" s="17">
        <v>186001</v>
      </c>
      <c r="AI225" s="14" t="s">
        <v>44</v>
      </c>
    </row>
    <row r="226" spans="1:35" ht="16.5" customHeight="1">
      <c r="A226">
        <v>5609</v>
      </c>
      <c r="B226" s="12" t="str">
        <f t="shared" si="18"/>
        <v>Normal</v>
      </c>
      <c r="C226" s="13" t="s">
        <v>256</v>
      </c>
      <c r="D226" s="14" t="s">
        <v>225</v>
      </c>
      <c r="E226" s="15">
        <f t="shared" si="19"/>
        <v>1.4</v>
      </c>
      <c r="F226" s="16">
        <f t="shared" si="20"/>
        <v>26.5</v>
      </c>
      <c r="G226" s="16">
        <f t="shared" si="21"/>
        <v>4.7</v>
      </c>
      <c r="H226" s="16">
        <f t="shared" si="22"/>
        <v>88.2</v>
      </c>
      <c r="I226" s="25" t="str">
        <f>IFERROR(VLOOKUP(C226,#REF!,8,FALSE),"")</f>
        <v/>
      </c>
      <c r="J226" s="17">
        <v>100000</v>
      </c>
      <c r="K226" s="17">
        <v>60000</v>
      </c>
      <c r="L226" s="25" t="str">
        <f>IFERROR(VLOOKUP(C226,#REF!,11,FALSE),"")</f>
        <v/>
      </c>
      <c r="M226" s="17">
        <v>30000</v>
      </c>
      <c r="N226" s="18" t="s">
        <v>46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30000</v>
      </c>
      <c r="U226" s="17">
        <v>0</v>
      </c>
      <c r="V226" s="17">
        <v>0</v>
      </c>
      <c r="W226" s="17">
        <v>0</v>
      </c>
      <c r="X226" s="20">
        <v>130000</v>
      </c>
      <c r="Y226" s="16">
        <v>6.1</v>
      </c>
      <c r="Z226" s="21">
        <v>114.6</v>
      </c>
      <c r="AA226" s="20">
        <v>21250</v>
      </c>
      <c r="AB226" s="17">
        <v>1134</v>
      </c>
      <c r="AC226" s="22">
        <v>0.1</v>
      </c>
      <c r="AD226" s="23">
        <f t="shared" si="23"/>
        <v>50</v>
      </c>
      <c r="AE226" s="17">
        <v>0</v>
      </c>
      <c r="AF226" s="17">
        <v>10205</v>
      </c>
      <c r="AG226" s="17">
        <v>0</v>
      </c>
      <c r="AH226" s="17">
        <v>0</v>
      </c>
      <c r="AI226" s="14" t="s">
        <v>44</v>
      </c>
    </row>
    <row r="227" spans="1:35" ht="16.5" customHeight="1">
      <c r="A227">
        <v>3012</v>
      </c>
      <c r="B227" s="12" t="str">
        <f t="shared" si="18"/>
        <v>Normal</v>
      </c>
      <c r="C227" s="13" t="s">
        <v>257</v>
      </c>
      <c r="D227" s="14" t="s">
        <v>225</v>
      </c>
      <c r="E227" s="15">
        <f t="shared" si="19"/>
        <v>0</v>
      </c>
      <c r="F227" s="16">
        <f t="shared" si="20"/>
        <v>0</v>
      </c>
      <c r="G227" s="16">
        <f t="shared" si="21"/>
        <v>0</v>
      </c>
      <c r="H227" s="16">
        <f t="shared" si="22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>
        <v>0</v>
      </c>
      <c r="Z227" s="21">
        <v>0</v>
      </c>
      <c r="AA227" s="20">
        <v>1125</v>
      </c>
      <c r="AB227" s="17">
        <v>4</v>
      </c>
      <c r="AC227" s="22">
        <v>0</v>
      </c>
      <c r="AD227" s="23">
        <f t="shared" si="23"/>
        <v>50</v>
      </c>
      <c r="AE227" s="17">
        <v>0</v>
      </c>
      <c r="AF227" s="17">
        <v>38</v>
      </c>
      <c r="AG227" s="17">
        <v>2320</v>
      </c>
      <c r="AH227" s="17">
        <v>0</v>
      </c>
      <c r="AI227" s="14" t="s">
        <v>44</v>
      </c>
    </row>
    <row r="228" spans="1:35" ht="16.5" customHeight="1">
      <c r="A228">
        <v>6166</v>
      </c>
      <c r="B228" s="12" t="str">
        <f t="shared" si="18"/>
        <v>OverStock</v>
      </c>
      <c r="C228" s="13" t="s">
        <v>258</v>
      </c>
      <c r="D228" s="14" t="s">
        <v>225</v>
      </c>
      <c r="E228" s="15">
        <f t="shared" si="19"/>
        <v>3.6</v>
      </c>
      <c r="F228" s="16">
        <f t="shared" si="20"/>
        <v>2.2000000000000002</v>
      </c>
      <c r="G228" s="16">
        <f t="shared" si="21"/>
        <v>18</v>
      </c>
      <c r="H228" s="16">
        <f t="shared" si="22"/>
        <v>11</v>
      </c>
      <c r="I228" s="25" t="str">
        <f>IFERROR(VLOOKUP(C228,#REF!,8,FALSE),"")</f>
        <v/>
      </c>
      <c r="J228" s="17">
        <v>679500</v>
      </c>
      <c r="K228" s="17">
        <v>373500</v>
      </c>
      <c r="L228" s="25" t="str">
        <f>IFERROR(VLOOKUP(C228,#REF!,11,FALSE),"")</f>
        <v/>
      </c>
      <c r="M228" s="17">
        <v>135000</v>
      </c>
      <c r="N228" s="18" t="s">
        <v>46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135000</v>
      </c>
      <c r="U228" s="17">
        <v>0</v>
      </c>
      <c r="V228" s="17">
        <v>0</v>
      </c>
      <c r="W228" s="17">
        <v>0</v>
      </c>
      <c r="X228" s="20">
        <v>814500</v>
      </c>
      <c r="Y228" s="16">
        <v>21.6</v>
      </c>
      <c r="Z228" s="21">
        <v>13.2</v>
      </c>
      <c r="AA228" s="20">
        <v>37688</v>
      </c>
      <c r="AB228" s="17">
        <v>61602</v>
      </c>
      <c r="AC228" s="22">
        <v>1.6</v>
      </c>
      <c r="AD228" s="23">
        <f t="shared" si="23"/>
        <v>100</v>
      </c>
      <c r="AE228" s="17">
        <v>318506</v>
      </c>
      <c r="AF228" s="17">
        <v>235916</v>
      </c>
      <c r="AG228" s="17">
        <v>232629</v>
      </c>
      <c r="AH228" s="17">
        <v>146970</v>
      </c>
      <c r="AI228" s="14" t="s">
        <v>44</v>
      </c>
    </row>
    <row r="229" spans="1:35" ht="16.5" customHeight="1">
      <c r="A229">
        <v>1968</v>
      </c>
      <c r="B229" s="12" t="str">
        <f t="shared" si="18"/>
        <v>OverStock</v>
      </c>
      <c r="C229" s="13" t="s">
        <v>259</v>
      </c>
      <c r="D229" s="14" t="s">
        <v>225</v>
      </c>
      <c r="E229" s="15">
        <f t="shared" si="19"/>
        <v>8.6999999999999993</v>
      </c>
      <c r="F229" s="16">
        <f t="shared" si="20"/>
        <v>5.0999999999999996</v>
      </c>
      <c r="G229" s="16">
        <f t="shared" si="21"/>
        <v>28.4</v>
      </c>
      <c r="H229" s="16">
        <f t="shared" si="22"/>
        <v>16.7</v>
      </c>
      <c r="I229" s="25" t="str">
        <f>IFERROR(VLOOKUP(C229,#REF!,8,FALSE),"")</f>
        <v/>
      </c>
      <c r="J229" s="17">
        <v>576000</v>
      </c>
      <c r="K229" s="17">
        <v>216000</v>
      </c>
      <c r="L229" s="25" t="str">
        <f>IFERROR(VLOOKUP(C229,#REF!,11,FALSE),"")</f>
        <v/>
      </c>
      <c r="M229" s="17">
        <v>175350</v>
      </c>
      <c r="N229" s="18" t="s">
        <v>46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175350</v>
      </c>
      <c r="U229" s="17">
        <v>0</v>
      </c>
      <c r="V229" s="17">
        <v>0</v>
      </c>
      <c r="W229" s="17">
        <v>0</v>
      </c>
      <c r="X229" s="20">
        <v>751350</v>
      </c>
      <c r="Y229" s="16">
        <v>37.1</v>
      </c>
      <c r="Z229" s="21">
        <v>21.8</v>
      </c>
      <c r="AA229" s="20">
        <v>20250</v>
      </c>
      <c r="AB229" s="17">
        <v>34389</v>
      </c>
      <c r="AC229" s="22">
        <v>1.7</v>
      </c>
      <c r="AD229" s="23">
        <f t="shared" si="23"/>
        <v>100</v>
      </c>
      <c r="AE229" s="17">
        <v>99822</v>
      </c>
      <c r="AF229" s="17">
        <v>209675</v>
      </c>
      <c r="AG229" s="17">
        <v>277001</v>
      </c>
      <c r="AH229" s="17">
        <v>186001</v>
      </c>
      <c r="AI229" s="14" t="s">
        <v>44</v>
      </c>
    </row>
    <row r="230" spans="1:35" ht="16.5" customHeight="1">
      <c r="A230">
        <v>9144</v>
      </c>
      <c r="B230" s="12" t="str">
        <f t="shared" si="18"/>
        <v>Normal</v>
      </c>
      <c r="C230" s="13" t="s">
        <v>260</v>
      </c>
      <c r="D230" s="14" t="s">
        <v>225</v>
      </c>
      <c r="E230" s="15">
        <f t="shared" si="19"/>
        <v>0</v>
      </c>
      <c r="F230" s="16" t="str">
        <f t="shared" si="20"/>
        <v>--</v>
      </c>
      <c r="G230" s="16">
        <f t="shared" si="21"/>
        <v>8.8000000000000007</v>
      </c>
      <c r="H230" s="16" t="str">
        <f t="shared" si="22"/>
        <v>--</v>
      </c>
      <c r="I230" s="25" t="str">
        <f>IFERROR(VLOOKUP(C230,#REF!,8,FALSE),"")</f>
        <v/>
      </c>
      <c r="J230" s="17">
        <v>66000</v>
      </c>
      <c r="K230" s="17">
        <v>66000</v>
      </c>
      <c r="L230" s="25" t="str">
        <f>IFERROR(VLOOKUP(C230,#REF!,11,FALSE),"")</f>
        <v/>
      </c>
      <c r="M230" s="17">
        <v>0</v>
      </c>
      <c r="N230" s="18" t="s">
        <v>46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66000</v>
      </c>
      <c r="Y230" s="16">
        <v>8.8000000000000007</v>
      </c>
      <c r="Z230" s="21" t="s">
        <v>39</v>
      </c>
      <c r="AA230" s="20">
        <v>7500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6179</v>
      </c>
      <c r="B231" s="12" t="str">
        <f t="shared" si="18"/>
        <v>None</v>
      </c>
      <c r="C231" s="13" t="s">
        <v>261</v>
      </c>
      <c r="D231" s="14" t="s">
        <v>225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39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0</v>
      </c>
      <c r="Y231" s="16" t="s">
        <v>39</v>
      </c>
      <c r="Z231" s="21" t="s">
        <v>39</v>
      </c>
      <c r="AA231" s="20">
        <v>0</v>
      </c>
      <c r="AB231" s="17">
        <v>0</v>
      </c>
      <c r="AC231" s="22" t="s">
        <v>43</v>
      </c>
      <c r="AD231" s="23" t="str">
        <f t="shared" si="23"/>
        <v>E</v>
      </c>
      <c r="AE231" s="17">
        <v>0</v>
      </c>
      <c r="AF231" s="17">
        <v>0</v>
      </c>
      <c r="AG231" s="17">
        <v>514</v>
      </c>
      <c r="AH231" s="17">
        <v>0</v>
      </c>
      <c r="AI231" s="14" t="s">
        <v>44</v>
      </c>
    </row>
    <row r="232" spans="1:35" ht="16.5" customHeight="1">
      <c r="A232">
        <v>4475</v>
      </c>
      <c r="B232" s="12" t="str">
        <f t="shared" si="18"/>
        <v>None</v>
      </c>
      <c r="C232" s="13" t="s">
        <v>262</v>
      </c>
      <c r="D232" s="14" t="s">
        <v>225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39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43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6176</v>
      </c>
      <c r="B233" s="12" t="str">
        <f t="shared" si="18"/>
        <v>FCST</v>
      </c>
      <c r="C233" s="13" t="s">
        <v>263</v>
      </c>
      <c r="D233" s="14" t="s">
        <v>225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39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 t="s">
        <v>39</v>
      </c>
      <c r="Z233" s="21">
        <v>0</v>
      </c>
      <c r="AA233" s="20">
        <v>0</v>
      </c>
      <c r="AB233" s="17">
        <v>31</v>
      </c>
      <c r="AC233" s="22" t="s">
        <v>51</v>
      </c>
      <c r="AD233" s="23" t="str">
        <f t="shared" si="23"/>
        <v>F</v>
      </c>
      <c r="AE233" s="17">
        <v>80</v>
      </c>
      <c r="AF233" s="17">
        <v>200</v>
      </c>
      <c r="AG233" s="17">
        <v>0</v>
      </c>
      <c r="AH233" s="17">
        <v>0</v>
      </c>
      <c r="AI233" s="14" t="s">
        <v>44</v>
      </c>
    </row>
    <row r="234" spans="1:35" ht="16.5" customHeight="1">
      <c r="A234">
        <v>3209</v>
      </c>
      <c r="B234" s="12" t="str">
        <f t="shared" si="18"/>
        <v>OverStock</v>
      </c>
      <c r="C234" s="13" t="s">
        <v>264</v>
      </c>
      <c r="D234" s="14" t="s">
        <v>225</v>
      </c>
      <c r="E234" s="15">
        <f t="shared" si="19"/>
        <v>0</v>
      </c>
      <c r="F234" s="16" t="str">
        <f t="shared" si="20"/>
        <v>--</v>
      </c>
      <c r="G234" s="16">
        <f t="shared" si="21"/>
        <v>11.4</v>
      </c>
      <c r="H234" s="16" t="str">
        <f t="shared" si="22"/>
        <v>--</v>
      </c>
      <c r="I234" s="25" t="str">
        <f>IFERROR(VLOOKUP(C234,#REF!,8,FALSE),"")</f>
        <v/>
      </c>
      <c r="J234" s="17">
        <v>547702</v>
      </c>
      <c r="K234" s="17">
        <v>547702</v>
      </c>
      <c r="L234" s="25" t="str">
        <f>IFERROR(VLOOKUP(C234,#REF!,11,FALSE),"")</f>
        <v/>
      </c>
      <c r="M234" s="17">
        <v>0</v>
      </c>
      <c r="N234" s="18" t="s">
        <v>39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547702</v>
      </c>
      <c r="Y234" s="16">
        <v>16.399999999999999</v>
      </c>
      <c r="Z234" s="21" t="s">
        <v>39</v>
      </c>
      <c r="AA234" s="20">
        <v>48000</v>
      </c>
      <c r="AB234" s="17" t="s">
        <v>39</v>
      </c>
      <c r="AC234" s="22" t="s">
        <v>43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4415</v>
      </c>
      <c r="B235" s="12" t="str">
        <f t="shared" si="18"/>
        <v>Normal</v>
      </c>
      <c r="C235" s="13" t="s">
        <v>265</v>
      </c>
      <c r="D235" s="14" t="s">
        <v>225</v>
      </c>
      <c r="E235" s="15">
        <f t="shared" si="19"/>
        <v>0</v>
      </c>
      <c r="F235" s="16">
        <f t="shared" si="20"/>
        <v>0</v>
      </c>
      <c r="G235" s="16">
        <f t="shared" si="21"/>
        <v>2.7</v>
      </c>
      <c r="H235" s="16">
        <f t="shared" si="22"/>
        <v>32.299999999999997</v>
      </c>
      <c r="I235" s="25" t="str">
        <f>IFERROR(VLOOKUP(C235,#REF!,8,FALSE),"")</f>
        <v/>
      </c>
      <c r="J235" s="17">
        <v>3000</v>
      </c>
      <c r="K235" s="17">
        <v>3000</v>
      </c>
      <c r="L235" s="25" t="str">
        <f>IFERROR(VLOOKUP(C235,#REF!,11,FALSE),"")</f>
        <v/>
      </c>
      <c r="M235" s="17">
        <v>0</v>
      </c>
      <c r="N235" s="18" t="s">
        <v>46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3000</v>
      </c>
      <c r="Y235" s="16">
        <v>2.7</v>
      </c>
      <c r="Z235" s="21">
        <v>32.299999999999997</v>
      </c>
      <c r="AA235" s="20">
        <v>1125</v>
      </c>
      <c r="AB235" s="17">
        <v>93</v>
      </c>
      <c r="AC235" s="22">
        <v>0.1</v>
      </c>
      <c r="AD235" s="23">
        <f t="shared" si="23"/>
        <v>50</v>
      </c>
      <c r="AE235" s="17">
        <v>0</v>
      </c>
      <c r="AF235" s="17">
        <v>841</v>
      </c>
      <c r="AG235" s="17">
        <v>2320</v>
      </c>
      <c r="AH235" s="17">
        <v>0</v>
      </c>
      <c r="AI235" s="14" t="s">
        <v>44</v>
      </c>
    </row>
    <row r="236" spans="1:35" ht="16.5" customHeight="1">
      <c r="A236">
        <v>2016</v>
      </c>
      <c r="B236" s="12" t="str">
        <f t="shared" si="18"/>
        <v>OverStock</v>
      </c>
      <c r="C236" s="13" t="s">
        <v>266</v>
      </c>
      <c r="D236" s="14" t="s">
        <v>225</v>
      </c>
      <c r="E236" s="15">
        <f t="shared" si="19"/>
        <v>0.7</v>
      </c>
      <c r="F236" s="16">
        <f t="shared" si="20"/>
        <v>4.9000000000000004</v>
      </c>
      <c r="G236" s="16">
        <f t="shared" si="21"/>
        <v>21.8</v>
      </c>
      <c r="H236" s="16">
        <f t="shared" si="22"/>
        <v>147.5</v>
      </c>
      <c r="I236" s="25" t="str">
        <f>IFERROR(VLOOKUP(C236,#REF!,8,FALSE),"")</f>
        <v/>
      </c>
      <c r="J236" s="17">
        <v>90000</v>
      </c>
      <c r="K236" s="17">
        <v>60000</v>
      </c>
      <c r="L236" s="25" t="str">
        <f>IFERROR(VLOOKUP(C236,#REF!,11,FALSE),"")</f>
        <v/>
      </c>
      <c r="M236" s="17">
        <v>3000</v>
      </c>
      <c r="N236" s="18" t="s">
        <v>46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3000</v>
      </c>
      <c r="U236" s="17">
        <v>0</v>
      </c>
      <c r="V236" s="17">
        <v>0</v>
      </c>
      <c r="W236" s="17">
        <v>0</v>
      </c>
      <c r="X236" s="20">
        <v>93000</v>
      </c>
      <c r="Y236" s="16">
        <v>22.5</v>
      </c>
      <c r="Z236" s="21">
        <v>152.5</v>
      </c>
      <c r="AA236" s="20">
        <v>4125</v>
      </c>
      <c r="AB236" s="17">
        <v>610</v>
      </c>
      <c r="AC236" s="22">
        <v>0.1</v>
      </c>
      <c r="AD236" s="23">
        <f t="shared" si="23"/>
        <v>50</v>
      </c>
      <c r="AE236" s="17">
        <v>5490</v>
      </c>
      <c r="AF236" s="17">
        <v>0</v>
      </c>
      <c r="AG236" s="17">
        <v>0</v>
      </c>
      <c r="AH236" s="17">
        <v>0</v>
      </c>
      <c r="AI236" s="14" t="s">
        <v>44</v>
      </c>
    </row>
    <row r="237" spans="1:35" ht="16.5" customHeight="1">
      <c r="A237">
        <v>4403</v>
      </c>
      <c r="B237" s="12" t="str">
        <f t="shared" si="18"/>
        <v>OverStock</v>
      </c>
      <c r="C237" s="13" t="s">
        <v>267</v>
      </c>
      <c r="D237" s="14" t="s">
        <v>225</v>
      </c>
      <c r="E237" s="15">
        <f t="shared" si="19"/>
        <v>0</v>
      </c>
      <c r="F237" s="16" t="str">
        <f t="shared" si="20"/>
        <v>--</v>
      </c>
      <c r="G237" s="16">
        <f t="shared" si="21"/>
        <v>10</v>
      </c>
      <c r="H237" s="16" t="str">
        <f t="shared" si="22"/>
        <v>--</v>
      </c>
      <c r="I237" s="25" t="str">
        <f>IFERROR(VLOOKUP(C237,#REF!,8,FALSE),"")</f>
        <v/>
      </c>
      <c r="J237" s="17">
        <v>30000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39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30000</v>
      </c>
      <c r="Y237" s="16">
        <v>20</v>
      </c>
      <c r="Z237" s="21" t="s">
        <v>39</v>
      </c>
      <c r="AA237" s="20">
        <v>3000</v>
      </c>
      <c r="AB237" s="17" t="s">
        <v>39</v>
      </c>
      <c r="AC237" s="22" t="s">
        <v>43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6167</v>
      </c>
      <c r="B238" s="12" t="str">
        <f t="shared" si="18"/>
        <v>Normal</v>
      </c>
      <c r="C238" s="13" t="s">
        <v>272</v>
      </c>
      <c r="D238" s="14" t="s">
        <v>269</v>
      </c>
      <c r="E238" s="15">
        <f t="shared" si="19"/>
        <v>8</v>
      </c>
      <c r="F238" s="16">
        <f t="shared" si="20"/>
        <v>9</v>
      </c>
      <c r="G238" s="16">
        <f t="shared" si="21"/>
        <v>0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4000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4000</v>
      </c>
      <c r="W238" s="17">
        <v>0</v>
      </c>
      <c r="X238" s="20">
        <v>4000</v>
      </c>
      <c r="Y238" s="16">
        <v>8</v>
      </c>
      <c r="Z238" s="21">
        <v>9</v>
      </c>
      <c r="AA238" s="20">
        <v>500</v>
      </c>
      <c r="AB238" s="17">
        <v>444</v>
      </c>
      <c r="AC238" s="22">
        <v>0.9</v>
      </c>
      <c r="AD238" s="23">
        <f t="shared" si="23"/>
        <v>100</v>
      </c>
      <c r="AE238" s="17">
        <v>4000</v>
      </c>
      <c r="AF238" s="17">
        <v>0</v>
      </c>
      <c r="AG238" s="17">
        <v>0</v>
      </c>
      <c r="AH238" s="17">
        <v>0</v>
      </c>
      <c r="AI238" s="14" t="s">
        <v>44</v>
      </c>
    </row>
    <row r="239" spans="1:35" ht="16.5" customHeight="1">
      <c r="A239">
        <v>4463</v>
      </c>
      <c r="B239" s="12" t="str">
        <f t="shared" si="18"/>
        <v>FCST</v>
      </c>
      <c r="C239" s="13" t="s">
        <v>275</v>
      </c>
      <c r="D239" s="14" t="s">
        <v>269</v>
      </c>
      <c r="E239" s="15" t="str">
        <f t="shared" si="19"/>
        <v>前八週無拉料</v>
      </c>
      <c r="F239" s="16">
        <f t="shared" si="20"/>
        <v>63.1</v>
      </c>
      <c r="G239" s="16" t="str">
        <f t="shared" si="21"/>
        <v>--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28000</v>
      </c>
      <c r="N239" s="18" t="s">
        <v>42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24000</v>
      </c>
      <c r="U239" s="17">
        <v>0</v>
      </c>
      <c r="V239" s="17">
        <v>4000</v>
      </c>
      <c r="W239" s="17">
        <v>0</v>
      </c>
      <c r="X239" s="20">
        <v>28000</v>
      </c>
      <c r="Y239" s="16" t="s">
        <v>39</v>
      </c>
      <c r="Z239" s="21">
        <v>63.1</v>
      </c>
      <c r="AA239" s="20">
        <v>0</v>
      </c>
      <c r="AB239" s="17">
        <v>444</v>
      </c>
      <c r="AC239" s="22" t="s">
        <v>51</v>
      </c>
      <c r="AD239" s="23" t="str">
        <f t="shared" si="23"/>
        <v>F</v>
      </c>
      <c r="AE239" s="17">
        <v>4000</v>
      </c>
      <c r="AF239" s="17">
        <v>0</v>
      </c>
      <c r="AG239" s="17">
        <v>0</v>
      </c>
      <c r="AH239" s="17">
        <v>0</v>
      </c>
      <c r="AI239" s="14" t="s">
        <v>44</v>
      </c>
    </row>
    <row r="240" spans="1:35" ht="16.5" customHeight="1">
      <c r="A240">
        <v>5103</v>
      </c>
      <c r="B240" s="12" t="str">
        <f t="shared" si="18"/>
        <v>OverStock</v>
      </c>
      <c r="C240" s="13" t="s">
        <v>276</v>
      </c>
      <c r="D240" s="14" t="s">
        <v>269</v>
      </c>
      <c r="E240" s="15">
        <f t="shared" si="19"/>
        <v>34.200000000000003</v>
      </c>
      <c r="F240" s="16">
        <f t="shared" si="20"/>
        <v>14.1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333000</v>
      </c>
      <c r="N240" s="18" t="s">
        <v>42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120000</v>
      </c>
      <c r="U240" s="17">
        <v>90000</v>
      </c>
      <c r="V240" s="17">
        <v>123000</v>
      </c>
      <c r="W240" s="17">
        <v>0</v>
      </c>
      <c r="X240" s="20">
        <v>333000</v>
      </c>
      <c r="Y240" s="16">
        <v>34.200000000000003</v>
      </c>
      <c r="Z240" s="21">
        <v>14.1</v>
      </c>
      <c r="AA240" s="20">
        <v>9750</v>
      </c>
      <c r="AB240" s="17">
        <v>23619</v>
      </c>
      <c r="AC240" s="22">
        <v>2.4</v>
      </c>
      <c r="AD240" s="23">
        <f t="shared" si="23"/>
        <v>150</v>
      </c>
      <c r="AE240" s="17">
        <v>102756</v>
      </c>
      <c r="AF240" s="17">
        <v>109819</v>
      </c>
      <c r="AG240" s="17">
        <v>21864</v>
      </c>
      <c r="AH240" s="17">
        <v>0</v>
      </c>
      <c r="AI240" s="14" t="s">
        <v>44</v>
      </c>
    </row>
    <row r="241" spans="1:35" ht="16.5" customHeight="1">
      <c r="A241">
        <v>4451</v>
      </c>
      <c r="B241" s="12" t="str">
        <f t="shared" si="18"/>
        <v>Normal</v>
      </c>
      <c r="C241" s="13" t="s">
        <v>278</v>
      </c>
      <c r="D241" s="14" t="s">
        <v>269</v>
      </c>
      <c r="E241" s="15">
        <f t="shared" si="19"/>
        <v>0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0</v>
      </c>
      <c r="Y241" s="16">
        <v>0</v>
      </c>
      <c r="Z241" s="21" t="s">
        <v>39</v>
      </c>
      <c r="AA241" s="20">
        <v>51</v>
      </c>
      <c r="AB241" s="17" t="s">
        <v>39</v>
      </c>
      <c r="AC241" s="22" t="s">
        <v>43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6144</v>
      </c>
      <c r="B242" s="12" t="str">
        <f t="shared" si="18"/>
        <v>None</v>
      </c>
      <c r="C242" s="13" t="s">
        <v>279</v>
      </c>
      <c r="D242" s="14" t="s">
        <v>269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 t="s">
        <v>39</v>
      </c>
      <c r="Z242" s="21" t="s">
        <v>39</v>
      </c>
      <c r="AA242" s="20">
        <v>0</v>
      </c>
      <c r="AB242" s="17" t="s">
        <v>39</v>
      </c>
      <c r="AC242" s="22" t="s">
        <v>43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4432</v>
      </c>
      <c r="B243" s="12" t="str">
        <f t="shared" si="18"/>
        <v>Normal</v>
      </c>
      <c r="C243" s="13" t="s">
        <v>280</v>
      </c>
      <c r="D243" s="14" t="s">
        <v>269</v>
      </c>
      <c r="E243" s="15">
        <f t="shared" si="19"/>
        <v>13.7</v>
      </c>
      <c r="F243" s="16">
        <f t="shared" si="20"/>
        <v>18.5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1062000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448000</v>
      </c>
      <c r="U243" s="17">
        <v>0</v>
      </c>
      <c r="V243" s="17">
        <v>614000</v>
      </c>
      <c r="W243" s="17">
        <v>0</v>
      </c>
      <c r="X243" s="20">
        <v>1062000</v>
      </c>
      <c r="Y243" s="16">
        <v>13.7</v>
      </c>
      <c r="Z243" s="21">
        <v>18.5</v>
      </c>
      <c r="AA243" s="20">
        <v>77750</v>
      </c>
      <c r="AB243" s="17">
        <v>57425</v>
      </c>
      <c r="AC243" s="22">
        <v>0.7</v>
      </c>
      <c r="AD243" s="23">
        <f t="shared" si="23"/>
        <v>100</v>
      </c>
      <c r="AE243" s="17">
        <v>209754</v>
      </c>
      <c r="AF243" s="17">
        <v>307079</v>
      </c>
      <c r="AG243" s="17">
        <v>7284</v>
      </c>
      <c r="AH243" s="17">
        <v>0</v>
      </c>
      <c r="AI243" s="14" t="s">
        <v>44</v>
      </c>
    </row>
    <row r="244" spans="1:35" ht="16.5" customHeight="1">
      <c r="A244">
        <v>6169</v>
      </c>
      <c r="B244" s="12" t="str">
        <f t="shared" si="18"/>
        <v>OverStock</v>
      </c>
      <c r="C244" s="13" t="s">
        <v>281</v>
      </c>
      <c r="D244" s="14" t="s">
        <v>269</v>
      </c>
      <c r="E244" s="15">
        <f t="shared" si="19"/>
        <v>24.9</v>
      </c>
      <c r="F244" s="16">
        <f t="shared" si="20"/>
        <v>36.299999999999997</v>
      </c>
      <c r="G244" s="16">
        <f t="shared" si="21"/>
        <v>0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672000</v>
      </c>
      <c r="N244" s="18" t="s">
        <v>42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449000</v>
      </c>
      <c r="U244" s="17">
        <v>48000</v>
      </c>
      <c r="V244" s="17">
        <v>175000</v>
      </c>
      <c r="W244" s="17">
        <v>0</v>
      </c>
      <c r="X244" s="20">
        <v>672000</v>
      </c>
      <c r="Y244" s="16">
        <v>24.9</v>
      </c>
      <c r="Z244" s="21">
        <v>36.299999999999997</v>
      </c>
      <c r="AA244" s="20">
        <v>27000</v>
      </c>
      <c r="AB244" s="17">
        <v>18516</v>
      </c>
      <c r="AC244" s="22">
        <v>0.7</v>
      </c>
      <c r="AD244" s="23">
        <f t="shared" si="23"/>
        <v>100</v>
      </c>
      <c r="AE244" s="17">
        <v>91551</v>
      </c>
      <c r="AF244" s="17">
        <v>75085</v>
      </c>
      <c r="AG244" s="17">
        <v>20730</v>
      </c>
      <c r="AH244" s="17">
        <v>0</v>
      </c>
      <c r="AI244" s="14" t="s">
        <v>44</v>
      </c>
    </row>
    <row r="245" spans="1:35" ht="16.5" customHeight="1">
      <c r="A245">
        <v>6155</v>
      </c>
      <c r="B245" s="12" t="str">
        <f t="shared" si="18"/>
        <v>OverStock</v>
      </c>
      <c r="C245" s="13" t="s">
        <v>282</v>
      </c>
      <c r="D245" s="14" t="s">
        <v>269</v>
      </c>
      <c r="E245" s="15">
        <f t="shared" si="19"/>
        <v>9.6</v>
      </c>
      <c r="F245" s="16">
        <f t="shared" si="20"/>
        <v>3.7</v>
      </c>
      <c r="G245" s="16">
        <f t="shared" si="21"/>
        <v>14.4</v>
      </c>
      <c r="H245" s="16">
        <f t="shared" si="22"/>
        <v>5.6</v>
      </c>
      <c r="I245" s="25" t="str">
        <f>IFERROR(VLOOKUP(C245,#REF!,8,FALSE),"")</f>
        <v/>
      </c>
      <c r="J245" s="17">
        <v>18000</v>
      </c>
      <c r="K245" s="17">
        <v>18000</v>
      </c>
      <c r="L245" s="25" t="str">
        <f>IFERROR(VLOOKUP(C245,#REF!,11,FALSE),"")</f>
        <v/>
      </c>
      <c r="M245" s="17">
        <v>12000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10000</v>
      </c>
      <c r="U245" s="17">
        <v>0</v>
      </c>
      <c r="V245" s="17">
        <v>2000</v>
      </c>
      <c r="W245" s="17">
        <v>0</v>
      </c>
      <c r="X245" s="20">
        <v>30000</v>
      </c>
      <c r="Y245" s="16">
        <v>24</v>
      </c>
      <c r="Z245" s="21">
        <v>9.3000000000000007</v>
      </c>
      <c r="AA245" s="20">
        <v>1250</v>
      </c>
      <c r="AB245" s="17">
        <v>3209</v>
      </c>
      <c r="AC245" s="22">
        <v>2.6</v>
      </c>
      <c r="AD245" s="23">
        <f t="shared" si="23"/>
        <v>150</v>
      </c>
      <c r="AE245" s="17">
        <v>19519</v>
      </c>
      <c r="AF245" s="17">
        <v>9364</v>
      </c>
      <c r="AG245" s="17">
        <v>0</v>
      </c>
      <c r="AH245" s="17">
        <v>0</v>
      </c>
      <c r="AI245" s="14" t="s">
        <v>44</v>
      </c>
    </row>
    <row r="246" spans="1:35" ht="16.5" customHeight="1">
      <c r="A246">
        <v>1987</v>
      </c>
      <c r="B246" s="12" t="str">
        <f t="shared" si="18"/>
        <v>Normal</v>
      </c>
      <c r="C246" s="13" t="s">
        <v>283</v>
      </c>
      <c r="D246" s="14" t="s">
        <v>269</v>
      </c>
      <c r="E246" s="15">
        <f t="shared" si="19"/>
        <v>8.5</v>
      </c>
      <c r="F246" s="16">
        <f t="shared" si="20"/>
        <v>8</v>
      </c>
      <c r="G246" s="16">
        <f t="shared" si="21"/>
        <v>3.7</v>
      </c>
      <c r="H246" s="16">
        <f t="shared" si="22"/>
        <v>3.5</v>
      </c>
      <c r="I246" s="25" t="str">
        <f>IFERROR(VLOOKUP(C246,#REF!,8,FALSE),"")</f>
        <v/>
      </c>
      <c r="J246" s="17">
        <v>10500</v>
      </c>
      <c r="K246" s="17">
        <v>10500</v>
      </c>
      <c r="L246" s="25" t="str">
        <f>IFERROR(VLOOKUP(C246,#REF!,11,FALSE),"")</f>
        <v/>
      </c>
      <c r="M246" s="17">
        <v>24000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15000</v>
      </c>
      <c r="U246" s="17">
        <v>0</v>
      </c>
      <c r="V246" s="17">
        <v>9000</v>
      </c>
      <c r="W246" s="17">
        <v>0</v>
      </c>
      <c r="X246" s="20">
        <v>34500</v>
      </c>
      <c r="Y246" s="16">
        <v>12.3</v>
      </c>
      <c r="Z246" s="21">
        <v>11.5</v>
      </c>
      <c r="AA246" s="20">
        <v>2813</v>
      </c>
      <c r="AB246" s="17">
        <v>3003</v>
      </c>
      <c r="AC246" s="22">
        <v>1.1000000000000001</v>
      </c>
      <c r="AD246" s="23">
        <f t="shared" si="23"/>
        <v>100</v>
      </c>
      <c r="AE246" s="17">
        <v>11059</v>
      </c>
      <c r="AF246" s="17">
        <v>15972</v>
      </c>
      <c r="AG246" s="17">
        <v>3890</v>
      </c>
      <c r="AH246" s="17">
        <v>0</v>
      </c>
      <c r="AI246" s="14" t="s">
        <v>44</v>
      </c>
    </row>
    <row r="247" spans="1:35" ht="16.5" customHeight="1">
      <c r="A247">
        <v>9210</v>
      </c>
      <c r="B247" s="12" t="str">
        <f t="shared" si="18"/>
        <v>FCST</v>
      </c>
      <c r="C247" s="13" t="s">
        <v>284</v>
      </c>
      <c r="D247" s="14" t="s">
        <v>269</v>
      </c>
      <c r="E247" s="15" t="str">
        <f t="shared" si="19"/>
        <v>前八週無拉料</v>
      </c>
      <c r="F247" s="16">
        <f t="shared" si="20"/>
        <v>2.8</v>
      </c>
      <c r="G247" s="16" t="str">
        <f t="shared" si="21"/>
        <v>--</v>
      </c>
      <c r="H247" s="16">
        <f t="shared" si="22"/>
        <v>8.3000000000000007</v>
      </c>
      <c r="I247" s="25" t="str">
        <f>IFERROR(VLOOKUP(C247,#REF!,8,FALSE),"")</f>
        <v/>
      </c>
      <c r="J247" s="17">
        <v>4500</v>
      </c>
      <c r="K247" s="17">
        <v>4500</v>
      </c>
      <c r="L247" s="25" t="str">
        <f>IFERROR(VLOOKUP(C247,#REF!,11,FALSE),"")</f>
        <v/>
      </c>
      <c r="M247" s="17">
        <v>1500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0</v>
      </c>
      <c r="U247" s="17">
        <v>0</v>
      </c>
      <c r="V247" s="17">
        <v>1500</v>
      </c>
      <c r="W247" s="17">
        <v>0</v>
      </c>
      <c r="X247" s="20">
        <v>6000</v>
      </c>
      <c r="Y247" s="16" t="s">
        <v>39</v>
      </c>
      <c r="Z247" s="21">
        <v>11</v>
      </c>
      <c r="AA247" s="20">
        <v>0</v>
      </c>
      <c r="AB247" s="17">
        <v>544</v>
      </c>
      <c r="AC247" s="22" t="s">
        <v>51</v>
      </c>
      <c r="AD247" s="23" t="str">
        <f t="shared" si="23"/>
        <v>F</v>
      </c>
      <c r="AE247" s="17">
        <v>4894</v>
      </c>
      <c r="AF247" s="17">
        <v>0</v>
      </c>
      <c r="AG247" s="17">
        <v>0</v>
      </c>
      <c r="AH247" s="17">
        <v>0</v>
      </c>
      <c r="AI247" s="14" t="s">
        <v>44</v>
      </c>
    </row>
    <row r="248" spans="1:35" ht="16.5" customHeight="1">
      <c r="A248">
        <v>4458</v>
      </c>
      <c r="B248" s="12" t="str">
        <f t="shared" si="18"/>
        <v>OverStock</v>
      </c>
      <c r="C248" s="13" t="s">
        <v>285</v>
      </c>
      <c r="D248" s="14" t="s">
        <v>269</v>
      </c>
      <c r="E248" s="15">
        <f t="shared" si="19"/>
        <v>31.9</v>
      </c>
      <c r="F248" s="16">
        <f t="shared" si="20"/>
        <v>18</v>
      </c>
      <c r="G248" s="16">
        <f t="shared" si="21"/>
        <v>0</v>
      </c>
      <c r="H248" s="16">
        <f t="shared" si="22"/>
        <v>0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6000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3000</v>
      </c>
      <c r="U248" s="17">
        <v>0</v>
      </c>
      <c r="V248" s="17">
        <v>3000</v>
      </c>
      <c r="W248" s="17">
        <v>0</v>
      </c>
      <c r="X248" s="20">
        <v>6000</v>
      </c>
      <c r="Y248" s="16">
        <v>31.9</v>
      </c>
      <c r="Z248" s="21">
        <v>18</v>
      </c>
      <c r="AA248" s="20">
        <v>188</v>
      </c>
      <c r="AB248" s="17">
        <v>333</v>
      </c>
      <c r="AC248" s="22">
        <v>1.8</v>
      </c>
      <c r="AD248" s="23">
        <f t="shared" si="23"/>
        <v>100</v>
      </c>
      <c r="AE248" s="17">
        <v>1500</v>
      </c>
      <c r="AF248" s="17">
        <v>1500</v>
      </c>
      <c r="AG248" s="17">
        <v>0</v>
      </c>
      <c r="AH248" s="17">
        <v>0</v>
      </c>
      <c r="AI248" s="14" t="s">
        <v>44</v>
      </c>
    </row>
    <row r="249" spans="1:35" ht="16.5" customHeight="1">
      <c r="A249">
        <v>4399</v>
      </c>
      <c r="B249" s="12" t="str">
        <f t="shared" si="18"/>
        <v>Normal</v>
      </c>
      <c r="C249" s="13" t="s">
        <v>286</v>
      </c>
      <c r="D249" s="14" t="s">
        <v>269</v>
      </c>
      <c r="E249" s="15">
        <f t="shared" si="19"/>
        <v>13.5</v>
      </c>
      <c r="F249" s="16">
        <f t="shared" si="20"/>
        <v>16.3</v>
      </c>
      <c r="G249" s="16">
        <f t="shared" si="21"/>
        <v>0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616000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224000</v>
      </c>
      <c r="U249" s="17">
        <v>32000</v>
      </c>
      <c r="V249" s="17">
        <v>360000</v>
      </c>
      <c r="W249" s="17">
        <v>0</v>
      </c>
      <c r="X249" s="20">
        <v>616000</v>
      </c>
      <c r="Y249" s="16">
        <v>13.5</v>
      </c>
      <c r="Z249" s="21">
        <v>16.3</v>
      </c>
      <c r="AA249" s="20">
        <v>45500</v>
      </c>
      <c r="AB249" s="17">
        <v>37705</v>
      </c>
      <c r="AC249" s="22">
        <v>0.8</v>
      </c>
      <c r="AD249" s="23">
        <f t="shared" si="23"/>
        <v>100</v>
      </c>
      <c r="AE249" s="17">
        <v>203536</v>
      </c>
      <c r="AF249" s="17">
        <v>135816</v>
      </c>
      <c r="AG249" s="17">
        <v>78399</v>
      </c>
      <c r="AH249" s="17">
        <v>0</v>
      </c>
      <c r="AI249" s="14" t="s">
        <v>44</v>
      </c>
    </row>
    <row r="250" spans="1:35" ht="16.5" customHeight="1">
      <c r="A250">
        <v>4464</v>
      </c>
      <c r="B250" s="12" t="str">
        <f t="shared" si="18"/>
        <v>Normal</v>
      </c>
      <c r="C250" s="13" t="s">
        <v>288</v>
      </c>
      <c r="D250" s="14" t="s">
        <v>63</v>
      </c>
      <c r="E250" s="15">
        <f t="shared" si="19"/>
        <v>10</v>
      </c>
      <c r="F250" s="16">
        <f t="shared" si="20"/>
        <v>6.8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15000</v>
      </c>
      <c r="N250" s="18" t="s">
        <v>67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15000</v>
      </c>
      <c r="U250" s="17">
        <v>0</v>
      </c>
      <c r="V250" s="17">
        <v>0</v>
      </c>
      <c r="W250" s="17">
        <v>0</v>
      </c>
      <c r="X250" s="20">
        <v>15000</v>
      </c>
      <c r="Y250" s="16">
        <v>10</v>
      </c>
      <c r="Z250" s="21">
        <v>6.8</v>
      </c>
      <c r="AA250" s="20">
        <v>1500</v>
      </c>
      <c r="AB250" s="17">
        <v>2195</v>
      </c>
      <c r="AC250" s="22">
        <v>1.5</v>
      </c>
      <c r="AD250" s="23">
        <f t="shared" si="23"/>
        <v>100</v>
      </c>
      <c r="AE250" s="17">
        <v>12346</v>
      </c>
      <c r="AF250" s="17">
        <v>7404</v>
      </c>
      <c r="AG250" s="17">
        <v>9598</v>
      </c>
      <c r="AH250" s="17">
        <v>8364</v>
      </c>
      <c r="AI250" s="14" t="s">
        <v>44</v>
      </c>
    </row>
    <row r="251" spans="1:35" ht="16.5" customHeight="1">
      <c r="A251">
        <v>8417</v>
      </c>
      <c r="B251" s="12" t="str">
        <f t="shared" si="18"/>
        <v>FCST</v>
      </c>
      <c r="C251" s="13" t="s">
        <v>289</v>
      </c>
      <c r="D251" s="14" t="s">
        <v>63</v>
      </c>
      <c r="E251" s="15" t="str">
        <f t="shared" si="19"/>
        <v>前八週無拉料</v>
      </c>
      <c r="F251" s="16">
        <f t="shared" si="20"/>
        <v>48.7</v>
      </c>
      <c r="G251" s="16" t="str">
        <f t="shared" si="21"/>
        <v>--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693000</v>
      </c>
      <c r="N251" s="18" t="s">
        <v>49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267000</v>
      </c>
      <c r="U251" s="17">
        <v>0</v>
      </c>
      <c r="V251" s="17">
        <v>426000</v>
      </c>
      <c r="W251" s="17">
        <v>0</v>
      </c>
      <c r="X251" s="20">
        <v>693000</v>
      </c>
      <c r="Y251" s="16" t="s">
        <v>39</v>
      </c>
      <c r="Z251" s="21">
        <v>48.7</v>
      </c>
      <c r="AA251" s="20">
        <v>0</v>
      </c>
      <c r="AB251" s="17">
        <v>14238</v>
      </c>
      <c r="AC251" s="22" t="s">
        <v>51</v>
      </c>
      <c r="AD251" s="23" t="str">
        <f t="shared" si="23"/>
        <v>F</v>
      </c>
      <c r="AE251" s="17">
        <v>0</v>
      </c>
      <c r="AF251" s="17">
        <v>128143</v>
      </c>
      <c r="AG251" s="17">
        <v>153360</v>
      </c>
      <c r="AH251" s="17">
        <v>0</v>
      </c>
      <c r="AI251" s="14" t="s">
        <v>44</v>
      </c>
    </row>
    <row r="252" spans="1:35" ht="16.5" customHeight="1">
      <c r="A252">
        <v>2037</v>
      </c>
      <c r="B252" s="12" t="str">
        <f t="shared" si="18"/>
        <v>Normal</v>
      </c>
      <c r="C252" s="13" t="s">
        <v>290</v>
      </c>
      <c r="D252" s="14" t="s">
        <v>63</v>
      </c>
      <c r="E252" s="15">
        <f t="shared" si="19"/>
        <v>3</v>
      </c>
      <c r="F252" s="16">
        <f t="shared" si="20"/>
        <v>4.2</v>
      </c>
      <c r="G252" s="16">
        <f t="shared" si="21"/>
        <v>4.0999999999999996</v>
      </c>
      <c r="H252" s="16">
        <f t="shared" si="22"/>
        <v>5.8</v>
      </c>
      <c r="I252" s="25" t="str">
        <f>IFERROR(VLOOKUP(C252,#REF!,8,FALSE),"")</f>
        <v/>
      </c>
      <c r="J252" s="17">
        <v>84000</v>
      </c>
      <c r="K252" s="17">
        <v>18000</v>
      </c>
      <c r="L252" s="25" t="str">
        <f>IFERROR(VLOOKUP(C252,#REF!,11,FALSE),"")</f>
        <v/>
      </c>
      <c r="M252" s="17">
        <v>60000</v>
      </c>
      <c r="N252" s="18" t="s">
        <v>49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60000</v>
      </c>
      <c r="U252" s="17">
        <v>0</v>
      </c>
      <c r="V252" s="17">
        <v>0</v>
      </c>
      <c r="W252" s="17">
        <v>0</v>
      </c>
      <c r="X252" s="20">
        <v>144000</v>
      </c>
      <c r="Y252" s="16">
        <v>7.1</v>
      </c>
      <c r="Z252" s="21">
        <v>10</v>
      </c>
      <c r="AA252" s="20">
        <v>20250</v>
      </c>
      <c r="AB252" s="17">
        <v>14372</v>
      </c>
      <c r="AC252" s="22">
        <v>0.7</v>
      </c>
      <c r="AD252" s="23">
        <f t="shared" si="23"/>
        <v>100</v>
      </c>
      <c r="AE252" s="17">
        <v>57039</v>
      </c>
      <c r="AF252" s="17">
        <v>47536</v>
      </c>
      <c r="AG252" s="17">
        <v>50083</v>
      </c>
      <c r="AH252" s="17">
        <v>54768</v>
      </c>
      <c r="AI252" s="14" t="s">
        <v>44</v>
      </c>
    </row>
    <row r="253" spans="1:35" ht="16.5" customHeight="1">
      <c r="A253">
        <v>3030</v>
      </c>
      <c r="B253" s="12" t="str">
        <f t="shared" si="18"/>
        <v>OverStock</v>
      </c>
      <c r="C253" s="13" t="s">
        <v>291</v>
      </c>
      <c r="D253" s="14" t="s">
        <v>63</v>
      </c>
      <c r="E253" s="15">
        <f t="shared" si="19"/>
        <v>230.8</v>
      </c>
      <c r="F253" s="16">
        <f t="shared" si="20"/>
        <v>18.5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5770000</v>
      </c>
      <c r="N253" s="18" t="s">
        <v>49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3220000</v>
      </c>
      <c r="U253" s="17">
        <v>0</v>
      </c>
      <c r="V253" s="17">
        <v>2550000</v>
      </c>
      <c r="W253" s="17">
        <v>0</v>
      </c>
      <c r="X253" s="20">
        <v>5770000</v>
      </c>
      <c r="Y253" s="16">
        <v>230.8</v>
      </c>
      <c r="Z253" s="21">
        <v>18.5</v>
      </c>
      <c r="AA253" s="20">
        <v>25000</v>
      </c>
      <c r="AB253" s="17">
        <v>311928</v>
      </c>
      <c r="AC253" s="22">
        <v>12.5</v>
      </c>
      <c r="AD253" s="23">
        <f t="shared" si="23"/>
        <v>150</v>
      </c>
      <c r="AE253" s="17">
        <v>1274680</v>
      </c>
      <c r="AF253" s="17">
        <v>1532676</v>
      </c>
      <c r="AG253" s="17">
        <v>1582177</v>
      </c>
      <c r="AH253" s="17">
        <v>0</v>
      </c>
      <c r="AI253" s="14" t="s">
        <v>44</v>
      </c>
    </row>
    <row r="254" spans="1:35" ht="16.5" customHeight="1">
      <c r="A254">
        <v>6516</v>
      </c>
      <c r="B254" s="12" t="str">
        <f t="shared" si="18"/>
        <v>FCST</v>
      </c>
      <c r="C254" s="13" t="s">
        <v>292</v>
      </c>
      <c r="D254" s="14" t="s">
        <v>63</v>
      </c>
      <c r="E254" s="15" t="str">
        <f t="shared" si="19"/>
        <v>前八週無拉料</v>
      </c>
      <c r="F254" s="16">
        <f t="shared" si="20"/>
        <v>3.7</v>
      </c>
      <c r="G254" s="16" t="str">
        <f t="shared" si="21"/>
        <v>--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368000</v>
      </c>
      <c r="N254" s="18" t="s">
        <v>67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152000</v>
      </c>
      <c r="U254" s="17">
        <v>0</v>
      </c>
      <c r="V254" s="17">
        <v>216000</v>
      </c>
      <c r="W254" s="17">
        <v>0</v>
      </c>
      <c r="X254" s="20">
        <v>368000</v>
      </c>
      <c r="Y254" s="16" t="s">
        <v>39</v>
      </c>
      <c r="Z254" s="21">
        <v>3.7</v>
      </c>
      <c r="AA254" s="20">
        <v>0</v>
      </c>
      <c r="AB254" s="17">
        <v>98833</v>
      </c>
      <c r="AC254" s="22" t="s">
        <v>51</v>
      </c>
      <c r="AD254" s="23" t="str">
        <f t="shared" si="23"/>
        <v>F</v>
      </c>
      <c r="AE254" s="17">
        <v>687061</v>
      </c>
      <c r="AF254" s="17">
        <v>202437</v>
      </c>
      <c r="AG254" s="17">
        <v>226616</v>
      </c>
      <c r="AH254" s="17">
        <v>0</v>
      </c>
      <c r="AI254" s="14" t="s">
        <v>44</v>
      </c>
    </row>
    <row r="255" spans="1:35" ht="16.5" customHeight="1">
      <c r="A255">
        <v>2038</v>
      </c>
      <c r="B255" s="12" t="str">
        <f t="shared" si="18"/>
        <v>FCST</v>
      </c>
      <c r="C255" s="13" t="s">
        <v>293</v>
      </c>
      <c r="D255" s="14" t="s">
        <v>63</v>
      </c>
      <c r="E255" s="15" t="str">
        <f t="shared" si="19"/>
        <v>前八週無拉料</v>
      </c>
      <c r="F255" s="16">
        <f t="shared" si="20"/>
        <v>1271.7</v>
      </c>
      <c r="G255" s="16" t="str">
        <f t="shared" si="21"/>
        <v>--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440000</v>
      </c>
      <c r="N255" s="18" t="s">
        <v>49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440000</v>
      </c>
      <c r="U255" s="17">
        <v>0</v>
      </c>
      <c r="V255" s="17">
        <v>0</v>
      </c>
      <c r="W255" s="17">
        <v>0</v>
      </c>
      <c r="X255" s="20">
        <v>440000</v>
      </c>
      <c r="Y255" s="16" t="s">
        <v>39</v>
      </c>
      <c r="Z255" s="21">
        <v>1271.7</v>
      </c>
      <c r="AA255" s="20">
        <v>0</v>
      </c>
      <c r="AB255" s="17">
        <v>346</v>
      </c>
      <c r="AC255" s="22" t="s">
        <v>51</v>
      </c>
      <c r="AD255" s="23" t="str">
        <f t="shared" si="23"/>
        <v>F</v>
      </c>
      <c r="AE255" s="17">
        <v>1032</v>
      </c>
      <c r="AF255" s="17">
        <v>528</v>
      </c>
      <c r="AG255" s="17">
        <v>660</v>
      </c>
      <c r="AH255" s="17">
        <v>548</v>
      </c>
      <c r="AI255" s="14" t="s">
        <v>44</v>
      </c>
    </row>
    <row r="256" spans="1:35" ht="16.5" customHeight="1">
      <c r="A256">
        <v>2998</v>
      </c>
      <c r="B256" s="12" t="str">
        <f t="shared" si="18"/>
        <v>ZeroZero</v>
      </c>
      <c r="C256" s="13" t="s">
        <v>294</v>
      </c>
      <c r="D256" s="14" t="s">
        <v>63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25" t="str">
        <f>IFERROR(VLOOKUP(C256,#REF!,8,FALSE),"")</f>
        <v/>
      </c>
      <c r="J256" s="17">
        <v>88000</v>
      </c>
      <c r="K256" s="17">
        <v>40000</v>
      </c>
      <c r="L256" s="25" t="str">
        <f>IFERROR(VLOOKUP(C256,#REF!,11,FALSE),"")</f>
        <v/>
      </c>
      <c r="M256" s="17">
        <v>0</v>
      </c>
      <c r="N256" s="18" t="s">
        <v>49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0</v>
      </c>
      <c r="W256" s="17">
        <v>0</v>
      </c>
      <c r="X256" s="20">
        <v>88000</v>
      </c>
      <c r="Y256" s="16" t="s">
        <v>39</v>
      </c>
      <c r="Z256" s="21" t="s">
        <v>39</v>
      </c>
      <c r="AA256" s="20">
        <v>0</v>
      </c>
      <c r="AB256" s="17">
        <v>0</v>
      </c>
      <c r="AC256" s="22" t="s">
        <v>43</v>
      </c>
      <c r="AD256" s="23" t="str">
        <f t="shared" si="23"/>
        <v>E</v>
      </c>
      <c r="AE256" s="17" t="s">
        <v>39</v>
      </c>
      <c r="AF256" s="17" t="s">
        <v>39</v>
      </c>
      <c r="AG256" s="17" t="s">
        <v>39</v>
      </c>
      <c r="AH256" s="17" t="s">
        <v>39</v>
      </c>
      <c r="AI256" s="14" t="s">
        <v>44</v>
      </c>
    </row>
    <row r="257" spans="1:35" ht="16.5" customHeight="1">
      <c r="A257">
        <v>2039</v>
      </c>
      <c r="B257" s="12" t="str">
        <f t="shared" si="18"/>
        <v>OverStock</v>
      </c>
      <c r="C257" s="13" t="s">
        <v>295</v>
      </c>
      <c r="D257" s="14" t="s">
        <v>63</v>
      </c>
      <c r="E257" s="15">
        <f t="shared" si="19"/>
        <v>0</v>
      </c>
      <c r="F257" s="16">
        <f t="shared" si="20"/>
        <v>0</v>
      </c>
      <c r="G257" s="16">
        <f t="shared" si="21"/>
        <v>18</v>
      </c>
      <c r="H257" s="16">
        <f t="shared" si="22"/>
        <v>9.1999999999999993</v>
      </c>
      <c r="I257" s="25" t="str">
        <f>IFERROR(VLOOKUP(C257,#REF!,8,FALSE),"")</f>
        <v/>
      </c>
      <c r="J257" s="17">
        <v>27000</v>
      </c>
      <c r="K257" s="17">
        <v>27000</v>
      </c>
      <c r="L257" s="25" t="str">
        <f>IFERROR(VLOOKUP(C257,#REF!,11,FALSE),"")</f>
        <v/>
      </c>
      <c r="M257" s="17">
        <v>0</v>
      </c>
      <c r="N257" s="18" t="s">
        <v>49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0</v>
      </c>
      <c r="X257" s="20">
        <v>27000</v>
      </c>
      <c r="Y257" s="16">
        <v>18</v>
      </c>
      <c r="Z257" s="21">
        <v>9.1999999999999993</v>
      </c>
      <c r="AA257" s="20">
        <v>1500</v>
      </c>
      <c r="AB257" s="17">
        <v>2942</v>
      </c>
      <c r="AC257" s="22">
        <v>2</v>
      </c>
      <c r="AD257" s="23">
        <f t="shared" si="23"/>
        <v>150</v>
      </c>
      <c r="AE257" s="17">
        <v>12157</v>
      </c>
      <c r="AF257" s="17">
        <v>13913</v>
      </c>
      <c r="AG257" s="17">
        <v>17754</v>
      </c>
      <c r="AH257" s="17">
        <v>15056</v>
      </c>
      <c r="AI257" s="14" t="s">
        <v>44</v>
      </c>
    </row>
    <row r="258" spans="1:35" ht="16.5" customHeight="1">
      <c r="A258">
        <v>2041</v>
      </c>
      <c r="B258" s="12" t="str">
        <f t="shared" si="18"/>
        <v>None</v>
      </c>
      <c r="C258" s="13" t="s">
        <v>297</v>
      </c>
      <c r="D258" s="14" t="s">
        <v>63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0</v>
      </c>
      <c r="N258" s="18" t="s">
        <v>49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0</v>
      </c>
      <c r="W258" s="17">
        <v>0</v>
      </c>
      <c r="X258" s="20">
        <v>0</v>
      </c>
      <c r="Y258" s="16" t="s">
        <v>39</v>
      </c>
      <c r="Z258" s="21" t="s">
        <v>39</v>
      </c>
      <c r="AA258" s="20">
        <v>0</v>
      </c>
      <c r="AB258" s="17" t="s">
        <v>39</v>
      </c>
      <c r="AC258" s="22" t="s">
        <v>43</v>
      </c>
      <c r="AD258" s="23" t="str">
        <f t="shared" si="23"/>
        <v>E</v>
      </c>
      <c r="AE258" s="17" t="s">
        <v>39</v>
      </c>
      <c r="AF258" s="17" t="s">
        <v>39</v>
      </c>
      <c r="AG258" s="17" t="s">
        <v>39</v>
      </c>
      <c r="AH258" s="17" t="s">
        <v>39</v>
      </c>
      <c r="AI258" s="14" t="s">
        <v>44</v>
      </c>
    </row>
    <row r="259" spans="1:35" ht="16.5" customHeight="1">
      <c r="A259">
        <v>2042</v>
      </c>
      <c r="B259" s="12" t="str">
        <f t="shared" si="18"/>
        <v>Normal</v>
      </c>
      <c r="C259" s="13" t="s">
        <v>299</v>
      </c>
      <c r="D259" s="14" t="s">
        <v>63</v>
      </c>
      <c r="E259" s="15">
        <f t="shared" si="19"/>
        <v>3</v>
      </c>
      <c r="F259" s="16">
        <f t="shared" si="20"/>
        <v>2.7</v>
      </c>
      <c r="G259" s="16">
        <f t="shared" si="21"/>
        <v>4.8</v>
      </c>
      <c r="H259" s="16">
        <f t="shared" si="22"/>
        <v>4.3</v>
      </c>
      <c r="I259" s="25" t="str">
        <f>IFERROR(VLOOKUP(C259,#REF!,8,FALSE),"")</f>
        <v/>
      </c>
      <c r="J259" s="17">
        <v>75000</v>
      </c>
      <c r="K259" s="17">
        <v>66000</v>
      </c>
      <c r="L259" s="25" t="str">
        <f>IFERROR(VLOOKUP(C259,#REF!,11,FALSE),"")</f>
        <v/>
      </c>
      <c r="M259" s="17">
        <v>48000</v>
      </c>
      <c r="N259" s="18" t="s">
        <v>49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48000</v>
      </c>
      <c r="U259" s="17">
        <v>0</v>
      </c>
      <c r="V259" s="17">
        <v>0</v>
      </c>
      <c r="W259" s="17">
        <v>0</v>
      </c>
      <c r="X259" s="20">
        <v>123000</v>
      </c>
      <c r="Y259" s="16">
        <v>7.8</v>
      </c>
      <c r="Z259" s="21">
        <v>7</v>
      </c>
      <c r="AA259" s="20">
        <v>15750</v>
      </c>
      <c r="AB259" s="17">
        <v>17501</v>
      </c>
      <c r="AC259" s="22">
        <v>1.1000000000000001</v>
      </c>
      <c r="AD259" s="23">
        <f t="shared" si="23"/>
        <v>100</v>
      </c>
      <c r="AE259" s="17">
        <v>80230</v>
      </c>
      <c r="AF259" s="17">
        <v>51434</v>
      </c>
      <c r="AG259" s="17">
        <v>62481</v>
      </c>
      <c r="AH259" s="17">
        <v>67370</v>
      </c>
      <c r="AI259" s="14" t="s">
        <v>44</v>
      </c>
    </row>
    <row r="260" spans="1:35" ht="16.5" customHeight="1">
      <c r="A260">
        <v>2044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300</v>
      </c>
      <c r="D260" s="14" t="s">
        <v>63</v>
      </c>
      <c r="E260" s="15">
        <f t="shared" ref="E260:E323" si="25">IF(AA260=0,"前八週無拉料",ROUND(M260/AA260,1))</f>
        <v>31.4</v>
      </c>
      <c r="F260" s="16">
        <f t="shared" ref="F260:F323" si="26">IF(OR(AB260=0,LEN(AB260)=0),"--",ROUND(M260/AB260,1))</f>
        <v>16.399999999999999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204000</v>
      </c>
      <c r="N260" s="18" t="s">
        <v>67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76000</v>
      </c>
      <c r="U260" s="17">
        <v>8000</v>
      </c>
      <c r="V260" s="17">
        <v>120000</v>
      </c>
      <c r="W260" s="17">
        <v>0</v>
      </c>
      <c r="X260" s="20">
        <v>204000</v>
      </c>
      <c r="Y260" s="16">
        <v>31.4</v>
      </c>
      <c r="Z260" s="21">
        <v>16.399999999999999</v>
      </c>
      <c r="AA260" s="20">
        <v>6500</v>
      </c>
      <c r="AB260" s="17">
        <v>12440</v>
      </c>
      <c r="AC260" s="22">
        <v>1.9</v>
      </c>
      <c r="AD260" s="23">
        <f t="shared" ref="AD260:AD323" si="29">IF($AC260="E","E",IF($AC260="F","F",IF($AC260&lt;0.5,50,IF($AC260&lt;2,100,150))))</f>
        <v>100</v>
      </c>
      <c r="AE260" s="17">
        <v>95848</v>
      </c>
      <c r="AF260" s="17">
        <v>16114</v>
      </c>
      <c r="AG260" s="17">
        <v>4000</v>
      </c>
      <c r="AH260" s="17">
        <v>0</v>
      </c>
      <c r="AI260" s="14" t="s">
        <v>44</v>
      </c>
    </row>
    <row r="261" spans="1:35" ht="16.5" customHeight="1">
      <c r="A261">
        <v>6158</v>
      </c>
      <c r="B261" s="12" t="str">
        <f t="shared" si="24"/>
        <v>OverStock</v>
      </c>
      <c r="C261" s="13" t="s">
        <v>301</v>
      </c>
      <c r="D261" s="14" t="s">
        <v>63</v>
      </c>
      <c r="E261" s="15">
        <f t="shared" si="25"/>
        <v>35.1</v>
      </c>
      <c r="F261" s="16">
        <f t="shared" si="26"/>
        <v>20.3</v>
      </c>
      <c r="G261" s="16">
        <f t="shared" si="27"/>
        <v>1.2</v>
      </c>
      <c r="H261" s="16">
        <f t="shared" si="28"/>
        <v>0.7</v>
      </c>
      <c r="I261" s="25" t="str">
        <f>IFERROR(VLOOKUP(C261,#REF!,8,FALSE),"")</f>
        <v/>
      </c>
      <c r="J261" s="17">
        <v>6000</v>
      </c>
      <c r="K261" s="17">
        <v>0</v>
      </c>
      <c r="L261" s="25" t="str">
        <f>IFERROR(VLOOKUP(C261,#REF!,11,FALSE),"")</f>
        <v/>
      </c>
      <c r="M261" s="17">
        <v>171000</v>
      </c>
      <c r="N261" s="18" t="s">
        <v>67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69000</v>
      </c>
      <c r="U261" s="17">
        <v>15000</v>
      </c>
      <c r="V261" s="17">
        <v>87000</v>
      </c>
      <c r="W261" s="17">
        <v>0</v>
      </c>
      <c r="X261" s="20">
        <v>177000</v>
      </c>
      <c r="Y261" s="16">
        <v>36.299999999999997</v>
      </c>
      <c r="Z261" s="21">
        <v>21</v>
      </c>
      <c r="AA261" s="20">
        <v>4875</v>
      </c>
      <c r="AB261" s="17">
        <v>8436</v>
      </c>
      <c r="AC261" s="22">
        <v>1.7</v>
      </c>
      <c r="AD261" s="23">
        <f t="shared" si="29"/>
        <v>100</v>
      </c>
      <c r="AE261" s="17">
        <v>40122</v>
      </c>
      <c r="AF261" s="17">
        <v>35800</v>
      </c>
      <c r="AG261" s="17">
        <v>33766</v>
      </c>
      <c r="AH261" s="17">
        <v>0</v>
      </c>
      <c r="AI261" s="14" t="s">
        <v>44</v>
      </c>
    </row>
    <row r="262" spans="1:35" ht="16.5" customHeight="1">
      <c r="A262">
        <v>5102</v>
      </c>
      <c r="B262" s="12" t="str">
        <f t="shared" si="24"/>
        <v>Normal</v>
      </c>
      <c r="C262" s="13" t="s">
        <v>302</v>
      </c>
      <c r="D262" s="14" t="s">
        <v>195</v>
      </c>
      <c r="E262" s="15">
        <f t="shared" si="25"/>
        <v>13.3</v>
      </c>
      <c r="F262" s="16">
        <f t="shared" si="26"/>
        <v>45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45000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21000</v>
      </c>
      <c r="U262" s="17">
        <v>0</v>
      </c>
      <c r="V262" s="17">
        <v>24000</v>
      </c>
      <c r="W262" s="17">
        <v>0</v>
      </c>
      <c r="X262" s="20">
        <v>45000</v>
      </c>
      <c r="Y262" s="16">
        <v>13.3</v>
      </c>
      <c r="Z262" s="21">
        <v>45</v>
      </c>
      <c r="AA262" s="20">
        <v>3375</v>
      </c>
      <c r="AB262" s="17">
        <v>1000</v>
      </c>
      <c r="AC262" s="22">
        <v>0.3</v>
      </c>
      <c r="AD262" s="23">
        <f t="shared" si="29"/>
        <v>50</v>
      </c>
      <c r="AE262" s="17">
        <v>3000</v>
      </c>
      <c r="AF262" s="17">
        <v>6000</v>
      </c>
      <c r="AG262" s="17">
        <v>6000</v>
      </c>
      <c r="AH262" s="17">
        <v>0</v>
      </c>
      <c r="AI262" s="14" t="s">
        <v>44</v>
      </c>
    </row>
    <row r="263" spans="1:35" ht="16.5" customHeight="1">
      <c r="A263">
        <v>3031</v>
      </c>
      <c r="B263" s="12" t="str">
        <f t="shared" si="24"/>
        <v>Normal</v>
      </c>
      <c r="C263" s="13" t="s">
        <v>303</v>
      </c>
      <c r="D263" s="14" t="s">
        <v>195</v>
      </c>
      <c r="E263" s="15">
        <f t="shared" si="25"/>
        <v>11.2</v>
      </c>
      <c r="F263" s="16">
        <f t="shared" si="26"/>
        <v>6.3</v>
      </c>
      <c r="G263" s="16">
        <f t="shared" si="27"/>
        <v>3.2</v>
      </c>
      <c r="H263" s="16">
        <f t="shared" si="28"/>
        <v>1.8</v>
      </c>
      <c r="I263" s="25" t="str">
        <f>IFERROR(VLOOKUP(C263,#REF!,8,FALSE),"")</f>
        <v/>
      </c>
      <c r="J263" s="17">
        <v>6000</v>
      </c>
      <c r="K263" s="17">
        <v>6000</v>
      </c>
      <c r="L263" s="25" t="str">
        <f>IFERROR(VLOOKUP(C263,#REF!,11,FALSE),"")</f>
        <v/>
      </c>
      <c r="M263" s="17">
        <v>21000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6000</v>
      </c>
      <c r="U263" s="17">
        <v>6000</v>
      </c>
      <c r="V263" s="17">
        <v>9000</v>
      </c>
      <c r="W263" s="17">
        <v>0</v>
      </c>
      <c r="X263" s="20">
        <v>27000</v>
      </c>
      <c r="Y263" s="16">
        <v>14.4</v>
      </c>
      <c r="Z263" s="21">
        <v>8.1</v>
      </c>
      <c r="AA263" s="20">
        <v>1875</v>
      </c>
      <c r="AB263" s="17">
        <v>3336</v>
      </c>
      <c r="AC263" s="22">
        <v>1.8</v>
      </c>
      <c r="AD263" s="23">
        <f t="shared" si="29"/>
        <v>100</v>
      </c>
      <c r="AE263" s="17">
        <v>20126</v>
      </c>
      <c r="AF263" s="17">
        <v>9898</v>
      </c>
      <c r="AG263" s="17">
        <v>19000</v>
      </c>
      <c r="AH263" s="17">
        <v>0</v>
      </c>
      <c r="AI263" s="14" t="s">
        <v>44</v>
      </c>
    </row>
    <row r="264" spans="1:35" ht="16.5" customHeight="1">
      <c r="A264">
        <v>2048</v>
      </c>
      <c r="B264" s="12" t="str">
        <f t="shared" si="24"/>
        <v>None</v>
      </c>
      <c r="C264" s="13" t="s">
        <v>304</v>
      </c>
      <c r="D264" s="14" t="s">
        <v>195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 t="s">
        <v>39</v>
      </c>
      <c r="AC264" s="22" t="s">
        <v>43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2049</v>
      </c>
      <c r="B265" s="12" t="str">
        <f t="shared" si="24"/>
        <v>None</v>
      </c>
      <c r="C265" s="13" t="s">
        <v>305</v>
      </c>
      <c r="D265" s="14" t="s">
        <v>63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39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 t="s">
        <v>39</v>
      </c>
      <c r="Z265" s="21" t="s">
        <v>39</v>
      </c>
      <c r="AA265" s="20">
        <v>0</v>
      </c>
      <c r="AB265" s="17" t="s">
        <v>39</v>
      </c>
      <c r="AC265" s="22" t="s">
        <v>43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6490</v>
      </c>
      <c r="B266" s="12" t="str">
        <f t="shared" si="24"/>
        <v>FCST</v>
      </c>
      <c r="C266" s="13" t="s">
        <v>306</v>
      </c>
      <c r="D266" s="14" t="s">
        <v>63</v>
      </c>
      <c r="E266" s="15" t="str">
        <f t="shared" si="25"/>
        <v>前八週無拉料</v>
      </c>
      <c r="F266" s="16">
        <f t="shared" si="26"/>
        <v>83.3</v>
      </c>
      <c r="G266" s="16" t="str">
        <f t="shared" si="27"/>
        <v>--</v>
      </c>
      <c r="H266" s="16">
        <f t="shared" si="28"/>
        <v>0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1000</v>
      </c>
      <c r="N266" s="18" t="s">
        <v>49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1000</v>
      </c>
      <c r="U266" s="17">
        <v>0</v>
      </c>
      <c r="V266" s="17">
        <v>0</v>
      </c>
      <c r="W266" s="17">
        <v>0</v>
      </c>
      <c r="X266" s="20">
        <v>1000</v>
      </c>
      <c r="Y266" s="16" t="s">
        <v>39</v>
      </c>
      <c r="Z266" s="21">
        <v>83.3</v>
      </c>
      <c r="AA266" s="20">
        <v>0</v>
      </c>
      <c r="AB266" s="17">
        <v>12</v>
      </c>
      <c r="AC266" s="22" t="s">
        <v>51</v>
      </c>
      <c r="AD266" s="23" t="str">
        <f t="shared" si="29"/>
        <v>F</v>
      </c>
      <c r="AE266" s="17">
        <v>0</v>
      </c>
      <c r="AF266" s="17">
        <v>0</v>
      </c>
      <c r="AG266" s="17">
        <v>0</v>
      </c>
      <c r="AH266" s="17">
        <v>0</v>
      </c>
      <c r="AI266" s="14" t="s">
        <v>44</v>
      </c>
    </row>
    <row r="267" spans="1:35" ht="16.5" customHeight="1">
      <c r="A267">
        <v>4422</v>
      </c>
      <c r="B267" s="12" t="str">
        <f t="shared" si="24"/>
        <v>OverStock</v>
      </c>
      <c r="C267" s="13" t="s">
        <v>307</v>
      </c>
      <c r="D267" s="14" t="s">
        <v>63</v>
      </c>
      <c r="E267" s="15">
        <f t="shared" si="25"/>
        <v>0</v>
      </c>
      <c r="F267" s="16">
        <f t="shared" si="26"/>
        <v>0</v>
      </c>
      <c r="G267" s="16">
        <f t="shared" si="27"/>
        <v>32</v>
      </c>
      <c r="H267" s="16">
        <f t="shared" si="28"/>
        <v>11.4</v>
      </c>
      <c r="I267" s="25" t="str">
        <f>IFERROR(VLOOKUP(C267,#REF!,8,FALSE),"")</f>
        <v/>
      </c>
      <c r="J267" s="17">
        <v>4000</v>
      </c>
      <c r="K267" s="17">
        <v>2000</v>
      </c>
      <c r="L267" s="25" t="str">
        <f>IFERROR(VLOOKUP(C267,#REF!,11,FALSE),"")</f>
        <v/>
      </c>
      <c r="M267" s="17">
        <v>0</v>
      </c>
      <c r="N267" s="18" t="s">
        <v>49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0</v>
      </c>
      <c r="X267" s="20">
        <v>4000</v>
      </c>
      <c r="Y267" s="16">
        <v>32</v>
      </c>
      <c r="Z267" s="21">
        <v>11.4</v>
      </c>
      <c r="AA267" s="20">
        <v>125</v>
      </c>
      <c r="AB267" s="17">
        <v>350</v>
      </c>
      <c r="AC267" s="22">
        <v>2.8</v>
      </c>
      <c r="AD267" s="23">
        <f t="shared" si="29"/>
        <v>150</v>
      </c>
      <c r="AE267" s="17">
        <v>958</v>
      </c>
      <c r="AF267" s="17">
        <v>996</v>
      </c>
      <c r="AG267" s="17">
        <v>662</v>
      </c>
      <c r="AH267" s="17">
        <v>292</v>
      </c>
      <c r="AI267" s="14" t="s">
        <v>44</v>
      </c>
    </row>
    <row r="268" spans="1:35" ht="16.5" customHeight="1">
      <c r="A268">
        <v>6035</v>
      </c>
      <c r="B268" s="12" t="str">
        <f t="shared" si="24"/>
        <v>FCST</v>
      </c>
      <c r="C268" s="13" t="s">
        <v>308</v>
      </c>
      <c r="D268" s="14" t="s">
        <v>63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0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49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0</v>
      </c>
      <c r="Y268" s="16" t="s">
        <v>39</v>
      </c>
      <c r="Z268" s="21">
        <v>0</v>
      </c>
      <c r="AA268" s="20">
        <v>0</v>
      </c>
      <c r="AB268" s="17">
        <v>10</v>
      </c>
      <c r="AC268" s="22" t="s">
        <v>51</v>
      </c>
      <c r="AD268" s="23" t="str">
        <f t="shared" si="29"/>
        <v>F</v>
      </c>
      <c r="AE268" s="17">
        <v>48</v>
      </c>
      <c r="AF268" s="17">
        <v>38</v>
      </c>
      <c r="AG268" s="17">
        <v>18</v>
      </c>
      <c r="AH268" s="17">
        <v>0</v>
      </c>
      <c r="AI268" s="14" t="s">
        <v>44</v>
      </c>
    </row>
    <row r="269" spans="1:35" ht="16.5" customHeight="1">
      <c r="A269">
        <v>4448</v>
      </c>
      <c r="B269" s="12" t="str">
        <f t="shared" si="24"/>
        <v>OverStock</v>
      </c>
      <c r="C269" s="13" t="s">
        <v>309</v>
      </c>
      <c r="D269" s="14" t="s">
        <v>63</v>
      </c>
      <c r="E269" s="15">
        <f t="shared" si="25"/>
        <v>22.3</v>
      </c>
      <c r="F269" s="16">
        <f t="shared" si="26"/>
        <v>11.2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5608</v>
      </c>
      <c r="N269" s="18" t="s">
        <v>67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200</v>
      </c>
      <c r="U269" s="17">
        <v>0</v>
      </c>
      <c r="V269" s="17">
        <v>5408</v>
      </c>
      <c r="W269" s="17">
        <v>0</v>
      </c>
      <c r="X269" s="20">
        <v>5608</v>
      </c>
      <c r="Y269" s="16">
        <v>22.3</v>
      </c>
      <c r="Z269" s="21">
        <v>11.2</v>
      </c>
      <c r="AA269" s="20">
        <v>251</v>
      </c>
      <c r="AB269" s="17">
        <v>502</v>
      </c>
      <c r="AC269" s="22">
        <v>2</v>
      </c>
      <c r="AD269" s="23">
        <f t="shared" si="29"/>
        <v>150</v>
      </c>
      <c r="AE269" s="17">
        <v>2636</v>
      </c>
      <c r="AF269" s="17">
        <v>1880</v>
      </c>
      <c r="AG269" s="17">
        <v>1400</v>
      </c>
      <c r="AH269" s="17">
        <v>0</v>
      </c>
      <c r="AI269" s="14" t="s">
        <v>44</v>
      </c>
    </row>
    <row r="270" spans="1:35" ht="16.5" customHeight="1">
      <c r="A270">
        <v>6156</v>
      </c>
      <c r="B270" s="12" t="str">
        <f t="shared" si="24"/>
        <v>None</v>
      </c>
      <c r="C270" s="13" t="s">
        <v>311</v>
      </c>
      <c r="D270" s="14" t="s">
        <v>63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0</v>
      </c>
      <c r="N270" s="18" t="s">
        <v>67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0</v>
      </c>
      <c r="U270" s="17">
        <v>0</v>
      </c>
      <c r="V270" s="17">
        <v>0</v>
      </c>
      <c r="W270" s="17">
        <v>0</v>
      </c>
      <c r="X270" s="20">
        <v>0</v>
      </c>
      <c r="Y270" s="16" t="s">
        <v>39</v>
      </c>
      <c r="Z270" s="21" t="s">
        <v>39</v>
      </c>
      <c r="AA270" s="20">
        <v>0</v>
      </c>
      <c r="AB270" s="17" t="s">
        <v>39</v>
      </c>
      <c r="AC270" s="22" t="s">
        <v>43</v>
      </c>
      <c r="AD270" s="23" t="str">
        <f t="shared" si="2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44</v>
      </c>
    </row>
    <row r="271" spans="1:35" ht="16.5" customHeight="1">
      <c r="A271">
        <v>6151</v>
      </c>
      <c r="B271" s="12" t="str">
        <f t="shared" si="24"/>
        <v>Normal</v>
      </c>
      <c r="C271" s="13" t="s">
        <v>312</v>
      </c>
      <c r="D271" s="14" t="s">
        <v>63</v>
      </c>
      <c r="E271" s="15">
        <f t="shared" si="25"/>
        <v>0</v>
      </c>
      <c r="F271" s="16" t="str">
        <f t="shared" si="26"/>
        <v>--</v>
      </c>
      <c r="G271" s="16">
        <f t="shared" si="27"/>
        <v>0</v>
      </c>
      <c r="H271" s="16" t="str">
        <f t="shared" si="28"/>
        <v>--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0</v>
      </c>
      <c r="N271" s="18" t="s">
        <v>67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0</v>
      </c>
      <c r="Y271" s="16">
        <v>0</v>
      </c>
      <c r="Z271" s="21" t="s">
        <v>39</v>
      </c>
      <c r="AA271" s="20">
        <v>125</v>
      </c>
      <c r="AB271" s="17" t="s">
        <v>39</v>
      </c>
      <c r="AC271" s="22" t="s">
        <v>43</v>
      </c>
      <c r="AD271" s="23" t="str">
        <f t="shared" si="2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44</v>
      </c>
    </row>
    <row r="272" spans="1:35" ht="16.5" customHeight="1">
      <c r="A272">
        <v>6036</v>
      </c>
      <c r="B272" s="12" t="str">
        <f t="shared" si="24"/>
        <v>Normal</v>
      </c>
      <c r="C272" s="13" t="s">
        <v>314</v>
      </c>
      <c r="D272" s="14" t="s">
        <v>63</v>
      </c>
      <c r="E272" s="15">
        <f t="shared" si="25"/>
        <v>0.1</v>
      </c>
      <c r="F272" s="16">
        <f t="shared" si="26"/>
        <v>0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160</v>
      </c>
      <c r="N272" s="18" t="s">
        <v>49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160</v>
      </c>
      <c r="U272" s="17">
        <v>0</v>
      </c>
      <c r="V272" s="17">
        <v>0</v>
      </c>
      <c r="W272" s="17">
        <v>0</v>
      </c>
      <c r="X272" s="20">
        <v>160</v>
      </c>
      <c r="Y272" s="16">
        <v>5.5</v>
      </c>
      <c r="Z272" s="21">
        <v>2.4</v>
      </c>
      <c r="AA272" s="20">
        <v>2153</v>
      </c>
      <c r="AB272" s="17">
        <v>4947</v>
      </c>
      <c r="AC272" s="22">
        <v>2.2999999999999998</v>
      </c>
      <c r="AD272" s="23">
        <f t="shared" si="29"/>
        <v>150</v>
      </c>
      <c r="AE272" s="17">
        <v>14505</v>
      </c>
      <c r="AF272" s="17">
        <v>15844</v>
      </c>
      <c r="AG272" s="17">
        <v>14948</v>
      </c>
      <c r="AH272" s="17">
        <v>15796</v>
      </c>
      <c r="AI272" s="14" t="s">
        <v>44</v>
      </c>
    </row>
    <row r="273" spans="1:35" ht="16.5" customHeight="1">
      <c r="A273">
        <v>6153</v>
      </c>
      <c r="B273" s="12" t="str">
        <f t="shared" si="24"/>
        <v>OverStock</v>
      </c>
      <c r="C273" s="13" t="s">
        <v>316</v>
      </c>
      <c r="D273" s="14" t="s">
        <v>63</v>
      </c>
      <c r="E273" s="15">
        <f t="shared" si="25"/>
        <v>0</v>
      </c>
      <c r="F273" s="16">
        <f t="shared" si="26"/>
        <v>0</v>
      </c>
      <c r="G273" s="16">
        <f t="shared" si="27"/>
        <v>0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49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>
        <v>31</v>
      </c>
      <c r="Z273" s="21">
        <v>9.5</v>
      </c>
      <c r="AA273" s="20">
        <v>1250</v>
      </c>
      <c r="AB273" s="17">
        <v>4081</v>
      </c>
      <c r="AC273" s="22">
        <v>3.3</v>
      </c>
      <c r="AD273" s="23">
        <f t="shared" si="29"/>
        <v>150</v>
      </c>
      <c r="AE273" s="17">
        <v>15088</v>
      </c>
      <c r="AF273" s="17">
        <v>15748</v>
      </c>
      <c r="AG273" s="17">
        <v>13768</v>
      </c>
      <c r="AH273" s="17">
        <v>15276</v>
      </c>
      <c r="AI273" s="14" t="s">
        <v>44</v>
      </c>
    </row>
    <row r="274" spans="1:35" ht="16.5" customHeight="1">
      <c r="A274">
        <v>8420</v>
      </c>
      <c r="B274" s="12" t="str">
        <f t="shared" si="24"/>
        <v>OverStock</v>
      </c>
      <c r="C274" s="13" t="s">
        <v>319</v>
      </c>
      <c r="D274" s="14" t="s">
        <v>63</v>
      </c>
      <c r="E274" s="15">
        <f t="shared" si="25"/>
        <v>14.1</v>
      </c>
      <c r="F274" s="16">
        <f t="shared" si="26"/>
        <v>6.3</v>
      </c>
      <c r="G274" s="16">
        <f t="shared" si="27"/>
        <v>16.600000000000001</v>
      </c>
      <c r="H274" s="16">
        <f t="shared" si="28"/>
        <v>7.4</v>
      </c>
      <c r="I274" s="25" t="str">
        <f>IFERROR(VLOOKUP(C274,#REF!,8,FALSE),"")</f>
        <v/>
      </c>
      <c r="J274" s="17">
        <v>77000</v>
      </c>
      <c r="K274" s="17">
        <v>59000</v>
      </c>
      <c r="L274" s="25" t="str">
        <f>IFERROR(VLOOKUP(C274,#REF!,11,FALSE),"")</f>
        <v/>
      </c>
      <c r="M274" s="17">
        <v>65000</v>
      </c>
      <c r="N274" s="18" t="s">
        <v>67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0</v>
      </c>
      <c r="U274" s="17">
        <v>0</v>
      </c>
      <c r="V274" s="17">
        <v>65000</v>
      </c>
      <c r="W274" s="17">
        <v>0</v>
      </c>
      <c r="X274" s="20">
        <v>142000</v>
      </c>
      <c r="Y274" s="16">
        <v>30.7</v>
      </c>
      <c r="Z274" s="21">
        <v>13.7</v>
      </c>
      <c r="AA274" s="20">
        <v>4625</v>
      </c>
      <c r="AB274" s="17">
        <v>10394</v>
      </c>
      <c r="AC274" s="22">
        <v>2.2000000000000002</v>
      </c>
      <c r="AD274" s="23">
        <f t="shared" si="29"/>
        <v>150</v>
      </c>
      <c r="AE274" s="17">
        <v>67589</v>
      </c>
      <c r="AF274" s="17">
        <v>25957</v>
      </c>
      <c r="AG274" s="17">
        <v>18662</v>
      </c>
      <c r="AH274" s="17">
        <v>0</v>
      </c>
      <c r="AI274" s="14" t="s">
        <v>44</v>
      </c>
    </row>
    <row r="275" spans="1:35" ht="16.5" customHeight="1">
      <c r="A275">
        <v>6184</v>
      </c>
      <c r="B275" s="12" t="str">
        <f t="shared" si="24"/>
        <v>FCST</v>
      </c>
      <c r="C275" s="13" t="s">
        <v>320</v>
      </c>
      <c r="D275" s="14" t="s">
        <v>63</v>
      </c>
      <c r="E275" s="15" t="str">
        <f t="shared" si="25"/>
        <v>前八週無拉料</v>
      </c>
      <c r="F275" s="16">
        <f t="shared" si="26"/>
        <v>9</v>
      </c>
      <c r="G275" s="16" t="str">
        <f t="shared" si="27"/>
        <v>--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2500</v>
      </c>
      <c r="N275" s="18" t="s">
        <v>67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2500</v>
      </c>
      <c r="U275" s="17">
        <v>0</v>
      </c>
      <c r="V275" s="17">
        <v>0</v>
      </c>
      <c r="W275" s="17">
        <v>0</v>
      </c>
      <c r="X275" s="20">
        <v>2500</v>
      </c>
      <c r="Y275" s="16" t="s">
        <v>39</v>
      </c>
      <c r="Z275" s="21">
        <v>9</v>
      </c>
      <c r="AA275" s="20">
        <v>0</v>
      </c>
      <c r="AB275" s="17">
        <v>278</v>
      </c>
      <c r="AC275" s="22" t="s">
        <v>51</v>
      </c>
      <c r="AD275" s="23" t="str">
        <f t="shared" si="29"/>
        <v>F</v>
      </c>
      <c r="AE275" s="17">
        <v>2500</v>
      </c>
      <c r="AF275" s="17">
        <v>0</v>
      </c>
      <c r="AG275" s="17">
        <v>0</v>
      </c>
      <c r="AH275" s="17">
        <v>0</v>
      </c>
      <c r="AI275" s="14" t="s">
        <v>44</v>
      </c>
    </row>
    <row r="276" spans="1:35" ht="16.5" customHeight="1">
      <c r="A276">
        <v>4421</v>
      </c>
      <c r="B276" s="12" t="str">
        <f t="shared" si="24"/>
        <v>FCST</v>
      </c>
      <c r="C276" s="13" t="s">
        <v>321</v>
      </c>
      <c r="D276" s="14" t="s">
        <v>63</v>
      </c>
      <c r="E276" s="15" t="str">
        <f t="shared" si="25"/>
        <v>前八週無拉料</v>
      </c>
      <c r="F276" s="16">
        <f t="shared" si="26"/>
        <v>0</v>
      </c>
      <c r="G276" s="16" t="str">
        <f t="shared" si="27"/>
        <v>--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0</v>
      </c>
      <c r="N276" s="18" t="s">
        <v>49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0</v>
      </c>
      <c r="Y276" s="16" t="s">
        <v>39</v>
      </c>
      <c r="Z276" s="21">
        <v>0</v>
      </c>
      <c r="AA276" s="20">
        <v>0</v>
      </c>
      <c r="AB276" s="17">
        <v>36</v>
      </c>
      <c r="AC276" s="22" t="s">
        <v>51</v>
      </c>
      <c r="AD276" s="23" t="str">
        <f t="shared" si="29"/>
        <v>F</v>
      </c>
      <c r="AE276" s="17">
        <v>182</v>
      </c>
      <c r="AF276" s="17">
        <v>24</v>
      </c>
      <c r="AG276" s="17">
        <v>48</v>
      </c>
      <c r="AH276" s="17">
        <v>0</v>
      </c>
      <c r="AI276" s="14" t="s">
        <v>44</v>
      </c>
    </row>
    <row r="277" spans="1:35" ht="16.5" customHeight="1">
      <c r="A277">
        <v>6149</v>
      </c>
      <c r="B277" s="12" t="str">
        <f t="shared" si="24"/>
        <v>Normal</v>
      </c>
      <c r="C277" s="13" t="s">
        <v>322</v>
      </c>
      <c r="D277" s="14" t="s">
        <v>63</v>
      </c>
      <c r="E277" s="15">
        <f t="shared" si="25"/>
        <v>4.3</v>
      </c>
      <c r="F277" s="16">
        <f t="shared" si="26"/>
        <v>3.3</v>
      </c>
      <c r="G277" s="16">
        <f t="shared" si="27"/>
        <v>1.6</v>
      </c>
      <c r="H277" s="16">
        <f t="shared" si="28"/>
        <v>1.2</v>
      </c>
      <c r="I277" s="25" t="str">
        <f>IFERROR(VLOOKUP(C277,#REF!,8,FALSE),"")</f>
        <v/>
      </c>
      <c r="J277" s="17">
        <v>6000</v>
      </c>
      <c r="K277" s="17">
        <v>0</v>
      </c>
      <c r="L277" s="25" t="str">
        <f>IFERROR(VLOOKUP(C277,#REF!,11,FALSE),"")</f>
        <v/>
      </c>
      <c r="M277" s="17">
        <v>16000</v>
      </c>
      <c r="N277" s="18" t="s">
        <v>49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16000</v>
      </c>
      <c r="U277" s="17">
        <v>0</v>
      </c>
      <c r="V277" s="17">
        <v>0</v>
      </c>
      <c r="W277" s="17">
        <v>0</v>
      </c>
      <c r="X277" s="20">
        <v>22000</v>
      </c>
      <c r="Y277" s="16">
        <v>5.9</v>
      </c>
      <c r="Z277" s="21">
        <v>4.5999999999999996</v>
      </c>
      <c r="AA277" s="20">
        <v>3750</v>
      </c>
      <c r="AB277" s="17">
        <v>4820</v>
      </c>
      <c r="AC277" s="22">
        <v>1.3</v>
      </c>
      <c r="AD277" s="23">
        <f t="shared" si="29"/>
        <v>100</v>
      </c>
      <c r="AE277" s="17">
        <v>26223</v>
      </c>
      <c r="AF277" s="17">
        <v>14422</v>
      </c>
      <c r="AG277" s="17">
        <v>15359</v>
      </c>
      <c r="AH277" s="17">
        <v>15470</v>
      </c>
      <c r="AI277" s="14" t="s">
        <v>44</v>
      </c>
    </row>
    <row r="278" spans="1:35" ht="16.5" customHeight="1">
      <c r="A278">
        <v>6163</v>
      </c>
      <c r="B278" s="12" t="str">
        <f t="shared" si="24"/>
        <v>Normal</v>
      </c>
      <c r="C278" s="13" t="s">
        <v>323</v>
      </c>
      <c r="D278" s="14" t="s">
        <v>63</v>
      </c>
      <c r="E278" s="15">
        <f t="shared" si="25"/>
        <v>1.3</v>
      </c>
      <c r="F278" s="16">
        <f t="shared" si="26"/>
        <v>2.1</v>
      </c>
      <c r="G278" s="16">
        <f t="shared" si="27"/>
        <v>2</v>
      </c>
      <c r="H278" s="16">
        <f t="shared" si="28"/>
        <v>3.2</v>
      </c>
      <c r="I278" s="25" t="str">
        <f>IFERROR(VLOOKUP(C278,#REF!,8,FALSE),"")</f>
        <v/>
      </c>
      <c r="J278" s="17">
        <v>6000</v>
      </c>
      <c r="K278" s="17">
        <v>6000</v>
      </c>
      <c r="L278" s="25" t="str">
        <f>IFERROR(VLOOKUP(C278,#REF!,11,FALSE),"")</f>
        <v/>
      </c>
      <c r="M278" s="17">
        <v>4000</v>
      </c>
      <c r="N278" s="18" t="s">
        <v>49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4000</v>
      </c>
      <c r="U278" s="17">
        <v>0</v>
      </c>
      <c r="V278" s="17">
        <v>0</v>
      </c>
      <c r="W278" s="17">
        <v>0</v>
      </c>
      <c r="X278" s="20">
        <v>10000</v>
      </c>
      <c r="Y278" s="16">
        <v>3.3</v>
      </c>
      <c r="Z278" s="21">
        <v>5.4</v>
      </c>
      <c r="AA278" s="20">
        <v>3000</v>
      </c>
      <c r="AB278" s="17">
        <v>1866</v>
      </c>
      <c r="AC278" s="22">
        <v>0.6</v>
      </c>
      <c r="AD278" s="23">
        <f t="shared" si="29"/>
        <v>100</v>
      </c>
      <c r="AE278" s="17">
        <v>10833</v>
      </c>
      <c r="AF278" s="17">
        <v>3702</v>
      </c>
      <c r="AG278" s="17">
        <v>4799</v>
      </c>
      <c r="AH278" s="17">
        <v>4182</v>
      </c>
      <c r="AI278" s="14" t="s">
        <v>44</v>
      </c>
    </row>
    <row r="279" spans="1:35" ht="16.5" customHeight="1">
      <c r="A279">
        <v>6037</v>
      </c>
      <c r="B279" s="12" t="str">
        <f t="shared" si="24"/>
        <v>OverStock</v>
      </c>
      <c r="C279" s="13" t="s">
        <v>324</v>
      </c>
      <c r="D279" s="14" t="s">
        <v>63</v>
      </c>
      <c r="E279" s="15">
        <f t="shared" si="25"/>
        <v>24</v>
      </c>
      <c r="F279" s="16">
        <f t="shared" si="26"/>
        <v>2.6</v>
      </c>
      <c r="G279" s="16">
        <f t="shared" si="27"/>
        <v>200</v>
      </c>
      <c r="H279" s="16">
        <f t="shared" si="28"/>
        <v>21.8</v>
      </c>
      <c r="I279" s="25" t="str">
        <f>IFERROR(VLOOKUP(C279,#REF!,8,FALSE),"")</f>
        <v/>
      </c>
      <c r="J279" s="17">
        <v>75000</v>
      </c>
      <c r="K279" s="17">
        <v>48000</v>
      </c>
      <c r="L279" s="25" t="str">
        <f>IFERROR(VLOOKUP(C279,#REF!,11,FALSE),"")</f>
        <v/>
      </c>
      <c r="M279" s="17">
        <v>9000</v>
      </c>
      <c r="N279" s="18" t="s">
        <v>67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9000</v>
      </c>
      <c r="W279" s="17">
        <v>0</v>
      </c>
      <c r="X279" s="20">
        <v>84000</v>
      </c>
      <c r="Y279" s="16">
        <v>224</v>
      </c>
      <c r="Z279" s="21">
        <v>24.4</v>
      </c>
      <c r="AA279" s="20">
        <v>375</v>
      </c>
      <c r="AB279" s="17">
        <v>3444</v>
      </c>
      <c r="AC279" s="22">
        <v>9.1999999999999993</v>
      </c>
      <c r="AD279" s="23">
        <f t="shared" si="29"/>
        <v>150</v>
      </c>
      <c r="AE279" s="17">
        <v>18709</v>
      </c>
      <c r="AF279" s="17">
        <v>12287</v>
      </c>
      <c r="AG279" s="17">
        <v>16111</v>
      </c>
      <c r="AH279" s="17">
        <v>0</v>
      </c>
      <c r="AI279" s="14" t="s">
        <v>44</v>
      </c>
    </row>
    <row r="280" spans="1:35" ht="16.5" customHeight="1">
      <c r="A280">
        <v>8753</v>
      </c>
      <c r="B280" s="12" t="str">
        <f t="shared" si="24"/>
        <v>OverStock</v>
      </c>
      <c r="C280" s="13" t="s">
        <v>325</v>
      </c>
      <c r="D280" s="14" t="s">
        <v>63</v>
      </c>
      <c r="E280" s="15">
        <f t="shared" si="25"/>
        <v>41.3</v>
      </c>
      <c r="F280" s="16">
        <f t="shared" si="26"/>
        <v>27.9</v>
      </c>
      <c r="G280" s="16">
        <f t="shared" si="27"/>
        <v>0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186000</v>
      </c>
      <c r="N280" s="18" t="s">
        <v>67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105000</v>
      </c>
      <c r="U280" s="17">
        <v>0</v>
      </c>
      <c r="V280" s="17">
        <v>81000</v>
      </c>
      <c r="W280" s="17">
        <v>0</v>
      </c>
      <c r="X280" s="20">
        <v>186000</v>
      </c>
      <c r="Y280" s="16">
        <v>41.3</v>
      </c>
      <c r="Z280" s="21">
        <v>27.9</v>
      </c>
      <c r="AA280" s="20">
        <v>4500</v>
      </c>
      <c r="AB280" s="17">
        <v>6667</v>
      </c>
      <c r="AC280" s="22">
        <v>1.5</v>
      </c>
      <c r="AD280" s="23">
        <f t="shared" si="29"/>
        <v>100</v>
      </c>
      <c r="AE280" s="17">
        <v>33000</v>
      </c>
      <c r="AF280" s="17">
        <v>27000</v>
      </c>
      <c r="AG280" s="17">
        <v>21000</v>
      </c>
      <c r="AH280" s="17">
        <v>0</v>
      </c>
      <c r="AI280" s="14" t="s">
        <v>44</v>
      </c>
    </row>
    <row r="281" spans="1:35" ht="16.5" customHeight="1">
      <c r="A281">
        <v>6160</v>
      </c>
      <c r="B281" s="12" t="str">
        <f t="shared" si="24"/>
        <v>Normal</v>
      </c>
      <c r="C281" s="13" t="s">
        <v>326</v>
      </c>
      <c r="D281" s="14" t="s">
        <v>63</v>
      </c>
      <c r="E281" s="15">
        <f t="shared" si="25"/>
        <v>0.7</v>
      </c>
      <c r="F281" s="16">
        <f t="shared" si="26"/>
        <v>0.3</v>
      </c>
      <c r="G281" s="16">
        <f t="shared" si="27"/>
        <v>14.4</v>
      </c>
      <c r="H281" s="16">
        <f t="shared" si="28"/>
        <v>5.9</v>
      </c>
      <c r="I281" s="25" t="str">
        <f>IFERROR(VLOOKUP(C281,#REF!,8,FALSE),"")</f>
        <v/>
      </c>
      <c r="J281" s="17">
        <v>393000</v>
      </c>
      <c r="K281" s="17">
        <v>285000</v>
      </c>
      <c r="L281" s="25" t="str">
        <f>IFERROR(VLOOKUP(C281,#REF!,11,FALSE),"")</f>
        <v/>
      </c>
      <c r="M281" s="17">
        <v>18000</v>
      </c>
      <c r="N281" s="18" t="s">
        <v>67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6000</v>
      </c>
      <c r="U281" s="17">
        <v>0</v>
      </c>
      <c r="V281" s="17">
        <v>12000</v>
      </c>
      <c r="W281" s="17">
        <v>0</v>
      </c>
      <c r="X281" s="20">
        <v>411000</v>
      </c>
      <c r="Y281" s="16">
        <v>15</v>
      </c>
      <c r="Z281" s="21">
        <v>6.2</v>
      </c>
      <c r="AA281" s="20">
        <v>27375</v>
      </c>
      <c r="AB281" s="17">
        <v>66616</v>
      </c>
      <c r="AC281" s="22">
        <v>2.4</v>
      </c>
      <c r="AD281" s="23">
        <f t="shared" si="29"/>
        <v>150</v>
      </c>
      <c r="AE281" s="17">
        <v>328431</v>
      </c>
      <c r="AF281" s="17">
        <v>271119</v>
      </c>
      <c r="AG281" s="17">
        <v>111494</v>
      </c>
      <c r="AH281" s="17">
        <v>0</v>
      </c>
      <c r="AI281" s="14" t="s">
        <v>44</v>
      </c>
    </row>
    <row r="282" spans="1:35" ht="16.5" customHeight="1">
      <c r="A282">
        <v>6177</v>
      </c>
      <c r="B282" s="12" t="str">
        <f t="shared" si="24"/>
        <v>FCST</v>
      </c>
      <c r="C282" s="13" t="s">
        <v>327</v>
      </c>
      <c r="D282" s="14" t="s">
        <v>63</v>
      </c>
      <c r="E282" s="15" t="str">
        <f t="shared" si="25"/>
        <v>前八週無拉料</v>
      </c>
      <c r="F282" s="16">
        <f t="shared" si="26"/>
        <v>0</v>
      </c>
      <c r="G282" s="16" t="str">
        <f t="shared" si="27"/>
        <v>--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0</v>
      </c>
      <c r="N282" s="18" t="s">
        <v>49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0</v>
      </c>
      <c r="Y282" s="16" t="s">
        <v>39</v>
      </c>
      <c r="Z282" s="21">
        <v>0</v>
      </c>
      <c r="AA282" s="20">
        <v>0</v>
      </c>
      <c r="AB282" s="17">
        <v>241</v>
      </c>
      <c r="AC282" s="22" t="s">
        <v>51</v>
      </c>
      <c r="AD282" s="23" t="str">
        <f t="shared" si="29"/>
        <v>F</v>
      </c>
      <c r="AE282" s="17">
        <v>888</v>
      </c>
      <c r="AF282" s="17">
        <v>628</v>
      </c>
      <c r="AG282" s="17">
        <v>304</v>
      </c>
      <c r="AH282" s="17">
        <v>110</v>
      </c>
      <c r="AI282" s="14" t="s">
        <v>44</v>
      </c>
    </row>
    <row r="283" spans="1:35" ht="16.5" customHeight="1">
      <c r="A283">
        <v>6182</v>
      </c>
      <c r="B283" s="12" t="str">
        <f t="shared" si="24"/>
        <v>OverStock</v>
      </c>
      <c r="C283" s="13" t="s">
        <v>328</v>
      </c>
      <c r="D283" s="14" t="s">
        <v>63</v>
      </c>
      <c r="E283" s="15">
        <f t="shared" si="25"/>
        <v>18.100000000000001</v>
      </c>
      <c r="F283" s="16">
        <f t="shared" si="26"/>
        <v>16.7</v>
      </c>
      <c r="G283" s="16">
        <f t="shared" si="27"/>
        <v>3.2</v>
      </c>
      <c r="H283" s="16">
        <f t="shared" si="28"/>
        <v>2.9</v>
      </c>
      <c r="I283" s="25" t="str">
        <f>IFERROR(VLOOKUP(C283,#REF!,8,FALSE),"")</f>
        <v/>
      </c>
      <c r="J283" s="17">
        <v>24000</v>
      </c>
      <c r="K283" s="17">
        <v>16000</v>
      </c>
      <c r="L283" s="25" t="str">
        <f>IFERROR(VLOOKUP(C283,#REF!,11,FALSE),"")</f>
        <v/>
      </c>
      <c r="M283" s="17">
        <v>136000</v>
      </c>
      <c r="N283" s="18" t="s">
        <v>67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28000</v>
      </c>
      <c r="U283" s="17">
        <v>8000</v>
      </c>
      <c r="V283" s="17">
        <v>100000</v>
      </c>
      <c r="W283" s="17">
        <v>0</v>
      </c>
      <c r="X283" s="20">
        <v>160000</v>
      </c>
      <c r="Y283" s="16">
        <v>21.3</v>
      </c>
      <c r="Z283" s="21">
        <v>19.600000000000001</v>
      </c>
      <c r="AA283" s="20">
        <v>7500</v>
      </c>
      <c r="AB283" s="17">
        <v>8153</v>
      </c>
      <c r="AC283" s="22">
        <v>1.1000000000000001</v>
      </c>
      <c r="AD283" s="23">
        <f t="shared" si="29"/>
        <v>100</v>
      </c>
      <c r="AE283" s="17">
        <v>45373</v>
      </c>
      <c r="AF283" s="17">
        <v>28000</v>
      </c>
      <c r="AG283" s="17">
        <v>15419</v>
      </c>
      <c r="AH283" s="17">
        <v>0</v>
      </c>
      <c r="AI283" s="14" t="s">
        <v>44</v>
      </c>
    </row>
    <row r="284" spans="1:35" ht="16.5" customHeight="1">
      <c r="A284">
        <v>6152</v>
      </c>
      <c r="B284" s="12" t="str">
        <f t="shared" si="24"/>
        <v>OverStock</v>
      </c>
      <c r="C284" s="13" t="s">
        <v>329</v>
      </c>
      <c r="D284" s="14" t="s">
        <v>63</v>
      </c>
      <c r="E284" s="15">
        <f t="shared" si="25"/>
        <v>96</v>
      </c>
      <c r="F284" s="16">
        <f t="shared" si="26"/>
        <v>64.099999999999994</v>
      </c>
      <c r="G284" s="16">
        <f t="shared" si="27"/>
        <v>0</v>
      </c>
      <c r="H284" s="16">
        <f t="shared" si="28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108000</v>
      </c>
      <c r="N284" s="18" t="s">
        <v>67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99000</v>
      </c>
      <c r="U284" s="17">
        <v>0</v>
      </c>
      <c r="V284" s="17">
        <v>9000</v>
      </c>
      <c r="W284" s="17">
        <v>0</v>
      </c>
      <c r="X284" s="20">
        <v>108000</v>
      </c>
      <c r="Y284" s="16">
        <v>96</v>
      </c>
      <c r="Z284" s="21">
        <v>64.099999999999994</v>
      </c>
      <c r="AA284" s="20">
        <v>1125</v>
      </c>
      <c r="AB284" s="17">
        <v>1684</v>
      </c>
      <c r="AC284" s="22">
        <v>1.5</v>
      </c>
      <c r="AD284" s="23">
        <f t="shared" si="29"/>
        <v>100</v>
      </c>
      <c r="AE284" s="17">
        <v>6000</v>
      </c>
      <c r="AF284" s="17">
        <v>9154</v>
      </c>
      <c r="AG284" s="17">
        <v>3000</v>
      </c>
      <c r="AH284" s="17">
        <v>0</v>
      </c>
      <c r="AI284" s="14" t="s">
        <v>44</v>
      </c>
    </row>
    <row r="285" spans="1:35" ht="16.5" customHeight="1">
      <c r="A285">
        <v>3003</v>
      </c>
      <c r="B285" s="12" t="str">
        <f t="shared" si="24"/>
        <v>OverStock</v>
      </c>
      <c r="C285" s="13" t="s">
        <v>330</v>
      </c>
      <c r="D285" s="14" t="s">
        <v>63</v>
      </c>
      <c r="E285" s="15">
        <f t="shared" si="25"/>
        <v>25.2</v>
      </c>
      <c r="F285" s="16">
        <f t="shared" si="26"/>
        <v>18.899999999999999</v>
      </c>
      <c r="G285" s="16">
        <f t="shared" si="27"/>
        <v>6</v>
      </c>
      <c r="H285" s="16">
        <f t="shared" si="28"/>
        <v>4.5</v>
      </c>
      <c r="I285" s="25" t="str">
        <f>IFERROR(VLOOKUP(C285,#REF!,8,FALSE),"")</f>
        <v/>
      </c>
      <c r="J285" s="17">
        <v>2400000</v>
      </c>
      <c r="K285" s="17">
        <v>2400000</v>
      </c>
      <c r="L285" s="25" t="str">
        <f>IFERROR(VLOOKUP(C285,#REF!,11,FALSE),"")</f>
        <v/>
      </c>
      <c r="M285" s="17">
        <v>10167000</v>
      </c>
      <c r="N285" s="18" t="s">
        <v>67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8598000</v>
      </c>
      <c r="U285" s="17">
        <v>0</v>
      </c>
      <c r="V285" s="17">
        <v>1569000</v>
      </c>
      <c r="W285" s="17">
        <v>0</v>
      </c>
      <c r="X285" s="20">
        <v>12567000</v>
      </c>
      <c r="Y285" s="16">
        <v>31.2</v>
      </c>
      <c r="Z285" s="21">
        <v>23.4</v>
      </c>
      <c r="AA285" s="20">
        <v>403160</v>
      </c>
      <c r="AB285" s="17">
        <v>537348</v>
      </c>
      <c r="AC285" s="22">
        <v>1.3</v>
      </c>
      <c r="AD285" s="23">
        <f t="shared" si="29"/>
        <v>100</v>
      </c>
      <c r="AE285" s="17">
        <v>2712186</v>
      </c>
      <c r="AF285" s="17">
        <v>2116507</v>
      </c>
      <c r="AG285" s="17">
        <v>1203758</v>
      </c>
      <c r="AH285" s="17">
        <v>34984</v>
      </c>
      <c r="AI285" s="14" t="s">
        <v>44</v>
      </c>
    </row>
    <row r="286" spans="1:35" ht="16.5" customHeight="1">
      <c r="A286">
        <v>6170</v>
      </c>
      <c r="B286" s="12" t="str">
        <f t="shared" si="24"/>
        <v>Normal</v>
      </c>
      <c r="C286" s="13" t="s">
        <v>331</v>
      </c>
      <c r="D286" s="14" t="s">
        <v>63</v>
      </c>
      <c r="E286" s="15">
        <f t="shared" si="25"/>
        <v>4</v>
      </c>
      <c r="F286" s="16">
        <f t="shared" si="26"/>
        <v>7.7</v>
      </c>
      <c r="G286" s="16">
        <f t="shared" si="27"/>
        <v>1.9</v>
      </c>
      <c r="H286" s="16">
        <f t="shared" si="28"/>
        <v>3.7</v>
      </c>
      <c r="I286" s="25" t="str">
        <f>IFERROR(VLOOKUP(C286,#REF!,8,FALSE),"")</f>
        <v/>
      </c>
      <c r="J286" s="17">
        <v>78000</v>
      </c>
      <c r="K286" s="17">
        <v>18000</v>
      </c>
      <c r="L286" s="25" t="str">
        <f>IFERROR(VLOOKUP(C286,#REF!,11,FALSE),"")</f>
        <v/>
      </c>
      <c r="M286" s="17">
        <v>162000</v>
      </c>
      <c r="N286" s="18" t="s">
        <v>67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33000</v>
      </c>
      <c r="V286" s="17">
        <v>129000</v>
      </c>
      <c r="W286" s="17">
        <v>0</v>
      </c>
      <c r="X286" s="20">
        <v>240000</v>
      </c>
      <c r="Y286" s="16">
        <v>5.9</v>
      </c>
      <c r="Z286" s="21">
        <v>11.4</v>
      </c>
      <c r="AA286" s="20">
        <v>40500</v>
      </c>
      <c r="AB286" s="17">
        <v>21095</v>
      </c>
      <c r="AC286" s="22">
        <v>0.5</v>
      </c>
      <c r="AD286" s="23">
        <f t="shared" si="29"/>
        <v>100</v>
      </c>
      <c r="AE286" s="17">
        <v>75839</v>
      </c>
      <c r="AF286" s="17">
        <v>114016</v>
      </c>
      <c r="AG286" s="17">
        <v>53115</v>
      </c>
      <c r="AH286" s="17">
        <v>0</v>
      </c>
      <c r="AI286" s="14" t="s">
        <v>44</v>
      </c>
    </row>
    <row r="287" spans="1:35" ht="16.5" customHeight="1">
      <c r="A287">
        <v>2076</v>
      </c>
      <c r="B287" s="12" t="str">
        <f t="shared" si="24"/>
        <v>Normal</v>
      </c>
      <c r="C287" s="13" t="s">
        <v>334</v>
      </c>
      <c r="D287" s="14" t="s">
        <v>63</v>
      </c>
      <c r="E287" s="15">
        <f t="shared" si="25"/>
        <v>3.2</v>
      </c>
      <c r="F287" s="16">
        <f t="shared" si="26"/>
        <v>1.7</v>
      </c>
      <c r="G287" s="16">
        <f t="shared" si="27"/>
        <v>8.8000000000000007</v>
      </c>
      <c r="H287" s="16">
        <f t="shared" si="28"/>
        <v>4.7</v>
      </c>
      <c r="I287" s="25" t="str">
        <f>IFERROR(VLOOKUP(C287,#REF!,8,FALSE),"")</f>
        <v/>
      </c>
      <c r="J287" s="17">
        <v>66000</v>
      </c>
      <c r="K287" s="17">
        <v>30000</v>
      </c>
      <c r="L287" s="25" t="str">
        <f>IFERROR(VLOOKUP(C287,#REF!,11,FALSE),"")</f>
        <v/>
      </c>
      <c r="M287" s="17">
        <v>24000</v>
      </c>
      <c r="N287" s="18" t="s">
        <v>49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24000</v>
      </c>
      <c r="U287" s="17">
        <v>0</v>
      </c>
      <c r="V287" s="17">
        <v>0</v>
      </c>
      <c r="W287" s="17">
        <v>0</v>
      </c>
      <c r="X287" s="20">
        <v>90000</v>
      </c>
      <c r="Y287" s="16">
        <v>12</v>
      </c>
      <c r="Z287" s="21">
        <v>6.4</v>
      </c>
      <c r="AA287" s="20">
        <v>7500</v>
      </c>
      <c r="AB287" s="17">
        <v>14110</v>
      </c>
      <c r="AC287" s="22">
        <v>1.9</v>
      </c>
      <c r="AD287" s="23">
        <f t="shared" si="29"/>
        <v>100</v>
      </c>
      <c r="AE287" s="17">
        <v>55296</v>
      </c>
      <c r="AF287" s="17">
        <v>46514</v>
      </c>
      <c r="AG287" s="17">
        <v>47924</v>
      </c>
      <c r="AH287" s="17">
        <v>53408</v>
      </c>
      <c r="AI287" s="14" t="s">
        <v>44</v>
      </c>
    </row>
    <row r="288" spans="1:35" ht="16.5" customHeight="1">
      <c r="A288">
        <v>3004</v>
      </c>
      <c r="B288" s="12" t="str">
        <f t="shared" si="24"/>
        <v>OverStock</v>
      </c>
      <c r="C288" s="13" t="s">
        <v>335</v>
      </c>
      <c r="D288" s="14" t="s">
        <v>63</v>
      </c>
      <c r="E288" s="15">
        <f t="shared" si="25"/>
        <v>7.9</v>
      </c>
      <c r="F288" s="16">
        <f t="shared" si="26"/>
        <v>8.9</v>
      </c>
      <c r="G288" s="16">
        <f t="shared" si="27"/>
        <v>14.1</v>
      </c>
      <c r="H288" s="16">
        <f t="shared" si="28"/>
        <v>15.8</v>
      </c>
      <c r="I288" s="25" t="str">
        <f>IFERROR(VLOOKUP(C288,#REF!,8,FALSE),"")</f>
        <v/>
      </c>
      <c r="J288" s="17">
        <v>2205000</v>
      </c>
      <c r="K288" s="17">
        <v>2010000</v>
      </c>
      <c r="L288" s="25" t="str">
        <f>IFERROR(VLOOKUP(C288,#REF!,11,FALSE),"")</f>
        <v/>
      </c>
      <c r="M288" s="17">
        <v>1242000</v>
      </c>
      <c r="N288" s="18" t="s">
        <v>67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330000</v>
      </c>
      <c r="U288" s="17">
        <v>0</v>
      </c>
      <c r="V288" s="17">
        <v>912000</v>
      </c>
      <c r="W288" s="17">
        <v>0</v>
      </c>
      <c r="X288" s="20">
        <v>3447000</v>
      </c>
      <c r="Y288" s="16">
        <v>22</v>
      </c>
      <c r="Z288" s="21">
        <v>24.6</v>
      </c>
      <c r="AA288" s="20">
        <v>156375</v>
      </c>
      <c r="AB288" s="17">
        <v>139974</v>
      </c>
      <c r="AC288" s="22">
        <v>0.9</v>
      </c>
      <c r="AD288" s="23">
        <f t="shared" si="29"/>
        <v>100</v>
      </c>
      <c r="AE288" s="17">
        <v>582833</v>
      </c>
      <c r="AF288" s="17">
        <v>676136</v>
      </c>
      <c r="AG288" s="17">
        <v>333271</v>
      </c>
      <c r="AH288" s="17">
        <v>5644</v>
      </c>
      <c r="AI288" s="14" t="s">
        <v>44</v>
      </c>
    </row>
    <row r="289" spans="1:35" ht="16.5" customHeight="1">
      <c r="A289">
        <v>2079</v>
      </c>
      <c r="B289" s="12" t="str">
        <f t="shared" si="24"/>
        <v>OverStock</v>
      </c>
      <c r="C289" s="13" t="s">
        <v>336</v>
      </c>
      <c r="D289" s="14" t="s">
        <v>63</v>
      </c>
      <c r="E289" s="15">
        <f t="shared" si="25"/>
        <v>78</v>
      </c>
      <c r="F289" s="16">
        <f t="shared" si="26"/>
        <v>3513.5</v>
      </c>
      <c r="G289" s="16">
        <f t="shared" si="27"/>
        <v>2.8</v>
      </c>
      <c r="H289" s="16">
        <f t="shared" si="28"/>
        <v>126.1</v>
      </c>
      <c r="I289" s="25" t="str">
        <f>IFERROR(VLOOKUP(C289,#REF!,8,FALSE),"")</f>
        <v/>
      </c>
      <c r="J289" s="17">
        <v>42000</v>
      </c>
      <c r="K289" s="17">
        <v>42000</v>
      </c>
      <c r="L289" s="25" t="str">
        <f>IFERROR(VLOOKUP(C289,#REF!,11,FALSE),"")</f>
        <v/>
      </c>
      <c r="M289" s="17">
        <v>1170000</v>
      </c>
      <c r="N289" s="18" t="s">
        <v>67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951000</v>
      </c>
      <c r="U289" s="17">
        <v>0</v>
      </c>
      <c r="V289" s="17">
        <v>219000</v>
      </c>
      <c r="W289" s="17">
        <v>0</v>
      </c>
      <c r="X289" s="20">
        <v>1212000</v>
      </c>
      <c r="Y289" s="16">
        <v>80.8</v>
      </c>
      <c r="Z289" s="21">
        <v>3639.6</v>
      </c>
      <c r="AA289" s="20">
        <v>15000</v>
      </c>
      <c r="AB289" s="17">
        <v>333</v>
      </c>
      <c r="AC289" s="22">
        <v>0</v>
      </c>
      <c r="AD289" s="23">
        <f t="shared" si="29"/>
        <v>50</v>
      </c>
      <c r="AE289" s="17">
        <v>3000</v>
      </c>
      <c r="AF289" s="17">
        <v>0</v>
      </c>
      <c r="AG289" s="17">
        <v>0</v>
      </c>
      <c r="AH289" s="17">
        <v>0</v>
      </c>
      <c r="AI289" s="14" t="s">
        <v>44</v>
      </c>
    </row>
    <row r="290" spans="1:35" ht="16.5" customHeight="1">
      <c r="A290">
        <v>8418</v>
      </c>
      <c r="B290" s="12" t="str">
        <f t="shared" si="24"/>
        <v>OverStock</v>
      </c>
      <c r="C290" s="13" t="s">
        <v>337</v>
      </c>
      <c r="D290" s="14" t="s">
        <v>63</v>
      </c>
      <c r="E290" s="15">
        <f t="shared" si="25"/>
        <v>13.3</v>
      </c>
      <c r="F290" s="16">
        <f t="shared" si="26"/>
        <v>7.9</v>
      </c>
      <c r="G290" s="16">
        <f t="shared" si="27"/>
        <v>15.5</v>
      </c>
      <c r="H290" s="16">
        <f t="shared" si="28"/>
        <v>9.1999999999999993</v>
      </c>
      <c r="I290" s="25" t="str">
        <f>IFERROR(VLOOKUP(C290,#REF!,8,FALSE),"")</f>
        <v/>
      </c>
      <c r="J290" s="17">
        <v>2172000</v>
      </c>
      <c r="K290" s="17">
        <v>2172000</v>
      </c>
      <c r="L290" s="25" t="str">
        <f>IFERROR(VLOOKUP(C290,#REF!,11,FALSE),"")</f>
        <v/>
      </c>
      <c r="M290" s="17">
        <v>1863000</v>
      </c>
      <c r="N290" s="18" t="s">
        <v>67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354000</v>
      </c>
      <c r="U290" s="17">
        <v>0</v>
      </c>
      <c r="V290" s="17">
        <v>1509000</v>
      </c>
      <c r="W290" s="17">
        <v>0</v>
      </c>
      <c r="X290" s="20">
        <v>4035000</v>
      </c>
      <c r="Y290" s="16">
        <v>28.8</v>
      </c>
      <c r="Z290" s="21">
        <v>17.100000000000001</v>
      </c>
      <c r="AA290" s="20">
        <v>140250</v>
      </c>
      <c r="AB290" s="17">
        <v>235507</v>
      </c>
      <c r="AC290" s="22">
        <v>1.7</v>
      </c>
      <c r="AD290" s="23">
        <f t="shared" si="29"/>
        <v>100</v>
      </c>
      <c r="AE290" s="17">
        <v>1143420</v>
      </c>
      <c r="AF290" s="17">
        <v>976140</v>
      </c>
      <c r="AG290" s="17">
        <v>678564</v>
      </c>
      <c r="AH290" s="17">
        <v>0</v>
      </c>
      <c r="AI290" s="14" t="s">
        <v>44</v>
      </c>
    </row>
    <row r="291" spans="1:35" ht="16.5" customHeight="1">
      <c r="A291">
        <v>5186</v>
      </c>
      <c r="B291" s="12" t="str">
        <f t="shared" si="24"/>
        <v>OverStock</v>
      </c>
      <c r="C291" s="13" t="s">
        <v>338</v>
      </c>
      <c r="D291" s="14" t="s">
        <v>63</v>
      </c>
      <c r="E291" s="15">
        <f t="shared" si="25"/>
        <v>24</v>
      </c>
      <c r="F291" s="16">
        <f t="shared" si="26"/>
        <v>128.19999999999999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30000</v>
      </c>
      <c r="N291" s="18" t="s">
        <v>49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30000</v>
      </c>
      <c r="U291" s="17">
        <v>0</v>
      </c>
      <c r="V291" s="17">
        <v>0</v>
      </c>
      <c r="W291" s="17">
        <v>0</v>
      </c>
      <c r="X291" s="20">
        <v>30000</v>
      </c>
      <c r="Y291" s="16">
        <v>24</v>
      </c>
      <c r="Z291" s="21">
        <v>128.19999999999999</v>
      </c>
      <c r="AA291" s="20">
        <v>1250</v>
      </c>
      <c r="AB291" s="17">
        <v>234</v>
      </c>
      <c r="AC291" s="22">
        <v>0.2</v>
      </c>
      <c r="AD291" s="23">
        <f t="shared" si="29"/>
        <v>50</v>
      </c>
      <c r="AE291" s="17">
        <v>1048</v>
      </c>
      <c r="AF291" s="17">
        <v>1060</v>
      </c>
      <c r="AG291" s="17">
        <v>2320</v>
      </c>
      <c r="AH291" s="17">
        <v>0</v>
      </c>
      <c r="AI291" s="14" t="s">
        <v>44</v>
      </c>
    </row>
    <row r="292" spans="1:35" ht="16.5" customHeight="1">
      <c r="A292">
        <v>4456</v>
      </c>
      <c r="B292" s="12" t="str">
        <f t="shared" si="24"/>
        <v>OverStock</v>
      </c>
      <c r="C292" s="13" t="s">
        <v>339</v>
      </c>
      <c r="D292" s="14" t="s">
        <v>63</v>
      </c>
      <c r="E292" s="15">
        <f t="shared" si="25"/>
        <v>12.2</v>
      </c>
      <c r="F292" s="16">
        <f t="shared" si="26"/>
        <v>7.3</v>
      </c>
      <c r="G292" s="16">
        <f t="shared" si="27"/>
        <v>16.5</v>
      </c>
      <c r="H292" s="16">
        <f t="shared" si="28"/>
        <v>9.9</v>
      </c>
      <c r="I292" s="25" t="str">
        <f>IFERROR(VLOOKUP(C292,#REF!,8,FALSE),"")</f>
        <v/>
      </c>
      <c r="J292" s="17">
        <v>1575000</v>
      </c>
      <c r="K292" s="17">
        <v>1425000</v>
      </c>
      <c r="L292" s="25" t="str">
        <f>IFERROR(VLOOKUP(C292,#REF!,11,FALSE),"")</f>
        <v/>
      </c>
      <c r="M292" s="17">
        <v>1158000</v>
      </c>
      <c r="N292" s="18" t="s">
        <v>67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3000</v>
      </c>
      <c r="U292" s="17">
        <v>21000</v>
      </c>
      <c r="V292" s="17">
        <v>1134000</v>
      </c>
      <c r="W292" s="17">
        <v>0</v>
      </c>
      <c r="X292" s="20">
        <v>2733000</v>
      </c>
      <c r="Y292" s="16">
        <v>28.7</v>
      </c>
      <c r="Z292" s="21">
        <v>17.2</v>
      </c>
      <c r="AA292" s="20">
        <v>95250</v>
      </c>
      <c r="AB292" s="17">
        <v>158733</v>
      </c>
      <c r="AC292" s="22">
        <v>1.7</v>
      </c>
      <c r="AD292" s="23">
        <f t="shared" si="29"/>
        <v>100</v>
      </c>
      <c r="AE292" s="17">
        <v>787613</v>
      </c>
      <c r="AF292" s="17">
        <v>640994</v>
      </c>
      <c r="AG292" s="17">
        <v>395595</v>
      </c>
      <c r="AH292" s="17">
        <v>0</v>
      </c>
      <c r="AI292" s="14" t="s">
        <v>44</v>
      </c>
    </row>
    <row r="293" spans="1:35" ht="16.5" customHeight="1">
      <c r="A293">
        <v>6154</v>
      </c>
      <c r="B293" s="12" t="str">
        <f t="shared" si="24"/>
        <v>OverStock</v>
      </c>
      <c r="C293" s="13" t="s">
        <v>340</v>
      </c>
      <c r="D293" s="14" t="s">
        <v>63</v>
      </c>
      <c r="E293" s="15">
        <f t="shared" si="25"/>
        <v>11.6</v>
      </c>
      <c r="F293" s="16">
        <f t="shared" si="26"/>
        <v>4.9000000000000004</v>
      </c>
      <c r="G293" s="16">
        <f t="shared" si="27"/>
        <v>69.3</v>
      </c>
      <c r="H293" s="16">
        <f t="shared" si="28"/>
        <v>29.1</v>
      </c>
      <c r="I293" s="25" t="str">
        <f>IFERROR(VLOOKUP(C293,#REF!,8,FALSE),"")</f>
        <v/>
      </c>
      <c r="J293" s="17">
        <v>2340000</v>
      </c>
      <c r="K293" s="17">
        <v>2340000</v>
      </c>
      <c r="L293" s="25" t="str">
        <f>IFERROR(VLOOKUP(C293,#REF!,11,FALSE),"")</f>
        <v/>
      </c>
      <c r="M293" s="17">
        <v>390000</v>
      </c>
      <c r="N293" s="18" t="s">
        <v>67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60000</v>
      </c>
      <c r="U293" s="17">
        <v>0</v>
      </c>
      <c r="V293" s="17">
        <v>330000</v>
      </c>
      <c r="W293" s="17">
        <v>0</v>
      </c>
      <c r="X293" s="20">
        <v>2730000</v>
      </c>
      <c r="Y293" s="16">
        <v>80.900000000000006</v>
      </c>
      <c r="Z293" s="21">
        <v>34</v>
      </c>
      <c r="AA293" s="20">
        <v>33750</v>
      </c>
      <c r="AB293" s="17">
        <v>80397</v>
      </c>
      <c r="AC293" s="22">
        <v>2.4</v>
      </c>
      <c r="AD293" s="23">
        <f t="shared" si="29"/>
        <v>150</v>
      </c>
      <c r="AE293" s="17">
        <v>376615</v>
      </c>
      <c r="AF293" s="17">
        <v>346963</v>
      </c>
      <c r="AG293" s="17">
        <v>244789</v>
      </c>
      <c r="AH293" s="17">
        <v>0</v>
      </c>
      <c r="AI293" s="14" t="s">
        <v>44</v>
      </c>
    </row>
    <row r="294" spans="1:35" ht="16.5" customHeight="1">
      <c r="A294">
        <v>6038</v>
      </c>
      <c r="B294" s="12" t="str">
        <f t="shared" si="24"/>
        <v>OverStock</v>
      </c>
      <c r="C294" s="13" t="s">
        <v>341</v>
      </c>
      <c r="D294" s="14" t="s">
        <v>63</v>
      </c>
      <c r="E294" s="15">
        <f t="shared" si="25"/>
        <v>40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20000</v>
      </c>
      <c r="N294" s="18" t="s">
        <v>67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16000</v>
      </c>
      <c r="U294" s="17">
        <v>0</v>
      </c>
      <c r="V294" s="17">
        <v>4000</v>
      </c>
      <c r="W294" s="17">
        <v>0</v>
      </c>
      <c r="X294" s="20">
        <v>20000</v>
      </c>
      <c r="Y294" s="16">
        <v>40</v>
      </c>
      <c r="Z294" s="21" t="s">
        <v>39</v>
      </c>
      <c r="AA294" s="20">
        <v>500</v>
      </c>
      <c r="AB294" s="17" t="s">
        <v>39</v>
      </c>
      <c r="AC294" s="22" t="s">
        <v>43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44</v>
      </c>
    </row>
    <row r="295" spans="1:35" ht="16.5" customHeight="1">
      <c r="A295">
        <v>6039</v>
      </c>
      <c r="B295" s="12" t="str">
        <f t="shared" si="24"/>
        <v>FCST</v>
      </c>
      <c r="C295" s="13" t="s">
        <v>343</v>
      </c>
      <c r="D295" s="14" t="s">
        <v>63</v>
      </c>
      <c r="E295" s="15" t="str">
        <f t="shared" si="25"/>
        <v>前八週無拉料</v>
      </c>
      <c r="F295" s="16">
        <f t="shared" si="26"/>
        <v>0</v>
      </c>
      <c r="G295" s="16" t="str">
        <f t="shared" si="27"/>
        <v>--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49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">
        <v>39</v>
      </c>
      <c r="Z295" s="21">
        <v>0</v>
      </c>
      <c r="AA295" s="20">
        <v>0</v>
      </c>
      <c r="AB295" s="17">
        <v>239</v>
      </c>
      <c r="AC295" s="22" t="s">
        <v>51</v>
      </c>
      <c r="AD295" s="23" t="str">
        <f t="shared" si="29"/>
        <v>F</v>
      </c>
      <c r="AE295" s="17">
        <v>1006</v>
      </c>
      <c r="AF295" s="17">
        <v>604</v>
      </c>
      <c r="AG295" s="17">
        <v>256</v>
      </c>
      <c r="AH295" s="17">
        <v>110</v>
      </c>
      <c r="AI295" s="14" t="s">
        <v>44</v>
      </c>
    </row>
    <row r="296" spans="1:35" ht="16.5" customHeight="1">
      <c r="A296">
        <v>5344</v>
      </c>
      <c r="B296" s="12" t="str">
        <f t="shared" si="24"/>
        <v>Normal</v>
      </c>
      <c r="C296" s="13" t="s">
        <v>344</v>
      </c>
      <c r="D296" s="14" t="s">
        <v>63</v>
      </c>
      <c r="E296" s="15">
        <f t="shared" si="25"/>
        <v>11.6</v>
      </c>
      <c r="F296" s="16">
        <f t="shared" si="26"/>
        <v>23.8</v>
      </c>
      <c r="G296" s="16">
        <f t="shared" si="27"/>
        <v>3.6</v>
      </c>
      <c r="H296" s="16">
        <f t="shared" si="28"/>
        <v>7.4</v>
      </c>
      <c r="I296" s="25" t="str">
        <f>IFERROR(VLOOKUP(C296,#REF!,8,FALSE),"")</f>
        <v/>
      </c>
      <c r="J296" s="17">
        <v>15000</v>
      </c>
      <c r="K296" s="17">
        <v>6000</v>
      </c>
      <c r="L296" s="25" t="str">
        <f>IFERROR(VLOOKUP(C296,#REF!,11,FALSE),"")</f>
        <v/>
      </c>
      <c r="M296" s="17">
        <v>48000</v>
      </c>
      <c r="N296" s="18" t="s">
        <v>67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9000</v>
      </c>
      <c r="U296" s="17">
        <v>3000</v>
      </c>
      <c r="V296" s="17">
        <v>36000</v>
      </c>
      <c r="W296" s="17">
        <v>0</v>
      </c>
      <c r="X296" s="20">
        <v>63000</v>
      </c>
      <c r="Y296" s="16">
        <v>15.3</v>
      </c>
      <c r="Z296" s="21">
        <v>31.2</v>
      </c>
      <c r="AA296" s="20">
        <v>4125</v>
      </c>
      <c r="AB296" s="17">
        <v>2021</v>
      </c>
      <c r="AC296" s="22">
        <v>0.5</v>
      </c>
      <c r="AD296" s="23">
        <f t="shared" si="29"/>
        <v>100</v>
      </c>
      <c r="AE296" s="17">
        <v>9000</v>
      </c>
      <c r="AF296" s="17">
        <v>9188</v>
      </c>
      <c r="AG296" s="17">
        <v>0</v>
      </c>
      <c r="AH296" s="17">
        <v>0</v>
      </c>
      <c r="AI296" s="14" t="s">
        <v>44</v>
      </c>
    </row>
    <row r="297" spans="1:35" ht="16.5" customHeight="1">
      <c r="A297">
        <v>2085</v>
      </c>
      <c r="B297" s="12" t="str">
        <f t="shared" si="24"/>
        <v>Normal</v>
      </c>
      <c r="C297" s="13" t="s">
        <v>345</v>
      </c>
      <c r="D297" s="14" t="s">
        <v>63</v>
      </c>
      <c r="E297" s="15">
        <f t="shared" si="25"/>
        <v>2.5</v>
      </c>
      <c r="F297" s="16">
        <f t="shared" si="26"/>
        <v>1.6</v>
      </c>
      <c r="G297" s="16">
        <f t="shared" si="27"/>
        <v>8</v>
      </c>
      <c r="H297" s="16">
        <f t="shared" si="28"/>
        <v>5.0999999999999996</v>
      </c>
      <c r="I297" s="25" t="str">
        <f>IFERROR(VLOOKUP(C297,#REF!,8,FALSE),"")</f>
        <v/>
      </c>
      <c r="J297" s="17">
        <v>39000</v>
      </c>
      <c r="K297" s="17">
        <v>9000</v>
      </c>
      <c r="L297" s="25" t="str">
        <f>IFERROR(VLOOKUP(C297,#REF!,11,FALSE),"")</f>
        <v/>
      </c>
      <c r="M297" s="17">
        <v>12000</v>
      </c>
      <c r="N297" s="18" t="s">
        <v>49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12000</v>
      </c>
      <c r="U297" s="17">
        <v>0</v>
      </c>
      <c r="V297" s="17">
        <v>0</v>
      </c>
      <c r="W297" s="17">
        <v>0</v>
      </c>
      <c r="X297" s="20">
        <v>51000</v>
      </c>
      <c r="Y297" s="16">
        <v>10.5</v>
      </c>
      <c r="Z297" s="21">
        <v>6.7</v>
      </c>
      <c r="AA297" s="20">
        <v>4875</v>
      </c>
      <c r="AB297" s="17">
        <v>7577</v>
      </c>
      <c r="AC297" s="22">
        <v>1.6</v>
      </c>
      <c r="AD297" s="23">
        <f t="shared" si="29"/>
        <v>100</v>
      </c>
      <c r="AE297" s="17">
        <v>40865</v>
      </c>
      <c r="AF297" s="17">
        <v>24410</v>
      </c>
      <c r="AG297" s="17">
        <v>29424</v>
      </c>
      <c r="AH297" s="17">
        <v>26642</v>
      </c>
      <c r="AI297" s="14" t="s">
        <v>44</v>
      </c>
    </row>
    <row r="298" spans="1:35" ht="16.5" customHeight="1">
      <c r="A298">
        <v>4232</v>
      </c>
      <c r="B298" s="12" t="str">
        <f t="shared" si="24"/>
        <v>Normal</v>
      </c>
      <c r="C298" s="13" t="s">
        <v>346</v>
      </c>
      <c r="D298" s="14" t="s">
        <v>63</v>
      </c>
      <c r="E298" s="15">
        <f t="shared" si="25"/>
        <v>0</v>
      </c>
      <c r="F298" s="16">
        <f t="shared" si="26"/>
        <v>0</v>
      </c>
      <c r="G298" s="16">
        <f t="shared" si="27"/>
        <v>2.2999999999999998</v>
      </c>
      <c r="H298" s="16">
        <f t="shared" si="28"/>
        <v>4.4000000000000004</v>
      </c>
      <c r="I298" s="25" t="str">
        <f>IFERROR(VLOOKUP(C298,#REF!,8,FALSE),"")</f>
        <v/>
      </c>
      <c r="J298" s="17">
        <v>5340</v>
      </c>
      <c r="K298" s="17">
        <v>2340</v>
      </c>
      <c r="L298" s="25" t="str">
        <f>IFERROR(VLOOKUP(C298,#REF!,11,FALSE),"")</f>
        <v/>
      </c>
      <c r="M298" s="17">
        <v>0</v>
      </c>
      <c r="N298" s="18" t="s">
        <v>49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5340</v>
      </c>
      <c r="Y298" s="16">
        <v>2.2999999999999998</v>
      </c>
      <c r="Z298" s="21">
        <v>4.4000000000000004</v>
      </c>
      <c r="AA298" s="20">
        <v>2313</v>
      </c>
      <c r="AB298" s="17">
        <v>1214</v>
      </c>
      <c r="AC298" s="22">
        <v>0.5</v>
      </c>
      <c r="AD298" s="23">
        <f t="shared" si="29"/>
        <v>100</v>
      </c>
      <c r="AE298" s="17">
        <v>6760</v>
      </c>
      <c r="AF298" s="17">
        <v>2680</v>
      </c>
      <c r="AG298" s="17">
        <v>2640</v>
      </c>
      <c r="AH298" s="17">
        <v>2822</v>
      </c>
      <c r="AI298" s="14" t="s">
        <v>44</v>
      </c>
    </row>
    <row r="299" spans="1:35" ht="16.5" customHeight="1">
      <c r="A299">
        <v>5107</v>
      </c>
      <c r="B299" s="12" t="str">
        <f t="shared" si="24"/>
        <v>FCST</v>
      </c>
      <c r="C299" s="13" t="s">
        <v>347</v>
      </c>
      <c r="D299" s="14" t="s">
        <v>63</v>
      </c>
      <c r="E299" s="15" t="str">
        <f t="shared" si="25"/>
        <v>前八週無拉料</v>
      </c>
      <c r="F299" s="16">
        <f t="shared" si="26"/>
        <v>36</v>
      </c>
      <c r="G299" s="16" t="str">
        <f t="shared" si="27"/>
        <v>--</v>
      </c>
      <c r="H299" s="16">
        <f t="shared" si="28"/>
        <v>0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12000</v>
      </c>
      <c r="N299" s="18" t="s">
        <v>67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12000</v>
      </c>
      <c r="W299" s="17">
        <v>0</v>
      </c>
      <c r="X299" s="20">
        <v>12000</v>
      </c>
      <c r="Y299" s="16" t="s">
        <v>39</v>
      </c>
      <c r="Z299" s="21">
        <v>36</v>
      </c>
      <c r="AA299" s="20">
        <v>0</v>
      </c>
      <c r="AB299" s="17">
        <v>333</v>
      </c>
      <c r="AC299" s="22" t="s">
        <v>51</v>
      </c>
      <c r="AD299" s="23" t="str">
        <f t="shared" si="29"/>
        <v>F</v>
      </c>
      <c r="AE299" s="17">
        <v>3000</v>
      </c>
      <c r="AF299" s="17">
        <v>0</v>
      </c>
      <c r="AG299" s="17">
        <v>0</v>
      </c>
      <c r="AH299" s="17">
        <v>0</v>
      </c>
      <c r="AI299" s="14" t="s">
        <v>44</v>
      </c>
    </row>
    <row r="300" spans="1:35" ht="16.5" customHeight="1">
      <c r="A300">
        <v>2090</v>
      </c>
      <c r="B300" s="12" t="str">
        <f t="shared" si="24"/>
        <v>Normal</v>
      </c>
      <c r="C300" s="13" t="s">
        <v>350</v>
      </c>
      <c r="D300" s="14" t="s">
        <v>63</v>
      </c>
      <c r="E300" s="15">
        <f t="shared" si="25"/>
        <v>0</v>
      </c>
      <c r="F300" s="16">
        <f t="shared" si="26"/>
        <v>0</v>
      </c>
      <c r="G300" s="16">
        <f t="shared" si="27"/>
        <v>4</v>
      </c>
      <c r="H300" s="16">
        <f t="shared" si="28"/>
        <v>3.6</v>
      </c>
      <c r="I300" s="25" t="str">
        <f>IFERROR(VLOOKUP(C300,#REF!,8,FALSE),"")</f>
        <v/>
      </c>
      <c r="J300" s="17">
        <v>6000</v>
      </c>
      <c r="K300" s="17">
        <v>6000</v>
      </c>
      <c r="L300" s="25" t="str">
        <f>IFERROR(VLOOKUP(C300,#REF!,11,FALSE),"")</f>
        <v/>
      </c>
      <c r="M300" s="17">
        <v>0</v>
      </c>
      <c r="N300" s="18" t="s">
        <v>49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6000</v>
      </c>
      <c r="Y300" s="16">
        <v>8</v>
      </c>
      <c r="Z300" s="21">
        <v>7.2</v>
      </c>
      <c r="AA300" s="20">
        <v>1500</v>
      </c>
      <c r="AB300" s="17">
        <v>1664</v>
      </c>
      <c r="AC300" s="22">
        <v>1.1000000000000001</v>
      </c>
      <c r="AD300" s="23">
        <f t="shared" si="29"/>
        <v>100</v>
      </c>
      <c r="AE300" s="17">
        <v>8860</v>
      </c>
      <c r="AF300" s="17">
        <v>5360</v>
      </c>
      <c r="AG300" s="17">
        <v>5280</v>
      </c>
      <c r="AH300" s="17">
        <v>5644</v>
      </c>
      <c r="AI300" s="14" t="s">
        <v>44</v>
      </c>
    </row>
    <row r="301" spans="1:35" ht="16.5" customHeight="1">
      <c r="A301">
        <v>5072</v>
      </c>
      <c r="B301" s="12" t="str">
        <f t="shared" si="24"/>
        <v>OverStock</v>
      </c>
      <c r="C301" s="13" t="s">
        <v>351</v>
      </c>
      <c r="D301" s="14" t="s">
        <v>63</v>
      </c>
      <c r="E301" s="15">
        <f t="shared" si="25"/>
        <v>30.8</v>
      </c>
      <c r="F301" s="16">
        <f t="shared" si="26"/>
        <v>44.8</v>
      </c>
      <c r="G301" s="16">
        <f t="shared" si="27"/>
        <v>0</v>
      </c>
      <c r="H301" s="16">
        <f t="shared" si="28"/>
        <v>0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150000</v>
      </c>
      <c r="N301" s="18" t="s">
        <v>67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72000</v>
      </c>
      <c r="U301" s="17">
        <v>0</v>
      </c>
      <c r="V301" s="17">
        <v>78000</v>
      </c>
      <c r="W301" s="17">
        <v>0</v>
      </c>
      <c r="X301" s="20">
        <v>150000</v>
      </c>
      <c r="Y301" s="16">
        <v>30.8</v>
      </c>
      <c r="Z301" s="21">
        <v>44.8</v>
      </c>
      <c r="AA301" s="20">
        <v>4875</v>
      </c>
      <c r="AB301" s="17">
        <v>3350</v>
      </c>
      <c r="AC301" s="22">
        <v>0.7</v>
      </c>
      <c r="AD301" s="23">
        <f t="shared" si="29"/>
        <v>100</v>
      </c>
      <c r="AE301" s="17">
        <v>16692</v>
      </c>
      <c r="AF301" s="17">
        <v>13462</v>
      </c>
      <c r="AG301" s="17">
        <v>12713</v>
      </c>
      <c r="AH301" s="17">
        <v>0</v>
      </c>
      <c r="AI301" s="14" t="s">
        <v>44</v>
      </c>
    </row>
    <row r="302" spans="1:35" ht="16.5" customHeight="1">
      <c r="A302">
        <v>3146</v>
      </c>
      <c r="B302" s="12" t="str">
        <f t="shared" si="24"/>
        <v>OverStock</v>
      </c>
      <c r="C302" s="13" t="s">
        <v>353</v>
      </c>
      <c r="D302" s="14" t="s">
        <v>63</v>
      </c>
      <c r="E302" s="15">
        <f t="shared" si="25"/>
        <v>8.6999999999999993</v>
      </c>
      <c r="F302" s="16">
        <f t="shared" si="26"/>
        <v>5.5</v>
      </c>
      <c r="G302" s="16">
        <f t="shared" si="27"/>
        <v>36.4</v>
      </c>
      <c r="H302" s="16">
        <f t="shared" si="28"/>
        <v>22.9</v>
      </c>
      <c r="I302" s="25" t="str">
        <f>IFERROR(VLOOKUP(C302,#REF!,8,FALSE),"")</f>
        <v/>
      </c>
      <c r="J302" s="17">
        <v>3822000</v>
      </c>
      <c r="K302" s="17">
        <v>3822000</v>
      </c>
      <c r="L302" s="25" t="str">
        <f>IFERROR(VLOOKUP(C302,#REF!,11,FALSE),"")</f>
        <v/>
      </c>
      <c r="M302" s="17">
        <v>911800</v>
      </c>
      <c r="N302" s="18" t="s">
        <v>67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911800</v>
      </c>
      <c r="W302" s="17">
        <v>0</v>
      </c>
      <c r="X302" s="20">
        <v>4733800</v>
      </c>
      <c r="Y302" s="16">
        <v>45</v>
      </c>
      <c r="Z302" s="21">
        <v>28.4</v>
      </c>
      <c r="AA302" s="20">
        <v>105110</v>
      </c>
      <c r="AB302" s="17">
        <v>166940</v>
      </c>
      <c r="AC302" s="22">
        <v>1.6</v>
      </c>
      <c r="AD302" s="23">
        <f t="shared" si="29"/>
        <v>100</v>
      </c>
      <c r="AE302" s="17">
        <v>806246</v>
      </c>
      <c r="AF302" s="17">
        <v>696224</v>
      </c>
      <c r="AG302" s="17">
        <v>364954</v>
      </c>
      <c r="AH302" s="17">
        <v>0</v>
      </c>
      <c r="AI302" s="14" t="s">
        <v>44</v>
      </c>
    </row>
    <row r="303" spans="1:35" ht="16.5" customHeight="1">
      <c r="A303">
        <v>4413</v>
      </c>
      <c r="B303" s="12" t="str">
        <f t="shared" si="24"/>
        <v>OverStock</v>
      </c>
      <c r="C303" s="13" t="s">
        <v>354</v>
      </c>
      <c r="D303" s="14" t="s">
        <v>63</v>
      </c>
      <c r="E303" s="15">
        <f t="shared" si="25"/>
        <v>44</v>
      </c>
      <c r="F303" s="16">
        <f t="shared" si="26"/>
        <v>4.4000000000000004</v>
      </c>
      <c r="G303" s="16">
        <f t="shared" si="27"/>
        <v>840</v>
      </c>
      <c r="H303" s="16">
        <f t="shared" si="28"/>
        <v>83.6</v>
      </c>
      <c r="I303" s="25" t="str">
        <f>IFERROR(VLOOKUP(C303,#REF!,8,FALSE),"")</f>
        <v/>
      </c>
      <c r="J303" s="17">
        <v>2520000</v>
      </c>
      <c r="K303" s="17">
        <v>2370000</v>
      </c>
      <c r="L303" s="25" t="str">
        <f>IFERROR(VLOOKUP(C303,#REF!,11,FALSE),"")</f>
        <v/>
      </c>
      <c r="M303" s="17">
        <v>132070</v>
      </c>
      <c r="N303" s="18" t="s">
        <v>67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132070</v>
      </c>
      <c r="W303" s="17">
        <v>0</v>
      </c>
      <c r="X303" s="20">
        <v>2652070</v>
      </c>
      <c r="Y303" s="16">
        <v>884</v>
      </c>
      <c r="Z303" s="21">
        <v>88</v>
      </c>
      <c r="AA303" s="20">
        <v>3000</v>
      </c>
      <c r="AB303" s="17">
        <v>30148</v>
      </c>
      <c r="AC303" s="22">
        <v>10</v>
      </c>
      <c r="AD303" s="23">
        <f t="shared" si="29"/>
        <v>150</v>
      </c>
      <c r="AE303" s="17">
        <v>200853</v>
      </c>
      <c r="AF303" s="17">
        <v>70476</v>
      </c>
      <c r="AG303" s="17">
        <v>90377</v>
      </c>
      <c r="AH303" s="17">
        <v>0</v>
      </c>
      <c r="AI303" s="14" t="s">
        <v>44</v>
      </c>
    </row>
    <row r="304" spans="1:35" ht="16.5" customHeight="1">
      <c r="A304">
        <v>6183</v>
      </c>
      <c r="B304" s="12" t="str">
        <f t="shared" si="24"/>
        <v>OverStock</v>
      </c>
      <c r="C304" s="13" t="s">
        <v>356</v>
      </c>
      <c r="D304" s="14" t="s">
        <v>63</v>
      </c>
      <c r="E304" s="15">
        <f t="shared" si="25"/>
        <v>0.1</v>
      </c>
      <c r="F304" s="16">
        <f t="shared" si="26"/>
        <v>0</v>
      </c>
      <c r="G304" s="16">
        <f t="shared" si="27"/>
        <v>47.7</v>
      </c>
      <c r="H304" s="16">
        <f t="shared" si="28"/>
        <v>5.2</v>
      </c>
      <c r="I304" s="25" t="str">
        <f>IFERROR(VLOOKUP(C304,#REF!,8,FALSE),"")</f>
        <v/>
      </c>
      <c r="J304" s="17">
        <v>32200</v>
      </c>
      <c r="K304" s="17">
        <v>32200</v>
      </c>
      <c r="L304" s="25" t="str">
        <f>IFERROR(VLOOKUP(C304,#REF!,11,FALSE),"")</f>
        <v/>
      </c>
      <c r="M304" s="17">
        <v>40</v>
      </c>
      <c r="N304" s="18" t="s">
        <v>49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40</v>
      </c>
      <c r="U304" s="17">
        <v>0</v>
      </c>
      <c r="V304" s="17">
        <v>0</v>
      </c>
      <c r="W304" s="17">
        <v>0</v>
      </c>
      <c r="X304" s="20">
        <v>32240</v>
      </c>
      <c r="Y304" s="16">
        <v>89.2</v>
      </c>
      <c r="Z304" s="21">
        <v>9.6999999999999993</v>
      </c>
      <c r="AA304" s="20">
        <v>675</v>
      </c>
      <c r="AB304" s="17">
        <v>6179</v>
      </c>
      <c r="AC304" s="22">
        <v>9.1999999999999993</v>
      </c>
      <c r="AD304" s="23">
        <f t="shared" si="29"/>
        <v>150</v>
      </c>
      <c r="AE304" s="17">
        <v>31876</v>
      </c>
      <c r="AF304" s="17">
        <v>18624</v>
      </c>
      <c r="AG304" s="17">
        <v>24007</v>
      </c>
      <c r="AH304" s="17">
        <v>26518</v>
      </c>
      <c r="AI304" s="14" t="s">
        <v>44</v>
      </c>
    </row>
    <row r="305" spans="1:35" ht="16.5" customHeight="1">
      <c r="A305">
        <v>4411</v>
      </c>
      <c r="B305" s="12" t="str">
        <f t="shared" si="24"/>
        <v>Normal</v>
      </c>
      <c r="C305" s="13" t="s">
        <v>358</v>
      </c>
      <c r="D305" s="14" t="s">
        <v>63</v>
      </c>
      <c r="E305" s="15">
        <f t="shared" si="25"/>
        <v>0.1</v>
      </c>
      <c r="F305" s="16">
        <f t="shared" si="26"/>
        <v>0.2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1169</v>
      </c>
      <c r="N305" s="18" t="s">
        <v>49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1169</v>
      </c>
      <c r="U305" s="17">
        <v>0</v>
      </c>
      <c r="V305" s="17">
        <v>0</v>
      </c>
      <c r="W305" s="17">
        <v>0</v>
      </c>
      <c r="X305" s="20">
        <v>1169</v>
      </c>
      <c r="Y305" s="16">
        <v>0.1</v>
      </c>
      <c r="Z305" s="21">
        <v>0.2</v>
      </c>
      <c r="AA305" s="20">
        <v>9875</v>
      </c>
      <c r="AB305" s="17">
        <v>6862</v>
      </c>
      <c r="AC305" s="22">
        <v>0.7</v>
      </c>
      <c r="AD305" s="23">
        <f t="shared" si="29"/>
        <v>100</v>
      </c>
      <c r="AE305" s="17">
        <v>61760</v>
      </c>
      <c r="AF305" s="17">
        <v>0</v>
      </c>
      <c r="AG305" s="17">
        <v>0</v>
      </c>
      <c r="AH305" s="17">
        <v>0</v>
      </c>
      <c r="AI305" s="14" t="s">
        <v>44</v>
      </c>
    </row>
    <row r="306" spans="1:35" ht="16.5" customHeight="1">
      <c r="A306">
        <v>8425</v>
      </c>
      <c r="B306" s="12" t="str">
        <f t="shared" si="24"/>
        <v>OverStock</v>
      </c>
      <c r="C306" s="13" t="s">
        <v>359</v>
      </c>
      <c r="D306" s="14" t="s">
        <v>63</v>
      </c>
      <c r="E306" s="15">
        <f t="shared" si="25"/>
        <v>0</v>
      </c>
      <c r="F306" s="16">
        <f t="shared" si="26"/>
        <v>0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4</v>
      </c>
      <c r="N306" s="18" t="s">
        <v>49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4</v>
      </c>
      <c r="U306" s="17">
        <v>0</v>
      </c>
      <c r="V306" s="17">
        <v>0</v>
      </c>
      <c r="W306" s="17">
        <v>0</v>
      </c>
      <c r="X306" s="20">
        <v>4</v>
      </c>
      <c r="Y306" s="16">
        <v>124.8</v>
      </c>
      <c r="Z306" s="21">
        <v>102.3</v>
      </c>
      <c r="AA306" s="20">
        <v>91</v>
      </c>
      <c r="AB306" s="17">
        <v>111</v>
      </c>
      <c r="AC306" s="22">
        <v>1.2</v>
      </c>
      <c r="AD306" s="23">
        <f t="shared" si="29"/>
        <v>100</v>
      </c>
      <c r="AE306" s="17">
        <v>1000</v>
      </c>
      <c r="AF306" s="17">
        <v>0</v>
      </c>
      <c r="AG306" s="17">
        <v>11000</v>
      </c>
      <c r="AH306" s="17">
        <v>0</v>
      </c>
      <c r="AI306" s="14" t="s">
        <v>44</v>
      </c>
    </row>
    <row r="307" spans="1:35" ht="16.5" customHeight="1">
      <c r="A307">
        <v>6165</v>
      </c>
      <c r="B307" s="12" t="str">
        <f t="shared" si="24"/>
        <v>OverStock</v>
      </c>
      <c r="C307" s="13" t="s">
        <v>360</v>
      </c>
      <c r="D307" s="14" t="s">
        <v>63</v>
      </c>
      <c r="E307" s="15">
        <f t="shared" si="25"/>
        <v>0</v>
      </c>
      <c r="F307" s="16">
        <f t="shared" si="26"/>
        <v>0</v>
      </c>
      <c r="G307" s="16">
        <f t="shared" si="27"/>
        <v>0</v>
      </c>
      <c r="H307" s="16">
        <f t="shared" si="28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49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0</v>
      </c>
      <c r="Y307" s="16">
        <v>234</v>
      </c>
      <c r="Z307" s="21">
        <v>282.10000000000002</v>
      </c>
      <c r="AA307" s="20">
        <v>47</v>
      </c>
      <c r="AB307" s="17">
        <v>39</v>
      </c>
      <c r="AC307" s="22">
        <v>0.8</v>
      </c>
      <c r="AD307" s="23">
        <f t="shared" si="29"/>
        <v>100</v>
      </c>
      <c r="AE307" s="17">
        <v>350</v>
      </c>
      <c r="AF307" s="17">
        <v>0</v>
      </c>
      <c r="AG307" s="17">
        <v>11000</v>
      </c>
      <c r="AH307" s="17">
        <v>0</v>
      </c>
      <c r="AI307" s="14" t="s">
        <v>44</v>
      </c>
    </row>
    <row r="308" spans="1:35" ht="16.5" customHeight="1">
      <c r="A308">
        <v>6174</v>
      </c>
      <c r="B308" s="12" t="str">
        <f t="shared" si="24"/>
        <v>Normal</v>
      </c>
      <c r="C308" s="13" t="s">
        <v>361</v>
      </c>
      <c r="D308" s="14" t="s">
        <v>63</v>
      </c>
      <c r="E308" s="15">
        <f t="shared" si="25"/>
        <v>9.6999999999999993</v>
      </c>
      <c r="F308" s="16">
        <f t="shared" si="26"/>
        <v>24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139200</v>
      </c>
      <c r="N308" s="18" t="s">
        <v>67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24000</v>
      </c>
      <c r="U308" s="17">
        <v>0</v>
      </c>
      <c r="V308" s="17">
        <v>115200</v>
      </c>
      <c r="W308" s="17">
        <v>0</v>
      </c>
      <c r="X308" s="20">
        <v>139200</v>
      </c>
      <c r="Y308" s="16">
        <v>9.6999999999999993</v>
      </c>
      <c r="Z308" s="21">
        <v>24</v>
      </c>
      <c r="AA308" s="20">
        <v>14368</v>
      </c>
      <c r="AB308" s="17">
        <v>5788</v>
      </c>
      <c r="AC308" s="22">
        <v>0.4</v>
      </c>
      <c r="AD308" s="23">
        <f t="shared" si="29"/>
        <v>50</v>
      </c>
      <c r="AE308" s="17">
        <v>30304</v>
      </c>
      <c r="AF308" s="17">
        <v>21380</v>
      </c>
      <c r="AG308" s="17">
        <v>26150</v>
      </c>
      <c r="AH308" s="17">
        <v>2822</v>
      </c>
      <c r="AI308" s="14" t="s">
        <v>44</v>
      </c>
    </row>
    <row r="309" spans="1:35" ht="16.5" customHeight="1">
      <c r="A309">
        <v>6180</v>
      </c>
      <c r="B309" s="12" t="str">
        <f t="shared" si="24"/>
        <v>Normal</v>
      </c>
      <c r="C309" s="13" t="s">
        <v>362</v>
      </c>
      <c r="D309" s="14" t="s">
        <v>63</v>
      </c>
      <c r="E309" s="15">
        <f t="shared" si="25"/>
        <v>15.9</v>
      </c>
      <c r="F309" s="16">
        <f t="shared" si="26"/>
        <v>56.3</v>
      </c>
      <c r="G309" s="16">
        <f t="shared" si="27"/>
        <v>0</v>
      </c>
      <c r="H309" s="16">
        <f t="shared" si="28"/>
        <v>0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1239000</v>
      </c>
      <c r="N309" s="18" t="s">
        <v>67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231000</v>
      </c>
      <c r="U309" s="17">
        <v>0</v>
      </c>
      <c r="V309" s="17">
        <v>1008000</v>
      </c>
      <c r="W309" s="17">
        <v>0</v>
      </c>
      <c r="X309" s="20">
        <v>1239000</v>
      </c>
      <c r="Y309" s="16">
        <v>15.9</v>
      </c>
      <c r="Z309" s="21">
        <v>56.3</v>
      </c>
      <c r="AA309" s="20">
        <v>77887</v>
      </c>
      <c r="AB309" s="17">
        <v>22017</v>
      </c>
      <c r="AC309" s="22">
        <v>0.3</v>
      </c>
      <c r="AD309" s="23">
        <f t="shared" si="29"/>
        <v>50</v>
      </c>
      <c r="AE309" s="17">
        <v>89589</v>
      </c>
      <c r="AF309" s="17">
        <v>108155</v>
      </c>
      <c r="AG309" s="17">
        <v>182830</v>
      </c>
      <c r="AH309" s="17">
        <v>2822</v>
      </c>
      <c r="AI309" s="14" t="s">
        <v>44</v>
      </c>
    </row>
    <row r="310" spans="1:35" ht="16.5" customHeight="1">
      <c r="A310">
        <v>6157</v>
      </c>
      <c r="B310" s="12" t="str">
        <f t="shared" si="24"/>
        <v>Normal</v>
      </c>
      <c r="C310" s="13" t="s">
        <v>363</v>
      </c>
      <c r="D310" s="14" t="s">
        <v>63</v>
      </c>
      <c r="E310" s="15">
        <f t="shared" si="25"/>
        <v>13.8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77600</v>
      </c>
      <c r="N310" s="18" t="s">
        <v>67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59000</v>
      </c>
      <c r="U310" s="17">
        <v>0</v>
      </c>
      <c r="V310" s="17">
        <v>18600</v>
      </c>
      <c r="W310" s="17">
        <v>0</v>
      </c>
      <c r="X310" s="20">
        <v>77600</v>
      </c>
      <c r="Y310" s="16">
        <v>13.8</v>
      </c>
      <c r="Z310" s="21" t="s">
        <v>39</v>
      </c>
      <c r="AA310" s="20">
        <v>5625</v>
      </c>
      <c r="AB310" s="17" t="s">
        <v>39</v>
      </c>
      <c r="AC310" s="22" t="s">
        <v>43</v>
      </c>
      <c r="AD310" s="23" t="str">
        <f t="shared" si="29"/>
        <v>E</v>
      </c>
      <c r="AE310" s="17" t="s">
        <v>39</v>
      </c>
      <c r="AF310" s="17" t="s">
        <v>39</v>
      </c>
      <c r="AG310" s="17" t="s">
        <v>39</v>
      </c>
      <c r="AH310" s="17" t="s">
        <v>39</v>
      </c>
      <c r="AI310" s="14" t="s">
        <v>44</v>
      </c>
    </row>
    <row r="311" spans="1:35" ht="16.5" customHeight="1">
      <c r="A311">
        <v>6185</v>
      </c>
      <c r="B311" s="12" t="str">
        <f t="shared" si="24"/>
        <v>OverStock</v>
      </c>
      <c r="C311" s="13" t="s">
        <v>364</v>
      </c>
      <c r="D311" s="14" t="s">
        <v>63</v>
      </c>
      <c r="E311" s="15">
        <f t="shared" si="25"/>
        <v>2.7</v>
      </c>
      <c r="F311" s="16">
        <f t="shared" si="26"/>
        <v>4.5</v>
      </c>
      <c r="G311" s="16">
        <f t="shared" si="27"/>
        <v>21.3</v>
      </c>
      <c r="H311" s="16">
        <f t="shared" si="28"/>
        <v>36</v>
      </c>
      <c r="I311" s="25" t="str">
        <f>IFERROR(VLOOKUP(C311,#REF!,8,FALSE),"")</f>
        <v/>
      </c>
      <c r="J311" s="17">
        <v>40000</v>
      </c>
      <c r="K311" s="17">
        <v>15000</v>
      </c>
      <c r="L311" s="25" t="str">
        <f>IFERROR(VLOOKUP(C311,#REF!,11,FALSE),"")</f>
        <v/>
      </c>
      <c r="M311" s="17">
        <v>5000</v>
      </c>
      <c r="N311" s="18" t="s">
        <v>67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5000</v>
      </c>
      <c r="W311" s="17">
        <v>0</v>
      </c>
      <c r="X311" s="20">
        <v>45000</v>
      </c>
      <c r="Y311" s="16">
        <v>24</v>
      </c>
      <c r="Z311" s="21">
        <v>40.5</v>
      </c>
      <c r="AA311" s="20">
        <v>1875</v>
      </c>
      <c r="AB311" s="17">
        <v>1111</v>
      </c>
      <c r="AC311" s="22">
        <v>0.6</v>
      </c>
      <c r="AD311" s="23">
        <f t="shared" si="29"/>
        <v>100</v>
      </c>
      <c r="AE311" s="17">
        <v>5000</v>
      </c>
      <c r="AF311" s="17">
        <v>5000</v>
      </c>
      <c r="AG311" s="17">
        <v>20911</v>
      </c>
      <c r="AH311" s="17">
        <v>0</v>
      </c>
      <c r="AI311" s="14" t="s">
        <v>44</v>
      </c>
    </row>
    <row r="312" spans="1:35" ht="16.5" customHeight="1">
      <c r="A312">
        <v>9295</v>
      </c>
      <c r="B312" s="12" t="str">
        <f t="shared" si="24"/>
        <v>OverStock</v>
      </c>
      <c r="C312" s="13" t="s">
        <v>365</v>
      </c>
      <c r="D312" s="14" t="s">
        <v>63</v>
      </c>
      <c r="E312" s="15">
        <f t="shared" si="25"/>
        <v>19.5</v>
      </c>
      <c r="F312" s="16">
        <f t="shared" si="26"/>
        <v>7.6</v>
      </c>
      <c r="G312" s="16">
        <f t="shared" si="27"/>
        <v>20</v>
      </c>
      <c r="H312" s="16">
        <f t="shared" si="28"/>
        <v>7.7</v>
      </c>
      <c r="I312" s="25" t="str">
        <f>IFERROR(VLOOKUP(C312,#REF!,8,FALSE),"")</f>
        <v/>
      </c>
      <c r="J312" s="17">
        <v>175000</v>
      </c>
      <c r="K312" s="17">
        <v>40000</v>
      </c>
      <c r="L312" s="25" t="str">
        <f>IFERROR(VLOOKUP(C312,#REF!,11,FALSE),"")</f>
        <v/>
      </c>
      <c r="M312" s="17">
        <v>171000</v>
      </c>
      <c r="N312" s="18" t="s">
        <v>67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171000</v>
      </c>
      <c r="W312" s="17">
        <v>0</v>
      </c>
      <c r="X312" s="20">
        <v>346000</v>
      </c>
      <c r="Y312" s="16">
        <v>39.5</v>
      </c>
      <c r="Z312" s="21">
        <v>15.3</v>
      </c>
      <c r="AA312" s="20">
        <v>8750</v>
      </c>
      <c r="AB312" s="17">
        <v>22643</v>
      </c>
      <c r="AC312" s="22">
        <v>2.6</v>
      </c>
      <c r="AD312" s="23">
        <f t="shared" si="29"/>
        <v>150</v>
      </c>
      <c r="AE312" s="17">
        <v>134577</v>
      </c>
      <c r="AF312" s="17">
        <v>69214</v>
      </c>
      <c r="AG312" s="17">
        <v>54207</v>
      </c>
      <c r="AH312" s="17">
        <v>0</v>
      </c>
      <c r="AI312" s="14" t="s">
        <v>44</v>
      </c>
    </row>
    <row r="313" spans="1:35" ht="16.5" customHeight="1">
      <c r="A313">
        <v>9294</v>
      </c>
      <c r="B313" s="12" t="str">
        <f t="shared" si="24"/>
        <v>OverStock</v>
      </c>
      <c r="C313" s="13" t="s">
        <v>366</v>
      </c>
      <c r="D313" s="14" t="s">
        <v>63</v>
      </c>
      <c r="E313" s="15">
        <f t="shared" si="25"/>
        <v>82.5</v>
      </c>
      <c r="F313" s="16">
        <f t="shared" si="26"/>
        <v>13</v>
      </c>
      <c r="G313" s="16">
        <f t="shared" si="27"/>
        <v>13.5</v>
      </c>
      <c r="H313" s="16">
        <f t="shared" si="28"/>
        <v>2.1</v>
      </c>
      <c r="I313" s="25" t="str">
        <f>IFERROR(VLOOKUP(C313,#REF!,8,FALSE),"")</f>
        <v/>
      </c>
      <c r="J313" s="17">
        <v>110000</v>
      </c>
      <c r="K313" s="17">
        <v>110000</v>
      </c>
      <c r="L313" s="25" t="str">
        <f>IFERROR(VLOOKUP(C313,#REF!,11,FALSE),"")</f>
        <v/>
      </c>
      <c r="M313" s="17">
        <v>670000</v>
      </c>
      <c r="N313" s="18" t="s">
        <v>49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260000</v>
      </c>
      <c r="U313" s="17">
        <v>5000</v>
      </c>
      <c r="V313" s="17">
        <v>405000</v>
      </c>
      <c r="W313" s="17">
        <v>0</v>
      </c>
      <c r="X313" s="20">
        <v>780000</v>
      </c>
      <c r="Y313" s="16">
        <v>96</v>
      </c>
      <c r="Z313" s="21">
        <v>15.1</v>
      </c>
      <c r="AA313" s="20">
        <v>8125</v>
      </c>
      <c r="AB313" s="17">
        <v>51689</v>
      </c>
      <c r="AC313" s="22">
        <v>6.4</v>
      </c>
      <c r="AD313" s="23">
        <f t="shared" si="29"/>
        <v>150</v>
      </c>
      <c r="AE313" s="17">
        <v>207800</v>
      </c>
      <c r="AF313" s="17">
        <v>257400</v>
      </c>
      <c r="AG313" s="17">
        <v>266400</v>
      </c>
      <c r="AH313" s="17">
        <v>0</v>
      </c>
      <c r="AI313" s="14" t="s">
        <v>44</v>
      </c>
    </row>
    <row r="314" spans="1:35" ht="16.5" customHeight="1">
      <c r="A314">
        <v>9293</v>
      </c>
      <c r="B314" s="12" t="str">
        <f t="shared" si="24"/>
        <v>OverStock</v>
      </c>
      <c r="C314" s="13" t="s">
        <v>367</v>
      </c>
      <c r="D314" s="14" t="s">
        <v>63</v>
      </c>
      <c r="E314" s="15">
        <f t="shared" si="25"/>
        <v>16.899999999999999</v>
      </c>
      <c r="F314" s="16">
        <f t="shared" si="26"/>
        <v>85.5</v>
      </c>
      <c r="G314" s="16">
        <f t="shared" si="27"/>
        <v>5.3</v>
      </c>
      <c r="H314" s="16">
        <f t="shared" si="28"/>
        <v>27</v>
      </c>
      <c r="I314" s="25" t="str">
        <f>IFERROR(VLOOKUP(C314,#REF!,8,FALSE),"")</f>
        <v/>
      </c>
      <c r="J314" s="17">
        <v>30000</v>
      </c>
      <c r="K314" s="17">
        <v>0</v>
      </c>
      <c r="L314" s="25" t="str">
        <f>IFERROR(VLOOKUP(C314,#REF!,11,FALSE),"")</f>
        <v/>
      </c>
      <c r="M314" s="17">
        <v>95000</v>
      </c>
      <c r="N314" s="18" t="s">
        <v>67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60000</v>
      </c>
      <c r="U314" s="17">
        <v>5000</v>
      </c>
      <c r="V314" s="17">
        <v>30000</v>
      </c>
      <c r="W314" s="17">
        <v>0</v>
      </c>
      <c r="X314" s="20">
        <v>125000</v>
      </c>
      <c r="Y314" s="16">
        <v>22.2</v>
      </c>
      <c r="Z314" s="21">
        <v>112.5</v>
      </c>
      <c r="AA314" s="20">
        <v>5625</v>
      </c>
      <c r="AB314" s="17">
        <v>1111</v>
      </c>
      <c r="AC314" s="22">
        <v>0.2</v>
      </c>
      <c r="AD314" s="23">
        <f t="shared" si="29"/>
        <v>50</v>
      </c>
      <c r="AE314" s="17">
        <v>5000</v>
      </c>
      <c r="AF314" s="17">
        <v>5000</v>
      </c>
      <c r="AG314" s="17">
        <v>46948</v>
      </c>
      <c r="AH314" s="17">
        <v>0</v>
      </c>
      <c r="AI314" s="14" t="s">
        <v>44</v>
      </c>
    </row>
    <row r="315" spans="1:35" ht="16.5" customHeight="1">
      <c r="A315">
        <v>9654</v>
      </c>
      <c r="B315" s="12" t="str">
        <f t="shared" si="24"/>
        <v>OverStock</v>
      </c>
      <c r="C315" s="13" t="s">
        <v>368</v>
      </c>
      <c r="D315" s="14" t="s">
        <v>63</v>
      </c>
      <c r="E315" s="15">
        <f t="shared" si="25"/>
        <v>15.6</v>
      </c>
      <c r="F315" s="16">
        <f t="shared" si="26"/>
        <v>6.1</v>
      </c>
      <c r="G315" s="16">
        <f t="shared" si="27"/>
        <v>12.7</v>
      </c>
      <c r="H315" s="16">
        <f t="shared" si="28"/>
        <v>5</v>
      </c>
      <c r="I315" s="25" t="str">
        <f>IFERROR(VLOOKUP(C315,#REF!,8,FALSE),"")</f>
        <v/>
      </c>
      <c r="J315" s="17">
        <v>260000</v>
      </c>
      <c r="K315" s="17">
        <v>104000</v>
      </c>
      <c r="L315" s="25" t="str">
        <f>IFERROR(VLOOKUP(C315,#REF!,11,FALSE),"")</f>
        <v/>
      </c>
      <c r="M315" s="17">
        <v>320000</v>
      </c>
      <c r="N315" s="18" t="s">
        <v>67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320000</v>
      </c>
      <c r="W315" s="17">
        <v>0</v>
      </c>
      <c r="X315" s="20">
        <v>580000</v>
      </c>
      <c r="Y315" s="16">
        <v>28.3</v>
      </c>
      <c r="Z315" s="21">
        <v>11.1</v>
      </c>
      <c r="AA315" s="20">
        <v>20500</v>
      </c>
      <c r="AB315" s="17">
        <v>52262</v>
      </c>
      <c r="AC315" s="22">
        <v>2.5</v>
      </c>
      <c r="AD315" s="23">
        <f t="shared" si="29"/>
        <v>150</v>
      </c>
      <c r="AE315" s="17">
        <v>340575</v>
      </c>
      <c r="AF315" s="17">
        <v>129785</v>
      </c>
      <c r="AG315" s="17">
        <v>93310</v>
      </c>
      <c r="AH315" s="17">
        <v>0</v>
      </c>
      <c r="AI315" s="14" t="s">
        <v>44</v>
      </c>
    </row>
    <row r="316" spans="1:35" ht="16.5" customHeight="1">
      <c r="A316">
        <v>6147</v>
      </c>
      <c r="B316" s="12" t="str">
        <f t="shared" si="24"/>
        <v>Normal</v>
      </c>
      <c r="C316" s="13" t="s">
        <v>369</v>
      </c>
      <c r="D316" s="14" t="s">
        <v>63</v>
      </c>
      <c r="E316" s="15">
        <f t="shared" si="25"/>
        <v>10.9</v>
      </c>
      <c r="F316" s="16">
        <f t="shared" si="26"/>
        <v>15.3</v>
      </c>
      <c r="G316" s="16">
        <f t="shared" si="27"/>
        <v>1.8</v>
      </c>
      <c r="H316" s="16">
        <f t="shared" si="28"/>
        <v>2.5</v>
      </c>
      <c r="I316" s="25" t="str">
        <f>IFERROR(VLOOKUP(C316,#REF!,8,FALSE),"")</f>
        <v/>
      </c>
      <c r="J316" s="17">
        <v>21000</v>
      </c>
      <c r="K316" s="17">
        <v>21000</v>
      </c>
      <c r="L316" s="25" t="str">
        <f>IFERROR(VLOOKUP(C316,#REF!,11,FALSE),"")</f>
        <v/>
      </c>
      <c r="M316" s="17">
        <v>129000</v>
      </c>
      <c r="N316" s="18" t="s">
        <v>67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129000</v>
      </c>
      <c r="W316" s="17">
        <v>0</v>
      </c>
      <c r="X316" s="20">
        <v>150000</v>
      </c>
      <c r="Y316" s="16">
        <v>12.7</v>
      </c>
      <c r="Z316" s="21">
        <v>17.8</v>
      </c>
      <c r="AA316" s="20">
        <v>11838</v>
      </c>
      <c r="AB316" s="17">
        <v>8404</v>
      </c>
      <c r="AC316" s="22">
        <v>0.7</v>
      </c>
      <c r="AD316" s="23">
        <f t="shared" si="29"/>
        <v>100</v>
      </c>
      <c r="AE316" s="17">
        <v>45087</v>
      </c>
      <c r="AF316" s="17">
        <v>30550</v>
      </c>
      <c r="AG316" s="17">
        <v>15607</v>
      </c>
      <c r="AH316" s="17">
        <v>0</v>
      </c>
      <c r="AI316" s="14" t="s">
        <v>44</v>
      </c>
    </row>
    <row r="317" spans="1:35" ht="16.5" customHeight="1">
      <c r="A317">
        <v>3246</v>
      </c>
      <c r="B317" s="12" t="str">
        <f t="shared" si="24"/>
        <v>Normal</v>
      </c>
      <c r="C317" s="13" t="s">
        <v>370</v>
      </c>
      <c r="D317" s="14" t="s">
        <v>195</v>
      </c>
      <c r="E317" s="15">
        <f t="shared" si="25"/>
        <v>0</v>
      </c>
      <c r="F317" s="16" t="str">
        <f t="shared" si="26"/>
        <v>--</v>
      </c>
      <c r="G317" s="16">
        <f t="shared" si="27"/>
        <v>0</v>
      </c>
      <c r="H317" s="16" t="str">
        <f t="shared" si="28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0</v>
      </c>
      <c r="N317" s="18" t="s">
        <v>49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0</v>
      </c>
      <c r="Y317" s="16">
        <v>0</v>
      </c>
      <c r="Z317" s="21" t="s">
        <v>39</v>
      </c>
      <c r="AA317" s="20">
        <v>375</v>
      </c>
      <c r="AB317" s="17" t="s">
        <v>39</v>
      </c>
      <c r="AC317" s="22" t="s">
        <v>43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44</v>
      </c>
    </row>
    <row r="318" spans="1:35" ht="16.5" customHeight="1">
      <c r="A318">
        <v>9102</v>
      </c>
      <c r="B318" s="12" t="str">
        <f t="shared" si="24"/>
        <v>ZeroZero</v>
      </c>
      <c r="C318" s="13" t="s">
        <v>371</v>
      </c>
      <c r="D318" s="14" t="s">
        <v>195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25" t="str">
        <f>IFERROR(VLOOKUP(C318,#REF!,8,FALSE),"")</f>
        <v/>
      </c>
      <c r="J318" s="17">
        <v>3000</v>
      </c>
      <c r="K318" s="17">
        <v>3000</v>
      </c>
      <c r="L318" s="25" t="str">
        <f>IFERROR(VLOOKUP(C318,#REF!,11,FALSE),"")</f>
        <v/>
      </c>
      <c r="M318" s="17">
        <v>0</v>
      </c>
      <c r="N318" s="18" t="s">
        <v>49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0</v>
      </c>
      <c r="W318" s="17">
        <v>0</v>
      </c>
      <c r="X318" s="20">
        <v>3000</v>
      </c>
      <c r="Y318" s="16" t="s">
        <v>39</v>
      </c>
      <c r="Z318" s="21" t="s">
        <v>39</v>
      </c>
      <c r="AA318" s="20">
        <v>0</v>
      </c>
      <c r="AB318" s="17" t="s">
        <v>39</v>
      </c>
      <c r="AC318" s="22" t="s">
        <v>43</v>
      </c>
      <c r="AD318" s="23" t="str">
        <f t="shared" si="29"/>
        <v>E</v>
      </c>
      <c r="AE318" s="17" t="s">
        <v>39</v>
      </c>
      <c r="AF318" s="17" t="s">
        <v>39</v>
      </c>
      <c r="AG318" s="17" t="s">
        <v>39</v>
      </c>
      <c r="AH318" s="17" t="s">
        <v>39</v>
      </c>
      <c r="AI318" s="14" t="s">
        <v>44</v>
      </c>
    </row>
    <row r="319" spans="1:35" ht="16.5" customHeight="1">
      <c r="A319">
        <v>9626</v>
      </c>
      <c r="B319" s="12" t="str">
        <f t="shared" si="24"/>
        <v>ZeroZero</v>
      </c>
      <c r="C319" s="13" t="s">
        <v>373</v>
      </c>
      <c r="D319" s="14" t="s">
        <v>195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10000</v>
      </c>
      <c r="N319" s="18" t="s">
        <v>49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10000</v>
      </c>
      <c r="U319" s="17">
        <v>0</v>
      </c>
      <c r="V319" s="17">
        <v>0</v>
      </c>
      <c r="W319" s="17">
        <v>0</v>
      </c>
      <c r="X319" s="20">
        <v>10000</v>
      </c>
      <c r="Y319" s="16" t="s">
        <v>39</v>
      </c>
      <c r="Z319" s="21" t="s">
        <v>39</v>
      </c>
      <c r="AA319" s="20">
        <v>0</v>
      </c>
      <c r="AB319" s="17" t="s">
        <v>39</v>
      </c>
      <c r="AC319" s="22" t="s">
        <v>43</v>
      </c>
      <c r="AD319" s="23" t="str">
        <f t="shared" si="29"/>
        <v>E</v>
      </c>
      <c r="AE319" s="17" t="s">
        <v>39</v>
      </c>
      <c r="AF319" s="17" t="s">
        <v>39</v>
      </c>
      <c r="AG319" s="17" t="s">
        <v>39</v>
      </c>
      <c r="AH319" s="17" t="s">
        <v>39</v>
      </c>
      <c r="AI319" s="14" t="s">
        <v>44</v>
      </c>
    </row>
    <row r="320" spans="1:35" ht="16.5" customHeight="1">
      <c r="A320">
        <v>8421</v>
      </c>
      <c r="B320" s="12" t="str">
        <f t="shared" si="24"/>
        <v>OverStock</v>
      </c>
      <c r="C320" s="13" t="s">
        <v>374</v>
      </c>
      <c r="D320" s="14" t="s">
        <v>195</v>
      </c>
      <c r="E320" s="15">
        <f t="shared" si="25"/>
        <v>3.4</v>
      </c>
      <c r="F320" s="16">
        <f t="shared" si="26"/>
        <v>2.4</v>
      </c>
      <c r="G320" s="16">
        <f t="shared" si="27"/>
        <v>16.899999999999999</v>
      </c>
      <c r="H320" s="16">
        <f t="shared" si="28"/>
        <v>12.1</v>
      </c>
      <c r="I320" s="25" t="str">
        <f>IFERROR(VLOOKUP(C320,#REF!,8,FALSE),"")</f>
        <v/>
      </c>
      <c r="J320" s="17">
        <v>550000</v>
      </c>
      <c r="K320" s="17">
        <v>550000</v>
      </c>
      <c r="L320" s="25" t="str">
        <f>IFERROR(VLOOKUP(C320,#REF!,11,FALSE),"")</f>
        <v/>
      </c>
      <c r="M320" s="17">
        <v>110000</v>
      </c>
      <c r="N320" s="18" t="s">
        <v>49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110000</v>
      </c>
      <c r="W320" s="17">
        <v>0</v>
      </c>
      <c r="X320" s="20">
        <v>660000</v>
      </c>
      <c r="Y320" s="16">
        <v>20.3</v>
      </c>
      <c r="Z320" s="21">
        <v>14.5</v>
      </c>
      <c r="AA320" s="20">
        <v>32500</v>
      </c>
      <c r="AB320" s="17">
        <v>45394</v>
      </c>
      <c r="AC320" s="22">
        <v>1.4</v>
      </c>
      <c r="AD320" s="23">
        <f t="shared" si="29"/>
        <v>100</v>
      </c>
      <c r="AE320" s="17">
        <v>178150</v>
      </c>
      <c r="AF320" s="17">
        <v>230400</v>
      </c>
      <c r="AG320" s="17">
        <v>252298</v>
      </c>
      <c r="AH320" s="17">
        <v>0</v>
      </c>
      <c r="AI320" s="14" t="s">
        <v>44</v>
      </c>
    </row>
    <row r="321" spans="1:35" ht="16.5" customHeight="1">
      <c r="A321">
        <v>6187</v>
      </c>
      <c r="B321" s="12" t="str">
        <f t="shared" si="24"/>
        <v>OverStock</v>
      </c>
      <c r="C321" s="13" t="s">
        <v>375</v>
      </c>
      <c r="D321" s="14" t="s">
        <v>195</v>
      </c>
      <c r="E321" s="15">
        <f t="shared" si="25"/>
        <v>130</v>
      </c>
      <c r="F321" s="16">
        <f t="shared" si="26"/>
        <v>14.7</v>
      </c>
      <c r="G321" s="16">
        <f t="shared" si="27"/>
        <v>0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975000</v>
      </c>
      <c r="N321" s="18" t="s">
        <v>49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555000</v>
      </c>
      <c r="U321" s="17">
        <v>0</v>
      </c>
      <c r="V321" s="17">
        <v>420000</v>
      </c>
      <c r="W321" s="17">
        <v>0</v>
      </c>
      <c r="X321" s="20">
        <v>975000</v>
      </c>
      <c r="Y321" s="16">
        <v>130</v>
      </c>
      <c r="Z321" s="21">
        <v>14.7</v>
      </c>
      <c r="AA321" s="20">
        <v>7500</v>
      </c>
      <c r="AB321" s="17">
        <v>66444</v>
      </c>
      <c r="AC321" s="22">
        <v>8.9</v>
      </c>
      <c r="AD321" s="23">
        <f t="shared" si="29"/>
        <v>150</v>
      </c>
      <c r="AE321" s="17">
        <v>223614</v>
      </c>
      <c r="AF321" s="17">
        <v>374384</v>
      </c>
      <c r="AG321" s="17">
        <v>383384</v>
      </c>
      <c r="AH321" s="17">
        <v>0</v>
      </c>
      <c r="AI321" s="14" t="s">
        <v>44</v>
      </c>
    </row>
    <row r="322" spans="1:35" ht="16.5" customHeight="1">
      <c r="A322">
        <v>4214</v>
      </c>
      <c r="B322" s="12" t="str">
        <f t="shared" si="24"/>
        <v>None</v>
      </c>
      <c r="C322" s="13" t="s">
        <v>376</v>
      </c>
      <c r="D322" s="14" t="s">
        <v>72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0</v>
      </c>
      <c r="N322" s="18" t="s">
        <v>39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0</v>
      </c>
      <c r="U322" s="17">
        <v>0</v>
      </c>
      <c r="V322" s="17">
        <v>0</v>
      </c>
      <c r="W322" s="17">
        <v>0</v>
      </c>
      <c r="X322" s="20">
        <v>0</v>
      </c>
      <c r="Y322" s="16" t="s">
        <v>39</v>
      </c>
      <c r="Z322" s="21" t="s">
        <v>39</v>
      </c>
      <c r="AA322" s="20">
        <v>0</v>
      </c>
      <c r="AB322" s="17" t="s">
        <v>39</v>
      </c>
      <c r="AC322" s="22" t="s">
        <v>43</v>
      </c>
      <c r="AD322" s="23" t="str">
        <f t="shared" si="29"/>
        <v>E</v>
      </c>
      <c r="AE322" s="17" t="s">
        <v>39</v>
      </c>
      <c r="AF322" s="17" t="s">
        <v>39</v>
      </c>
      <c r="AG322" s="17" t="s">
        <v>39</v>
      </c>
      <c r="AH322" s="17" t="s">
        <v>39</v>
      </c>
      <c r="AI322" s="14" t="s">
        <v>44</v>
      </c>
    </row>
    <row r="323" spans="1:35" ht="16.5" customHeight="1">
      <c r="A323">
        <v>2105</v>
      </c>
      <c r="B323" s="12" t="str">
        <f t="shared" si="24"/>
        <v>ZeroZero</v>
      </c>
      <c r="C323" s="13" t="s">
        <v>377</v>
      </c>
      <c r="D323" s="14" t="s">
        <v>378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25" t="str">
        <f>IFERROR(VLOOKUP(C323,#REF!,8,FALSE),"")</f>
        <v/>
      </c>
      <c r="J323" s="17">
        <v>4280</v>
      </c>
      <c r="K323" s="17">
        <v>1320</v>
      </c>
      <c r="L323" s="25" t="str">
        <f>IFERROR(VLOOKUP(C323,#REF!,11,FALSE),"")</f>
        <v/>
      </c>
      <c r="M323" s="17">
        <v>1000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324</v>
      </c>
      <c r="U323" s="17">
        <v>676</v>
      </c>
      <c r="V323" s="17">
        <v>0</v>
      </c>
      <c r="W323" s="17">
        <v>0</v>
      </c>
      <c r="X323" s="20">
        <v>5280</v>
      </c>
      <c r="Y323" s="16" t="s">
        <v>39</v>
      </c>
      <c r="Z323" s="21" t="s">
        <v>39</v>
      </c>
      <c r="AA323" s="20">
        <v>0</v>
      </c>
      <c r="AB323" s="17" t="s">
        <v>39</v>
      </c>
      <c r="AC323" s="22" t="s">
        <v>43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44</v>
      </c>
    </row>
    <row r="324" spans="1:35" ht="16.5" customHeight="1">
      <c r="A324">
        <v>9205</v>
      </c>
      <c r="B324" s="12" t="str">
        <f t="shared" ref="B324:B330" si="30">IF(OR(AA324=0,LEN(AA324)=0)*OR(AB324=0,LEN(AB324)=0),IF(X324&gt;0,"ZeroZero","None"),IF(IF(LEN(Y324)=0,0,Y324)&gt;16,"OverStock",IF(AA324=0,"FCST","Normal")))</f>
        <v>OverStock</v>
      </c>
      <c r="C324" s="13" t="s">
        <v>379</v>
      </c>
      <c r="D324" s="14" t="s">
        <v>378</v>
      </c>
      <c r="E324" s="15">
        <f t="shared" ref="E324:E330" si="31">IF(AA324=0,"前八週無拉料",ROUND(M324/AA324,1))</f>
        <v>19.399999999999999</v>
      </c>
      <c r="F324" s="16">
        <f t="shared" ref="F324:F330" si="32">IF(OR(AB324=0,LEN(AB324)=0),"--",ROUND(M324/AB324,1))</f>
        <v>13.2</v>
      </c>
      <c r="G324" s="16">
        <f t="shared" ref="G324:G330" si="33">IF(AA324=0,"--",ROUND(J324/AA324,1))</f>
        <v>0</v>
      </c>
      <c r="H324" s="16">
        <f t="shared" ref="H324:H330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14960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0</v>
      </c>
      <c r="U324" s="17">
        <v>0</v>
      </c>
      <c r="V324" s="17">
        <v>14960</v>
      </c>
      <c r="W324" s="17">
        <v>0</v>
      </c>
      <c r="X324" s="20">
        <v>14960</v>
      </c>
      <c r="Y324" s="16">
        <v>19.399999999999999</v>
      </c>
      <c r="Z324" s="21">
        <v>13.2</v>
      </c>
      <c r="AA324" s="20">
        <v>770</v>
      </c>
      <c r="AB324" s="17">
        <v>1130</v>
      </c>
      <c r="AC324" s="22">
        <v>1.5</v>
      </c>
      <c r="AD324" s="23">
        <f t="shared" ref="AD324:AD330" si="35">IF($AC324="E","E",IF($AC324="F","F",IF($AC324&lt;0.5,50,IF($AC324&lt;2,100,150))))</f>
        <v>100</v>
      </c>
      <c r="AE324" s="17">
        <v>4829</v>
      </c>
      <c r="AF324" s="17">
        <v>5337</v>
      </c>
      <c r="AG324" s="17">
        <v>4549</v>
      </c>
      <c r="AH324" s="17">
        <v>0</v>
      </c>
      <c r="AI324" s="14" t="s">
        <v>44</v>
      </c>
    </row>
    <row r="325" spans="1:35" ht="16.5" customHeight="1">
      <c r="A325">
        <v>3159</v>
      </c>
      <c r="B325" s="12" t="str">
        <f t="shared" si="30"/>
        <v>OverStock</v>
      </c>
      <c r="C325" s="13" t="s">
        <v>380</v>
      </c>
      <c r="D325" s="14" t="s">
        <v>378</v>
      </c>
      <c r="E325" s="15">
        <f t="shared" si="31"/>
        <v>36.9</v>
      </c>
      <c r="F325" s="16">
        <f t="shared" si="32"/>
        <v>18.5</v>
      </c>
      <c r="G325" s="16">
        <f t="shared" si="33"/>
        <v>0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144100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58500</v>
      </c>
      <c r="U325" s="17">
        <v>0</v>
      </c>
      <c r="V325" s="17">
        <v>85600</v>
      </c>
      <c r="W325" s="17">
        <v>0</v>
      </c>
      <c r="X325" s="20">
        <v>144100</v>
      </c>
      <c r="Y325" s="16">
        <v>36.9</v>
      </c>
      <c r="Z325" s="21">
        <v>18.5</v>
      </c>
      <c r="AA325" s="20">
        <v>3900</v>
      </c>
      <c r="AB325" s="17">
        <v>7792</v>
      </c>
      <c r="AC325" s="22">
        <v>2</v>
      </c>
      <c r="AD325" s="23">
        <f t="shared" si="35"/>
        <v>150</v>
      </c>
      <c r="AE325" s="17">
        <v>42978</v>
      </c>
      <c r="AF325" s="17">
        <v>27152</v>
      </c>
      <c r="AG325" s="17">
        <v>14291</v>
      </c>
      <c r="AH325" s="17">
        <v>0</v>
      </c>
      <c r="AI325" s="14" t="s">
        <v>44</v>
      </c>
    </row>
    <row r="326" spans="1:35" ht="16.5" customHeight="1">
      <c r="A326">
        <v>2106</v>
      </c>
      <c r="B326" s="12" t="str">
        <f t="shared" si="30"/>
        <v>OverStock</v>
      </c>
      <c r="C326" s="13" t="s">
        <v>381</v>
      </c>
      <c r="D326" s="14" t="s">
        <v>378</v>
      </c>
      <c r="E326" s="15">
        <f t="shared" si="31"/>
        <v>34.9</v>
      </c>
      <c r="F326" s="16">
        <f t="shared" si="32"/>
        <v>7.4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13100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13100</v>
      </c>
      <c r="U326" s="17">
        <v>0</v>
      </c>
      <c r="V326" s="17">
        <v>0</v>
      </c>
      <c r="W326" s="17">
        <v>0</v>
      </c>
      <c r="X326" s="20">
        <v>13100</v>
      </c>
      <c r="Y326" s="16">
        <v>34.9</v>
      </c>
      <c r="Z326" s="21">
        <v>7.4</v>
      </c>
      <c r="AA326" s="20">
        <v>375</v>
      </c>
      <c r="AB326" s="17">
        <v>1760</v>
      </c>
      <c r="AC326" s="22">
        <v>4.7</v>
      </c>
      <c r="AD326" s="23">
        <f t="shared" si="35"/>
        <v>150</v>
      </c>
      <c r="AE326" s="17">
        <v>8637</v>
      </c>
      <c r="AF326" s="17">
        <v>7200</v>
      </c>
      <c r="AG326" s="17">
        <v>0</v>
      </c>
      <c r="AH326" s="17">
        <v>0</v>
      </c>
      <c r="AI326" s="14" t="s">
        <v>44</v>
      </c>
    </row>
    <row r="327" spans="1:35" ht="16.5" customHeight="1">
      <c r="A327">
        <v>2107</v>
      </c>
      <c r="B327" s="12" t="str">
        <f t="shared" si="30"/>
        <v>OverStock</v>
      </c>
      <c r="C327" s="13" t="s">
        <v>382</v>
      </c>
      <c r="D327" s="14" t="s">
        <v>378</v>
      </c>
      <c r="E327" s="15">
        <f t="shared" si="31"/>
        <v>18.3</v>
      </c>
      <c r="F327" s="16">
        <f t="shared" si="32"/>
        <v>11.4</v>
      </c>
      <c r="G327" s="16">
        <f t="shared" si="33"/>
        <v>0</v>
      </c>
      <c r="H327" s="16">
        <f t="shared" si="34"/>
        <v>0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48000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48000</v>
      </c>
      <c r="U327" s="17">
        <v>0</v>
      </c>
      <c r="V327" s="17">
        <v>0</v>
      </c>
      <c r="W327" s="17">
        <v>0</v>
      </c>
      <c r="X327" s="20">
        <v>48000</v>
      </c>
      <c r="Y327" s="16">
        <v>18.3</v>
      </c>
      <c r="Z327" s="21">
        <v>11.4</v>
      </c>
      <c r="AA327" s="20">
        <v>2625</v>
      </c>
      <c r="AB327" s="17">
        <v>4211</v>
      </c>
      <c r="AC327" s="22">
        <v>1.6</v>
      </c>
      <c r="AD327" s="23">
        <f t="shared" si="35"/>
        <v>100</v>
      </c>
      <c r="AE327" s="17">
        <v>16961</v>
      </c>
      <c r="AF327" s="17">
        <v>20589</v>
      </c>
      <c r="AG327" s="17">
        <v>21174</v>
      </c>
      <c r="AH327" s="17">
        <v>0</v>
      </c>
      <c r="AI327" s="14" t="s">
        <v>44</v>
      </c>
    </row>
    <row r="328" spans="1:35" ht="16.5" customHeight="1">
      <c r="A328">
        <v>4007</v>
      </c>
      <c r="B328" s="12" t="str">
        <f t="shared" si="30"/>
        <v>OverStock</v>
      </c>
      <c r="C328" s="13" t="s">
        <v>384</v>
      </c>
      <c r="D328" s="14" t="s">
        <v>378</v>
      </c>
      <c r="E328" s="15">
        <f t="shared" si="31"/>
        <v>29.7</v>
      </c>
      <c r="F328" s="16">
        <f t="shared" si="32"/>
        <v>12.8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78000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78000</v>
      </c>
      <c r="U328" s="17">
        <v>0</v>
      </c>
      <c r="V328" s="17">
        <v>0</v>
      </c>
      <c r="W328" s="17">
        <v>0</v>
      </c>
      <c r="X328" s="20">
        <v>78000</v>
      </c>
      <c r="Y328" s="16">
        <v>29.7</v>
      </c>
      <c r="Z328" s="21">
        <v>12.8</v>
      </c>
      <c r="AA328" s="20">
        <v>2625</v>
      </c>
      <c r="AB328" s="17">
        <v>6077</v>
      </c>
      <c r="AC328" s="22">
        <v>2.2999999999999998</v>
      </c>
      <c r="AD328" s="23">
        <f t="shared" si="35"/>
        <v>150</v>
      </c>
      <c r="AE328" s="17">
        <v>24220</v>
      </c>
      <c r="AF328" s="17">
        <v>30129</v>
      </c>
      <c r="AG328" s="17">
        <v>42294</v>
      </c>
      <c r="AH328" s="17">
        <v>4800</v>
      </c>
      <c r="AI328" s="14" t="s">
        <v>44</v>
      </c>
    </row>
    <row r="329" spans="1:35" ht="16.5" customHeight="1">
      <c r="A329">
        <v>2110</v>
      </c>
      <c r="B329" s="12" t="str">
        <f t="shared" si="30"/>
        <v>None</v>
      </c>
      <c r="C329" s="13" t="s">
        <v>385</v>
      </c>
      <c r="D329" s="14" t="s">
        <v>378</v>
      </c>
      <c r="E329" s="15" t="str">
        <f t="shared" si="31"/>
        <v>前八週無拉料</v>
      </c>
      <c r="F329" s="16" t="str">
        <f t="shared" si="32"/>
        <v>--</v>
      </c>
      <c r="G329" s="16" t="str">
        <f t="shared" si="33"/>
        <v>--</v>
      </c>
      <c r="H329" s="16" t="str">
        <f t="shared" si="34"/>
        <v>--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0</v>
      </c>
      <c r="U329" s="17">
        <v>0</v>
      </c>
      <c r="V329" s="17">
        <v>0</v>
      </c>
      <c r="W329" s="17">
        <v>0</v>
      </c>
      <c r="X329" s="20">
        <v>0</v>
      </c>
      <c r="Y329" s="16" t="s">
        <v>39</v>
      </c>
      <c r="Z329" s="21" t="s">
        <v>39</v>
      </c>
      <c r="AA329" s="20">
        <v>0</v>
      </c>
      <c r="AB329" s="17" t="s">
        <v>39</v>
      </c>
      <c r="AC329" s="22" t="s">
        <v>43</v>
      </c>
      <c r="AD329" s="23" t="str">
        <f t="shared" si="3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2111</v>
      </c>
      <c r="B330" s="12" t="str">
        <f t="shared" si="30"/>
        <v>OverStock</v>
      </c>
      <c r="C330" s="13" t="s">
        <v>386</v>
      </c>
      <c r="D330" s="14" t="s">
        <v>378</v>
      </c>
      <c r="E330" s="15">
        <f t="shared" si="31"/>
        <v>48.7</v>
      </c>
      <c r="F330" s="16">
        <f t="shared" si="32"/>
        <v>111.8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1518600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1518600</v>
      </c>
      <c r="U330" s="17">
        <v>0</v>
      </c>
      <c r="V330" s="17">
        <v>0</v>
      </c>
      <c r="W330" s="17">
        <v>0</v>
      </c>
      <c r="X330" s="20">
        <v>1518600</v>
      </c>
      <c r="Y330" s="16">
        <v>48.7</v>
      </c>
      <c r="Z330" s="21">
        <v>111.8</v>
      </c>
      <c r="AA330" s="20">
        <v>31200</v>
      </c>
      <c r="AB330" s="17">
        <v>13584</v>
      </c>
      <c r="AC330" s="22">
        <v>0.4</v>
      </c>
      <c r="AD330" s="23">
        <f t="shared" si="35"/>
        <v>50</v>
      </c>
      <c r="AE330" s="17">
        <v>62243</v>
      </c>
      <c r="AF330" s="17">
        <v>60013</v>
      </c>
      <c r="AG330" s="17">
        <v>95486</v>
      </c>
      <c r="AH330" s="17">
        <v>24002</v>
      </c>
      <c r="AI330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2017-03-14T16:21:50Z</dcterms:modified>
</cp:coreProperties>
</file>