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46" i="1"/>
  <c r="B46"/>
  <c r="O46" l="1"/>
  <c r="S46" l="1"/>
  <c r="Q46"/>
  <c r="P46"/>
  <c r="L46"/>
  <c r="I46"/>
  <c r="G46"/>
  <c r="F46"/>
  <c r="E46"/>
  <c r="AD46" l="1"/>
  <c r="AD254"/>
  <c r="S254"/>
  <c r="Q254"/>
  <c r="P254"/>
  <c r="O254"/>
  <c r="L254"/>
  <c r="I254"/>
  <c r="H254"/>
  <c r="G254"/>
  <c r="F254"/>
  <c r="E254"/>
  <c r="B254"/>
  <c r="AD31"/>
  <c r="S31"/>
  <c r="Q31"/>
  <c r="P31"/>
  <c r="O31"/>
  <c r="L31"/>
  <c r="I31"/>
  <c r="H31"/>
  <c r="G31"/>
  <c r="F31"/>
  <c r="E31"/>
  <c r="B31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70"/>
  <c r="S70"/>
  <c r="Q70"/>
  <c r="P70"/>
  <c r="O70"/>
  <c r="L70"/>
  <c r="I70"/>
  <c r="H70"/>
  <c r="G70"/>
  <c r="F70"/>
  <c r="E70"/>
  <c r="B70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40"/>
  <c r="S40"/>
  <c r="Q40"/>
  <c r="P40"/>
  <c r="O40"/>
  <c r="L40"/>
  <c r="I40"/>
  <c r="H40"/>
  <c r="G40"/>
  <c r="F40"/>
  <c r="E40"/>
  <c r="B40"/>
  <c r="AD32"/>
  <c r="S32"/>
  <c r="Q32"/>
  <c r="P32"/>
  <c r="O32"/>
  <c r="L32"/>
  <c r="I32"/>
  <c r="H32"/>
  <c r="G32"/>
  <c r="F32"/>
  <c r="E32"/>
  <c r="B32"/>
  <c r="AD23"/>
  <c r="S23"/>
  <c r="Q23"/>
  <c r="P23"/>
  <c r="O23"/>
  <c r="L23"/>
  <c r="I23"/>
  <c r="H23"/>
  <c r="G23"/>
  <c r="F23"/>
  <c r="E23"/>
  <c r="B23"/>
  <c r="AD5"/>
  <c r="S5"/>
  <c r="Q5"/>
  <c r="P5"/>
  <c r="O5"/>
  <c r="L5"/>
  <c r="I5"/>
  <c r="H5"/>
  <c r="G5"/>
  <c r="F5"/>
  <c r="E5"/>
  <c r="B5"/>
  <c r="AD49"/>
  <c r="S49"/>
  <c r="Q49"/>
  <c r="P49"/>
  <c r="O49"/>
  <c r="L49"/>
  <c r="I49"/>
  <c r="H49"/>
  <c r="G49"/>
  <c r="F49"/>
  <c r="E49"/>
  <c r="B49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59"/>
  <c r="S259"/>
  <c r="Q259"/>
  <c r="P259"/>
  <c r="O259"/>
  <c r="L259"/>
  <c r="I259"/>
  <c r="H259"/>
  <c r="G259"/>
  <c r="F259"/>
  <c r="E259"/>
  <c r="B259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4"/>
  <c r="S24"/>
  <c r="Q24"/>
  <c r="P24"/>
  <c r="O24"/>
  <c r="L24"/>
  <c r="I24"/>
  <c r="H24"/>
  <c r="G24"/>
  <c r="F24"/>
  <c r="E24"/>
  <c r="B24"/>
  <c r="AD224"/>
  <c r="S224"/>
  <c r="Q224"/>
  <c r="P224"/>
  <c r="O224"/>
  <c r="L224"/>
  <c r="I224"/>
  <c r="H224"/>
  <c r="G224"/>
  <c r="F224"/>
  <c r="E224"/>
  <c r="B224"/>
  <c r="AD172"/>
  <c r="S172"/>
  <c r="Q172"/>
  <c r="P172"/>
  <c r="O172"/>
  <c r="L172"/>
  <c r="I172"/>
  <c r="H172"/>
  <c r="G172"/>
  <c r="F172"/>
  <c r="E172"/>
  <c r="B172"/>
  <c r="AD43"/>
  <c r="S43"/>
  <c r="Q43"/>
  <c r="P43"/>
  <c r="O43"/>
  <c r="L43"/>
  <c r="I43"/>
  <c r="H43"/>
  <c r="G43"/>
  <c r="F43"/>
  <c r="E43"/>
  <c r="B43"/>
  <c r="AD28"/>
  <c r="S28"/>
  <c r="Q28"/>
  <c r="P28"/>
  <c r="O28"/>
  <c r="L28"/>
  <c r="I28"/>
  <c r="H28"/>
  <c r="G28"/>
  <c r="F28"/>
  <c r="E28"/>
  <c r="B28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98"/>
  <c r="S98"/>
  <c r="Q98"/>
  <c r="P98"/>
  <c r="O98"/>
  <c r="L98"/>
  <c r="I98"/>
  <c r="H98"/>
  <c r="G98"/>
  <c r="F98"/>
  <c r="E98"/>
  <c r="B98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166"/>
  <c r="S166"/>
  <c r="Q166"/>
  <c r="P166"/>
  <c r="O166"/>
  <c r="L166"/>
  <c r="I166"/>
  <c r="H166"/>
  <c r="G166"/>
  <c r="F166"/>
  <c r="E166"/>
  <c r="B166"/>
  <c r="AD97"/>
  <c r="S97"/>
  <c r="Q97"/>
  <c r="P97"/>
  <c r="O97"/>
  <c r="L97"/>
  <c r="I97"/>
  <c r="H97"/>
  <c r="G97"/>
  <c r="F97"/>
  <c r="E97"/>
  <c r="B97"/>
  <c r="AD258"/>
  <c r="S258"/>
  <c r="Q258"/>
  <c r="P258"/>
  <c r="O258"/>
  <c r="L258"/>
  <c r="I258"/>
  <c r="H258"/>
  <c r="G258"/>
  <c r="F258"/>
  <c r="E258"/>
  <c r="B258"/>
  <c r="AD37"/>
  <c r="S37"/>
  <c r="Q37"/>
  <c r="P37"/>
  <c r="O37"/>
  <c r="L37"/>
  <c r="I37"/>
  <c r="H37"/>
  <c r="G37"/>
  <c r="F37"/>
  <c r="E37"/>
  <c r="B37"/>
  <c r="AD257"/>
  <c r="S257"/>
  <c r="Q257"/>
  <c r="P257"/>
  <c r="O257"/>
  <c r="L257"/>
  <c r="I257"/>
  <c r="H257"/>
  <c r="G257"/>
  <c r="F257"/>
  <c r="E257"/>
  <c r="B257"/>
  <c r="AD165"/>
  <c r="S165"/>
  <c r="Q165"/>
  <c r="P165"/>
  <c r="O165"/>
  <c r="L165"/>
  <c r="I165"/>
  <c r="H165"/>
  <c r="G165"/>
  <c r="F165"/>
  <c r="E165"/>
  <c r="B165"/>
  <c r="AD12"/>
  <c r="S12"/>
  <c r="Q12"/>
  <c r="P12"/>
  <c r="O12"/>
  <c r="L12"/>
  <c r="I12"/>
  <c r="H12"/>
  <c r="G12"/>
  <c r="F12"/>
  <c r="E12"/>
  <c r="B12"/>
  <c r="AD164"/>
  <c r="S164"/>
  <c r="Q164"/>
  <c r="P164"/>
  <c r="O164"/>
  <c r="L164"/>
  <c r="I164"/>
  <c r="H164"/>
  <c r="G164"/>
  <c r="F164"/>
  <c r="E164"/>
  <c r="B164"/>
  <c r="AD17"/>
  <c r="S17"/>
  <c r="Q17"/>
  <c r="P17"/>
  <c r="O17"/>
  <c r="L17"/>
  <c r="I17"/>
  <c r="H17"/>
  <c r="G17"/>
  <c r="F17"/>
  <c r="E17"/>
  <c r="B17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60"/>
  <c r="S60"/>
  <c r="Q60"/>
  <c r="P60"/>
  <c r="O60"/>
  <c r="L60"/>
  <c r="I60"/>
  <c r="H60"/>
  <c r="G60"/>
  <c r="F60"/>
  <c r="E60"/>
  <c r="B60"/>
  <c r="AD96"/>
  <c r="S96"/>
  <c r="Q96"/>
  <c r="P96"/>
  <c r="O96"/>
  <c r="L96"/>
  <c r="I96"/>
  <c r="H96"/>
  <c r="G96"/>
  <c r="F96"/>
  <c r="E96"/>
  <c r="B96"/>
  <c r="AD163"/>
  <c r="S163"/>
  <c r="Q163"/>
  <c r="P163"/>
  <c r="O163"/>
  <c r="L163"/>
  <c r="I163"/>
  <c r="H163"/>
  <c r="G163"/>
  <c r="F163"/>
  <c r="E163"/>
  <c r="B163"/>
  <c r="AD280"/>
  <c r="S280"/>
  <c r="Q280"/>
  <c r="P280"/>
  <c r="O280"/>
  <c r="L280"/>
  <c r="I280"/>
  <c r="H280"/>
  <c r="G280"/>
  <c r="F280"/>
  <c r="E280"/>
  <c r="B280"/>
  <c r="AD246"/>
  <c r="S246"/>
  <c r="Q246"/>
  <c r="P246"/>
  <c r="O246"/>
  <c r="L246"/>
  <c r="I246"/>
  <c r="H246"/>
  <c r="G246"/>
  <c r="F246"/>
  <c r="E246"/>
  <c r="B246"/>
  <c r="AD100"/>
  <c r="S100"/>
  <c r="Q100"/>
  <c r="P100"/>
  <c r="O100"/>
  <c r="L100"/>
  <c r="I100"/>
  <c r="H100"/>
  <c r="G100"/>
  <c r="F100"/>
  <c r="E100"/>
  <c r="B100"/>
  <c r="AD162"/>
  <c r="S162"/>
  <c r="Q162"/>
  <c r="P162"/>
  <c r="O162"/>
  <c r="L162"/>
  <c r="I162"/>
  <c r="H162"/>
  <c r="G162"/>
  <c r="F162"/>
  <c r="E162"/>
  <c r="B162"/>
  <c r="AD54"/>
  <c r="S54"/>
  <c r="Q54"/>
  <c r="P54"/>
  <c r="O54"/>
  <c r="L54"/>
  <c r="I54"/>
  <c r="H54"/>
  <c r="G54"/>
  <c r="F54"/>
  <c r="E54"/>
  <c r="B54"/>
  <c r="AD99"/>
  <c r="S99"/>
  <c r="Q99"/>
  <c r="P99"/>
  <c r="O99"/>
  <c r="L99"/>
  <c r="I99"/>
  <c r="H99"/>
  <c r="G99"/>
  <c r="F99"/>
  <c r="E99"/>
  <c r="B99"/>
  <c r="AD161"/>
  <c r="S161"/>
  <c r="Q161"/>
  <c r="P161"/>
  <c r="O161"/>
  <c r="L161"/>
  <c r="I161"/>
  <c r="H161"/>
  <c r="G161"/>
  <c r="F161"/>
  <c r="E161"/>
  <c r="B161"/>
  <c r="AD245"/>
  <c r="S245"/>
  <c r="Q245"/>
  <c r="P245"/>
  <c r="O245"/>
  <c r="L245"/>
  <c r="I245"/>
  <c r="H245"/>
  <c r="G245"/>
  <c r="F245"/>
  <c r="E245"/>
  <c r="B245"/>
  <c r="AD95"/>
  <c r="S95"/>
  <c r="Q95"/>
  <c r="P95"/>
  <c r="O95"/>
  <c r="L95"/>
  <c r="I95"/>
  <c r="H95"/>
  <c r="G95"/>
  <c r="F95"/>
  <c r="E95"/>
  <c r="B95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48"/>
  <c r="S48"/>
  <c r="Q48"/>
  <c r="P48"/>
  <c r="O48"/>
  <c r="L48"/>
  <c r="I48"/>
  <c r="H48"/>
  <c r="G48"/>
  <c r="F48"/>
  <c r="E48"/>
  <c r="B48"/>
  <c r="AD160"/>
  <c r="S160"/>
  <c r="Q160"/>
  <c r="P160"/>
  <c r="O160"/>
  <c r="L160"/>
  <c r="I160"/>
  <c r="H160"/>
  <c r="G160"/>
  <c r="F160"/>
  <c r="E160"/>
  <c r="B160"/>
  <c r="AD47"/>
  <c r="S47"/>
  <c r="Q47"/>
  <c r="P47"/>
  <c r="O47"/>
  <c r="L47"/>
  <c r="I47"/>
  <c r="H47"/>
  <c r="G47"/>
  <c r="F47"/>
  <c r="E47"/>
  <c r="B47"/>
  <c r="AD244"/>
  <c r="S244"/>
  <c r="Q244"/>
  <c r="P244"/>
  <c r="O244"/>
  <c r="L244"/>
  <c r="I244"/>
  <c r="H244"/>
  <c r="G244"/>
  <c r="F244"/>
  <c r="E244"/>
  <c r="B244"/>
  <c r="AD256"/>
  <c r="S256"/>
  <c r="Q256"/>
  <c r="P256"/>
  <c r="O256"/>
  <c r="L256"/>
  <c r="I256"/>
  <c r="H256"/>
  <c r="G256"/>
  <c r="F256"/>
  <c r="E256"/>
  <c r="B256"/>
  <c r="AD64"/>
  <c r="S64"/>
  <c r="Q64"/>
  <c r="P64"/>
  <c r="O64"/>
  <c r="L64"/>
  <c r="I64"/>
  <c r="H64"/>
  <c r="G64"/>
  <c r="F64"/>
  <c r="E64"/>
  <c r="B64"/>
  <c r="AD51"/>
  <c r="S51"/>
  <c r="Q51"/>
  <c r="P51"/>
  <c r="O51"/>
  <c r="L51"/>
  <c r="I51"/>
  <c r="H51"/>
  <c r="G51"/>
  <c r="F51"/>
  <c r="E51"/>
  <c r="B51"/>
  <c r="AD25"/>
  <c r="S25"/>
  <c r="Q25"/>
  <c r="P25"/>
  <c r="O25"/>
  <c r="L25"/>
  <c r="I25"/>
  <c r="H25"/>
  <c r="G25"/>
  <c r="F25"/>
  <c r="E25"/>
  <c r="B25"/>
  <c r="AD279"/>
  <c r="S279"/>
  <c r="Q279"/>
  <c r="P279"/>
  <c r="O279"/>
  <c r="L279"/>
  <c r="I279"/>
  <c r="H279"/>
  <c r="G279"/>
  <c r="F279"/>
  <c r="E279"/>
  <c r="B279"/>
  <c r="AD94"/>
  <c r="S94"/>
  <c r="Q94"/>
  <c r="P94"/>
  <c r="O94"/>
  <c r="L94"/>
  <c r="I94"/>
  <c r="H94"/>
  <c r="G94"/>
  <c r="F94"/>
  <c r="E94"/>
  <c r="B94"/>
  <c r="AD159"/>
  <c r="S159"/>
  <c r="Q159"/>
  <c r="P159"/>
  <c r="O159"/>
  <c r="L159"/>
  <c r="I159"/>
  <c r="H159"/>
  <c r="G159"/>
  <c r="F159"/>
  <c r="E159"/>
  <c r="B159"/>
  <c r="AD217"/>
  <c r="S217"/>
  <c r="Q217"/>
  <c r="P217"/>
  <c r="O217"/>
  <c r="L217"/>
  <c r="I217"/>
  <c r="H217"/>
  <c r="G217"/>
  <c r="F217"/>
  <c r="E217"/>
  <c r="B217"/>
  <c r="AD278"/>
  <c r="S278"/>
  <c r="Q278"/>
  <c r="P278"/>
  <c r="O278"/>
  <c r="L278"/>
  <c r="I278"/>
  <c r="H278"/>
  <c r="G278"/>
  <c r="F278"/>
  <c r="E278"/>
  <c r="B278"/>
  <c r="AD93"/>
  <c r="S93"/>
  <c r="Q93"/>
  <c r="P93"/>
  <c r="O93"/>
  <c r="L93"/>
  <c r="I93"/>
  <c r="H93"/>
  <c r="G93"/>
  <c r="F93"/>
  <c r="E93"/>
  <c r="B93"/>
  <c r="AD277"/>
  <c r="S277"/>
  <c r="Q277"/>
  <c r="P277"/>
  <c r="O277"/>
  <c r="L277"/>
  <c r="I277"/>
  <c r="H277"/>
  <c r="G277"/>
  <c r="F277"/>
  <c r="E277"/>
  <c r="B277"/>
  <c r="AD92"/>
  <c r="S92"/>
  <c r="Q92"/>
  <c r="P92"/>
  <c r="O92"/>
  <c r="L92"/>
  <c r="I92"/>
  <c r="H92"/>
  <c r="G92"/>
  <c r="F92"/>
  <c r="E92"/>
  <c r="B92"/>
  <c r="AD276"/>
  <c r="S276"/>
  <c r="Q276"/>
  <c r="P276"/>
  <c r="O276"/>
  <c r="L276"/>
  <c r="I276"/>
  <c r="H276"/>
  <c r="G276"/>
  <c r="F276"/>
  <c r="E276"/>
  <c r="B276"/>
  <c r="AD158"/>
  <c r="S158"/>
  <c r="Q158"/>
  <c r="P158"/>
  <c r="O158"/>
  <c r="L158"/>
  <c r="I158"/>
  <c r="H158"/>
  <c r="G158"/>
  <c r="F158"/>
  <c r="E158"/>
  <c r="B158"/>
  <c r="AD243"/>
  <c r="S243"/>
  <c r="Q243"/>
  <c r="P243"/>
  <c r="O243"/>
  <c r="L243"/>
  <c r="I243"/>
  <c r="H243"/>
  <c r="G243"/>
  <c r="F243"/>
  <c r="E243"/>
  <c r="B243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157"/>
  <c r="S157"/>
  <c r="Q157"/>
  <c r="P157"/>
  <c r="O157"/>
  <c r="L157"/>
  <c r="I157"/>
  <c r="H157"/>
  <c r="G157"/>
  <c r="F157"/>
  <c r="E157"/>
  <c r="B157"/>
  <c r="AD216"/>
  <c r="S216"/>
  <c r="Q216"/>
  <c r="P216"/>
  <c r="O216"/>
  <c r="L216"/>
  <c r="I216"/>
  <c r="H216"/>
  <c r="G216"/>
  <c r="F216"/>
  <c r="E216"/>
  <c r="B216"/>
  <c r="AD156"/>
  <c r="S156"/>
  <c r="Q156"/>
  <c r="P156"/>
  <c r="O156"/>
  <c r="L156"/>
  <c r="I156"/>
  <c r="H156"/>
  <c r="G156"/>
  <c r="F156"/>
  <c r="E156"/>
  <c r="B15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155"/>
  <c r="S155"/>
  <c r="Q155"/>
  <c r="P155"/>
  <c r="O155"/>
  <c r="L155"/>
  <c r="I155"/>
  <c r="H155"/>
  <c r="G155"/>
  <c r="F155"/>
  <c r="E155"/>
  <c r="B155"/>
  <c r="AD273"/>
  <c r="S273"/>
  <c r="Q273"/>
  <c r="P273"/>
  <c r="O273"/>
  <c r="L273"/>
  <c r="I273"/>
  <c r="H273"/>
  <c r="G273"/>
  <c r="F273"/>
  <c r="E273"/>
  <c r="B273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213"/>
  <c r="S213"/>
  <c r="Q213"/>
  <c r="P213"/>
  <c r="O213"/>
  <c r="L213"/>
  <c r="I213"/>
  <c r="H213"/>
  <c r="G213"/>
  <c r="F213"/>
  <c r="E213"/>
  <c r="B213"/>
  <c r="AD34"/>
  <c r="S34"/>
  <c r="Q34"/>
  <c r="P34"/>
  <c r="O34"/>
  <c r="L34"/>
  <c r="I34"/>
  <c r="H34"/>
  <c r="G34"/>
  <c r="F34"/>
  <c r="E34"/>
  <c r="B34"/>
  <c r="AD151"/>
  <c r="S151"/>
  <c r="Q151"/>
  <c r="P151"/>
  <c r="O151"/>
  <c r="L151"/>
  <c r="I151"/>
  <c r="H151"/>
  <c r="G151"/>
  <c r="F151"/>
  <c r="E151"/>
  <c r="B151"/>
  <c r="AD91"/>
  <c r="S91"/>
  <c r="Q91"/>
  <c r="P91"/>
  <c r="O91"/>
  <c r="L91"/>
  <c r="I91"/>
  <c r="H91"/>
  <c r="G91"/>
  <c r="F91"/>
  <c r="E91"/>
  <c r="B91"/>
  <c r="AD45"/>
  <c r="S45"/>
  <c r="Q45"/>
  <c r="P45"/>
  <c r="O45"/>
  <c r="L45"/>
  <c r="I45"/>
  <c r="H45"/>
  <c r="G45"/>
  <c r="F45"/>
  <c r="E45"/>
  <c r="B45"/>
  <c r="AD212"/>
  <c r="S212"/>
  <c r="Q212"/>
  <c r="P212"/>
  <c r="O212"/>
  <c r="L212"/>
  <c r="I212"/>
  <c r="H212"/>
  <c r="G212"/>
  <c r="F212"/>
  <c r="E212"/>
  <c r="B212"/>
  <c r="AD7"/>
  <c r="S7"/>
  <c r="Q7"/>
  <c r="P7"/>
  <c r="O7"/>
  <c r="L7"/>
  <c r="I7"/>
  <c r="H7"/>
  <c r="G7"/>
  <c r="F7"/>
  <c r="E7"/>
  <c r="B7"/>
  <c r="AD90"/>
  <c r="S90"/>
  <c r="Q90"/>
  <c r="P90"/>
  <c r="O90"/>
  <c r="L90"/>
  <c r="I90"/>
  <c r="H90"/>
  <c r="G90"/>
  <c r="F90"/>
  <c r="E90"/>
  <c r="B90"/>
  <c r="AD10"/>
  <c r="S10"/>
  <c r="Q10"/>
  <c r="P10"/>
  <c r="O10"/>
  <c r="L10"/>
  <c r="I10"/>
  <c r="H10"/>
  <c r="G10"/>
  <c r="F10"/>
  <c r="E10"/>
  <c r="B10"/>
  <c r="AD211"/>
  <c r="S211"/>
  <c r="Q211"/>
  <c r="P211"/>
  <c r="O211"/>
  <c r="L211"/>
  <c r="I211"/>
  <c r="H211"/>
  <c r="G211"/>
  <c r="F211"/>
  <c r="E211"/>
  <c r="B211"/>
  <c r="AD150"/>
  <c r="S150"/>
  <c r="Q150"/>
  <c r="P150"/>
  <c r="O150"/>
  <c r="L150"/>
  <c r="I150"/>
  <c r="H150"/>
  <c r="G150"/>
  <c r="F150"/>
  <c r="E150"/>
  <c r="B150"/>
  <c r="AD14"/>
  <c r="S14"/>
  <c r="Q14"/>
  <c r="P14"/>
  <c r="O14"/>
  <c r="L14"/>
  <c r="I14"/>
  <c r="H14"/>
  <c r="G14"/>
  <c r="F14"/>
  <c r="E14"/>
  <c r="B14"/>
  <c r="AD149"/>
  <c r="S149"/>
  <c r="Q149"/>
  <c r="P149"/>
  <c r="O149"/>
  <c r="L149"/>
  <c r="I149"/>
  <c r="H149"/>
  <c r="G149"/>
  <c r="F149"/>
  <c r="E149"/>
  <c r="B149"/>
  <c r="AD39"/>
  <c r="S39"/>
  <c r="Q39"/>
  <c r="P39"/>
  <c r="O39"/>
  <c r="L39"/>
  <c r="I39"/>
  <c r="H39"/>
  <c r="G39"/>
  <c r="F39"/>
  <c r="E39"/>
  <c r="B39"/>
  <c r="AD20"/>
  <c r="S20"/>
  <c r="Q20"/>
  <c r="P20"/>
  <c r="O20"/>
  <c r="L20"/>
  <c r="I20"/>
  <c r="H20"/>
  <c r="G20"/>
  <c r="F20"/>
  <c r="E20"/>
  <c r="B20"/>
  <c r="AD11"/>
  <c r="S11"/>
  <c r="Q11"/>
  <c r="P11"/>
  <c r="O11"/>
  <c r="L11"/>
  <c r="I11"/>
  <c r="H11"/>
  <c r="G11"/>
  <c r="F11"/>
  <c r="E11"/>
  <c r="B11"/>
  <c r="AD233"/>
  <c r="S233"/>
  <c r="Q233"/>
  <c r="P233"/>
  <c r="O233"/>
  <c r="L233"/>
  <c r="I233"/>
  <c r="H233"/>
  <c r="G233"/>
  <c r="F233"/>
  <c r="E233"/>
  <c r="B233"/>
  <c r="AD4"/>
  <c r="S4"/>
  <c r="Q4"/>
  <c r="P4"/>
  <c r="O4"/>
  <c r="L4"/>
  <c r="I4"/>
  <c r="H4"/>
  <c r="G4"/>
  <c r="F4"/>
  <c r="E4"/>
  <c r="B4"/>
  <c r="AD13"/>
  <c r="S13"/>
  <c r="Q13"/>
  <c r="P13"/>
  <c r="O13"/>
  <c r="L13"/>
  <c r="I13"/>
  <c r="H13"/>
  <c r="G13"/>
  <c r="F13"/>
  <c r="E13"/>
  <c r="B13"/>
  <c r="AD242"/>
  <c r="S242"/>
  <c r="Q242"/>
  <c r="P242"/>
  <c r="O242"/>
  <c r="L242"/>
  <c r="I242"/>
  <c r="H242"/>
  <c r="G242"/>
  <c r="F242"/>
  <c r="E242"/>
  <c r="B242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38"/>
  <c r="S38"/>
  <c r="Q38"/>
  <c r="P38"/>
  <c r="O38"/>
  <c r="L38"/>
  <c r="I38"/>
  <c r="H38"/>
  <c r="G38"/>
  <c r="F38"/>
  <c r="E38"/>
  <c r="B38"/>
  <c r="AD67"/>
  <c r="S67"/>
  <c r="Q67"/>
  <c r="P67"/>
  <c r="O67"/>
  <c r="L67"/>
  <c r="I67"/>
  <c r="H67"/>
  <c r="G67"/>
  <c r="F67"/>
  <c r="E67"/>
  <c r="B67"/>
  <c r="AD145"/>
  <c r="S145"/>
  <c r="Q145"/>
  <c r="P145"/>
  <c r="O145"/>
  <c r="L145"/>
  <c r="I145"/>
  <c r="H145"/>
  <c r="G145"/>
  <c r="F145"/>
  <c r="E145"/>
  <c r="B145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72"/>
  <c r="S272"/>
  <c r="Q272"/>
  <c r="P272"/>
  <c r="O272"/>
  <c r="L272"/>
  <c r="I272"/>
  <c r="H272"/>
  <c r="G272"/>
  <c r="F272"/>
  <c r="E272"/>
  <c r="B272"/>
  <c r="AD89"/>
  <c r="S89"/>
  <c r="Q89"/>
  <c r="P89"/>
  <c r="O89"/>
  <c r="L89"/>
  <c r="I89"/>
  <c r="H89"/>
  <c r="G89"/>
  <c r="F89"/>
  <c r="E89"/>
  <c r="B89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53"/>
  <c r="S53"/>
  <c r="Q53"/>
  <c r="P53"/>
  <c r="O53"/>
  <c r="L53"/>
  <c r="I53"/>
  <c r="H53"/>
  <c r="G53"/>
  <c r="F53"/>
  <c r="E53"/>
  <c r="B53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50"/>
  <c r="S50"/>
  <c r="Q50"/>
  <c r="P50"/>
  <c r="O50"/>
  <c r="L50"/>
  <c r="I50"/>
  <c r="H50"/>
  <c r="G50"/>
  <c r="F50"/>
  <c r="E50"/>
  <c r="B50"/>
  <c r="AD271"/>
  <c r="S271"/>
  <c r="Q271"/>
  <c r="P271"/>
  <c r="O271"/>
  <c r="L271"/>
  <c r="I271"/>
  <c r="H271"/>
  <c r="G271"/>
  <c r="F271"/>
  <c r="E271"/>
  <c r="B271"/>
  <c r="AD208"/>
  <c r="S208"/>
  <c r="Q208"/>
  <c r="P208"/>
  <c r="O208"/>
  <c r="L208"/>
  <c r="I208"/>
  <c r="H208"/>
  <c r="G208"/>
  <c r="F208"/>
  <c r="E208"/>
  <c r="B208"/>
  <c r="AD6"/>
  <c r="S6"/>
  <c r="Q6"/>
  <c r="P6"/>
  <c r="O6"/>
  <c r="L6"/>
  <c r="I6"/>
  <c r="H6"/>
  <c r="G6"/>
  <c r="F6"/>
  <c r="E6"/>
  <c r="B6"/>
  <c r="AD88"/>
  <c r="S88"/>
  <c r="Q88"/>
  <c r="P88"/>
  <c r="O88"/>
  <c r="L88"/>
  <c r="I88"/>
  <c r="H88"/>
  <c r="G88"/>
  <c r="F88"/>
  <c r="E88"/>
  <c r="B88"/>
  <c r="AD144"/>
  <c r="S144"/>
  <c r="Q144"/>
  <c r="P144"/>
  <c r="O144"/>
  <c r="L144"/>
  <c r="I144"/>
  <c r="H144"/>
  <c r="G144"/>
  <c r="F144"/>
  <c r="E144"/>
  <c r="B144"/>
  <c r="AD239"/>
  <c r="S239"/>
  <c r="Q239"/>
  <c r="P239"/>
  <c r="O239"/>
  <c r="L239"/>
  <c r="I239"/>
  <c r="H239"/>
  <c r="G239"/>
  <c r="F239"/>
  <c r="E239"/>
  <c r="B239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207"/>
  <c r="S207"/>
  <c r="Q207"/>
  <c r="P207"/>
  <c r="O207"/>
  <c r="L207"/>
  <c r="I207"/>
  <c r="H207"/>
  <c r="G207"/>
  <c r="F207"/>
  <c r="E207"/>
  <c r="B207"/>
  <c r="AD141"/>
  <c r="S141"/>
  <c r="Q141"/>
  <c r="P141"/>
  <c r="O141"/>
  <c r="L141"/>
  <c r="I141"/>
  <c r="H141"/>
  <c r="G141"/>
  <c r="F141"/>
  <c r="E141"/>
  <c r="B141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70"/>
  <c r="S270"/>
  <c r="Q270"/>
  <c r="P270"/>
  <c r="O270"/>
  <c r="L270"/>
  <c r="I270"/>
  <c r="H270"/>
  <c r="G270"/>
  <c r="F270"/>
  <c r="E270"/>
  <c r="B270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36"/>
  <c r="S36"/>
  <c r="Q36"/>
  <c r="P36"/>
  <c r="O36"/>
  <c r="L36"/>
  <c r="I36"/>
  <c r="H36"/>
  <c r="G36"/>
  <c r="F36"/>
  <c r="E36"/>
  <c r="B36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38"/>
  <c r="S138"/>
  <c r="Q138"/>
  <c r="P138"/>
  <c r="O138"/>
  <c r="L138"/>
  <c r="I138"/>
  <c r="H138"/>
  <c r="G138"/>
  <c r="F138"/>
  <c r="E138"/>
  <c r="B138"/>
  <c r="AD8"/>
  <c r="S8"/>
  <c r="Q8"/>
  <c r="P8"/>
  <c r="O8"/>
  <c r="L8"/>
  <c r="I8"/>
  <c r="H8"/>
  <c r="G8"/>
  <c r="F8"/>
  <c r="E8"/>
  <c r="B8"/>
  <c r="AD198"/>
  <c r="S198"/>
  <c r="Q198"/>
  <c r="P198"/>
  <c r="O198"/>
  <c r="L198"/>
  <c r="I198"/>
  <c r="H198"/>
  <c r="G198"/>
  <c r="F198"/>
  <c r="E198"/>
  <c r="B198"/>
  <c r="AD52"/>
  <c r="S52"/>
  <c r="Q52"/>
  <c r="P52"/>
  <c r="O52"/>
  <c r="L52"/>
  <c r="I52"/>
  <c r="H52"/>
  <c r="G52"/>
  <c r="F52"/>
  <c r="E52"/>
  <c r="B52"/>
  <c r="AD269"/>
  <c r="S269"/>
  <c r="Q269"/>
  <c r="P269"/>
  <c r="O269"/>
  <c r="L269"/>
  <c r="I269"/>
  <c r="H269"/>
  <c r="G269"/>
  <c r="F269"/>
  <c r="E269"/>
  <c r="B269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97"/>
  <c r="S197"/>
  <c r="Q197"/>
  <c r="P197"/>
  <c r="O197"/>
  <c r="L197"/>
  <c r="I197"/>
  <c r="H197"/>
  <c r="G197"/>
  <c r="F197"/>
  <c r="E197"/>
  <c r="B197"/>
  <c r="AD135"/>
  <c r="S135"/>
  <c r="Q135"/>
  <c r="P135"/>
  <c r="O135"/>
  <c r="L135"/>
  <c r="I135"/>
  <c r="H135"/>
  <c r="G135"/>
  <c r="F135"/>
  <c r="E135"/>
  <c r="B135"/>
  <c r="AD196"/>
  <c r="S196"/>
  <c r="Q196"/>
  <c r="P196"/>
  <c r="O196"/>
  <c r="L196"/>
  <c r="I196"/>
  <c r="H196"/>
  <c r="G196"/>
  <c r="F196"/>
  <c r="E196"/>
  <c r="B196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5"/>
  <c r="S15"/>
  <c r="Q15"/>
  <c r="P15"/>
  <c r="O15"/>
  <c r="L15"/>
  <c r="I15"/>
  <c r="H15"/>
  <c r="G15"/>
  <c r="F15"/>
  <c r="E15"/>
  <c r="B15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93"/>
  <c r="S193"/>
  <c r="Q193"/>
  <c r="P193"/>
  <c r="O193"/>
  <c r="L193"/>
  <c r="I193"/>
  <c r="H193"/>
  <c r="G193"/>
  <c r="F193"/>
  <c r="E193"/>
  <c r="B193"/>
  <c r="AD87"/>
  <c r="S87"/>
  <c r="Q87"/>
  <c r="P87"/>
  <c r="O87"/>
  <c r="L87"/>
  <c r="I87"/>
  <c r="H87"/>
  <c r="G87"/>
  <c r="F87"/>
  <c r="E87"/>
  <c r="B87"/>
  <c r="AD192"/>
  <c r="S192"/>
  <c r="Q192"/>
  <c r="P192"/>
  <c r="O192"/>
  <c r="L192"/>
  <c r="I192"/>
  <c r="H192"/>
  <c r="G192"/>
  <c r="F192"/>
  <c r="E192"/>
  <c r="B192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238"/>
  <c r="S238"/>
  <c r="Q238"/>
  <c r="P238"/>
  <c r="O238"/>
  <c r="L238"/>
  <c r="I238"/>
  <c r="H238"/>
  <c r="G238"/>
  <c r="F238"/>
  <c r="E238"/>
  <c r="B238"/>
  <c r="AD41"/>
  <c r="S41"/>
  <c r="Q41"/>
  <c r="P41"/>
  <c r="O41"/>
  <c r="L41"/>
  <c r="I41"/>
  <c r="H41"/>
  <c r="G41"/>
  <c r="F41"/>
  <c r="E41"/>
  <c r="B41"/>
  <c r="AD189"/>
  <c r="S189"/>
  <c r="Q189"/>
  <c r="P189"/>
  <c r="O189"/>
  <c r="L189"/>
  <c r="I189"/>
  <c r="H189"/>
  <c r="G189"/>
  <c r="F189"/>
  <c r="E189"/>
  <c r="B18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59"/>
  <c r="S59"/>
  <c r="Q59"/>
  <c r="P59"/>
  <c r="O59"/>
  <c r="L59"/>
  <c r="I59"/>
  <c r="H59"/>
  <c r="G59"/>
  <c r="F59"/>
  <c r="E59"/>
  <c r="B59"/>
  <c r="AD237"/>
  <c r="S237"/>
  <c r="Q237"/>
  <c r="P237"/>
  <c r="O237"/>
  <c r="L237"/>
  <c r="I237"/>
  <c r="H237"/>
  <c r="G237"/>
  <c r="F237"/>
  <c r="E237"/>
  <c r="B23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126"/>
  <c r="S126"/>
  <c r="Q126"/>
  <c r="P126"/>
  <c r="O126"/>
  <c r="L126"/>
  <c r="I126"/>
  <c r="H126"/>
  <c r="G126"/>
  <c r="F126"/>
  <c r="E126"/>
  <c r="B126"/>
  <c r="AD188"/>
  <c r="S188"/>
  <c r="Q188"/>
  <c r="P188"/>
  <c r="O188"/>
  <c r="L188"/>
  <c r="I188"/>
  <c r="H188"/>
  <c r="G188"/>
  <c r="F188"/>
  <c r="E188"/>
  <c r="B188"/>
  <c r="AD125"/>
  <c r="S125"/>
  <c r="Q125"/>
  <c r="P125"/>
  <c r="O125"/>
  <c r="L125"/>
  <c r="I125"/>
  <c r="H125"/>
  <c r="G125"/>
  <c r="F125"/>
  <c r="E125"/>
  <c r="B125"/>
  <c r="AD232"/>
  <c r="S232"/>
  <c r="Q232"/>
  <c r="P232"/>
  <c r="O232"/>
  <c r="L232"/>
  <c r="I232"/>
  <c r="H232"/>
  <c r="G232"/>
  <c r="F232"/>
  <c r="E232"/>
  <c r="B232"/>
  <c r="AD187"/>
  <c r="S187"/>
  <c r="Q187"/>
  <c r="P187"/>
  <c r="O187"/>
  <c r="L187"/>
  <c r="I187"/>
  <c r="H187"/>
  <c r="G187"/>
  <c r="F187"/>
  <c r="E187"/>
  <c r="B187"/>
  <c r="AD268"/>
  <c r="S268"/>
  <c r="Q268"/>
  <c r="P268"/>
  <c r="O268"/>
  <c r="L268"/>
  <c r="I268"/>
  <c r="H268"/>
  <c r="G268"/>
  <c r="F268"/>
  <c r="E268"/>
  <c r="B268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124"/>
  <c r="S124"/>
  <c r="Q124"/>
  <c r="P124"/>
  <c r="O124"/>
  <c r="L124"/>
  <c r="I124"/>
  <c r="H124"/>
  <c r="G124"/>
  <c r="F124"/>
  <c r="E124"/>
  <c r="B124"/>
  <c r="AD231"/>
  <c r="S231"/>
  <c r="Q231"/>
  <c r="P231"/>
  <c r="O231"/>
  <c r="L231"/>
  <c r="I231"/>
  <c r="H231"/>
  <c r="G231"/>
  <c r="F231"/>
  <c r="E231"/>
  <c r="B231"/>
  <c r="AD186"/>
  <c r="S186"/>
  <c r="Q186"/>
  <c r="P186"/>
  <c r="O186"/>
  <c r="L186"/>
  <c r="I186"/>
  <c r="H186"/>
  <c r="G186"/>
  <c r="F186"/>
  <c r="E186"/>
  <c r="B186"/>
  <c r="AD81"/>
  <c r="S81"/>
  <c r="Q81"/>
  <c r="P81"/>
  <c r="O81"/>
  <c r="L81"/>
  <c r="I81"/>
  <c r="H81"/>
  <c r="G81"/>
  <c r="F81"/>
  <c r="E81"/>
  <c r="B81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80"/>
  <c r="S80"/>
  <c r="Q80"/>
  <c r="P80"/>
  <c r="O80"/>
  <c r="L80"/>
  <c r="I80"/>
  <c r="H80"/>
  <c r="G80"/>
  <c r="F80"/>
  <c r="E80"/>
  <c r="B80"/>
  <c r="AD185"/>
  <c r="S185"/>
  <c r="Q185"/>
  <c r="P185"/>
  <c r="O185"/>
  <c r="L185"/>
  <c r="I185"/>
  <c r="H185"/>
  <c r="G185"/>
  <c r="F185"/>
  <c r="E185"/>
  <c r="B185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79"/>
  <c r="S79"/>
  <c r="Q79"/>
  <c r="P79"/>
  <c r="O79"/>
  <c r="L79"/>
  <c r="I79"/>
  <c r="H79"/>
  <c r="G79"/>
  <c r="F79"/>
  <c r="E79"/>
  <c r="B79"/>
  <c r="AD230"/>
  <c r="S230"/>
  <c r="Q230"/>
  <c r="P230"/>
  <c r="O230"/>
  <c r="L230"/>
  <c r="I230"/>
  <c r="H230"/>
  <c r="G230"/>
  <c r="F230"/>
  <c r="E230"/>
  <c r="B230"/>
  <c r="AD69"/>
  <c r="S69"/>
  <c r="Q69"/>
  <c r="P69"/>
  <c r="O69"/>
  <c r="L69"/>
  <c r="I69"/>
  <c r="H69"/>
  <c r="G69"/>
  <c r="F69"/>
  <c r="E69"/>
  <c r="B69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9"/>
  <c r="S9"/>
  <c r="Q9"/>
  <c r="P9"/>
  <c r="O9"/>
  <c r="L9"/>
  <c r="I9"/>
  <c r="H9"/>
  <c r="G9"/>
  <c r="F9"/>
  <c r="E9"/>
  <c r="B9"/>
  <c r="AD119"/>
  <c r="S119"/>
  <c r="Q119"/>
  <c r="P119"/>
  <c r="O119"/>
  <c r="L119"/>
  <c r="I119"/>
  <c r="H119"/>
  <c r="G119"/>
  <c r="F119"/>
  <c r="E119"/>
  <c r="B119"/>
  <c r="AD184"/>
  <c r="S184"/>
  <c r="Q184"/>
  <c r="P184"/>
  <c r="O184"/>
  <c r="L184"/>
  <c r="I184"/>
  <c r="H184"/>
  <c r="G184"/>
  <c r="F184"/>
  <c r="E184"/>
  <c r="B184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83"/>
  <c r="S183"/>
  <c r="Q183"/>
  <c r="P183"/>
  <c r="O183"/>
  <c r="L183"/>
  <c r="I183"/>
  <c r="H183"/>
  <c r="G183"/>
  <c r="F183"/>
  <c r="E183"/>
  <c r="B183"/>
  <c r="AD29"/>
  <c r="S29"/>
  <c r="Q29"/>
  <c r="P29"/>
  <c r="O29"/>
  <c r="L29"/>
  <c r="I29"/>
  <c r="H29"/>
  <c r="G29"/>
  <c r="F29"/>
  <c r="E29"/>
  <c r="B29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16"/>
  <c r="S116"/>
  <c r="Q116"/>
  <c r="P116"/>
  <c r="O116"/>
  <c r="L116"/>
  <c r="I116"/>
  <c r="H116"/>
  <c r="G116"/>
  <c r="F116"/>
  <c r="E116"/>
  <c r="B116"/>
  <c r="AD61"/>
  <c r="S61"/>
  <c r="Q61"/>
  <c r="P61"/>
  <c r="O61"/>
  <c r="L61"/>
  <c r="I61"/>
  <c r="H61"/>
  <c r="G61"/>
  <c r="F61"/>
  <c r="E61"/>
  <c r="B61"/>
  <c r="AD57"/>
  <c r="S57"/>
  <c r="Q57"/>
  <c r="P57"/>
  <c r="O57"/>
  <c r="L57"/>
  <c r="I57"/>
  <c r="H57"/>
  <c r="G57"/>
  <c r="F57"/>
  <c r="E57"/>
  <c r="B57"/>
  <c r="AD115"/>
  <c r="S115"/>
  <c r="Q115"/>
  <c r="P115"/>
  <c r="O115"/>
  <c r="L115"/>
  <c r="I115"/>
  <c r="H115"/>
  <c r="G115"/>
  <c r="F115"/>
  <c r="E115"/>
  <c r="B115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19"/>
  <c r="S19"/>
  <c r="Q19"/>
  <c r="P19"/>
  <c r="O19"/>
  <c r="L19"/>
  <c r="I19"/>
  <c r="H19"/>
  <c r="G19"/>
  <c r="F19"/>
  <c r="E19"/>
  <c r="B19"/>
  <c r="AD26"/>
  <c r="S26"/>
  <c r="Q26"/>
  <c r="P26"/>
  <c r="O26"/>
  <c r="L26"/>
  <c r="I26"/>
  <c r="H26"/>
  <c r="G26"/>
  <c r="F26"/>
  <c r="E26"/>
  <c r="B26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80"/>
  <c r="S180"/>
  <c r="Q180"/>
  <c r="P180"/>
  <c r="O180"/>
  <c r="L180"/>
  <c r="I180"/>
  <c r="H180"/>
  <c r="G180"/>
  <c r="F180"/>
  <c r="E180"/>
  <c r="B180"/>
  <c r="AD112"/>
  <c r="S112"/>
  <c r="Q112"/>
  <c r="P112"/>
  <c r="O112"/>
  <c r="L112"/>
  <c r="I112"/>
  <c r="H112"/>
  <c r="G112"/>
  <c r="F112"/>
  <c r="E112"/>
  <c r="B112"/>
  <c r="AD58"/>
  <c r="S58"/>
  <c r="Q58"/>
  <c r="P58"/>
  <c r="O58"/>
  <c r="L58"/>
  <c r="I58"/>
  <c r="H58"/>
  <c r="G58"/>
  <c r="F58"/>
  <c r="E58"/>
  <c r="B58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111"/>
  <c r="S111"/>
  <c r="Q111"/>
  <c r="P111"/>
  <c r="O111"/>
  <c r="L111"/>
  <c r="I111"/>
  <c r="H111"/>
  <c r="G111"/>
  <c r="F111"/>
  <c r="E111"/>
  <c r="B111"/>
  <c r="AD263"/>
  <c r="S263"/>
  <c r="Q263"/>
  <c r="P263"/>
  <c r="O263"/>
  <c r="L263"/>
  <c r="I263"/>
  <c r="H263"/>
  <c r="G263"/>
  <c r="F263"/>
  <c r="E263"/>
  <c r="B263"/>
  <c r="AD35"/>
  <c r="S35"/>
  <c r="Q35"/>
  <c r="P35"/>
  <c r="O35"/>
  <c r="L35"/>
  <c r="I35"/>
  <c r="H35"/>
  <c r="G35"/>
  <c r="F35"/>
  <c r="E35"/>
  <c r="B35"/>
  <c r="AD236"/>
  <c r="S236"/>
  <c r="Q236"/>
  <c r="P236"/>
  <c r="O236"/>
  <c r="L236"/>
  <c r="I236"/>
  <c r="H236"/>
  <c r="G236"/>
  <c r="F236"/>
  <c r="E236"/>
  <c r="B236"/>
  <c r="AD179"/>
  <c r="S179"/>
  <c r="Q179"/>
  <c r="P179"/>
  <c r="O179"/>
  <c r="L179"/>
  <c r="I179"/>
  <c r="H179"/>
  <c r="G179"/>
  <c r="F179"/>
  <c r="E179"/>
  <c r="B179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235"/>
  <c r="S235"/>
  <c r="Q235"/>
  <c r="P235"/>
  <c r="O235"/>
  <c r="L235"/>
  <c r="I235"/>
  <c r="H235"/>
  <c r="G235"/>
  <c r="F235"/>
  <c r="E235"/>
  <c r="B235"/>
  <c r="AD262"/>
  <c r="S262"/>
  <c r="Q262"/>
  <c r="P262"/>
  <c r="O262"/>
  <c r="L262"/>
  <c r="I262"/>
  <c r="H262"/>
  <c r="G262"/>
  <c r="F262"/>
  <c r="E262"/>
  <c r="B262"/>
  <c r="AD74"/>
  <c r="S74"/>
  <c r="Q74"/>
  <c r="P74"/>
  <c r="O74"/>
  <c r="L74"/>
  <c r="I74"/>
  <c r="H74"/>
  <c r="G74"/>
  <c r="F74"/>
  <c r="E74"/>
  <c r="B74"/>
  <c r="AD108"/>
  <c r="S108"/>
  <c r="Q108"/>
  <c r="P108"/>
  <c r="O108"/>
  <c r="L108"/>
  <c r="I108"/>
  <c r="H108"/>
  <c r="G108"/>
  <c r="F108"/>
  <c r="E108"/>
  <c r="B108"/>
  <c r="AD261"/>
  <c r="S261"/>
  <c r="Q261"/>
  <c r="P261"/>
  <c r="O261"/>
  <c r="L261"/>
  <c r="I261"/>
  <c r="H261"/>
  <c r="G261"/>
  <c r="F261"/>
  <c r="E261"/>
  <c r="B261"/>
  <c r="AD178"/>
  <c r="S178"/>
  <c r="Q178"/>
  <c r="P178"/>
  <c r="O178"/>
  <c r="L178"/>
  <c r="I178"/>
  <c r="H178"/>
  <c r="G178"/>
  <c r="F178"/>
  <c r="E178"/>
  <c r="B178"/>
  <c r="AD33"/>
  <c r="S33"/>
  <c r="Q33"/>
  <c r="P33"/>
  <c r="O33"/>
  <c r="L33"/>
  <c r="I33"/>
  <c r="H33"/>
  <c r="G33"/>
  <c r="F33"/>
  <c r="E33"/>
  <c r="B33"/>
  <c r="AD107"/>
  <c r="S107"/>
  <c r="Q107"/>
  <c r="P107"/>
  <c r="O107"/>
  <c r="L107"/>
  <c r="I107"/>
  <c r="H107"/>
  <c r="G107"/>
  <c r="F107"/>
  <c r="E107"/>
  <c r="B107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44"/>
  <c r="S44"/>
  <c r="Q44"/>
  <c r="P44"/>
  <c r="O44"/>
  <c r="L44"/>
  <c r="I44"/>
  <c r="H44"/>
  <c r="G44"/>
  <c r="F44"/>
  <c r="E44"/>
  <c r="B44"/>
  <c r="AD73"/>
  <c r="S73"/>
  <c r="Q73"/>
  <c r="P73"/>
  <c r="O73"/>
  <c r="L73"/>
  <c r="I73"/>
  <c r="H73"/>
  <c r="G73"/>
  <c r="F73"/>
  <c r="E73"/>
  <c r="B73"/>
  <c r="AD30"/>
  <c r="S30"/>
  <c r="Q30"/>
  <c r="P30"/>
  <c r="O30"/>
  <c r="L30"/>
  <c r="I30"/>
  <c r="H30"/>
  <c r="G30"/>
  <c r="F30"/>
  <c r="E30"/>
  <c r="B30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16"/>
  <c r="S16"/>
  <c r="Q16"/>
  <c r="P16"/>
  <c r="O16"/>
  <c r="L16"/>
  <c r="I16"/>
  <c r="H16"/>
  <c r="G16"/>
  <c r="F16"/>
  <c r="E16"/>
  <c r="B16"/>
  <c r="AD42"/>
  <c r="S42"/>
  <c r="Q42"/>
  <c r="P42"/>
  <c r="O42"/>
  <c r="L42"/>
  <c r="I42"/>
  <c r="H42"/>
  <c r="G42"/>
  <c r="F42"/>
  <c r="E42"/>
  <c r="B42"/>
  <c r="AD106"/>
  <c r="S106"/>
  <c r="Q106"/>
  <c r="P106"/>
  <c r="O106"/>
  <c r="L106"/>
  <c r="I106"/>
  <c r="H106"/>
  <c r="G106"/>
  <c r="F106"/>
  <c r="E106"/>
  <c r="B106"/>
  <c r="AD22"/>
  <c r="S22"/>
  <c r="Q22"/>
  <c r="P22"/>
  <c r="O22"/>
  <c r="L22"/>
  <c r="I22"/>
  <c r="H22"/>
  <c r="G22"/>
  <c r="F22"/>
  <c r="E22"/>
  <c r="B22"/>
  <c r="AD21"/>
  <c r="S21"/>
  <c r="Q21"/>
  <c r="P21"/>
  <c r="O21"/>
  <c r="L21"/>
  <c r="I21"/>
  <c r="H21"/>
  <c r="G21"/>
  <c r="F21"/>
  <c r="E21"/>
  <c r="B21"/>
  <c r="AD105"/>
  <c r="S105"/>
  <c r="Q105"/>
  <c r="P105"/>
  <c r="O105"/>
  <c r="L105"/>
  <c r="I105"/>
  <c r="H105"/>
  <c r="G105"/>
  <c r="F105"/>
  <c r="E105"/>
  <c r="B105"/>
  <c r="AD229"/>
  <c r="S229"/>
  <c r="Q229"/>
  <c r="P229"/>
  <c r="O229"/>
  <c r="L229"/>
  <c r="I229"/>
  <c r="H229"/>
  <c r="G229"/>
  <c r="F229"/>
  <c r="E229"/>
  <c r="B229"/>
  <c r="AD68"/>
  <c r="S68"/>
  <c r="Q68"/>
  <c r="P68"/>
  <c r="O68"/>
  <c r="L68"/>
  <c r="I68"/>
  <c r="H68"/>
  <c r="G68"/>
  <c r="F68"/>
  <c r="E68"/>
  <c r="B68"/>
  <c r="AD27"/>
  <c r="S27"/>
  <c r="Q27"/>
  <c r="P27"/>
  <c r="O27"/>
  <c r="L27"/>
  <c r="I27"/>
  <c r="H27"/>
  <c r="G27"/>
  <c r="F27"/>
  <c r="E27"/>
  <c r="B27"/>
  <c r="AD104"/>
  <c r="S104"/>
  <c r="Q104"/>
  <c r="P104"/>
  <c r="O104"/>
  <c r="L104"/>
  <c r="I104"/>
  <c r="H104"/>
  <c r="G104"/>
  <c r="F104"/>
  <c r="E104"/>
  <c r="B104"/>
  <c r="AD18"/>
  <c r="S18"/>
  <c r="Q18"/>
  <c r="P18"/>
  <c r="O18"/>
  <c r="L18"/>
  <c r="I18"/>
  <c r="H18"/>
  <c r="G18"/>
  <c r="F18"/>
  <c r="E18"/>
  <c r="B18"/>
  <c r="AD260"/>
  <c r="S260"/>
  <c r="Q260"/>
  <c r="P260"/>
  <c r="O260"/>
  <c r="L260"/>
  <c r="I260"/>
  <c r="H260"/>
  <c r="G260"/>
  <c r="F260"/>
  <c r="E260"/>
  <c r="B260"/>
  <c r="AD255"/>
  <c r="S255"/>
  <c r="Q255"/>
  <c r="P255"/>
  <c r="O255"/>
  <c r="L255"/>
  <c r="I255"/>
  <c r="H255"/>
  <c r="G255"/>
  <c r="F255"/>
  <c r="E255"/>
  <c r="B255"/>
  <c r="AD234"/>
  <c r="S234"/>
  <c r="Q234"/>
  <c r="P234"/>
  <c r="O234"/>
  <c r="L234"/>
  <c r="I234"/>
  <c r="H234"/>
  <c r="G234"/>
  <c r="F234"/>
  <c r="E234"/>
  <c r="B23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</calcChain>
</file>

<file path=xl/sharedStrings.xml><?xml version="1.0" encoding="utf-8"?>
<sst xmlns="http://schemas.openxmlformats.org/spreadsheetml/2006/main" count="1623" uniqueCount="340">
  <si>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</si>
  <si>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</si>
  <si>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</si>
  <si>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</si>
  <si>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</si>
  <si>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</si>
  <si>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</si>
  <si>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</si>
  <si>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</si>
  <si>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</si>
  <si>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</si>
  <si>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</si>
  <si>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</si>
  <si>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</si>
  <si>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</si>
  <si>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</si>
  <si>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</si>
  <si>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</si>
  <si>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</si>
  <si>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</si>
  <si>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</si>
  <si>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</si>
  <si>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</si>
  <si>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</si>
  <si>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</si>
  <si>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</si>
  <si>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</si>
  <si>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</si>
  <si>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</si>
  <si>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</si>
  <si>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</si>
  <si>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</si>
  <si>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</si>
  <si>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</si>
  <si>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</si>
  <si>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</si>
  <si>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</si>
  <si>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2017/01/09 03:14</t>
  </si>
  <si>
    <t>AITG</t>
  </si>
  <si>
    <t/>
  </si>
  <si>
    <t>RT9166-18PVL</t>
  </si>
  <si>
    <t>RICHTEK</t>
  </si>
  <si>
    <t>NA</t>
  </si>
  <si>
    <t>E</t>
  </si>
  <si>
    <t>10759</t>
  </si>
  <si>
    <t>04EPOP04-EL3BM627-B02</t>
  </si>
  <si>
    <t>KINGSTON</t>
  </si>
  <si>
    <t>Michelle</t>
  </si>
  <si>
    <t>12-22A/Y2G6C-B30/2C</t>
  </si>
  <si>
    <t>EVERLIGHT</t>
  </si>
  <si>
    <t>Joe</t>
  </si>
  <si>
    <t>19-337C/RSBHGHC-A01/2T(HFX)</t>
  </si>
  <si>
    <t>2SC4738-Y,LF(T</t>
  </si>
  <si>
    <t>TOSHIBA</t>
  </si>
  <si>
    <t>74LCX14FT</t>
  </si>
  <si>
    <t>Paul</t>
  </si>
  <si>
    <t>ADW1203HTW</t>
  </si>
  <si>
    <t>PANASONIC</t>
  </si>
  <si>
    <t>Vivian</t>
  </si>
  <si>
    <t>AXE510127</t>
  </si>
  <si>
    <t>F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</si>
  <si>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</si>
  <si>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</si>
  <si>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</si>
  <si>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</si>
  <si>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</si>
  <si>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</si>
  <si>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</si>
  <si>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AXG124144</t>
  </si>
  <si>
    <t>AXK5F24347YG</t>
  </si>
  <si>
    <t>AXQ1341</t>
  </si>
  <si>
    <t>AXT390124</t>
  </si>
  <si>
    <t>AXT580124</t>
  </si>
  <si>
    <t>AYF335135</t>
  </si>
  <si>
    <t>AYF530865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</si>
  <si>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</si>
  <si>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</si>
  <si>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</si>
  <si>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</si>
  <si>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</si>
  <si>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</si>
  <si>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</si>
  <si>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CM3653BL3WF</t>
  </si>
  <si>
    <t>CM3653L3WF</t>
  </si>
  <si>
    <t>CRS08</t>
  </si>
  <si>
    <t>CSR8675CH-ICXT-R</t>
  </si>
  <si>
    <t>CSR</t>
  </si>
  <si>
    <t>CUS10I30A,RQ(M</t>
  </si>
  <si>
    <t>DF10G7M1N,LF</t>
  </si>
  <si>
    <t>DF2B6.8M1ACT</t>
  </si>
  <si>
    <t>DF2S5.6ASL,L3F(T</t>
  </si>
  <si>
    <t>DF2S6.2ASL</t>
  </si>
  <si>
    <t>ECHU1C181JX5</t>
  </si>
  <si>
    <t>EKMB1101112</t>
  </si>
  <si>
    <t>EMMC08G-M325-A52</t>
  </si>
  <si>
    <t>ERJ1GNF4643C</t>
  </si>
  <si>
    <t>ERJ1GNJ515C</t>
  </si>
  <si>
    <t>ERJXGNF2003Y</t>
  </si>
  <si>
    <t>ERTJ0EG103FA</t>
  </si>
  <si>
    <t>ERTJ0ER104F</t>
  </si>
  <si>
    <t>ERTJZER104F</t>
  </si>
  <si>
    <t>EVPAKB01A</t>
  </si>
  <si>
    <t>EVPANBE1A</t>
  </si>
  <si>
    <t>EVPAWCD2A</t>
  </si>
  <si>
    <t>EVQP3SK1P</t>
  </si>
  <si>
    <t>EVQPLDA15</t>
  </si>
  <si>
    <t>EVQPLHA15</t>
  </si>
  <si>
    <t>EVQPLMA15</t>
  </si>
  <si>
    <t>EXC28CE900U</t>
  </si>
  <si>
    <t>EXCX4CT900X</t>
  </si>
  <si>
    <t>EZJPZV080GA</t>
  </si>
  <si>
    <t>IR12-206C/L268/TR8</t>
  </si>
  <si>
    <t>MP20073DH-LF-Z</t>
  </si>
  <si>
    <t>MPS</t>
  </si>
  <si>
    <t>MP9186GQ-Z</t>
  </si>
  <si>
    <t>MP95074GG-Z</t>
  </si>
  <si>
    <t>NB650AGL-Z</t>
  </si>
  <si>
    <t>PD12-206B/L512/TR8</t>
  </si>
  <si>
    <t>RCLAMP3304N.TCT</t>
  </si>
  <si>
    <t>SEMTECH</t>
  </si>
  <si>
    <t>RCLAMP3331ZATFT</t>
  </si>
  <si>
    <t>RCLAMP5011ZATFT</t>
  </si>
  <si>
    <t>RT4723WSC</t>
  </si>
  <si>
    <t>RT4730WSC</t>
  </si>
  <si>
    <t>RT5508WSC</t>
  </si>
  <si>
    <t>RT9078-18GQZ</t>
  </si>
  <si>
    <t>RT9466GQW</t>
  </si>
  <si>
    <t>RT9536GQW</t>
  </si>
  <si>
    <t>SE2431L-R</t>
  </si>
  <si>
    <t>SKYWORKS</t>
  </si>
  <si>
    <t>SKY13317-373LF</t>
  </si>
  <si>
    <t>SKY13351-378LF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</si>
  <si>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</si>
  <si>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</si>
  <si>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</si>
  <si>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</si>
  <si>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</si>
  <si>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</si>
  <si>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</si>
  <si>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SKY77641-21</t>
  </si>
  <si>
    <t>SKY77643-11</t>
  </si>
  <si>
    <t>SKY77648-11</t>
  </si>
  <si>
    <t>SKY77651-11</t>
  </si>
  <si>
    <t>SKY77652-11</t>
  </si>
  <si>
    <t>SKY77772-51</t>
  </si>
  <si>
    <t>SKY77781-11</t>
  </si>
  <si>
    <t>SKY77910-21</t>
  </si>
  <si>
    <t>SKY77916-31</t>
  </si>
  <si>
    <t>SKY77928-11</t>
  </si>
  <si>
    <t>SKY81290-11-563LF</t>
  </si>
  <si>
    <t>SKY85312-11</t>
  </si>
  <si>
    <t>SKY85720-11</t>
  </si>
  <si>
    <t>SKY87006-11-001</t>
  </si>
  <si>
    <t>SMD0805P075SLR</t>
  </si>
  <si>
    <t>PTTC</t>
  </si>
  <si>
    <t>SMD1206P035TF/16</t>
  </si>
  <si>
    <t>SMD1206P050TF/15</t>
  </si>
  <si>
    <t>SMD1206P150TFT</t>
  </si>
  <si>
    <t>SMD1206P200SLR</t>
  </si>
  <si>
    <t>SMD1812P075TF</t>
  </si>
  <si>
    <t>SMD1812P110TF</t>
  </si>
  <si>
    <t>SMD1812P150TF/24</t>
  </si>
  <si>
    <t>SMD1812P160TF/8</t>
  </si>
  <si>
    <t>SMD1812P260TFT</t>
  </si>
  <si>
    <t>SPR-P110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</si>
  <si>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</si>
  <si>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</si>
  <si>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</si>
  <si>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</si>
  <si>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</si>
  <si>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</si>
  <si>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</si>
  <si>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</si>
  <si>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</si>
  <si>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</si>
  <si>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</si>
  <si>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</si>
  <si>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</si>
  <si>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</si>
  <si>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</si>
  <si>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</si>
  <si>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</si>
  <si>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</si>
  <si>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</si>
  <si>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</si>
  <si>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</si>
  <si>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</si>
  <si>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</si>
  <si>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</si>
  <si>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</si>
  <si>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</si>
  <si>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</si>
  <si>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</si>
  <si>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</si>
  <si>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TPCA8059-H</t>
  </si>
  <si>
    <t>TPCC8064-H,L1Q(CM</t>
  </si>
  <si>
    <t>TPCC8103</t>
  </si>
  <si>
    <t>TPCC8104</t>
  </si>
  <si>
    <t>TPCC8138</t>
  </si>
  <si>
    <t>TPCF8002</t>
  </si>
  <si>
    <t>TPN11003NL</t>
  </si>
  <si>
    <t>UCLAMP1211Z.TNT</t>
  </si>
  <si>
    <t>UDQFLSR01DCM</t>
  </si>
  <si>
    <t>ZTM6232DLN</t>
  </si>
  <si>
    <t>ZILLTEK</t>
  </si>
  <si>
    <t>ZTM6232SLN</t>
  </si>
  <si>
    <t>ZTP1117S25</t>
  </si>
  <si>
    <t>12-11/BHC-ZL1M2QY/2C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</si>
  <si>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</si>
  <si>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</si>
  <si>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</si>
  <si>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</si>
  <si>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</si>
  <si>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</si>
  <si>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</si>
  <si>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</si>
  <si>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2SC4116-Y</t>
  </si>
  <si>
    <t>2SC5084-O(TE85L,F)</t>
  </si>
  <si>
    <t>2SC6100</t>
  </si>
  <si>
    <t>48-213/RSC-AS2U1B/3C</t>
  </si>
  <si>
    <t>74LCX244FT</t>
  </si>
  <si>
    <t>DF2B7SL</t>
  </si>
  <si>
    <t>DSF01S30SC</t>
  </si>
  <si>
    <t>EASV2713RGBA1</t>
  </si>
  <si>
    <t>ELCH01-5070E8F4283801-T5</t>
  </si>
  <si>
    <t>ELCH07-NF5565J6J7283910-F1HCCI</t>
  </si>
  <si>
    <t>ELCH08-HB5060J6J8283910-FCS-S1</t>
  </si>
  <si>
    <t>HIR25-21C/L423/2T(FTK)</t>
  </si>
  <si>
    <t>IR26-61C/L261/TR8</t>
  </si>
  <si>
    <t>IRM-3638TS13-P</t>
  </si>
  <si>
    <t>MXIC</t>
  </si>
  <si>
    <t>MX25L12835FMI-10G</t>
  </si>
  <si>
    <t>MX25L25645GM2I-10G.T</t>
  </si>
  <si>
    <t>MX25L3206EM2I-12G</t>
  </si>
  <si>
    <t>MX25L4006EM2I-12G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</si>
  <si>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</si>
  <si>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</si>
  <si>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</si>
  <si>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</si>
  <si>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</si>
  <si>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</si>
  <si>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</si>
  <si>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RTC5601</t>
  </si>
  <si>
    <t>RICHWAVE</t>
  </si>
  <si>
    <t>RTC5633</t>
  </si>
  <si>
    <t>RTC5637</t>
  </si>
  <si>
    <t>RTC6603</t>
  </si>
  <si>
    <t>RTC6609H</t>
  </si>
  <si>
    <t>RTC6609SP</t>
  </si>
  <si>
    <t>RTC6659E</t>
  </si>
  <si>
    <t>RTC6691</t>
  </si>
  <si>
    <t>RTC7620</t>
  </si>
  <si>
    <t>RTC7625H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</si>
  <si>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</si>
  <si>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</si>
  <si>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</si>
  <si>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</si>
  <si>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</si>
  <si>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</si>
  <si>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</si>
  <si>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</si>
  <si>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</si>
  <si>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</si>
  <si>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</si>
  <si>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</si>
  <si>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</si>
  <si>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</si>
  <si>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</si>
  <si>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</si>
  <si>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SMD0603P050TF</t>
  </si>
  <si>
    <t>SMD0805P020TF</t>
  </si>
  <si>
    <t>SMD1206P110TFT</t>
  </si>
  <si>
    <t>SMD1206P150SLR</t>
  </si>
  <si>
    <t>SMD1812P050TF</t>
  </si>
  <si>
    <t>SMD2920P260TF/24</t>
  </si>
  <si>
    <t>SMD2920P300TF/15</t>
  </si>
  <si>
    <t>SPR-P150</t>
  </si>
  <si>
    <t>SSM3J325F</t>
  </si>
  <si>
    <t>SSM3K123TU</t>
  </si>
  <si>
    <t>SSM3K15AMFV</t>
  </si>
  <si>
    <t>SSM3K16CT-APPLE</t>
  </si>
  <si>
    <t>SSM3K16FV(TPL3,Z)</t>
  </si>
  <si>
    <t>SSM3K310T</t>
  </si>
  <si>
    <t>SSM3K36FS</t>
  </si>
  <si>
    <t>SSM3K36MFV(TPL3)</t>
  </si>
  <si>
    <t>SSM6J414TU</t>
  </si>
  <si>
    <t>SX9500IULTRT</t>
  </si>
  <si>
    <t>T2N7002AK</t>
  </si>
  <si>
    <t>TA76431F</t>
  </si>
  <si>
    <t>TA76432F</t>
  </si>
  <si>
    <t>TAR5S40</t>
  </si>
  <si>
    <t>TC358743XBG(NOK)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</si>
  <si>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</si>
  <si>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</si>
  <si>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</si>
  <si>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</si>
  <si>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</si>
  <si>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</si>
  <si>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</si>
  <si>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</si>
  <si>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</si>
  <si>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</si>
  <si>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</si>
  <si>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</si>
  <si>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</si>
  <si>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</si>
  <si>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</si>
  <si>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TC7SH14FU</t>
  </si>
  <si>
    <t>TC7SZ08AFS</t>
  </si>
  <si>
    <t>TC7SZ34FU</t>
  </si>
  <si>
    <t>TC7W66FU,LF(T</t>
  </si>
  <si>
    <t>TC90430XBG</t>
  </si>
  <si>
    <t>TCK107G</t>
  </si>
  <si>
    <t>TCR5AM11,LF(S</t>
  </si>
  <si>
    <t>TCR5SB33B,LVP1F</t>
  </si>
  <si>
    <t>TCS40DPR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</si>
  <si>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</si>
  <si>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</si>
  <si>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</si>
  <si>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</si>
  <si>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</si>
  <si>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</si>
  <si>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</si>
  <si>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</si>
  <si>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</si>
  <si>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</si>
  <si>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</si>
  <si>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</si>
  <si>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</si>
  <si>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</si>
  <si>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</si>
  <si>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</si>
  <si>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AXE630124</t>
  </si>
  <si>
    <t>AXF5A6412</t>
  </si>
  <si>
    <t>AXF6A4012</t>
  </si>
  <si>
    <t>AXG106144</t>
  </si>
  <si>
    <t>AXG206144</t>
  </si>
  <si>
    <t>AXG244144</t>
  </si>
  <si>
    <t>AYF531065T</t>
  </si>
  <si>
    <t>ERJXGNF2403Y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</si>
</sst>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80" totalsRowShown="0" headerRowDxfId="36" dataDxfId="35" tableBorderDxfId="34">
  <autoFilter ref="B3:AI280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280"/>
  <sheetViews>
    <sheetView tabSelected="1" zoomScale="70" zoomScaleNormal="70" workbookViewId="0">
      <pane xSplit="4" ySplit="3" topLeftCell="AF4" activePane="bottomRight" state="frozen"/>
      <selection pane="topRight" activeCell="D1" sqref="D1"/>
      <selection pane="bottomLeft" activeCell="A4" sqref="A4"/>
      <selection pane="bottomRight" activeCell="AJ1" sqref="AJ1:AQ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19.3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7" width="9" style="2"/>
    <col min="38" max="38" width="9" style="2" collapsed="1"/>
    <col min="39" max="58" width="9" style="2"/>
    <col min="59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8840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225</v>
      </c>
      <c r="D4" s="14" t="s">
        <v>49</v>
      </c>
      <c r="E4" s="15">
        <f t="shared" ref="E4:E67" si="1">IF(AA4=0,"前八週無拉料",ROUND(M4/AA4,1))</f>
        <v>27.7</v>
      </c>
      <c r="F4" s="16">
        <f t="shared" ref="F4:F67" si="2">IF(OR(AB4=0,LEN(AB4)=0),"--",ROUND(M4/AB4,1))</f>
        <v>18</v>
      </c>
      <c r="G4" s="16">
        <f t="shared" ref="G4:G67" si="3">IF(AA4=0,"--",ROUND(J4/AA4,1))</f>
        <v>15.8</v>
      </c>
      <c r="H4" s="16">
        <f t="shared" ref="H4:H67" si="4">IF(OR(AB4=0,LEN(AB4)=0),"--",ROUND(J4/AB4,1))</f>
        <v>10.3</v>
      </c>
      <c r="I4" s="17" t="str">
        <f>IFERROR(VLOOKUP(C4,#REF!,8,FALSE),"")</f>
        <v/>
      </c>
      <c r="J4" s="18">
        <v>790000</v>
      </c>
      <c r="K4" s="18">
        <v>790000</v>
      </c>
      <c r="L4" s="17" t="str">
        <f>IFERROR(VLOOKUP(C4,#REF!,11,FALSE),"")</f>
        <v/>
      </c>
      <c r="M4" s="18">
        <v>1383050</v>
      </c>
      <c r="N4" s="19" t="s">
        <v>50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1383050</v>
      </c>
      <c r="U4" s="18">
        <v>0</v>
      </c>
      <c r="V4" s="18">
        <v>0</v>
      </c>
      <c r="W4" s="18">
        <v>0</v>
      </c>
      <c r="X4" s="22">
        <v>2173050</v>
      </c>
      <c r="Y4" s="16">
        <v>43.5</v>
      </c>
      <c r="Z4" s="23">
        <v>28.3</v>
      </c>
      <c r="AA4" s="22">
        <v>50000</v>
      </c>
      <c r="AB4" s="18">
        <v>76805</v>
      </c>
      <c r="AC4" s="24">
        <v>1.5</v>
      </c>
      <c r="AD4" s="25">
        <f t="shared" ref="AD4:AD67" si="5">IF($AC4="E","E",IF($AC4="F","F",IF($AC4&lt;0.5,50,IF($AC4&lt;2,100,150))))</f>
        <v>100</v>
      </c>
      <c r="AE4" s="18">
        <v>247747</v>
      </c>
      <c r="AF4" s="18">
        <v>342067</v>
      </c>
      <c r="AG4" s="18">
        <v>487424</v>
      </c>
      <c r="AH4" s="18">
        <v>254948</v>
      </c>
      <c r="AI4" s="14" t="s">
        <v>44</v>
      </c>
    </row>
    <row r="5" spans="1:35" ht="16.5" customHeight="1">
      <c r="A5">
        <v>6069</v>
      </c>
      <c r="B5" s="12" t="str">
        <f t="shared" si="0"/>
        <v>OverStock</v>
      </c>
      <c r="C5" s="13" t="s">
        <v>328</v>
      </c>
      <c r="D5" s="14" t="s">
        <v>204</v>
      </c>
      <c r="E5" s="15">
        <f t="shared" si="1"/>
        <v>20.7</v>
      </c>
      <c r="F5" s="16">
        <f t="shared" si="2"/>
        <v>20.5</v>
      </c>
      <c r="G5" s="16">
        <f t="shared" si="3"/>
        <v>15.8</v>
      </c>
      <c r="H5" s="16">
        <f t="shared" si="4"/>
        <v>15.7</v>
      </c>
      <c r="I5" s="17" t="str">
        <f>IFERROR(VLOOKUP(C5,#REF!,8,FALSE),"")</f>
        <v/>
      </c>
      <c r="J5" s="18">
        <v>525200</v>
      </c>
      <c r="K5" s="18">
        <v>525200</v>
      </c>
      <c r="L5" s="17" t="str">
        <f>IFERROR(VLOOKUP(C5,#REF!,11,FALSE),"")</f>
        <v/>
      </c>
      <c r="M5" s="18">
        <v>686600</v>
      </c>
      <c r="N5" s="19" t="s">
        <v>58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686600</v>
      </c>
      <c r="U5" s="18">
        <v>0</v>
      </c>
      <c r="V5" s="18">
        <v>0</v>
      </c>
      <c r="W5" s="18">
        <v>0</v>
      </c>
      <c r="X5" s="22">
        <v>1211800</v>
      </c>
      <c r="Y5" s="16">
        <v>36.6</v>
      </c>
      <c r="Z5" s="23">
        <v>36.1</v>
      </c>
      <c r="AA5" s="22">
        <v>33150</v>
      </c>
      <c r="AB5" s="18">
        <v>33558</v>
      </c>
      <c r="AC5" s="24">
        <v>1</v>
      </c>
      <c r="AD5" s="25">
        <f t="shared" si="5"/>
        <v>100</v>
      </c>
      <c r="AE5" s="18">
        <v>103718</v>
      </c>
      <c r="AF5" s="18">
        <v>170663</v>
      </c>
      <c r="AG5" s="18">
        <v>72974</v>
      </c>
      <c r="AH5" s="18">
        <v>3225</v>
      </c>
      <c r="AI5" s="14" t="s">
        <v>44</v>
      </c>
    </row>
    <row r="6" spans="1:35" ht="16.5" customHeight="1">
      <c r="A6">
        <v>6148</v>
      </c>
      <c r="B6" s="12" t="str">
        <f t="shared" si="0"/>
        <v>OverStock</v>
      </c>
      <c r="C6" s="13" t="s">
        <v>203</v>
      </c>
      <c r="D6" s="14" t="s">
        <v>204</v>
      </c>
      <c r="E6" s="15">
        <f t="shared" si="1"/>
        <v>16</v>
      </c>
      <c r="F6" s="16">
        <f t="shared" si="2"/>
        <v>16.899999999999999</v>
      </c>
      <c r="G6" s="16">
        <f t="shared" si="3"/>
        <v>16</v>
      </c>
      <c r="H6" s="16">
        <f t="shared" si="4"/>
        <v>16.899999999999999</v>
      </c>
      <c r="I6" s="17" t="str">
        <f>IFERROR(VLOOKUP(C6,#REF!,8,FALSE),"")</f>
        <v/>
      </c>
      <c r="J6" s="18">
        <v>10560</v>
      </c>
      <c r="K6" s="18">
        <v>10560</v>
      </c>
      <c r="L6" s="17" t="str">
        <f>IFERROR(VLOOKUP(C6,#REF!,11,FALSE),"")</f>
        <v/>
      </c>
      <c r="M6" s="18">
        <v>10560</v>
      </c>
      <c r="N6" s="19" t="s">
        <v>58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0</v>
      </c>
      <c r="U6" s="18">
        <v>0</v>
      </c>
      <c r="V6" s="18">
        <v>10560</v>
      </c>
      <c r="W6" s="18">
        <v>0</v>
      </c>
      <c r="X6" s="22">
        <v>21120</v>
      </c>
      <c r="Y6" s="16">
        <v>32</v>
      </c>
      <c r="Z6" s="23">
        <v>33.799999999999997</v>
      </c>
      <c r="AA6" s="22">
        <v>660</v>
      </c>
      <c r="AB6" s="18">
        <v>624</v>
      </c>
      <c r="AC6" s="24">
        <v>0.9</v>
      </c>
      <c r="AD6" s="25">
        <f t="shared" si="5"/>
        <v>100</v>
      </c>
      <c r="AE6" s="18">
        <v>5384</v>
      </c>
      <c r="AF6" s="18">
        <v>2722</v>
      </c>
      <c r="AG6" s="18">
        <v>4032</v>
      </c>
      <c r="AH6" s="18">
        <v>0</v>
      </c>
      <c r="AI6" s="14" t="s">
        <v>44</v>
      </c>
    </row>
    <row r="7" spans="1:35" ht="16.5" customHeight="1">
      <c r="A7">
        <v>6146</v>
      </c>
      <c r="B7" s="12" t="str">
        <f t="shared" si="0"/>
        <v>ZeroZero</v>
      </c>
      <c r="C7" s="13" t="s">
        <v>237</v>
      </c>
      <c r="D7" s="14" t="s">
        <v>230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17" t="str">
        <f>IFERROR(VLOOKUP(C7,#REF!,8,FALSE),"")</f>
        <v/>
      </c>
      <c r="J7" s="18">
        <v>0</v>
      </c>
      <c r="K7" s="18">
        <v>0</v>
      </c>
      <c r="L7" s="17" t="str">
        <f>IFERROR(VLOOKUP(C7,#REF!,11,FALSE),"")</f>
        <v/>
      </c>
      <c r="M7" s="18">
        <v>42000</v>
      </c>
      <c r="N7" s="19" t="s">
        <v>58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42000</v>
      </c>
      <c r="U7" s="18">
        <v>0</v>
      </c>
      <c r="V7" s="18">
        <v>0</v>
      </c>
      <c r="W7" s="18">
        <v>0</v>
      </c>
      <c r="X7" s="22">
        <v>42000</v>
      </c>
      <c r="Y7" s="16" t="s">
        <v>39</v>
      </c>
      <c r="Z7" s="23" t="s">
        <v>39</v>
      </c>
      <c r="AA7" s="22">
        <v>0</v>
      </c>
      <c r="AB7" s="18" t="s">
        <v>39</v>
      </c>
      <c r="AC7" s="24" t="s">
        <v>43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44</v>
      </c>
    </row>
    <row r="8" spans="1:35" ht="16.5" customHeight="1">
      <c r="A8">
        <v>3034</v>
      </c>
      <c r="B8" s="12" t="str">
        <f t="shared" si="0"/>
        <v>ZeroZero</v>
      </c>
      <c r="C8" s="13" t="s">
        <v>182</v>
      </c>
      <c r="D8" s="14" t="s">
        <v>53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17" t="str">
        <f>IFERROR(VLOOKUP(C8,#REF!,8,FALSE),"")</f>
        <v/>
      </c>
      <c r="J8" s="18">
        <v>300000</v>
      </c>
      <c r="K8" s="18">
        <v>300000</v>
      </c>
      <c r="L8" s="17" t="str">
        <f>IFERROR(VLOOKUP(C8,#REF!,11,FALSE),"")</f>
        <v/>
      </c>
      <c r="M8" s="18">
        <v>876000</v>
      </c>
      <c r="N8" s="19" t="s">
        <v>55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873000</v>
      </c>
      <c r="U8" s="18">
        <v>0</v>
      </c>
      <c r="V8" s="18">
        <v>3000</v>
      </c>
      <c r="W8" s="18">
        <v>0</v>
      </c>
      <c r="X8" s="22">
        <v>1176000</v>
      </c>
      <c r="Y8" s="16" t="s">
        <v>39</v>
      </c>
      <c r="Z8" s="23" t="s">
        <v>39</v>
      </c>
      <c r="AA8" s="22">
        <v>0</v>
      </c>
      <c r="AB8" s="18">
        <v>0</v>
      </c>
      <c r="AC8" s="24" t="s">
        <v>43</v>
      </c>
      <c r="AD8" s="25" t="str">
        <f t="shared" si="5"/>
        <v>E</v>
      </c>
      <c r="AE8" s="18">
        <v>0</v>
      </c>
      <c r="AF8" s="18">
        <v>0</v>
      </c>
      <c r="AG8" s="18">
        <v>3000</v>
      </c>
      <c r="AH8" s="18">
        <v>0</v>
      </c>
      <c r="AI8" s="14" t="s">
        <v>44</v>
      </c>
    </row>
    <row r="9" spans="1:35" ht="16.5" customHeight="1">
      <c r="A9">
        <v>6171</v>
      </c>
      <c r="B9" s="12" t="str">
        <f t="shared" si="0"/>
        <v>ZeroZero</v>
      </c>
      <c r="C9" s="13" t="s">
        <v>122</v>
      </c>
      <c r="D9" s="14" t="s">
        <v>41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57000</v>
      </c>
      <c r="K9" s="18">
        <v>33000</v>
      </c>
      <c r="L9" s="17" t="str">
        <f>IFERROR(VLOOKUP(C9,#REF!,11,FALSE),"")</f>
        <v/>
      </c>
      <c r="M9" s="18">
        <v>15000</v>
      </c>
      <c r="N9" s="19" t="s">
        <v>47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15000</v>
      </c>
      <c r="U9" s="18">
        <v>0</v>
      </c>
      <c r="V9" s="18">
        <v>0</v>
      </c>
      <c r="W9" s="18">
        <v>0</v>
      </c>
      <c r="X9" s="22">
        <v>72000</v>
      </c>
      <c r="Y9" s="16" t="s">
        <v>39</v>
      </c>
      <c r="Z9" s="23" t="s">
        <v>39</v>
      </c>
      <c r="AA9" s="22">
        <v>0</v>
      </c>
      <c r="AB9" s="18">
        <v>0</v>
      </c>
      <c r="AC9" s="24" t="s">
        <v>43</v>
      </c>
      <c r="AD9" s="25" t="str">
        <f t="shared" si="5"/>
        <v>E</v>
      </c>
      <c r="AE9" s="18">
        <v>0</v>
      </c>
      <c r="AF9" s="18">
        <v>0</v>
      </c>
      <c r="AG9" s="18">
        <v>14784</v>
      </c>
      <c r="AH9" s="18">
        <v>0</v>
      </c>
      <c r="AI9" s="14" t="s">
        <v>44</v>
      </c>
    </row>
    <row r="10" spans="1:35" ht="16.5" customHeight="1">
      <c r="A10">
        <v>9195</v>
      </c>
      <c r="B10" s="12" t="str">
        <f t="shared" si="0"/>
        <v>FCST</v>
      </c>
      <c r="C10" s="13" t="s">
        <v>235</v>
      </c>
      <c r="D10" s="14" t="s">
        <v>230</v>
      </c>
      <c r="E10" s="15" t="str">
        <f t="shared" si="1"/>
        <v>前八週無拉料</v>
      </c>
      <c r="F10" s="16">
        <f t="shared" si="2"/>
        <v>30</v>
      </c>
      <c r="G10" s="16" t="str">
        <f t="shared" si="3"/>
        <v>--</v>
      </c>
      <c r="H10" s="16">
        <f t="shared" si="4"/>
        <v>21</v>
      </c>
      <c r="I10" s="17" t="str">
        <f>IFERROR(VLOOKUP(C10,#REF!,8,FALSE),"")</f>
        <v/>
      </c>
      <c r="J10" s="18">
        <v>28000</v>
      </c>
      <c r="K10" s="18">
        <v>0</v>
      </c>
      <c r="L10" s="17" t="str">
        <f>IFERROR(VLOOKUP(C10,#REF!,11,FALSE),"")</f>
        <v/>
      </c>
      <c r="M10" s="18">
        <v>40000</v>
      </c>
      <c r="N10" s="19" t="s">
        <v>58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40000</v>
      </c>
      <c r="U10" s="18">
        <v>0</v>
      </c>
      <c r="V10" s="18">
        <v>0</v>
      </c>
      <c r="W10" s="18">
        <v>0</v>
      </c>
      <c r="X10" s="22">
        <v>68000</v>
      </c>
      <c r="Y10" s="16" t="s">
        <v>39</v>
      </c>
      <c r="Z10" s="23">
        <v>51.1</v>
      </c>
      <c r="AA10" s="22">
        <v>0</v>
      </c>
      <c r="AB10" s="18">
        <v>1332</v>
      </c>
      <c r="AC10" s="24" t="s">
        <v>60</v>
      </c>
      <c r="AD10" s="25" t="str">
        <f t="shared" si="5"/>
        <v>F</v>
      </c>
      <c r="AE10" s="18">
        <v>0</v>
      </c>
      <c r="AF10" s="18">
        <v>12000</v>
      </c>
      <c r="AG10" s="18">
        <v>12000</v>
      </c>
      <c r="AH10" s="18">
        <v>0</v>
      </c>
      <c r="AI10" s="14" t="s">
        <v>44</v>
      </c>
    </row>
    <row r="11" spans="1:35" ht="16.5" customHeight="1">
      <c r="A11">
        <v>6102</v>
      </c>
      <c r="B11" s="12" t="str">
        <f t="shared" si="0"/>
        <v>ZeroZero</v>
      </c>
      <c r="C11" s="13" t="s">
        <v>227</v>
      </c>
      <c r="D11" s="14" t="s">
        <v>49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0</v>
      </c>
      <c r="K11" s="18">
        <v>0</v>
      </c>
      <c r="L11" s="17" t="str">
        <f>IFERROR(VLOOKUP(C11,#REF!,11,FALSE),"")</f>
        <v/>
      </c>
      <c r="M11" s="18">
        <v>130000</v>
      </c>
      <c r="N11" s="19" t="s">
        <v>50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130000</v>
      </c>
      <c r="U11" s="18">
        <v>0</v>
      </c>
      <c r="V11" s="18">
        <v>0</v>
      </c>
      <c r="W11" s="18">
        <v>0</v>
      </c>
      <c r="X11" s="22">
        <v>130000</v>
      </c>
      <c r="Y11" s="16" t="s">
        <v>39</v>
      </c>
      <c r="Z11" s="23" t="s">
        <v>39</v>
      </c>
      <c r="AA11" s="22">
        <v>0</v>
      </c>
      <c r="AB11" s="18" t="s">
        <v>39</v>
      </c>
      <c r="AC11" s="24" t="s">
        <v>43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44</v>
      </c>
    </row>
    <row r="12" spans="1:35" ht="16.5" customHeight="1">
      <c r="A12">
        <v>6116</v>
      </c>
      <c r="B12" s="12" t="str">
        <f t="shared" si="0"/>
        <v>ZeroZero</v>
      </c>
      <c r="C12" s="13" t="s">
        <v>296</v>
      </c>
      <c r="D12" s="14" t="s">
        <v>53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17" t="str">
        <f>IFERROR(VLOOKUP(C12,#REF!,8,FALSE),"")</f>
        <v/>
      </c>
      <c r="J12" s="18">
        <v>0</v>
      </c>
      <c r="K12" s="18">
        <v>0</v>
      </c>
      <c r="L12" s="17" t="str">
        <f>IFERROR(VLOOKUP(C12,#REF!,11,FALSE),"")</f>
        <v/>
      </c>
      <c r="M12" s="18">
        <v>2260</v>
      </c>
      <c r="N12" s="19" t="s">
        <v>50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2260</v>
      </c>
      <c r="U12" s="18">
        <v>0</v>
      </c>
      <c r="V12" s="18">
        <v>0</v>
      </c>
      <c r="W12" s="18">
        <v>0</v>
      </c>
      <c r="X12" s="22">
        <v>2260</v>
      </c>
      <c r="Y12" s="16" t="s">
        <v>39</v>
      </c>
      <c r="Z12" s="23" t="s">
        <v>39</v>
      </c>
      <c r="AA12" s="22">
        <v>0</v>
      </c>
      <c r="AB12" s="18" t="s">
        <v>39</v>
      </c>
      <c r="AC12" s="24" t="s">
        <v>43</v>
      </c>
      <c r="AD12" s="25" t="str">
        <f t="shared" si="5"/>
        <v>E</v>
      </c>
      <c r="AE12" s="18">
        <v>0</v>
      </c>
      <c r="AF12" s="18">
        <v>0</v>
      </c>
      <c r="AG12" s="18">
        <v>0</v>
      </c>
      <c r="AH12" s="18">
        <v>0</v>
      </c>
      <c r="AI12" s="14" t="s">
        <v>44</v>
      </c>
    </row>
    <row r="13" spans="1:35" ht="16.5" customHeight="1">
      <c r="A13">
        <v>6080</v>
      </c>
      <c r="B13" s="12" t="str">
        <f t="shared" si="0"/>
        <v>ZeroZero</v>
      </c>
      <c r="C13" s="13" t="s">
        <v>224</v>
      </c>
      <c r="D13" s="14" t="s">
        <v>49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51000</v>
      </c>
      <c r="N13" s="19" t="s">
        <v>50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51000</v>
      </c>
      <c r="U13" s="18">
        <v>0</v>
      </c>
      <c r="V13" s="18">
        <v>0</v>
      </c>
      <c r="W13" s="18">
        <v>0</v>
      </c>
      <c r="X13" s="22">
        <v>51000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43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44</v>
      </c>
    </row>
    <row r="14" spans="1:35" ht="16.5" customHeight="1">
      <c r="A14">
        <v>6083</v>
      </c>
      <c r="B14" s="12" t="str">
        <f t="shared" si="0"/>
        <v>OverStock</v>
      </c>
      <c r="C14" s="13" t="s">
        <v>232</v>
      </c>
      <c r="D14" s="14" t="s">
        <v>230</v>
      </c>
      <c r="E14" s="15">
        <f t="shared" si="1"/>
        <v>12</v>
      </c>
      <c r="F14" s="16">
        <f t="shared" si="2"/>
        <v>39.700000000000003</v>
      </c>
      <c r="G14" s="16">
        <f t="shared" si="3"/>
        <v>140</v>
      </c>
      <c r="H14" s="16">
        <f t="shared" si="4"/>
        <v>463.6</v>
      </c>
      <c r="I14" s="17" t="str">
        <f>IFERROR(VLOOKUP(C14,#REF!,8,FALSE),"")</f>
        <v/>
      </c>
      <c r="J14" s="18">
        <v>70000</v>
      </c>
      <c r="K14" s="18">
        <v>32000</v>
      </c>
      <c r="L14" s="17" t="str">
        <f>IFERROR(VLOOKUP(C14,#REF!,11,FALSE),"")</f>
        <v/>
      </c>
      <c r="M14" s="18">
        <v>6000</v>
      </c>
      <c r="N14" s="19" t="s">
        <v>58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6000</v>
      </c>
      <c r="U14" s="18">
        <v>0</v>
      </c>
      <c r="V14" s="18">
        <v>0</v>
      </c>
      <c r="W14" s="18">
        <v>0</v>
      </c>
      <c r="X14" s="22">
        <v>76000</v>
      </c>
      <c r="Y14" s="16">
        <v>152</v>
      </c>
      <c r="Z14" s="23">
        <v>503.3</v>
      </c>
      <c r="AA14" s="22">
        <v>500</v>
      </c>
      <c r="AB14" s="18">
        <v>151</v>
      </c>
      <c r="AC14" s="24">
        <v>0.3</v>
      </c>
      <c r="AD14" s="25">
        <f t="shared" si="5"/>
        <v>50</v>
      </c>
      <c r="AE14" s="18">
        <v>11740</v>
      </c>
      <c r="AF14" s="18">
        <v>0</v>
      </c>
      <c r="AG14" s="18">
        <v>0</v>
      </c>
      <c r="AH14" s="18">
        <v>0</v>
      </c>
      <c r="AI14" s="14" t="s">
        <v>44</v>
      </c>
    </row>
    <row r="15" spans="1:35" ht="16.5" customHeight="1">
      <c r="A15">
        <v>6112</v>
      </c>
      <c r="B15" s="12" t="str">
        <f t="shared" si="0"/>
        <v>OverStock</v>
      </c>
      <c r="C15" s="13" t="s">
        <v>171</v>
      </c>
      <c r="D15" s="14" t="s">
        <v>119</v>
      </c>
      <c r="E15" s="15">
        <f t="shared" si="1"/>
        <v>30</v>
      </c>
      <c r="F15" s="16">
        <f t="shared" si="2"/>
        <v>12</v>
      </c>
      <c r="G15" s="16">
        <f t="shared" si="3"/>
        <v>75</v>
      </c>
      <c r="H15" s="16">
        <f t="shared" si="4"/>
        <v>30</v>
      </c>
      <c r="I15" s="17" t="str">
        <f>IFERROR(VLOOKUP(C15,#REF!,8,FALSE),"")</f>
        <v/>
      </c>
      <c r="J15" s="18">
        <v>30000</v>
      </c>
      <c r="K15" s="18">
        <v>24000</v>
      </c>
      <c r="L15" s="17" t="str">
        <f>IFERROR(VLOOKUP(C15,#REF!,11,FALSE),"")</f>
        <v/>
      </c>
      <c r="M15" s="18">
        <v>12000</v>
      </c>
      <c r="N15" s="19" t="s">
        <v>58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6000</v>
      </c>
      <c r="U15" s="18">
        <v>0</v>
      </c>
      <c r="V15" s="18">
        <v>6000</v>
      </c>
      <c r="W15" s="18">
        <v>0</v>
      </c>
      <c r="X15" s="22">
        <v>42000</v>
      </c>
      <c r="Y15" s="16">
        <v>105</v>
      </c>
      <c r="Z15" s="23">
        <v>42</v>
      </c>
      <c r="AA15" s="22">
        <v>400</v>
      </c>
      <c r="AB15" s="18">
        <v>999</v>
      </c>
      <c r="AC15" s="24">
        <v>2.5</v>
      </c>
      <c r="AD15" s="25">
        <f t="shared" si="5"/>
        <v>150</v>
      </c>
      <c r="AE15" s="18">
        <v>0</v>
      </c>
      <c r="AF15" s="18">
        <v>0</v>
      </c>
      <c r="AG15" s="18">
        <v>28542</v>
      </c>
      <c r="AH15" s="18">
        <v>0</v>
      </c>
      <c r="AI15" s="14" t="s">
        <v>44</v>
      </c>
    </row>
    <row r="16" spans="1:35" ht="16.5" customHeight="1">
      <c r="A16">
        <v>6123</v>
      </c>
      <c r="B16" s="12" t="str">
        <f t="shared" si="0"/>
        <v>ZeroZero</v>
      </c>
      <c r="C16" s="13" t="s">
        <v>70</v>
      </c>
      <c r="D16" s="14" t="s">
        <v>57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60000</v>
      </c>
      <c r="N16" s="19" t="s">
        <v>47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60000</v>
      </c>
      <c r="U16" s="18">
        <v>0</v>
      </c>
      <c r="V16" s="18">
        <v>0</v>
      </c>
      <c r="W16" s="18">
        <v>0</v>
      </c>
      <c r="X16" s="22">
        <v>60000</v>
      </c>
      <c r="Y16" s="16" t="s">
        <v>39</v>
      </c>
      <c r="Z16" s="23" t="s">
        <v>39</v>
      </c>
      <c r="AA16" s="22">
        <v>0</v>
      </c>
      <c r="AB16" s="18" t="s">
        <v>39</v>
      </c>
      <c r="AC16" s="24" t="s">
        <v>43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44</v>
      </c>
    </row>
    <row r="17" spans="1:35" ht="16.5" customHeight="1">
      <c r="A17">
        <v>6113</v>
      </c>
      <c r="B17" s="12" t="str">
        <f t="shared" si="0"/>
        <v>ZeroZero</v>
      </c>
      <c r="C17" s="13" t="s">
        <v>294</v>
      </c>
      <c r="D17" s="14" t="s">
        <v>53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0</v>
      </c>
      <c r="K17" s="18">
        <v>0</v>
      </c>
      <c r="L17" s="17" t="str">
        <f>IFERROR(VLOOKUP(C17,#REF!,11,FALSE),"")</f>
        <v/>
      </c>
      <c r="M17" s="18">
        <v>2740</v>
      </c>
      <c r="N17" s="19" t="s">
        <v>50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2740</v>
      </c>
      <c r="U17" s="18">
        <v>0</v>
      </c>
      <c r="V17" s="18">
        <v>0</v>
      </c>
      <c r="W17" s="18">
        <v>0</v>
      </c>
      <c r="X17" s="22">
        <v>2740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43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6088</v>
      </c>
      <c r="B18" s="12" t="str">
        <f t="shared" si="0"/>
        <v>FCST</v>
      </c>
      <c r="C18" s="13" t="s">
        <v>59</v>
      </c>
      <c r="D18" s="14" t="s">
        <v>57</v>
      </c>
      <c r="E18" s="15" t="str">
        <f t="shared" si="1"/>
        <v>前八週無拉料</v>
      </c>
      <c r="F18" s="16">
        <f t="shared" si="2"/>
        <v>80.900000000000006</v>
      </c>
      <c r="G18" s="16" t="str">
        <f t="shared" si="3"/>
        <v>--</v>
      </c>
      <c r="H18" s="16">
        <f t="shared" si="4"/>
        <v>18</v>
      </c>
      <c r="I18" s="17" t="str">
        <f>IFERROR(VLOOKUP(C18,#REF!,8,FALSE),"")</f>
        <v/>
      </c>
      <c r="J18" s="18">
        <v>10000</v>
      </c>
      <c r="K18" s="18">
        <v>10000</v>
      </c>
      <c r="L18" s="17" t="str">
        <f>IFERROR(VLOOKUP(C18,#REF!,11,FALSE),"")</f>
        <v/>
      </c>
      <c r="M18" s="18">
        <v>45000</v>
      </c>
      <c r="N18" s="19" t="s">
        <v>58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45000</v>
      </c>
      <c r="U18" s="18">
        <v>0</v>
      </c>
      <c r="V18" s="18">
        <v>0</v>
      </c>
      <c r="W18" s="18">
        <v>0</v>
      </c>
      <c r="X18" s="22">
        <v>55000</v>
      </c>
      <c r="Y18" s="16" t="s">
        <v>39</v>
      </c>
      <c r="Z18" s="23">
        <v>98.9</v>
      </c>
      <c r="AA18" s="22">
        <v>0</v>
      </c>
      <c r="AB18" s="18">
        <v>556</v>
      </c>
      <c r="AC18" s="24" t="s">
        <v>60</v>
      </c>
      <c r="AD18" s="25" t="str">
        <f t="shared" si="5"/>
        <v>F</v>
      </c>
      <c r="AE18" s="18">
        <v>5000</v>
      </c>
      <c r="AF18" s="18">
        <v>0</v>
      </c>
      <c r="AG18" s="18">
        <v>0</v>
      </c>
      <c r="AH18" s="18">
        <v>0</v>
      </c>
      <c r="AI18" s="14" t="s">
        <v>44</v>
      </c>
    </row>
    <row r="19" spans="1:35" ht="16.5" customHeight="1">
      <c r="A19">
        <v>6106</v>
      </c>
      <c r="B19" s="12" t="str">
        <f t="shared" si="0"/>
        <v>ZeroZero</v>
      </c>
      <c r="C19" s="13" t="s">
        <v>105</v>
      </c>
      <c r="D19" s="14" t="s">
        <v>57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0</v>
      </c>
      <c r="K19" s="18">
        <v>0</v>
      </c>
      <c r="L19" s="17" t="str">
        <f>IFERROR(VLOOKUP(C19,#REF!,11,FALSE),"")</f>
        <v/>
      </c>
      <c r="M19" s="18">
        <v>120000</v>
      </c>
      <c r="N19" s="19" t="s">
        <v>58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120000</v>
      </c>
      <c r="U19" s="18">
        <v>0</v>
      </c>
      <c r="V19" s="18">
        <v>0</v>
      </c>
      <c r="W19" s="18">
        <v>0</v>
      </c>
      <c r="X19" s="22">
        <v>120000</v>
      </c>
      <c r="Y19" s="16" t="s">
        <v>39</v>
      </c>
      <c r="Z19" s="23" t="s">
        <v>39</v>
      </c>
      <c r="AA19" s="22">
        <v>0</v>
      </c>
      <c r="AB19" s="18">
        <v>0</v>
      </c>
      <c r="AC19" s="24" t="s">
        <v>43</v>
      </c>
      <c r="AD19" s="25" t="str">
        <f t="shared" si="5"/>
        <v>E</v>
      </c>
      <c r="AE19" s="18">
        <v>5000</v>
      </c>
      <c r="AF19" s="18">
        <v>0</v>
      </c>
      <c r="AG19" s="18">
        <v>0</v>
      </c>
      <c r="AH19" s="18">
        <v>0</v>
      </c>
      <c r="AI19" s="14" t="s">
        <v>44</v>
      </c>
    </row>
    <row r="20" spans="1:35" ht="16.5" customHeight="1">
      <c r="A20">
        <v>6093</v>
      </c>
      <c r="B20" s="12" t="str">
        <f t="shared" si="0"/>
        <v>ZeroZero</v>
      </c>
      <c r="C20" s="13" t="s">
        <v>228</v>
      </c>
      <c r="D20" s="14" t="s">
        <v>49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48000</v>
      </c>
      <c r="N20" s="19" t="s">
        <v>50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48000</v>
      </c>
      <c r="U20" s="18">
        <v>0</v>
      </c>
      <c r="V20" s="18">
        <v>0</v>
      </c>
      <c r="W20" s="18">
        <v>0</v>
      </c>
      <c r="X20" s="22">
        <v>48000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43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6096</v>
      </c>
      <c r="B21" s="12" t="str">
        <f t="shared" si="0"/>
        <v>ZeroZero</v>
      </c>
      <c r="C21" s="13" t="s">
        <v>66</v>
      </c>
      <c r="D21" s="14" t="s">
        <v>57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0</v>
      </c>
      <c r="K21" s="18">
        <v>0</v>
      </c>
      <c r="L21" s="17" t="str">
        <f>IFERROR(VLOOKUP(C21,#REF!,11,FALSE),"")</f>
        <v/>
      </c>
      <c r="M21" s="18">
        <v>15000</v>
      </c>
      <c r="N21" s="19" t="s">
        <v>47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15000</v>
      </c>
      <c r="U21" s="18">
        <v>0</v>
      </c>
      <c r="V21" s="18">
        <v>0</v>
      </c>
      <c r="W21" s="18">
        <v>0</v>
      </c>
      <c r="X21" s="22">
        <v>15000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43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44</v>
      </c>
    </row>
    <row r="22" spans="1:35" ht="16.5" customHeight="1">
      <c r="A22">
        <v>6087</v>
      </c>
      <c r="B22" s="12" t="str">
        <f t="shared" si="0"/>
        <v>ZeroZero</v>
      </c>
      <c r="C22" s="13" t="s">
        <v>67</v>
      </c>
      <c r="D22" s="14" t="s">
        <v>57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0</v>
      </c>
      <c r="K22" s="18">
        <v>0</v>
      </c>
      <c r="L22" s="17" t="str">
        <f>IFERROR(VLOOKUP(C22,#REF!,11,FALSE),"")</f>
        <v/>
      </c>
      <c r="M22" s="18">
        <v>15000</v>
      </c>
      <c r="N22" s="19" t="s">
        <v>47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15000</v>
      </c>
      <c r="U22" s="18">
        <v>0</v>
      </c>
      <c r="V22" s="18">
        <v>0</v>
      </c>
      <c r="W22" s="18">
        <v>0</v>
      </c>
      <c r="X22" s="22">
        <v>15000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43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44</v>
      </c>
    </row>
    <row r="23" spans="1:35" ht="16.5" customHeight="1">
      <c r="A23">
        <v>6121</v>
      </c>
      <c r="B23" s="12" t="str">
        <f t="shared" si="0"/>
        <v>ZeroZero</v>
      </c>
      <c r="C23" s="13" t="s">
        <v>329</v>
      </c>
      <c r="D23" s="14" t="s">
        <v>204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0</v>
      </c>
      <c r="K23" s="18">
        <v>0</v>
      </c>
      <c r="L23" s="17" t="str">
        <f>IFERROR(VLOOKUP(C23,#REF!,11,FALSE),"")</f>
        <v/>
      </c>
      <c r="M23" s="18">
        <v>4612</v>
      </c>
      <c r="N23" s="19" t="s">
        <v>58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4612</v>
      </c>
      <c r="U23" s="18">
        <v>0</v>
      </c>
      <c r="V23" s="18">
        <v>0</v>
      </c>
      <c r="W23" s="18">
        <v>0</v>
      </c>
      <c r="X23" s="22">
        <v>4612</v>
      </c>
      <c r="Y23" s="16" t="s">
        <v>39</v>
      </c>
      <c r="Z23" s="23" t="s">
        <v>39</v>
      </c>
      <c r="AA23" s="22">
        <v>0</v>
      </c>
      <c r="AB23" s="18" t="s">
        <v>39</v>
      </c>
      <c r="AC23" s="24" t="s">
        <v>43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44</v>
      </c>
    </row>
    <row r="24" spans="1:35" ht="16.5" customHeight="1">
      <c r="A24">
        <v>9101</v>
      </c>
      <c r="B24" s="12" t="str">
        <f t="shared" si="0"/>
        <v>ZeroZero</v>
      </c>
      <c r="C24" s="13" t="s">
        <v>316</v>
      </c>
      <c r="D24" s="14" t="s">
        <v>53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17" t="str">
        <f>IFERROR(VLOOKUP(C24,#REF!,8,FALSE),"")</f>
        <v/>
      </c>
      <c r="J24" s="18">
        <v>0</v>
      </c>
      <c r="K24" s="18">
        <v>0</v>
      </c>
      <c r="L24" s="17" t="str">
        <f>IFERROR(VLOOKUP(C24,#REF!,11,FALSE),"")</f>
        <v/>
      </c>
      <c r="M24" s="18">
        <v>626</v>
      </c>
      <c r="N24" s="19" t="s">
        <v>50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626</v>
      </c>
      <c r="U24" s="18">
        <v>0</v>
      </c>
      <c r="V24" s="18">
        <v>0</v>
      </c>
      <c r="W24" s="18">
        <v>0</v>
      </c>
      <c r="X24" s="22">
        <v>626</v>
      </c>
      <c r="Y24" s="16" t="s">
        <v>39</v>
      </c>
      <c r="Z24" s="23" t="s">
        <v>39</v>
      </c>
      <c r="AA24" s="22">
        <v>0</v>
      </c>
      <c r="AB24" s="18" t="s">
        <v>39</v>
      </c>
      <c r="AC24" s="24" t="s">
        <v>43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44</v>
      </c>
    </row>
    <row r="25" spans="1:35" ht="16.5" customHeight="1">
      <c r="A25">
        <v>9129</v>
      </c>
      <c r="B25" s="12" t="str">
        <f t="shared" si="0"/>
        <v>ZeroZero</v>
      </c>
      <c r="C25" s="13" t="s">
        <v>269</v>
      </c>
      <c r="D25" s="14" t="s">
        <v>154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28000</v>
      </c>
      <c r="N25" s="19" t="s">
        <v>58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28000</v>
      </c>
      <c r="U25" s="18">
        <v>0</v>
      </c>
      <c r="V25" s="18">
        <v>0</v>
      </c>
      <c r="W25" s="18">
        <v>0</v>
      </c>
      <c r="X25" s="22">
        <v>28000</v>
      </c>
      <c r="Y25" s="16" t="s">
        <v>39</v>
      </c>
      <c r="Z25" s="23" t="s">
        <v>39</v>
      </c>
      <c r="AA25" s="22">
        <v>0</v>
      </c>
      <c r="AB25" s="18" t="s">
        <v>39</v>
      </c>
      <c r="AC25" s="24" t="s">
        <v>43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44</v>
      </c>
    </row>
    <row r="26" spans="1:35" ht="16.5" customHeight="1">
      <c r="A26">
        <v>6104</v>
      </c>
      <c r="B26" s="12" t="str">
        <f t="shared" si="0"/>
        <v>ZeroZero</v>
      </c>
      <c r="C26" s="13" t="s">
        <v>104</v>
      </c>
      <c r="D26" s="14" t="s">
        <v>57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0</v>
      </c>
      <c r="K26" s="18">
        <v>0</v>
      </c>
      <c r="L26" s="17" t="str">
        <f>IFERROR(VLOOKUP(C26,#REF!,11,FALSE),"")</f>
        <v/>
      </c>
      <c r="M26" s="18">
        <v>25000</v>
      </c>
      <c r="N26" s="19" t="s">
        <v>58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25000</v>
      </c>
      <c r="U26" s="18">
        <v>0</v>
      </c>
      <c r="V26" s="18">
        <v>0</v>
      </c>
      <c r="W26" s="18">
        <v>0</v>
      </c>
      <c r="X26" s="22">
        <v>25000</v>
      </c>
      <c r="Y26" s="16" t="s">
        <v>39</v>
      </c>
      <c r="Z26" s="23" t="s">
        <v>39</v>
      </c>
      <c r="AA26" s="22">
        <v>0</v>
      </c>
      <c r="AB26" s="18" t="s">
        <v>39</v>
      </c>
      <c r="AC26" s="24" t="s">
        <v>43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9131</v>
      </c>
      <c r="B27" s="12" t="str">
        <f t="shared" si="0"/>
        <v>ZeroZero</v>
      </c>
      <c r="C27" s="13" t="s">
        <v>62</v>
      </c>
      <c r="D27" s="14" t="s">
        <v>57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5000</v>
      </c>
      <c r="N27" s="19" t="s">
        <v>47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5000</v>
      </c>
      <c r="U27" s="18">
        <v>0</v>
      </c>
      <c r="V27" s="18">
        <v>0</v>
      </c>
      <c r="W27" s="18">
        <v>0</v>
      </c>
      <c r="X27" s="22">
        <v>5000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6124</v>
      </c>
      <c r="B28" s="12" t="str">
        <f t="shared" si="0"/>
        <v>ZeroZero</v>
      </c>
      <c r="C28" s="13" t="s">
        <v>312</v>
      </c>
      <c r="D28" s="14" t="s">
        <v>53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12000</v>
      </c>
      <c r="N28" s="19" t="s">
        <v>55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0</v>
      </c>
      <c r="U28" s="18">
        <v>0</v>
      </c>
      <c r="V28" s="18">
        <v>12000</v>
      </c>
      <c r="W28" s="18">
        <v>0</v>
      </c>
      <c r="X28" s="22">
        <v>12000</v>
      </c>
      <c r="Y28" s="16" t="s">
        <v>39</v>
      </c>
      <c r="Z28" s="23" t="s">
        <v>39</v>
      </c>
      <c r="AA28" s="22">
        <v>0</v>
      </c>
      <c r="AB28" s="18">
        <v>0</v>
      </c>
      <c r="AC28" s="24" t="s">
        <v>43</v>
      </c>
      <c r="AD28" s="25" t="str">
        <f t="shared" si="5"/>
        <v>E</v>
      </c>
      <c r="AE28" s="18">
        <v>12000</v>
      </c>
      <c r="AF28" s="18">
        <v>0</v>
      </c>
      <c r="AG28" s="18">
        <v>0</v>
      </c>
      <c r="AH28" s="18">
        <v>0</v>
      </c>
      <c r="AI28" s="14" t="s">
        <v>44</v>
      </c>
    </row>
    <row r="29" spans="1:35" ht="16.5" customHeight="1">
      <c r="A29">
        <v>6105</v>
      </c>
      <c r="B29" s="12" t="str">
        <f t="shared" si="0"/>
        <v>ZeroZero</v>
      </c>
      <c r="C29" s="13" t="s">
        <v>115</v>
      </c>
      <c r="D29" s="14" t="s">
        <v>113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5000</v>
      </c>
      <c r="N29" s="19" t="s">
        <v>58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5000</v>
      </c>
      <c r="U29" s="18">
        <v>0</v>
      </c>
      <c r="V29" s="18">
        <v>0</v>
      </c>
      <c r="W29" s="18">
        <v>0</v>
      </c>
      <c r="X29" s="22">
        <v>5000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43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44</v>
      </c>
    </row>
    <row r="30" spans="1:35" ht="16.5" customHeight="1">
      <c r="A30">
        <v>6074</v>
      </c>
      <c r="B30" s="12" t="str">
        <f t="shared" si="0"/>
        <v>ZeroZero</v>
      </c>
      <c r="C30" s="13" t="s">
        <v>73</v>
      </c>
      <c r="D30" s="14" t="s">
        <v>57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5000</v>
      </c>
      <c r="N30" s="19" t="s">
        <v>58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5000</v>
      </c>
      <c r="U30" s="18">
        <v>0</v>
      </c>
      <c r="V30" s="18">
        <v>0</v>
      </c>
      <c r="W30" s="18">
        <v>0</v>
      </c>
      <c r="X30" s="22">
        <v>5000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43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44</v>
      </c>
    </row>
    <row r="31" spans="1:35" ht="16.5" customHeight="1">
      <c r="A31">
        <v>6085</v>
      </c>
      <c r="B31" s="12" t="str">
        <f t="shared" si="0"/>
        <v>FCST</v>
      </c>
      <c r="C31" s="13" t="s">
        <v>338</v>
      </c>
      <c r="D31" s="14" t="s">
        <v>57</v>
      </c>
      <c r="E31" s="15" t="str">
        <f t="shared" si="1"/>
        <v>前八週無拉料</v>
      </c>
      <c r="F31" s="16">
        <f t="shared" si="2"/>
        <v>8.6999999999999993</v>
      </c>
      <c r="G31" s="16" t="str">
        <f t="shared" si="3"/>
        <v>--</v>
      </c>
      <c r="H31" s="16">
        <f t="shared" si="4"/>
        <v>8.6999999999999993</v>
      </c>
      <c r="I31" s="17" t="str">
        <f>IFERROR(VLOOKUP(C31,#REF!,8,FALSE),"")</f>
        <v/>
      </c>
      <c r="J31" s="18">
        <v>5000</v>
      </c>
      <c r="K31" s="18">
        <v>0</v>
      </c>
      <c r="L31" s="17" t="str">
        <f>IFERROR(VLOOKUP(C31,#REF!,11,FALSE),"")</f>
        <v/>
      </c>
      <c r="M31" s="18">
        <v>5000</v>
      </c>
      <c r="N31" s="19" t="s">
        <v>47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5000</v>
      </c>
      <c r="U31" s="18">
        <v>0</v>
      </c>
      <c r="V31" s="18">
        <v>0</v>
      </c>
      <c r="W31" s="18">
        <v>0</v>
      </c>
      <c r="X31" s="22">
        <v>10000</v>
      </c>
      <c r="Y31" s="16" t="s">
        <v>39</v>
      </c>
      <c r="Z31" s="23">
        <v>17.399999999999999</v>
      </c>
      <c r="AA31" s="22">
        <v>0</v>
      </c>
      <c r="AB31" s="18">
        <v>575</v>
      </c>
      <c r="AC31" s="24" t="s">
        <v>60</v>
      </c>
      <c r="AD31" s="25" t="str">
        <f t="shared" si="5"/>
        <v>F</v>
      </c>
      <c r="AE31" s="18">
        <v>0</v>
      </c>
      <c r="AF31" s="18">
        <v>5173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6109</v>
      </c>
      <c r="B32" s="12" t="str">
        <f t="shared" si="0"/>
        <v>ZeroZero</v>
      </c>
      <c r="C32" s="13" t="s">
        <v>330</v>
      </c>
      <c r="D32" s="14" t="s">
        <v>204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3336</v>
      </c>
      <c r="N32" s="19" t="s">
        <v>58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3336</v>
      </c>
      <c r="U32" s="18">
        <v>0</v>
      </c>
      <c r="V32" s="18">
        <v>0</v>
      </c>
      <c r="W32" s="18">
        <v>0</v>
      </c>
      <c r="X32" s="22">
        <v>3336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43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6115</v>
      </c>
      <c r="B33" s="12" t="str">
        <f t="shared" si="0"/>
        <v>ZeroZero</v>
      </c>
      <c r="C33" s="13" t="s">
        <v>80</v>
      </c>
      <c r="D33" s="14" t="s">
        <v>78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2500</v>
      </c>
      <c r="N33" s="19" t="s">
        <v>58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2500</v>
      </c>
      <c r="U33" s="18">
        <v>0</v>
      </c>
      <c r="V33" s="18">
        <v>0</v>
      </c>
      <c r="W33" s="18">
        <v>0</v>
      </c>
      <c r="X33" s="22">
        <v>2500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43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6122</v>
      </c>
      <c r="B34" s="12" t="str">
        <f t="shared" si="0"/>
        <v>ZeroZero</v>
      </c>
      <c r="C34" s="13" t="s">
        <v>242</v>
      </c>
      <c r="D34" s="14" t="s">
        <v>243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3000</v>
      </c>
      <c r="N34" s="19" t="s">
        <v>58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3000</v>
      </c>
      <c r="U34" s="18">
        <v>0</v>
      </c>
      <c r="V34" s="18">
        <v>0</v>
      </c>
      <c r="W34" s="18">
        <v>0</v>
      </c>
      <c r="X34" s="22">
        <v>3000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43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6082</v>
      </c>
      <c r="B35" s="12" t="str">
        <f t="shared" si="0"/>
        <v>ZeroZero</v>
      </c>
      <c r="C35" s="13" t="s">
        <v>92</v>
      </c>
      <c r="D35" s="14" t="s">
        <v>57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4000</v>
      </c>
      <c r="N35" s="19" t="s">
        <v>47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4000</v>
      </c>
      <c r="U35" s="18">
        <v>0</v>
      </c>
      <c r="V35" s="18">
        <v>0</v>
      </c>
      <c r="W35" s="18">
        <v>0</v>
      </c>
      <c r="X35" s="22">
        <v>4000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43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44</v>
      </c>
    </row>
    <row r="36" spans="1:35" ht="16.5" customHeight="1">
      <c r="A36">
        <v>9254</v>
      </c>
      <c r="B36" s="12" t="str">
        <f t="shared" si="0"/>
        <v>ZeroZero</v>
      </c>
      <c r="C36" s="13" t="s">
        <v>186</v>
      </c>
      <c r="D36" s="14" t="s">
        <v>53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16000</v>
      </c>
      <c r="N36" s="19" t="s">
        <v>55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16000</v>
      </c>
      <c r="U36" s="18">
        <v>0</v>
      </c>
      <c r="V36" s="18">
        <v>0</v>
      </c>
      <c r="W36" s="18">
        <v>0</v>
      </c>
      <c r="X36" s="22">
        <v>16000</v>
      </c>
      <c r="Y36" s="16" t="s">
        <v>39</v>
      </c>
      <c r="Z36" s="23" t="s">
        <v>39</v>
      </c>
      <c r="AA36" s="22">
        <v>0</v>
      </c>
      <c r="AB36" s="18">
        <v>0</v>
      </c>
      <c r="AC36" s="24" t="s">
        <v>43</v>
      </c>
      <c r="AD36" s="25" t="str">
        <f t="shared" si="5"/>
        <v>E</v>
      </c>
      <c r="AE36" s="18">
        <v>8000</v>
      </c>
      <c r="AF36" s="18">
        <v>0</v>
      </c>
      <c r="AG36" s="18">
        <v>0</v>
      </c>
      <c r="AH36" s="18">
        <v>0</v>
      </c>
      <c r="AI36" s="14" t="s">
        <v>44</v>
      </c>
    </row>
    <row r="37" spans="1:35" ht="16.5" customHeight="1">
      <c r="A37">
        <v>9128</v>
      </c>
      <c r="B37" s="12" t="str">
        <f t="shared" si="0"/>
        <v>ZeroZero</v>
      </c>
      <c r="C37" s="13" t="s">
        <v>299</v>
      </c>
      <c r="D37" s="14" t="s">
        <v>53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200</v>
      </c>
      <c r="N37" s="19" t="s">
        <v>50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200</v>
      </c>
      <c r="U37" s="18">
        <v>0</v>
      </c>
      <c r="V37" s="18">
        <v>0</v>
      </c>
      <c r="W37" s="18">
        <v>0</v>
      </c>
      <c r="X37" s="22">
        <v>200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6111</v>
      </c>
      <c r="B38" s="12" t="str">
        <f t="shared" si="0"/>
        <v>ZeroZero</v>
      </c>
      <c r="C38" s="13" t="s">
        <v>219</v>
      </c>
      <c r="D38" s="14" t="s">
        <v>49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12000</v>
      </c>
      <c r="N38" s="19" t="s">
        <v>50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12000</v>
      </c>
      <c r="U38" s="18">
        <v>0</v>
      </c>
      <c r="V38" s="18">
        <v>0</v>
      </c>
      <c r="W38" s="18">
        <v>0</v>
      </c>
      <c r="X38" s="22">
        <v>12000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6161</v>
      </c>
      <c r="B39" s="12" t="str">
        <f t="shared" si="0"/>
        <v>ZeroZero</v>
      </c>
      <c r="C39" s="13" t="s">
        <v>229</v>
      </c>
      <c r="D39" s="14" t="s">
        <v>49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4000</v>
      </c>
      <c r="N39" s="19" t="s">
        <v>50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4000</v>
      </c>
      <c r="U39" s="18">
        <v>0</v>
      </c>
      <c r="V39" s="18">
        <v>0</v>
      </c>
      <c r="W39" s="18">
        <v>0</v>
      </c>
      <c r="X39" s="22">
        <v>4000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6061</v>
      </c>
      <c r="B40" s="12" t="str">
        <f t="shared" si="0"/>
        <v>ZeroZero</v>
      </c>
      <c r="C40" s="13" t="s">
        <v>331</v>
      </c>
      <c r="D40" s="14" t="s">
        <v>204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1596</v>
      </c>
      <c r="N40" s="19" t="s">
        <v>58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1596</v>
      </c>
      <c r="U40" s="18">
        <v>0</v>
      </c>
      <c r="V40" s="18">
        <v>0</v>
      </c>
      <c r="W40" s="18">
        <v>0</v>
      </c>
      <c r="X40" s="22">
        <v>1596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6089</v>
      </c>
      <c r="B41" s="12" t="str">
        <f t="shared" si="0"/>
        <v>ZeroZero</v>
      </c>
      <c r="C41" s="13" t="s">
        <v>158</v>
      </c>
      <c r="D41" s="14" t="s">
        <v>154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8000</v>
      </c>
      <c r="N41" s="19" t="s">
        <v>58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4000</v>
      </c>
      <c r="U41" s="18">
        <v>0</v>
      </c>
      <c r="V41" s="18">
        <v>4000</v>
      </c>
      <c r="W41" s="18">
        <v>0</v>
      </c>
      <c r="X41" s="22">
        <v>8000</v>
      </c>
      <c r="Y41" s="16" t="s">
        <v>39</v>
      </c>
      <c r="Z41" s="23" t="s">
        <v>39</v>
      </c>
      <c r="AA41" s="22">
        <v>0</v>
      </c>
      <c r="AB41" s="18">
        <v>0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8000</v>
      </c>
      <c r="AH41" s="18">
        <v>0</v>
      </c>
      <c r="AI41" s="14" t="s">
        <v>44</v>
      </c>
    </row>
    <row r="42" spans="1:35" ht="16.5" customHeight="1">
      <c r="A42">
        <v>6076</v>
      </c>
      <c r="B42" s="12" t="str">
        <f t="shared" si="0"/>
        <v>ZeroZero</v>
      </c>
      <c r="C42" s="13" t="s">
        <v>69</v>
      </c>
      <c r="D42" s="14" t="s">
        <v>57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2000</v>
      </c>
      <c r="N42" s="19" t="s">
        <v>47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2000</v>
      </c>
      <c r="U42" s="18">
        <v>0</v>
      </c>
      <c r="V42" s="18">
        <v>0</v>
      </c>
      <c r="W42" s="18">
        <v>0</v>
      </c>
      <c r="X42" s="22">
        <v>2000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43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6103</v>
      </c>
      <c r="B43" s="12" t="str">
        <f t="shared" si="0"/>
        <v>ZeroZero</v>
      </c>
      <c r="C43" s="13" t="s">
        <v>313</v>
      </c>
      <c r="D43" s="14" t="s">
        <v>53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5000</v>
      </c>
      <c r="N43" s="19" t="s">
        <v>50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5000</v>
      </c>
      <c r="U43" s="18">
        <v>0</v>
      </c>
      <c r="V43" s="18">
        <v>0</v>
      </c>
      <c r="W43" s="18">
        <v>0</v>
      </c>
      <c r="X43" s="22">
        <v>5000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6110</v>
      </c>
      <c r="B44" s="12" t="str">
        <f t="shared" si="0"/>
        <v>ZeroZero</v>
      </c>
      <c r="C44" s="13" t="s">
        <v>75</v>
      </c>
      <c r="D44" s="14" t="s">
        <v>57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400</v>
      </c>
      <c r="N44" s="19" t="s">
        <v>58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400</v>
      </c>
      <c r="U44" s="18">
        <v>0</v>
      </c>
      <c r="V44" s="18">
        <v>0</v>
      </c>
      <c r="W44" s="18">
        <v>0</v>
      </c>
      <c r="X44" s="22">
        <v>400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43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customHeight="1">
      <c r="A45">
        <v>6175</v>
      </c>
      <c r="B45" s="12" t="str">
        <f t="shared" si="0"/>
        <v>ZeroZero</v>
      </c>
      <c r="C45" s="13" t="s">
        <v>239</v>
      </c>
      <c r="D45" s="14" t="s">
        <v>119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3000</v>
      </c>
      <c r="N45" s="19" t="s">
        <v>55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0</v>
      </c>
      <c r="U45" s="18">
        <v>0</v>
      </c>
      <c r="V45" s="18">
        <v>3000</v>
      </c>
      <c r="W45" s="18">
        <v>0</v>
      </c>
      <c r="X45" s="22">
        <v>3000</v>
      </c>
      <c r="Y45" s="16" t="s">
        <v>39</v>
      </c>
      <c r="Z45" s="23" t="s">
        <v>39</v>
      </c>
      <c r="AA45" s="22">
        <v>0</v>
      </c>
      <c r="AB45" s="18">
        <v>0</v>
      </c>
      <c r="AC45" s="24" t="s">
        <v>43</v>
      </c>
      <c r="AD45" s="25" t="str">
        <f t="shared" si="5"/>
        <v>E</v>
      </c>
      <c r="AE45" s="18">
        <v>9000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8419</v>
      </c>
      <c r="B46" s="12" t="str">
        <f t="shared" si="0"/>
        <v>ZeroZero</v>
      </c>
      <c r="C46" s="13" t="s">
        <v>40</v>
      </c>
      <c r="D46" s="14" t="s">
        <v>41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3915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3915</v>
      </c>
      <c r="U46" s="18">
        <v>0</v>
      </c>
      <c r="V46" s="18">
        <v>0</v>
      </c>
      <c r="W46" s="18">
        <v>0</v>
      </c>
      <c r="X46" s="22">
        <v>3915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6066</v>
      </c>
      <c r="B47" s="12" t="str">
        <f t="shared" si="0"/>
        <v>ZeroZero</v>
      </c>
      <c r="C47" s="13" t="s">
        <v>274</v>
      </c>
      <c r="D47" s="14" t="s">
        <v>154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1500</v>
      </c>
      <c r="N47" s="19" t="s">
        <v>58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1500</v>
      </c>
      <c r="U47" s="18">
        <v>0</v>
      </c>
      <c r="V47" s="18">
        <v>0</v>
      </c>
      <c r="W47" s="18">
        <v>0</v>
      </c>
      <c r="X47" s="22">
        <v>1500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43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9156</v>
      </c>
      <c r="B48" s="12" t="str">
        <f t="shared" si="0"/>
        <v>ZeroZero</v>
      </c>
      <c r="C48" s="13" t="s">
        <v>276</v>
      </c>
      <c r="D48" s="14" t="s">
        <v>154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20000</v>
      </c>
      <c r="N48" s="19" t="s">
        <v>58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20000</v>
      </c>
      <c r="U48" s="18">
        <v>0</v>
      </c>
      <c r="V48" s="18">
        <v>0</v>
      </c>
      <c r="W48" s="18">
        <v>0</v>
      </c>
      <c r="X48" s="22">
        <v>20000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8906</v>
      </c>
      <c r="B49" s="12" t="str">
        <f t="shared" si="0"/>
        <v>ZeroZero</v>
      </c>
      <c r="C49" s="13" t="s">
        <v>327</v>
      </c>
      <c r="D49" s="14" t="s">
        <v>204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6000</v>
      </c>
      <c r="N49" s="19" t="s">
        <v>58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6000</v>
      </c>
      <c r="U49" s="18">
        <v>0</v>
      </c>
      <c r="V49" s="18">
        <v>0</v>
      </c>
      <c r="W49" s="18">
        <v>0</v>
      </c>
      <c r="X49" s="22">
        <v>6000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43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6068</v>
      </c>
      <c r="B50" s="12" t="str">
        <f t="shared" si="0"/>
        <v>ZeroZero</v>
      </c>
      <c r="C50" s="13" t="s">
        <v>207</v>
      </c>
      <c r="D50" s="14" t="s">
        <v>49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8000</v>
      </c>
      <c r="N50" s="19" t="s">
        <v>50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8000</v>
      </c>
      <c r="U50" s="18">
        <v>0</v>
      </c>
      <c r="V50" s="18">
        <v>0</v>
      </c>
      <c r="W50" s="18">
        <v>0</v>
      </c>
      <c r="X50" s="22">
        <v>8000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8455</v>
      </c>
      <c r="B51" s="12" t="str">
        <f t="shared" si="0"/>
        <v>ZeroZero</v>
      </c>
      <c r="C51" s="13" t="s">
        <v>270</v>
      </c>
      <c r="D51" s="14" t="s">
        <v>154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4000</v>
      </c>
      <c r="N51" s="19" t="s">
        <v>58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4000</v>
      </c>
      <c r="U51" s="18">
        <v>0</v>
      </c>
      <c r="V51" s="18">
        <v>0</v>
      </c>
      <c r="W51" s="18">
        <v>0</v>
      </c>
      <c r="X51" s="22">
        <v>4000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9073</v>
      </c>
      <c r="B52" s="12" t="str">
        <f t="shared" si="0"/>
        <v>ZeroZero</v>
      </c>
      <c r="C52" s="13" t="s">
        <v>180</v>
      </c>
      <c r="D52" s="14" t="s">
        <v>53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3000</v>
      </c>
      <c r="K52" s="18">
        <v>3000</v>
      </c>
      <c r="L52" s="17" t="str">
        <f>IFERROR(VLOOKUP(C52,#REF!,11,FALSE),"")</f>
        <v/>
      </c>
      <c r="M52" s="18">
        <v>9000</v>
      </c>
      <c r="N52" s="19" t="s">
        <v>55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9000</v>
      </c>
      <c r="U52" s="18">
        <v>0</v>
      </c>
      <c r="V52" s="18">
        <v>0</v>
      </c>
      <c r="W52" s="18">
        <v>0</v>
      </c>
      <c r="X52" s="22">
        <v>12000</v>
      </c>
      <c r="Y52" s="16" t="s">
        <v>39</v>
      </c>
      <c r="Z52" s="23" t="s">
        <v>39</v>
      </c>
      <c r="AA52" s="22">
        <v>0</v>
      </c>
      <c r="AB52" s="18">
        <v>0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9000</v>
      </c>
      <c r="AH52" s="18">
        <v>0</v>
      </c>
      <c r="AI52" s="14" t="s">
        <v>44</v>
      </c>
    </row>
    <row r="53" spans="1:35" ht="16.5" customHeight="1">
      <c r="A53">
        <v>6067</v>
      </c>
      <c r="B53" s="12" t="str">
        <f t="shared" si="0"/>
        <v>ZeroZero</v>
      </c>
      <c r="C53" s="13" t="s">
        <v>210</v>
      </c>
      <c r="D53" s="14" t="s">
        <v>49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4000</v>
      </c>
      <c r="N53" s="19" t="s">
        <v>50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4000</v>
      </c>
      <c r="U53" s="18">
        <v>0</v>
      </c>
      <c r="V53" s="18">
        <v>0</v>
      </c>
      <c r="W53" s="18">
        <v>0</v>
      </c>
      <c r="X53" s="22">
        <v>4000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43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6128</v>
      </c>
      <c r="B54" s="12" t="str">
        <f t="shared" si="0"/>
        <v>ZeroZero</v>
      </c>
      <c r="C54" s="13" t="s">
        <v>284</v>
      </c>
      <c r="D54" s="14" t="s">
        <v>53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8000</v>
      </c>
      <c r="N54" s="19" t="s">
        <v>50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8000</v>
      </c>
      <c r="U54" s="18">
        <v>0</v>
      </c>
      <c r="V54" s="18">
        <v>0</v>
      </c>
      <c r="W54" s="18">
        <v>0</v>
      </c>
      <c r="X54" s="22">
        <v>8000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43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6064</v>
      </c>
      <c r="B55" s="12" t="str">
        <f t="shared" si="0"/>
        <v>ZeroZero</v>
      </c>
      <c r="C55" s="13" t="s">
        <v>208</v>
      </c>
      <c r="D55" s="14" t="s">
        <v>49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8000</v>
      </c>
      <c r="N55" s="19" t="s">
        <v>50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8000</v>
      </c>
      <c r="U55" s="18">
        <v>0</v>
      </c>
      <c r="V55" s="18">
        <v>0</v>
      </c>
      <c r="W55" s="18">
        <v>0</v>
      </c>
      <c r="X55" s="22">
        <v>8000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8821</v>
      </c>
      <c r="B56" s="12" t="str">
        <f t="shared" si="0"/>
        <v>ZeroZero</v>
      </c>
      <c r="C56" s="13" t="s">
        <v>209</v>
      </c>
      <c r="D56" s="14" t="s">
        <v>49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8000</v>
      </c>
      <c r="N56" s="19" t="s">
        <v>50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8000</v>
      </c>
      <c r="U56" s="18">
        <v>0</v>
      </c>
      <c r="V56" s="18">
        <v>0</v>
      </c>
      <c r="W56" s="18">
        <v>0</v>
      </c>
      <c r="X56" s="22">
        <v>8000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8882</v>
      </c>
      <c r="B57" s="12" t="str">
        <f t="shared" si="0"/>
        <v>ZeroZero</v>
      </c>
      <c r="C57" s="13" t="s">
        <v>109</v>
      </c>
      <c r="D57" s="14" t="s">
        <v>57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10000</v>
      </c>
      <c r="N57" s="19" t="s">
        <v>47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10000</v>
      </c>
      <c r="U57" s="18">
        <v>0</v>
      </c>
      <c r="V57" s="18">
        <v>0</v>
      </c>
      <c r="W57" s="18">
        <v>0</v>
      </c>
      <c r="X57" s="22">
        <v>10000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6132</v>
      </c>
      <c r="B58" s="12" t="str">
        <f t="shared" si="0"/>
        <v>ZeroZero</v>
      </c>
      <c r="C58" s="13" t="s">
        <v>97</v>
      </c>
      <c r="D58" s="14" t="s">
        <v>57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18000</v>
      </c>
      <c r="N58" s="19" t="s">
        <v>47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18000</v>
      </c>
      <c r="U58" s="18">
        <v>0</v>
      </c>
      <c r="V58" s="18">
        <v>0</v>
      </c>
      <c r="W58" s="18">
        <v>0</v>
      </c>
      <c r="X58" s="22">
        <v>18000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6051</v>
      </c>
      <c r="B59" s="12" t="str">
        <f t="shared" si="0"/>
        <v>ZeroZero</v>
      </c>
      <c r="C59" s="13" t="s">
        <v>153</v>
      </c>
      <c r="D59" s="14" t="s">
        <v>154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8000</v>
      </c>
      <c r="N59" s="19" t="s">
        <v>58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0</v>
      </c>
      <c r="U59" s="18">
        <v>0</v>
      </c>
      <c r="V59" s="18">
        <v>8000</v>
      </c>
      <c r="W59" s="18">
        <v>0</v>
      </c>
      <c r="X59" s="22">
        <v>8000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8803</v>
      </c>
      <c r="B60" s="12" t="str">
        <f t="shared" si="0"/>
        <v>ZeroZero</v>
      </c>
      <c r="C60" s="13" t="s">
        <v>291</v>
      </c>
      <c r="D60" s="14" t="s">
        <v>53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40</v>
      </c>
      <c r="N60" s="19" t="s">
        <v>55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40</v>
      </c>
      <c r="U60" s="18">
        <v>0</v>
      </c>
      <c r="V60" s="18">
        <v>0</v>
      </c>
      <c r="W60" s="18">
        <v>0</v>
      </c>
      <c r="X60" s="22">
        <v>40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8839</v>
      </c>
      <c r="B61" s="12" t="str">
        <f t="shared" si="0"/>
        <v>ZeroZero</v>
      </c>
      <c r="C61" s="13" t="s">
        <v>110</v>
      </c>
      <c r="D61" s="14" t="s">
        <v>57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15000</v>
      </c>
      <c r="N61" s="19" t="s">
        <v>47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15000</v>
      </c>
      <c r="U61" s="18">
        <v>0</v>
      </c>
      <c r="V61" s="18">
        <v>0</v>
      </c>
      <c r="W61" s="18">
        <v>0</v>
      </c>
      <c r="X61" s="22">
        <v>15000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6056</v>
      </c>
      <c r="B62" s="12" t="str">
        <f t="shared" si="0"/>
        <v>ZeroZero</v>
      </c>
      <c r="C62" s="13" t="s">
        <v>336</v>
      </c>
      <c r="D62" s="14" t="s">
        <v>57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350</v>
      </c>
      <c r="N62" s="19" t="s">
        <v>47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350</v>
      </c>
      <c r="U62" s="18">
        <v>0</v>
      </c>
      <c r="V62" s="18">
        <v>0</v>
      </c>
      <c r="W62" s="18">
        <v>0</v>
      </c>
      <c r="X62" s="22">
        <v>350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6055</v>
      </c>
      <c r="B63" s="12" t="str">
        <f t="shared" si="0"/>
        <v>ZeroZero</v>
      </c>
      <c r="C63" s="13" t="s">
        <v>337</v>
      </c>
      <c r="D63" s="14" t="s">
        <v>57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140</v>
      </c>
      <c r="N63" s="19" t="s">
        <v>47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140</v>
      </c>
      <c r="U63" s="18">
        <v>0</v>
      </c>
      <c r="V63" s="18">
        <v>0</v>
      </c>
      <c r="W63" s="18">
        <v>0</v>
      </c>
      <c r="X63" s="22">
        <v>140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6059</v>
      </c>
      <c r="B64" s="12" t="str">
        <f t="shared" si="0"/>
        <v>ZeroZero</v>
      </c>
      <c r="C64" s="13" t="s">
        <v>271</v>
      </c>
      <c r="D64" s="14" t="s">
        <v>154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4490</v>
      </c>
      <c r="N64" s="19" t="s">
        <v>58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4406</v>
      </c>
      <c r="U64" s="18">
        <v>0</v>
      </c>
      <c r="V64" s="18">
        <v>84</v>
      </c>
      <c r="W64" s="18">
        <v>0</v>
      </c>
      <c r="X64" s="22">
        <v>4490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6052</v>
      </c>
      <c r="B65" s="12" t="str">
        <f t="shared" si="0"/>
        <v>ZeroZero</v>
      </c>
      <c r="C65" s="13" t="s">
        <v>95</v>
      </c>
      <c r="D65" s="14" t="s">
        <v>57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15000</v>
      </c>
      <c r="N65" s="19" t="s">
        <v>47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15000</v>
      </c>
      <c r="U65" s="18">
        <v>0</v>
      </c>
      <c r="V65" s="18">
        <v>0</v>
      </c>
      <c r="W65" s="18">
        <v>0</v>
      </c>
      <c r="X65" s="22">
        <v>15000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9256</v>
      </c>
      <c r="B66" s="12" t="str">
        <f t="shared" si="0"/>
        <v>ZeroZero</v>
      </c>
      <c r="C66" s="13" t="s">
        <v>96</v>
      </c>
      <c r="D66" s="14" t="s">
        <v>57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14000</v>
      </c>
      <c r="N66" s="19" t="s">
        <v>47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14000</v>
      </c>
      <c r="U66" s="18">
        <v>0</v>
      </c>
      <c r="V66" s="18">
        <v>0</v>
      </c>
      <c r="W66" s="18">
        <v>0</v>
      </c>
      <c r="X66" s="22">
        <v>14000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6054</v>
      </c>
      <c r="B67" s="12" t="str">
        <f t="shared" si="0"/>
        <v>ZeroZero</v>
      </c>
      <c r="C67" s="13" t="s">
        <v>218</v>
      </c>
      <c r="D67" s="14" t="s">
        <v>53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298</v>
      </c>
      <c r="N67" s="19" t="s">
        <v>55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298</v>
      </c>
      <c r="U67" s="18">
        <v>0</v>
      </c>
      <c r="V67" s="18">
        <v>0</v>
      </c>
      <c r="W67" s="18">
        <v>0</v>
      </c>
      <c r="X67" s="22">
        <v>298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43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6134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63</v>
      </c>
      <c r="D68" s="14" t="s">
        <v>57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150</v>
      </c>
      <c r="N68" s="19" t="s">
        <v>47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150</v>
      </c>
      <c r="U68" s="18">
        <v>0</v>
      </c>
      <c r="V68" s="18">
        <v>0</v>
      </c>
      <c r="W68" s="18">
        <v>0</v>
      </c>
      <c r="X68" s="22">
        <v>150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8806</v>
      </c>
      <c r="B69" s="12" t="str">
        <f t="shared" si="6"/>
        <v>ZeroZero</v>
      </c>
      <c r="C69" s="13" t="s">
        <v>127</v>
      </c>
      <c r="D69" s="14" t="s">
        <v>41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75</v>
      </c>
      <c r="N69" s="19" t="s">
        <v>47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75</v>
      </c>
      <c r="U69" s="18">
        <v>0</v>
      </c>
      <c r="V69" s="18">
        <v>0</v>
      </c>
      <c r="W69" s="18">
        <v>0</v>
      </c>
      <c r="X69" s="22">
        <v>75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8805</v>
      </c>
      <c r="B70" s="12" t="str">
        <f t="shared" si="6"/>
        <v>ZeroZero</v>
      </c>
      <c r="C70" s="13" t="s">
        <v>335</v>
      </c>
      <c r="D70" s="14" t="s">
        <v>57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50</v>
      </c>
      <c r="N70" s="19" t="s">
        <v>47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50</v>
      </c>
      <c r="U70" s="18">
        <v>0</v>
      </c>
      <c r="V70" s="18">
        <v>0</v>
      </c>
      <c r="W70" s="18">
        <v>0</v>
      </c>
      <c r="X70" s="22">
        <v>50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9076</v>
      </c>
      <c r="B71" s="12" t="str">
        <f t="shared" si="6"/>
        <v>FCST</v>
      </c>
      <c r="C71" s="13" t="s">
        <v>71</v>
      </c>
      <c r="D71" s="14" t="s">
        <v>57</v>
      </c>
      <c r="E71" s="15" t="str">
        <f t="shared" si="7"/>
        <v>前八週無拉料</v>
      </c>
      <c r="F71" s="16">
        <f t="shared" si="8"/>
        <v>0</v>
      </c>
      <c r="G71" s="16" t="str">
        <f t="shared" si="9"/>
        <v>--</v>
      </c>
      <c r="H71" s="16">
        <f t="shared" si="10"/>
        <v>6</v>
      </c>
      <c r="I71" s="17" t="str">
        <f>IFERROR(VLOOKUP(C71,#REF!,8,FALSE),"")</f>
        <v/>
      </c>
      <c r="J71" s="18">
        <v>6000</v>
      </c>
      <c r="K71" s="18">
        <v>6000</v>
      </c>
      <c r="L71" s="17" t="str">
        <f>IFERROR(VLOOKUP(C71,#REF!,11,FALSE),"")</f>
        <v/>
      </c>
      <c r="M71" s="18">
        <v>0</v>
      </c>
      <c r="N71" s="19" t="s">
        <v>58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0</v>
      </c>
      <c r="W71" s="18">
        <v>0</v>
      </c>
      <c r="X71" s="22">
        <v>6000</v>
      </c>
      <c r="Y71" s="16" t="s">
        <v>39</v>
      </c>
      <c r="Z71" s="23">
        <v>6</v>
      </c>
      <c r="AA71" s="22">
        <v>0</v>
      </c>
      <c r="AB71" s="18">
        <v>1000</v>
      </c>
      <c r="AC71" s="24" t="s">
        <v>60</v>
      </c>
      <c r="AD71" s="25" t="str">
        <f t="shared" si="11"/>
        <v>F</v>
      </c>
      <c r="AE71" s="18">
        <v>6000</v>
      </c>
      <c r="AF71" s="18">
        <v>6000</v>
      </c>
      <c r="AG71" s="18">
        <v>3000</v>
      </c>
      <c r="AH71" s="18">
        <v>0</v>
      </c>
      <c r="AI71" s="14" t="s">
        <v>44</v>
      </c>
    </row>
    <row r="72" spans="1:35" ht="16.5" customHeight="1">
      <c r="A72">
        <v>6053</v>
      </c>
      <c r="B72" s="12" t="str">
        <f t="shared" si="6"/>
        <v>FCST</v>
      </c>
      <c r="C72" s="13" t="s">
        <v>72</v>
      </c>
      <c r="D72" s="14" t="s">
        <v>57</v>
      </c>
      <c r="E72" s="15" t="str">
        <f t="shared" si="7"/>
        <v>前八週無拉料</v>
      </c>
      <c r="F72" s="16">
        <f t="shared" si="8"/>
        <v>0</v>
      </c>
      <c r="G72" s="16" t="str">
        <f t="shared" si="9"/>
        <v>--</v>
      </c>
      <c r="H72" s="16">
        <f t="shared" si="10"/>
        <v>4.5</v>
      </c>
      <c r="I72" s="17" t="str">
        <f>IFERROR(VLOOKUP(C72,#REF!,8,FALSE),"")</f>
        <v/>
      </c>
      <c r="J72" s="18">
        <v>9000</v>
      </c>
      <c r="K72" s="18">
        <v>9000</v>
      </c>
      <c r="L72" s="17" t="str">
        <f>IFERROR(VLOOKUP(C72,#REF!,11,FALSE),"")</f>
        <v/>
      </c>
      <c r="M72" s="18">
        <v>0</v>
      </c>
      <c r="N72" s="19" t="s">
        <v>58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0</v>
      </c>
      <c r="W72" s="18">
        <v>0</v>
      </c>
      <c r="X72" s="22">
        <v>9000</v>
      </c>
      <c r="Y72" s="16" t="s">
        <v>39</v>
      </c>
      <c r="Z72" s="23">
        <v>4.5</v>
      </c>
      <c r="AA72" s="22">
        <v>0</v>
      </c>
      <c r="AB72" s="18">
        <v>2022</v>
      </c>
      <c r="AC72" s="24" t="s">
        <v>60</v>
      </c>
      <c r="AD72" s="25" t="str">
        <f t="shared" si="11"/>
        <v>F</v>
      </c>
      <c r="AE72" s="18">
        <v>12216</v>
      </c>
      <c r="AF72" s="18">
        <v>6000</v>
      </c>
      <c r="AG72" s="18">
        <v>6000</v>
      </c>
      <c r="AH72" s="18">
        <v>0</v>
      </c>
      <c r="AI72" s="14" t="s">
        <v>44</v>
      </c>
    </row>
    <row r="73" spans="1:35" ht="16.5" customHeight="1">
      <c r="A73">
        <v>9255</v>
      </c>
      <c r="B73" s="12" t="str">
        <f t="shared" si="6"/>
        <v>FCST</v>
      </c>
      <c r="C73" s="13" t="s">
        <v>74</v>
      </c>
      <c r="D73" s="14" t="s">
        <v>57</v>
      </c>
      <c r="E73" s="15" t="str">
        <f t="shared" si="7"/>
        <v>前八週無拉料</v>
      </c>
      <c r="F73" s="16">
        <f t="shared" si="8"/>
        <v>0</v>
      </c>
      <c r="G73" s="16" t="str">
        <f t="shared" si="9"/>
        <v>--</v>
      </c>
      <c r="H73" s="16">
        <f t="shared" si="10"/>
        <v>0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0</v>
      </c>
      <c r="N73" s="19" t="s">
        <v>39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0</v>
      </c>
      <c r="W73" s="18">
        <v>0</v>
      </c>
      <c r="X73" s="22">
        <v>0</v>
      </c>
      <c r="Y73" s="16" t="s">
        <v>39</v>
      </c>
      <c r="Z73" s="23">
        <v>0</v>
      </c>
      <c r="AA73" s="22">
        <v>0</v>
      </c>
      <c r="AB73" s="18">
        <v>556</v>
      </c>
      <c r="AC73" s="24" t="s">
        <v>60</v>
      </c>
      <c r="AD73" s="25" t="str">
        <f t="shared" si="11"/>
        <v>F</v>
      </c>
      <c r="AE73" s="18">
        <v>5000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6057</v>
      </c>
      <c r="B74" s="12" t="str">
        <f t="shared" si="6"/>
        <v>FCST</v>
      </c>
      <c r="C74" s="13" t="s">
        <v>84</v>
      </c>
      <c r="D74" s="14" t="s">
        <v>53</v>
      </c>
      <c r="E74" s="15" t="str">
        <f t="shared" si="7"/>
        <v>前八週無拉料</v>
      </c>
      <c r="F74" s="16">
        <f t="shared" si="8"/>
        <v>0</v>
      </c>
      <c r="G74" s="16" t="str">
        <f t="shared" si="9"/>
        <v>--</v>
      </c>
      <c r="H74" s="16">
        <f t="shared" si="10"/>
        <v>9.6999999999999993</v>
      </c>
      <c r="I74" s="17" t="str">
        <f>IFERROR(VLOOKUP(C74,#REF!,8,FALSE),"")</f>
        <v/>
      </c>
      <c r="J74" s="18">
        <v>21000</v>
      </c>
      <c r="K74" s="18">
        <v>21000</v>
      </c>
      <c r="L74" s="17" t="str">
        <f>IFERROR(VLOOKUP(C74,#REF!,11,FALSE),"")</f>
        <v/>
      </c>
      <c r="M74" s="18">
        <v>0</v>
      </c>
      <c r="N74" s="19" t="s">
        <v>50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0</v>
      </c>
      <c r="U74" s="18">
        <v>0</v>
      </c>
      <c r="V74" s="18">
        <v>0</v>
      </c>
      <c r="W74" s="18">
        <v>0</v>
      </c>
      <c r="X74" s="22">
        <v>21000</v>
      </c>
      <c r="Y74" s="16" t="s">
        <v>39</v>
      </c>
      <c r="Z74" s="23">
        <v>9.6999999999999993</v>
      </c>
      <c r="AA74" s="22">
        <v>0</v>
      </c>
      <c r="AB74" s="18">
        <v>2171</v>
      </c>
      <c r="AC74" s="24" t="s">
        <v>60</v>
      </c>
      <c r="AD74" s="25" t="str">
        <f t="shared" si="11"/>
        <v>F</v>
      </c>
      <c r="AE74" s="18">
        <v>5542</v>
      </c>
      <c r="AF74" s="18">
        <v>14000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8804</v>
      </c>
      <c r="B75" s="12" t="str">
        <f t="shared" si="6"/>
        <v>FCST</v>
      </c>
      <c r="C75" s="13" t="s">
        <v>102</v>
      </c>
      <c r="D75" s="14" t="s">
        <v>57</v>
      </c>
      <c r="E75" s="15" t="str">
        <f t="shared" si="7"/>
        <v>前八週無拉料</v>
      </c>
      <c r="F75" s="16">
        <f t="shared" si="8"/>
        <v>2.4</v>
      </c>
      <c r="G75" s="16" t="str">
        <f t="shared" si="9"/>
        <v>--</v>
      </c>
      <c r="H75" s="16">
        <f t="shared" si="10"/>
        <v>7</v>
      </c>
      <c r="I75" s="17" t="str">
        <f>IFERROR(VLOOKUP(C75,#REF!,8,FALSE),"")</f>
        <v/>
      </c>
      <c r="J75" s="18">
        <v>210000</v>
      </c>
      <c r="K75" s="18">
        <v>70000</v>
      </c>
      <c r="L75" s="17" t="str">
        <f>IFERROR(VLOOKUP(C75,#REF!,11,FALSE),"")</f>
        <v/>
      </c>
      <c r="M75" s="18">
        <v>72100</v>
      </c>
      <c r="N75" s="19" t="s">
        <v>47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72100</v>
      </c>
      <c r="U75" s="18">
        <v>0</v>
      </c>
      <c r="V75" s="18">
        <v>0</v>
      </c>
      <c r="W75" s="18">
        <v>0</v>
      </c>
      <c r="X75" s="22">
        <v>282100</v>
      </c>
      <c r="Y75" s="16" t="s">
        <v>39</v>
      </c>
      <c r="Z75" s="23">
        <v>9.4</v>
      </c>
      <c r="AA75" s="22">
        <v>0</v>
      </c>
      <c r="AB75" s="18">
        <v>30070</v>
      </c>
      <c r="AC75" s="24" t="s">
        <v>60</v>
      </c>
      <c r="AD75" s="25" t="str">
        <f t="shared" si="11"/>
        <v>F</v>
      </c>
      <c r="AE75" s="18">
        <v>54628</v>
      </c>
      <c r="AF75" s="18">
        <v>174900</v>
      </c>
      <c r="AG75" s="18">
        <v>164400</v>
      </c>
      <c r="AH75" s="18">
        <v>0</v>
      </c>
      <c r="AI75" s="14" t="s">
        <v>44</v>
      </c>
    </row>
    <row r="76" spans="1:35" ht="16.5" customHeight="1">
      <c r="A76">
        <v>6513</v>
      </c>
      <c r="B76" s="12" t="str">
        <f t="shared" si="6"/>
        <v>FCST</v>
      </c>
      <c r="C76" s="13" t="s">
        <v>103</v>
      </c>
      <c r="D76" s="14" t="s">
        <v>57</v>
      </c>
      <c r="E76" s="15" t="str">
        <f t="shared" si="7"/>
        <v>前八週無拉料</v>
      </c>
      <c r="F76" s="16">
        <f t="shared" si="8"/>
        <v>0</v>
      </c>
      <c r="G76" s="16" t="str">
        <f t="shared" si="9"/>
        <v>--</v>
      </c>
      <c r="H76" s="16">
        <f t="shared" si="10"/>
        <v>0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0</v>
      </c>
      <c r="N76" s="19" t="s">
        <v>58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0</v>
      </c>
      <c r="W76" s="18">
        <v>0</v>
      </c>
      <c r="X76" s="22">
        <v>0</v>
      </c>
      <c r="Y76" s="16" t="s">
        <v>39</v>
      </c>
      <c r="Z76" s="23">
        <v>0</v>
      </c>
      <c r="AA76" s="22">
        <v>0</v>
      </c>
      <c r="AB76" s="18">
        <v>24120</v>
      </c>
      <c r="AC76" s="24" t="s">
        <v>60</v>
      </c>
      <c r="AD76" s="25" t="str">
        <f t="shared" si="11"/>
        <v>F</v>
      </c>
      <c r="AE76" s="18">
        <v>10000</v>
      </c>
      <c r="AF76" s="18">
        <v>151642</v>
      </c>
      <c r="AG76" s="18">
        <v>181967</v>
      </c>
      <c r="AH76" s="18">
        <v>0</v>
      </c>
      <c r="AI76" s="14" t="s">
        <v>44</v>
      </c>
    </row>
    <row r="77" spans="1:35" ht="16.5" customHeight="1">
      <c r="A77">
        <v>9258</v>
      </c>
      <c r="B77" s="12" t="str">
        <f t="shared" si="6"/>
        <v>FCST</v>
      </c>
      <c r="C77" s="13" t="s">
        <v>106</v>
      </c>
      <c r="D77" s="14" t="s">
        <v>57</v>
      </c>
      <c r="E77" s="15" t="str">
        <f t="shared" si="7"/>
        <v>前八週無拉料</v>
      </c>
      <c r="F77" s="16">
        <f t="shared" si="8"/>
        <v>1</v>
      </c>
      <c r="G77" s="16" t="str">
        <f t="shared" si="9"/>
        <v>--</v>
      </c>
      <c r="H77" s="16">
        <f t="shared" si="10"/>
        <v>34.299999999999997</v>
      </c>
      <c r="I77" s="17" t="str">
        <f>IFERROR(VLOOKUP(C77,#REF!,8,FALSE),"")</f>
        <v/>
      </c>
      <c r="J77" s="18">
        <v>1755000</v>
      </c>
      <c r="K77" s="18">
        <v>0</v>
      </c>
      <c r="L77" s="17" t="str">
        <f>IFERROR(VLOOKUP(C77,#REF!,11,FALSE),"")</f>
        <v/>
      </c>
      <c r="M77" s="18">
        <v>50000</v>
      </c>
      <c r="N77" s="19" t="s">
        <v>58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50000</v>
      </c>
      <c r="U77" s="18">
        <v>0</v>
      </c>
      <c r="V77" s="18">
        <v>0</v>
      </c>
      <c r="W77" s="18">
        <v>0</v>
      </c>
      <c r="X77" s="22">
        <v>1805000</v>
      </c>
      <c r="Y77" s="16" t="s">
        <v>39</v>
      </c>
      <c r="Z77" s="23">
        <v>35.299999999999997</v>
      </c>
      <c r="AA77" s="22">
        <v>0</v>
      </c>
      <c r="AB77" s="18">
        <v>51203</v>
      </c>
      <c r="AC77" s="24" t="s">
        <v>60</v>
      </c>
      <c r="AD77" s="25" t="str">
        <f t="shared" si="11"/>
        <v>F</v>
      </c>
      <c r="AE77" s="18">
        <v>255721</v>
      </c>
      <c r="AF77" s="18">
        <v>174494</v>
      </c>
      <c r="AG77" s="18">
        <v>158601</v>
      </c>
      <c r="AH77" s="18">
        <v>0</v>
      </c>
      <c r="AI77" s="14" t="s">
        <v>44</v>
      </c>
    </row>
    <row r="78" spans="1:35" ht="16.5" customHeight="1">
      <c r="A78">
        <v>8456</v>
      </c>
      <c r="B78" s="12" t="str">
        <f t="shared" si="6"/>
        <v>FCST</v>
      </c>
      <c r="C78" s="13" t="s">
        <v>107</v>
      </c>
      <c r="D78" s="14" t="s">
        <v>57</v>
      </c>
      <c r="E78" s="15" t="str">
        <f t="shared" si="7"/>
        <v>前八週無拉料</v>
      </c>
      <c r="F78" s="16">
        <f t="shared" si="8"/>
        <v>0</v>
      </c>
      <c r="G78" s="16" t="str">
        <f t="shared" si="9"/>
        <v>--</v>
      </c>
      <c r="H78" s="16">
        <f t="shared" si="10"/>
        <v>18</v>
      </c>
      <c r="I78" s="17" t="str">
        <f>IFERROR(VLOOKUP(C78,#REF!,8,FALSE),"")</f>
        <v/>
      </c>
      <c r="J78" s="18">
        <v>20000</v>
      </c>
      <c r="K78" s="18">
        <v>15000</v>
      </c>
      <c r="L78" s="17" t="str">
        <f>IFERROR(VLOOKUP(C78,#REF!,11,FALSE),"")</f>
        <v/>
      </c>
      <c r="M78" s="18">
        <v>0</v>
      </c>
      <c r="N78" s="19" t="s">
        <v>58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0</v>
      </c>
      <c r="W78" s="18">
        <v>0</v>
      </c>
      <c r="X78" s="22">
        <v>20000</v>
      </c>
      <c r="Y78" s="16" t="s">
        <v>39</v>
      </c>
      <c r="Z78" s="23">
        <v>18</v>
      </c>
      <c r="AA78" s="22">
        <v>0</v>
      </c>
      <c r="AB78" s="18">
        <v>1111</v>
      </c>
      <c r="AC78" s="24" t="s">
        <v>60</v>
      </c>
      <c r="AD78" s="25" t="str">
        <f t="shared" si="11"/>
        <v>F</v>
      </c>
      <c r="AE78" s="18">
        <v>16444</v>
      </c>
      <c r="AF78" s="18">
        <v>5000</v>
      </c>
      <c r="AG78" s="18">
        <v>10000</v>
      </c>
      <c r="AH78" s="18">
        <v>0</v>
      </c>
      <c r="AI78" s="14" t="s">
        <v>44</v>
      </c>
    </row>
    <row r="79" spans="1:35" ht="16.5" customHeight="1">
      <c r="A79">
        <v>6058</v>
      </c>
      <c r="B79" s="12" t="str">
        <f t="shared" si="6"/>
        <v>FCST</v>
      </c>
      <c r="C79" s="13" t="s">
        <v>130</v>
      </c>
      <c r="D79" s="14" t="s">
        <v>129</v>
      </c>
      <c r="E79" s="15" t="str">
        <f t="shared" si="7"/>
        <v>前八週無拉料</v>
      </c>
      <c r="F79" s="16">
        <f t="shared" si="8"/>
        <v>0</v>
      </c>
      <c r="G79" s="16" t="str">
        <f t="shared" si="9"/>
        <v>--</v>
      </c>
      <c r="H79" s="16">
        <f t="shared" si="10"/>
        <v>0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0</v>
      </c>
      <c r="N79" s="19" t="s">
        <v>47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0</v>
      </c>
      <c r="W79" s="18">
        <v>0</v>
      </c>
      <c r="X79" s="22">
        <v>0</v>
      </c>
      <c r="Y79" s="16" t="s">
        <v>39</v>
      </c>
      <c r="Z79" s="23">
        <v>0</v>
      </c>
      <c r="AA79" s="22">
        <v>0</v>
      </c>
      <c r="AB79" s="18">
        <v>2001</v>
      </c>
      <c r="AC79" s="24" t="s">
        <v>60</v>
      </c>
      <c r="AD79" s="25" t="str">
        <f t="shared" si="11"/>
        <v>F</v>
      </c>
      <c r="AE79" s="18">
        <v>0</v>
      </c>
      <c r="AF79" s="18">
        <v>9000</v>
      </c>
      <c r="AG79" s="18">
        <v>58788</v>
      </c>
      <c r="AH79" s="18">
        <v>0</v>
      </c>
      <c r="AI79" s="14" t="s">
        <v>44</v>
      </c>
    </row>
    <row r="80" spans="1:35" ht="16.5" customHeight="1">
      <c r="A80">
        <v>3010</v>
      </c>
      <c r="B80" s="12" t="str">
        <f t="shared" si="6"/>
        <v>FCST</v>
      </c>
      <c r="C80" s="13" t="s">
        <v>134</v>
      </c>
      <c r="D80" s="14" t="s">
        <v>129</v>
      </c>
      <c r="E80" s="15" t="str">
        <f t="shared" si="7"/>
        <v>前八週無拉料</v>
      </c>
      <c r="F80" s="16">
        <f t="shared" si="8"/>
        <v>7.2</v>
      </c>
      <c r="G80" s="16" t="str">
        <f t="shared" si="9"/>
        <v>--</v>
      </c>
      <c r="H80" s="16">
        <f t="shared" si="10"/>
        <v>7.2</v>
      </c>
      <c r="I80" s="17" t="str">
        <f>IFERROR(VLOOKUP(C80,#REF!,8,FALSE),"")</f>
        <v/>
      </c>
      <c r="J80" s="18">
        <v>6000</v>
      </c>
      <c r="K80" s="18">
        <v>6000</v>
      </c>
      <c r="L80" s="17" t="str">
        <f>IFERROR(VLOOKUP(C80,#REF!,11,FALSE),"")</f>
        <v/>
      </c>
      <c r="M80" s="18">
        <v>6000</v>
      </c>
      <c r="N80" s="19" t="s">
        <v>47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6000</v>
      </c>
      <c r="U80" s="18">
        <v>0</v>
      </c>
      <c r="V80" s="18">
        <v>0</v>
      </c>
      <c r="W80" s="18">
        <v>0</v>
      </c>
      <c r="X80" s="22">
        <v>12000</v>
      </c>
      <c r="Y80" s="16" t="s">
        <v>39</v>
      </c>
      <c r="Z80" s="23">
        <v>14.5</v>
      </c>
      <c r="AA80" s="22">
        <v>0</v>
      </c>
      <c r="AB80" s="18">
        <v>828</v>
      </c>
      <c r="AC80" s="24" t="s">
        <v>60</v>
      </c>
      <c r="AD80" s="25" t="str">
        <f t="shared" si="11"/>
        <v>F</v>
      </c>
      <c r="AE80" s="18">
        <v>452</v>
      </c>
      <c r="AF80" s="18">
        <v>7000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3961</v>
      </c>
      <c r="B81" s="12" t="str">
        <f t="shared" si="6"/>
        <v>FCST</v>
      </c>
      <c r="C81" s="13" t="s">
        <v>137</v>
      </c>
      <c r="D81" s="14" t="s">
        <v>129</v>
      </c>
      <c r="E81" s="15" t="str">
        <f t="shared" si="7"/>
        <v>前八週無拉料</v>
      </c>
      <c r="F81" s="16">
        <f t="shared" si="8"/>
        <v>0</v>
      </c>
      <c r="G81" s="16" t="str">
        <f t="shared" si="9"/>
        <v>--</v>
      </c>
      <c r="H81" s="16">
        <f t="shared" si="10"/>
        <v>26.2</v>
      </c>
      <c r="I81" s="17" t="str">
        <f>IFERROR(VLOOKUP(C81,#REF!,8,FALSE),"")</f>
        <v/>
      </c>
      <c r="J81" s="18">
        <v>1400000</v>
      </c>
      <c r="K81" s="18">
        <v>700000</v>
      </c>
      <c r="L81" s="17" t="str">
        <f>IFERROR(VLOOKUP(C81,#REF!,11,FALSE),"")</f>
        <v/>
      </c>
      <c r="M81" s="18">
        <v>0</v>
      </c>
      <c r="N81" s="19" t="s">
        <v>47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1400000</v>
      </c>
      <c r="Y81" s="16" t="s">
        <v>39</v>
      </c>
      <c r="Z81" s="23">
        <v>26.2</v>
      </c>
      <c r="AA81" s="22">
        <v>0</v>
      </c>
      <c r="AB81" s="18">
        <v>53381</v>
      </c>
      <c r="AC81" s="24" t="s">
        <v>60</v>
      </c>
      <c r="AD81" s="25" t="str">
        <f t="shared" si="11"/>
        <v>F</v>
      </c>
      <c r="AE81" s="18">
        <v>58296</v>
      </c>
      <c r="AF81" s="18">
        <v>272130</v>
      </c>
      <c r="AG81" s="18">
        <v>690000</v>
      </c>
      <c r="AH81" s="18">
        <v>594316</v>
      </c>
      <c r="AI81" s="14" t="s">
        <v>44</v>
      </c>
    </row>
    <row r="82" spans="1:35" ht="16.5" customHeight="1">
      <c r="A82">
        <v>6173</v>
      </c>
      <c r="B82" s="12" t="str">
        <f t="shared" si="6"/>
        <v>FCST</v>
      </c>
      <c r="C82" s="13" t="s">
        <v>141</v>
      </c>
      <c r="D82" s="14" t="s">
        <v>129</v>
      </c>
      <c r="E82" s="15" t="str">
        <f t="shared" si="7"/>
        <v>前八週無拉料</v>
      </c>
      <c r="F82" s="16">
        <f t="shared" si="8"/>
        <v>0</v>
      </c>
      <c r="G82" s="16" t="str">
        <f t="shared" si="9"/>
        <v>--</v>
      </c>
      <c r="H82" s="16">
        <f t="shared" si="10"/>
        <v>6.6</v>
      </c>
      <c r="I82" s="17" t="str">
        <f>IFERROR(VLOOKUP(C82,#REF!,8,FALSE),"")</f>
        <v/>
      </c>
      <c r="J82" s="18">
        <v>31500</v>
      </c>
      <c r="K82" s="18">
        <v>31500</v>
      </c>
      <c r="L82" s="17" t="str">
        <f>IFERROR(VLOOKUP(C82,#REF!,11,FALSE),"")</f>
        <v/>
      </c>
      <c r="M82" s="18">
        <v>0</v>
      </c>
      <c r="N82" s="19" t="s">
        <v>47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31500</v>
      </c>
      <c r="Y82" s="16" t="s">
        <v>39</v>
      </c>
      <c r="Z82" s="23">
        <v>6.6</v>
      </c>
      <c r="AA82" s="22">
        <v>0</v>
      </c>
      <c r="AB82" s="18">
        <v>4763</v>
      </c>
      <c r="AC82" s="24" t="s">
        <v>60</v>
      </c>
      <c r="AD82" s="25" t="str">
        <f t="shared" si="11"/>
        <v>F</v>
      </c>
      <c r="AE82" s="18">
        <v>21671</v>
      </c>
      <c r="AF82" s="18">
        <v>21200</v>
      </c>
      <c r="AG82" s="18">
        <v>33000</v>
      </c>
      <c r="AH82" s="18">
        <v>0</v>
      </c>
      <c r="AI82" s="14" t="s">
        <v>44</v>
      </c>
    </row>
    <row r="83" spans="1:35" ht="16.5" customHeight="1">
      <c r="A83">
        <v>6162</v>
      </c>
      <c r="B83" s="12" t="str">
        <f t="shared" si="6"/>
        <v>FCST</v>
      </c>
      <c r="C83" s="13" t="s">
        <v>142</v>
      </c>
      <c r="D83" s="14" t="s">
        <v>129</v>
      </c>
      <c r="E83" s="15" t="str">
        <f t="shared" si="7"/>
        <v>前八週無拉料</v>
      </c>
      <c r="F83" s="16">
        <f t="shared" si="8"/>
        <v>0</v>
      </c>
      <c r="G83" s="16" t="str">
        <f t="shared" si="9"/>
        <v>--</v>
      </c>
      <c r="H83" s="16">
        <f t="shared" si="10"/>
        <v>30.6</v>
      </c>
      <c r="I83" s="17" t="str">
        <f>IFERROR(VLOOKUP(C83,#REF!,8,FALSE),"")</f>
        <v/>
      </c>
      <c r="J83" s="18">
        <v>400000</v>
      </c>
      <c r="K83" s="18">
        <v>400000</v>
      </c>
      <c r="L83" s="17" t="str">
        <f>IFERROR(VLOOKUP(C83,#REF!,11,FALSE),"")</f>
        <v/>
      </c>
      <c r="M83" s="18">
        <v>0</v>
      </c>
      <c r="N83" s="19" t="s">
        <v>47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400000</v>
      </c>
      <c r="Y83" s="16" t="s">
        <v>39</v>
      </c>
      <c r="Z83" s="23">
        <v>30.6</v>
      </c>
      <c r="AA83" s="22">
        <v>0</v>
      </c>
      <c r="AB83" s="18">
        <v>13058</v>
      </c>
      <c r="AC83" s="24" t="s">
        <v>60</v>
      </c>
      <c r="AD83" s="25" t="str">
        <f t="shared" si="11"/>
        <v>F</v>
      </c>
      <c r="AE83" s="18">
        <v>6023</v>
      </c>
      <c r="AF83" s="18">
        <v>62498</v>
      </c>
      <c r="AG83" s="18">
        <v>207000</v>
      </c>
      <c r="AH83" s="18">
        <v>131400</v>
      </c>
      <c r="AI83" s="14" t="s">
        <v>44</v>
      </c>
    </row>
    <row r="84" spans="1:35" ht="16.5" customHeight="1">
      <c r="A84">
        <v>8430</v>
      </c>
      <c r="B84" s="12" t="str">
        <f t="shared" si="6"/>
        <v>FCST</v>
      </c>
      <c r="C84" s="13" t="s">
        <v>143</v>
      </c>
      <c r="D84" s="14" t="s">
        <v>129</v>
      </c>
      <c r="E84" s="15" t="str">
        <f t="shared" si="7"/>
        <v>前八週無拉料</v>
      </c>
      <c r="F84" s="16">
        <f t="shared" si="8"/>
        <v>0</v>
      </c>
      <c r="G84" s="16" t="str">
        <f t="shared" si="9"/>
        <v>--</v>
      </c>
      <c r="H84" s="16">
        <f t="shared" si="10"/>
        <v>31.4</v>
      </c>
      <c r="I84" s="17" t="str">
        <f>IFERROR(VLOOKUP(C84,#REF!,8,FALSE),"")</f>
        <v/>
      </c>
      <c r="J84" s="18">
        <v>396000</v>
      </c>
      <c r="K84" s="18">
        <v>198000</v>
      </c>
      <c r="L84" s="17" t="str">
        <f>IFERROR(VLOOKUP(C84,#REF!,11,FALSE),"")</f>
        <v/>
      </c>
      <c r="M84" s="18">
        <v>0</v>
      </c>
      <c r="N84" s="19" t="s">
        <v>47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396000</v>
      </c>
      <c r="Y84" s="16" t="s">
        <v>39</v>
      </c>
      <c r="Z84" s="23">
        <v>31.4</v>
      </c>
      <c r="AA84" s="22">
        <v>0</v>
      </c>
      <c r="AB84" s="18">
        <v>12613</v>
      </c>
      <c r="AC84" s="24" t="s">
        <v>60</v>
      </c>
      <c r="AD84" s="25" t="str">
        <f t="shared" si="11"/>
        <v>F</v>
      </c>
      <c r="AE84" s="18">
        <v>7518</v>
      </c>
      <c r="AF84" s="18">
        <v>62498</v>
      </c>
      <c r="AG84" s="18">
        <v>206500</v>
      </c>
      <c r="AH84" s="18">
        <v>131400</v>
      </c>
      <c r="AI84" s="14" t="s">
        <v>44</v>
      </c>
    </row>
    <row r="85" spans="1:35" ht="16.5" customHeight="1">
      <c r="A85">
        <v>3017</v>
      </c>
      <c r="B85" s="12" t="str">
        <f t="shared" si="6"/>
        <v>FCST</v>
      </c>
      <c r="C85" s="13" t="s">
        <v>150</v>
      </c>
      <c r="D85" s="14" t="s">
        <v>129</v>
      </c>
      <c r="E85" s="15" t="str">
        <f t="shared" si="7"/>
        <v>前八週無拉料</v>
      </c>
      <c r="F85" s="16">
        <f t="shared" si="8"/>
        <v>0</v>
      </c>
      <c r="G85" s="16" t="str">
        <f t="shared" si="9"/>
        <v>--</v>
      </c>
      <c r="H85" s="16">
        <f t="shared" si="10"/>
        <v>0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0</v>
      </c>
      <c r="N85" s="19" t="s">
        <v>39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0</v>
      </c>
      <c r="V85" s="18">
        <v>0</v>
      </c>
      <c r="W85" s="18">
        <v>0</v>
      </c>
      <c r="X85" s="22">
        <v>0</v>
      </c>
      <c r="Y85" s="16" t="s">
        <v>39</v>
      </c>
      <c r="Z85" s="23">
        <v>0</v>
      </c>
      <c r="AA85" s="22">
        <v>0</v>
      </c>
      <c r="AB85" s="18">
        <v>869</v>
      </c>
      <c r="AC85" s="24" t="s">
        <v>60</v>
      </c>
      <c r="AD85" s="25" t="str">
        <f t="shared" si="11"/>
        <v>F</v>
      </c>
      <c r="AE85" s="18">
        <v>823</v>
      </c>
      <c r="AF85" s="18">
        <v>7000</v>
      </c>
      <c r="AG85" s="18">
        <v>0</v>
      </c>
      <c r="AH85" s="18">
        <v>0</v>
      </c>
      <c r="AI85" s="14" t="s">
        <v>44</v>
      </c>
    </row>
    <row r="86" spans="1:35" ht="16.5" customHeight="1">
      <c r="A86">
        <v>1963</v>
      </c>
      <c r="B86" s="12" t="str">
        <f t="shared" si="6"/>
        <v>FCST</v>
      </c>
      <c r="C86" s="13" t="s">
        <v>151</v>
      </c>
      <c r="D86" s="14" t="s">
        <v>129</v>
      </c>
      <c r="E86" s="15" t="str">
        <f t="shared" si="7"/>
        <v>前八週無拉料</v>
      </c>
      <c r="F86" s="16">
        <f t="shared" si="8"/>
        <v>3.6</v>
      </c>
      <c r="G86" s="16" t="str">
        <f t="shared" si="9"/>
        <v>--</v>
      </c>
      <c r="H86" s="16">
        <f t="shared" si="10"/>
        <v>7.2</v>
      </c>
      <c r="I86" s="17" t="str">
        <f>IFERROR(VLOOKUP(C86,#REF!,8,FALSE),"")</f>
        <v/>
      </c>
      <c r="J86" s="18">
        <v>6000</v>
      </c>
      <c r="K86" s="18">
        <v>6000</v>
      </c>
      <c r="L86" s="17" t="str">
        <f>IFERROR(VLOOKUP(C86,#REF!,11,FALSE),"")</f>
        <v/>
      </c>
      <c r="M86" s="18">
        <v>3000</v>
      </c>
      <c r="N86" s="19" t="s">
        <v>47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3000</v>
      </c>
      <c r="U86" s="18">
        <v>0</v>
      </c>
      <c r="V86" s="18">
        <v>0</v>
      </c>
      <c r="W86" s="18">
        <v>0</v>
      </c>
      <c r="X86" s="22">
        <v>9000</v>
      </c>
      <c r="Y86" s="16" t="s">
        <v>39</v>
      </c>
      <c r="Z86" s="23">
        <v>10.8</v>
      </c>
      <c r="AA86" s="22">
        <v>0</v>
      </c>
      <c r="AB86" s="18">
        <v>830</v>
      </c>
      <c r="AC86" s="24" t="s">
        <v>60</v>
      </c>
      <c r="AD86" s="25" t="str">
        <f t="shared" si="11"/>
        <v>F</v>
      </c>
      <c r="AE86" s="18">
        <v>469</v>
      </c>
      <c r="AF86" s="18">
        <v>7000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6034</v>
      </c>
      <c r="B87" s="12" t="str">
        <f t="shared" si="6"/>
        <v>FCST</v>
      </c>
      <c r="C87" s="13" t="s">
        <v>165</v>
      </c>
      <c r="D87" s="14" t="s">
        <v>53</v>
      </c>
      <c r="E87" s="15" t="str">
        <f t="shared" si="7"/>
        <v>前八週無拉料</v>
      </c>
      <c r="F87" s="16">
        <f t="shared" si="8"/>
        <v>5.8</v>
      </c>
      <c r="G87" s="16" t="str">
        <f t="shared" si="9"/>
        <v>--</v>
      </c>
      <c r="H87" s="16">
        <f t="shared" si="10"/>
        <v>0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327000</v>
      </c>
      <c r="N87" s="19" t="s">
        <v>50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327000</v>
      </c>
      <c r="U87" s="18">
        <v>0</v>
      </c>
      <c r="V87" s="18">
        <v>0</v>
      </c>
      <c r="W87" s="18">
        <v>0</v>
      </c>
      <c r="X87" s="22">
        <v>327000</v>
      </c>
      <c r="Y87" s="16" t="s">
        <v>39</v>
      </c>
      <c r="Z87" s="23">
        <v>5.8</v>
      </c>
      <c r="AA87" s="22">
        <v>0</v>
      </c>
      <c r="AB87" s="18">
        <v>56496</v>
      </c>
      <c r="AC87" s="24" t="s">
        <v>60</v>
      </c>
      <c r="AD87" s="25" t="str">
        <f t="shared" si="11"/>
        <v>F</v>
      </c>
      <c r="AE87" s="18">
        <v>0</v>
      </c>
      <c r="AF87" s="18">
        <v>409833</v>
      </c>
      <c r="AG87" s="18">
        <v>361440</v>
      </c>
      <c r="AH87" s="18">
        <v>0</v>
      </c>
      <c r="AI87" s="14" t="s">
        <v>44</v>
      </c>
    </row>
    <row r="88" spans="1:35" ht="16.5" customHeight="1">
      <c r="A88">
        <v>6172</v>
      </c>
      <c r="B88" s="12" t="str">
        <f t="shared" si="6"/>
        <v>FCST</v>
      </c>
      <c r="C88" s="13" t="s">
        <v>202</v>
      </c>
      <c r="D88" s="14" t="s">
        <v>57</v>
      </c>
      <c r="E88" s="15" t="str">
        <f t="shared" si="7"/>
        <v>前八週無拉料</v>
      </c>
      <c r="F88" s="16">
        <f t="shared" si="8"/>
        <v>0</v>
      </c>
      <c r="G88" s="16" t="str">
        <f t="shared" si="9"/>
        <v>--</v>
      </c>
      <c r="H88" s="16">
        <f t="shared" si="10"/>
        <v>0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0</v>
      </c>
      <c r="N88" s="19" t="s">
        <v>39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0</v>
      </c>
      <c r="Y88" s="16" t="s">
        <v>39</v>
      </c>
      <c r="Z88" s="23">
        <v>0</v>
      </c>
      <c r="AA88" s="22">
        <v>0</v>
      </c>
      <c r="AB88" s="18">
        <v>22</v>
      </c>
      <c r="AC88" s="24" t="s">
        <v>60</v>
      </c>
      <c r="AD88" s="25" t="str">
        <f t="shared" si="11"/>
        <v>F</v>
      </c>
      <c r="AE88" s="18">
        <v>201</v>
      </c>
      <c r="AF88" s="18">
        <v>0</v>
      </c>
      <c r="AG88" s="18">
        <v>0</v>
      </c>
      <c r="AH88" s="18">
        <v>0</v>
      </c>
      <c r="AI88" s="14" t="s">
        <v>44</v>
      </c>
    </row>
    <row r="89" spans="1:35" ht="16.5" customHeight="1">
      <c r="A89">
        <v>6186</v>
      </c>
      <c r="B89" s="12" t="str">
        <f t="shared" si="6"/>
        <v>FCST</v>
      </c>
      <c r="C89" s="13" t="s">
        <v>213</v>
      </c>
      <c r="D89" s="14" t="s">
        <v>49</v>
      </c>
      <c r="E89" s="15" t="str">
        <f t="shared" si="7"/>
        <v>前八週無拉料</v>
      </c>
      <c r="F89" s="16">
        <f t="shared" si="8"/>
        <v>9000</v>
      </c>
      <c r="G89" s="16" t="str">
        <f t="shared" si="9"/>
        <v>--</v>
      </c>
      <c r="H89" s="16">
        <f t="shared" si="10"/>
        <v>0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18000</v>
      </c>
      <c r="N89" s="19" t="s">
        <v>50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18000</v>
      </c>
      <c r="U89" s="18">
        <v>0</v>
      </c>
      <c r="V89" s="18">
        <v>0</v>
      </c>
      <c r="W89" s="18">
        <v>0</v>
      </c>
      <c r="X89" s="22">
        <v>18000</v>
      </c>
      <c r="Y89" s="16" t="s">
        <v>39</v>
      </c>
      <c r="Z89" s="23">
        <v>9000</v>
      </c>
      <c r="AA89" s="22">
        <v>0</v>
      </c>
      <c r="AB89" s="18">
        <v>2</v>
      </c>
      <c r="AC89" s="24" t="s">
        <v>60</v>
      </c>
      <c r="AD89" s="25" t="str">
        <f t="shared" si="11"/>
        <v>F</v>
      </c>
      <c r="AE89" s="18">
        <v>19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8423</v>
      </c>
      <c r="B90" s="12" t="str">
        <f t="shared" si="6"/>
        <v>FCST</v>
      </c>
      <c r="C90" s="13" t="s">
        <v>236</v>
      </c>
      <c r="D90" s="14" t="s">
        <v>230</v>
      </c>
      <c r="E90" s="15" t="str">
        <f t="shared" si="7"/>
        <v>前八週無拉料</v>
      </c>
      <c r="F90" s="16">
        <f t="shared" si="8"/>
        <v>0</v>
      </c>
      <c r="G90" s="16" t="str">
        <f t="shared" si="9"/>
        <v>--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0</v>
      </c>
      <c r="N90" s="19" t="s">
        <v>58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0</v>
      </c>
      <c r="W90" s="18">
        <v>0</v>
      </c>
      <c r="X90" s="22">
        <v>0</v>
      </c>
      <c r="Y90" s="16" t="s">
        <v>39</v>
      </c>
      <c r="Z90" s="23">
        <v>0</v>
      </c>
      <c r="AA90" s="22">
        <v>0</v>
      </c>
      <c r="AB90" s="18">
        <v>10668</v>
      </c>
      <c r="AC90" s="24" t="s">
        <v>60</v>
      </c>
      <c r="AD90" s="25" t="str">
        <f t="shared" si="11"/>
        <v>F</v>
      </c>
      <c r="AE90" s="18">
        <v>12000</v>
      </c>
      <c r="AF90" s="18">
        <v>72000</v>
      </c>
      <c r="AG90" s="18">
        <v>48000</v>
      </c>
      <c r="AH90" s="18">
        <v>0</v>
      </c>
      <c r="AI90" s="14" t="s">
        <v>44</v>
      </c>
    </row>
    <row r="91" spans="1:35" ht="16.5" customHeight="1">
      <c r="A91">
        <v>6166</v>
      </c>
      <c r="B91" s="12" t="str">
        <f t="shared" si="6"/>
        <v>FCST</v>
      </c>
      <c r="C91" s="13" t="s">
        <v>240</v>
      </c>
      <c r="D91" s="14" t="s">
        <v>119</v>
      </c>
      <c r="E91" s="15" t="str">
        <f t="shared" si="7"/>
        <v>前八週無拉料</v>
      </c>
      <c r="F91" s="16">
        <f t="shared" si="8"/>
        <v>0</v>
      </c>
      <c r="G91" s="16" t="str">
        <f t="shared" si="9"/>
        <v>--</v>
      </c>
      <c r="H91" s="16">
        <f t="shared" si="10"/>
        <v>13.2</v>
      </c>
      <c r="I91" s="17" t="str">
        <f>IFERROR(VLOOKUP(C91,#REF!,8,FALSE),"")</f>
        <v/>
      </c>
      <c r="J91" s="18">
        <v>21000</v>
      </c>
      <c r="K91" s="18">
        <v>0</v>
      </c>
      <c r="L91" s="17" t="str">
        <f>IFERROR(VLOOKUP(C91,#REF!,11,FALSE),"")</f>
        <v/>
      </c>
      <c r="M91" s="18">
        <v>0</v>
      </c>
      <c r="N91" s="19" t="s">
        <v>58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21000</v>
      </c>
      <c r="Y91" s="16" t="s">
        <v>39</v>
      </c>
      <c r="Z91" s="23">
        <v>13.2</v>
      </c>
      <c r="AA91" s="22">
        <v>0</v>
      </c>
      <c r="AB91" s="18">
        <v>1594</v>
      </c>
      <c r="AC91" s="24" t="s">
        <v>60</v>
      </c>
      <c r="AD91" s="25" t="str">
        <f t="shared" si="11"/>
        <v>F</v>
      </c>
      <c r="AE91" s="18">
        <v>15198</v>
      </c>
      <c r="AF91" s="18">
        <v>6862</v>
      </c>
      <c r="AG91" s="18">
        <v>5180</v>
      </c>
      <c r="AH91" s="18">
        <v>280</v>
      </c>
      <c r="AI91" s="14" t="s">
        <v>44</v>
      </c>
    </row>
    <row r="92" spans="1:35" ht="16.5" customHeight="1">
      <c r="A92">
        <v>6031</v>
      </c>
      <c r="B92" s="12" t="str">
        <f t="shared" si="6"/>
        <v>FCST</v>
      </c>
      <c r="C92" s="13" t="s">
        <v>261</v>
      </c>
      <c r="D92" s="14" t="s">
        <v>256</v>
      </c>
      <c r="E92" s="15" t="str">
        <f t="shared" si="7"/>
        <v>前八週無拉料</v>
      </c>
      <c r="F92" s="16">
        <f t="shared" si="8"/>
        <v>0</v>
      </c>
      <c r="G92" s="16" t="str">
        <f t="shared" si="9"/>
        <v>--</v>
      </c>
      <c r="H92" s="16">
        <f t="shared" si="10"/>
        <v>0.1</v>
      </c>
      <c r="I92" s="17" t="str">
        <f>IFERROR(VLOOKUP(C92,#REF!,8,FALSE),"")</f>
        <v/>
      </c>
      <c r="J92" s="18">
        <v>1800</v>
      </c>
      <c r="K92" s="18">
        <v>1800</v>
      </c>
      <c r="L92" s="17" t="str">
        <f>IFERROR(VLOOKUP(C92,#REF!,11,FALSE),"")</f>
        <v/>
      </c>
      <c r="M92" s="18">
        <v>0</v>
      </c>
      <c r="N92" s="19" t="s">
        <v>58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1800</v>
      </c>
      <c r="Y92" s="16" t="s">
        <v>39</v>
      </c>
      <c r="Z92" s="23">
        <v>0.1</v>
      </c>
      <c r="AA92" s="22">
        <v>0</v>
      </c>
      <c r="AB92" s="18">
        <v>22222</v>
      </c>
      <c r="AC92" s="24" t="s">
        <v>60</v>
      </c>
      <c r="AD92" s="25" t="str">
        <f t="shared" si="11"/>
        <v>F</v>
      </c>
      <c r="AE92" s="18">
        <v>200000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6179</v>
      </c>
      <c r="B93" s="12" t="str">
        <f t="shared" si="6"/>
        <v>FCST</v>
      </c>
      <c r="C93" s="13" t="s">
        <v>263</v>
      </c>
      <c r="D93" s="14" t="s">
        <v>256</v>
      </c>
      <c r="E93" s="15" t="str">
        <f t="shared" si="7"/>
        <v>前八週無拉料</v>
      </c>
      <c r="F93" s="16">
        <f t="shared" si="8"/>
        <v>0</v>
      </c>
      <c r="G93" s="16" t="str">
        <f t="shared" si="9"/>
        <v>--</v>
      </c>
      <c r="H93" s="16">
        <f t="shared" si="10"/>
        <v>46.9</v>
      </c>
      <c r="I93" s="17" t="str">
        <f>IFERROR(VLOOKUP(C93,#REF!,8,FALSE),"")</f>
        <v/>
      </c>
      <c r="J93" s="18">
        <v>1220</v>
      </c>
      <c r="K93" s="18">
        <v>1220</v>
      </c>
      <c r="L93" s="17" t="str">
        <f>IFERROR(VLOOKUP(C93,#REF!,11,FALSE),"")</f>
        <v/>
      </c>
      <c r="M93" s="18">
        <v>0</v>
      </c>
      <c r="N93" s="19" t="s">
        <v>58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1220</v>
      </c>
      <c r="Y93" s="16" t="s">
        <v>39</v>
      </c>
      <c r="Z93" s="23">
        <v>46.9</v>
      </c>
      <c r="AA93" s="22">
        <v>0</v>
      </c>
      <c r="AB93" s="18">
        <v>26</v>
      </c>
      <c r="AC93" s="24" t="s">
        <v>60</v>
      </c>
      <c r="AD93" s="25" t="str">
        <f t="shared" si="11"/>
        <v>F</v>
      </c>
      <c r="AE93" s="18">
        <v>332</v>
      </c>
      <c r="AF93" s="18">
        <v>104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6176</v>
      </c>
      <c r="B94" s="12" t="str">
        <f t="shared" si="6"/>
        <v>FCST</v>
      </c>
      <c r="C94" s="13" t="s">
        <v>267</v>
      </c>
      <c r="D94" s="14" t="s">
        <v>256</v>
      </c>
      <c r="E94" s="15" t="str">
        <f t="shared" si="7"/>
        <v>前八週無拉料</v>
      </c>
      <c r="F94" s="16">
        <f t="shared" si="8"/>
        <v>0</v>
      </c>
      <c r="G94" s="16" t="str">
        <f t="shared" si="9"/>
        <v>--</v>
      </c>
      <c r="H94" s="16">
        <f t="shared" si="10"/>
        <v>0.3</v>
      </c>
      <c r="I94" s="17" t="str">
        <f>IFERROR(VLOOKUP(C94,#REF!,8,FALSE),"")</f>
        <v/>
      </c>
      <c r="J94" s="18">
        <v>10</v>
      </c>
      <c r="K94" s="18">
        <v>10</v>
      </c>
      <c r="L94" s="17" t="str">
        <f>IFERROR(VLOOKUP(C94,#REF!,11,FALSE),"")</f>
        <v/>
      </c>
      <c r="M94" s="18">
        <v>0</v>
      </c>
      <c r="N94" s="19" t="s">
        <v>58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10</v>
      </c>
      <c r="Y94" s="16" t="s">
        <v>39</v>
      </c>
      <c r="Z94" s="23">
        <v>0.3</v>
      </c>
      <c r="AA94" s="22">
        <v>0</v>
      </c>
      <c r="AB94" s="18">
        <v>32</v>
      </c>
      <c r="AC94" s="24" t="s">
        <v>60</v>
      </c>
      <c r="AD94" s="25" t="str">
        <f t="shared" si="11"/>
        <v>F</v>
      </c>
      <c r="AE94" s="18">
        <v>240</v>
      </c>
      <c r="AF94" s="18">
        <v>56</v>
      </c>
      <c r="AG94" s="18">
        <v>46</v>
      </c>
      <c r="AH94" s="18">
        <v>0</v>
      </c>
      <c r="AI94" s="14" t="s">
        <v>44</v>
      </c>
    </row>
    <row r="95" spans="1:35" ht="16.5" customHeight="1">
      <c r="A95">
        <v>6167</v>
      </c>
      <c r="B95" s="12" t="str">
        <f t="shared" si="6"/>
        <v>FCST</v>
      </c>
      <c r="C95" s="13" t="s">
        <v>280</v>
      </c>
      <c r="D95" s="14" t="s">
        <v>53</v>
      </c>
      <c r="E95" s="15" t="str">
        <f t="shared" si="7"/>
        <v>前八週無拉料</v>
      </c>
      <c r="F95" s="16">
        <f t="shared" si="8"/>
        <v>4375</v>
      </c>
      <c r="G95" s="16" t="str">
        <f t="shared" si="9"/>
        <v>--</v>
      </c>
      <c r="H95" s="16">
        <f t="shared" si="10"/>
        <v>0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630000</v>
      </c>
      <c r="N95" s="19" t="s">
        <v>50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630000</v>
      </c>
      <c r="U95" s="18">
        <v>0</v>
      </c>
      <c r="V95" s="18">
        <v>0</v>
      </c>
      <c r="W95" s="18">
        <v>0</v>
      </c>
      <c r="X95" s="22">
        <v>630000</v>
      </c>
      <c r="Y95" s="16" t="s">
        <v>39</v>
      </c>
      <c r="Z95" s="23">
        <v>4375</v>
      </c>
      <c r="AA95" s="22">
        <v>0</v>
      </c>
      <c r="AB95" s="18">
        <v>144</v>
      </c>
      <c r="AC95" s="24" t="s">
        <v>60</v>
      </c>
      <c r="AD95" s="25" t="str">
        <f t="shared" si="11"/>
        <v>F</v>
      </c>
      <c r="AE95" s="18">
        <v>2305</v>
      </c>
      <c r="AF95" s="18">
        <v>545</v>
      </c>
      <c r="AG95" s="18">
        <v>553</v>
      </c>
      <c r="AH95" s="18">
        <v>532</v>
      </c>
      <c r="AI95" s="14" t="s">
        <v>44</v>
      </c>
    </row>
    <row r="96" spans="1:35" ht="16.5" customHeight="1">
      <c r="A96">
        <v>6144</v>
      </c>
      <c r="B96" s="12" t="str">
        <f t="shared" si="6"/>
        <v>FCST</v>
      </c>
      <c r="C96" s="13" t="s">
        <v>290</v>
      </c>
      <c r="D96" s="14" t="s">
        <v>53</v>
      </c>
      <c r="E96" s="15" t="str">
        <f t="shared" si="7"/>
        <v>前八週無拉料</v>
      </c>
      <c r="F96" s="16">
        <f t="shared" si="8"/>
        <v>0</v>
      </c>
      <c r="G96" s="16" t="str">
        <f t="shared" si="9"/>
        <v>--</v>
      </c>
      <c r="H96" s="16">
        <f t="shared" si="10"/>
        <v>0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0</v>
      </c>
      <c r="N96" s="19" t="s">
        <v>50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0</v>
      </c>
      <c r="Y96" s="16" t="s">
        <v>39</v>
      </c>
      <c r="Z96" s="23">
        <v>0</v>
      </c>
      <c r="AA96" s="22">
        <v>0</v>
      </c>
      <c r="AB96" s="18">
        <v>9</v>
      </c>
      <c r="AC96" s="24" t="s">
        <v>60</v>
      </c>
      <c r="AD96" s="25" t="str">
        <f t="shared" si="11"/>
        <v>F</v>
      </c>
      <c r="AE96" s="18">
        <v>129</v>
      </c>
      <c r="AF96" s="18">
        <v>36</v>
      </c>
      <c r="AG96" s="18">
        <v>60</v>
      </c>
      <c r="AH96" s="18">
        <v>0</v>
      </c>
      <c r="AI96" s="14" t="s">
        <v>44</v>
      </c>
    </row>
    <row r="97" spans="1:35" ht="16.5" customHeight="1">
      <c r="A97">
        <v>4432</v>
      </c>
      <c r="B97" s="12" t="str">
        <f t="shared" si="6"/>
        <v>FCST</v>
      </c>
      <c r="C97" s="13" t="s">
        <v>301</v>
      </c>
      <c r="D97" s="14" t="s">
        <v>53</v>
      </c>
      <c r="E97" s="15" t="str">
        <f t="shared" si="7"/>
        <v>前八週無拉料</v>
      </c>
      <c r="F97" s="16">
        <f t="shared" si="8"/>
        <v>0</v>
      </c>
      <c r="G97" s="16" t="str">
        <f t="shared" si="9"/>
        <v>--</v>
      </c>
      <c r="H97" s="16">
        <f t="shared" si="10"/>
        <v>0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0</v>
      </c>
      <c r="N97" s="19" t="s">
        <v>50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0</v>
      </c>
      <c r="Y97" s="16" t="s">
        <v>39</v>
      </c>
      <c r="Z97" s="23">
        <v>0</v>
      </c>
      <c r="AA97" s="22">
        <v>0</v>
      </c>
      <c r="AB97" s="18">
        <v>10</v>
      </c>
      <c r="AC97" s="24" t="s">
        <v>60</v>
      </c>
      <c r="AD97" s="25" t="str">
        <f t="shared" si="11"/>
        <v>F</v>
      </c>
      <c r="AE97" s="18">
        <v>26</v>
      </c>
      <c r="AF97" s="18">
        <v>66</v>
      </c>
      <c r="AG97" s="18">
        <v>36</v>
      </c>
      <c r="AH97" s="18">
        <v>0</v>
      </c>
      <c r="AI97" s="14" t="s">
        <v>44</v>
      </c>
    </row>
    <row r="98" spans="1:35" ht="16.5" customHeight="1">
      <c r="A98">
        <v>6169</v>
      </c>
      <c r="B98" s="12" t="str">
        <f t="shared" si="6"/>
        <v>FCST</v>
      </c>
      <c r="C98" s="13" t="s">
        <v>308</v>
      </c>
      <c r="D98" s="14" t="s">
        <v>53</v>
      </c>
      <c r="E98" s="15" t="str">
        <f t="shared" si="7"/>
        <v>前八週無拉料</v>
      </c>
      <c r="F98" s="16">
        <f t="shared" si="8"/>
        <v>0</v>
      </c>
      <c r="G98" s="16" t="str">
        <f t="shared" si="9"/>
        <v>--</v>
      </c>
      <c r="H98" s="16">
        <f t="shared" si="10"/>
        <v>18.5</v>
      </c>
      <c r="I98" s="17" t="str">
        <f>IFERROR(VLOOKUP(C98,#REF!,8,FALSE),"")</f>
        <v/>
      </c>
      <c r="J98" s="18">
        <v>20000</v>
      </c>
      <c r="K98" s="18">
        <v>20000</v>
      </c>
      <c r="L98" s="17" t="str">
        <f>IFERROR(VLOOKUP(C98,#REF!,11,FALSE),"")</f>
        <v/>
      </c>
      <c r="M98" s="18">
        <v>0</v>
      </c>
      <c r="N98" s="19" t="s">
        <v>50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20000</v>
      </c>
      <c r="Y98" s="16" t="s">
        <v>39</v>
      </c>
      <c r="Z98" s="23">
        <v>18.5</v>
      </c>
      <c r="AA98" s="22">
        <v>0</v>
      </c>
      <c r="AB98" s="18">
        <v>1082</v>
      </c>
      <c r="AC98" s="24" t="s">
        <v>60</v>
      </c>
      <c r="AD98" s="25" t="str">
        <f t="shared" si="11"/>
        <v>F</v>
      </c>
      <c r="AE98" s="18">
        <v>2736</v>
      </c>
      <c r="AF98" s="18">
        <v>7000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6158</v>
      </c>
      <c r="B99" s="12" t="str">
        <f t="shared" si="6"/>
        <v>None</v>
      </c>
      <c r="C99" s="13" t="s">
        <v>283</v>
      </c>
      <c r="D99" s="14" t="s">
        <v>53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0</v>
      </c>
      <c r="N99" s="19" t="s">
        <v>50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0</v>
      </c>
      <c r="Y99" s="16" t="s">
        <v>39</v>
      </c>
      <c r="Z99" s="23" t="s">
        <v>39</v>
      </c>
      <c r="AA99" s="22">
        <v>0</v>
      </c>
      <c r="AB99" s="18">
        <v>0</v>
      </c>
      <c r="AC99" s="24" t="s">
        <v>43</v>
      </c>
      <c r="AD99" s="25" t="str">
        <f t="shared" si="11"/>
        <v>E</v>
      </c>
      <c r="AE99" s="18">
        <v>9000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6035</v>
      </c>
      <c r="B100" s="12" t="str">
        <f t="shared" si="6"/>
        <v>None</v>
      </c>
      <c r="C100" s="13" t="s">
        <v>286</v>
      </c>
      <c r="D100" s="14" t="s">
        <v>119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0</v>
      </c>
      <c r="N100" s="19" t="s">
        <v>58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0</v>
      </c>
      <c r="W100" s="18">
        <v>0</v>
      </c>
      <c r="X100" s="22">
        <v>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43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6156</v>
      </c>
      <c r="B101" s="12" t="str">
        <f t="shared" si="6"/>
        <v>Normal</v>
      </c>
      <c r="C101" s="13" t="s">
        <v>45</v>
      </c>
      <c r="D101" s="14" t="s">
        <v>46</v>
      </c>
      <c r="E101" s="15">
        <f t="shared" si="7"/>
        <v>0</v>
      </c>
      <c r="F101" s="16" t="str">
        <f t="shared" si="8"/>
        <v>--</v>
      </c>
      <c r="G101" s="16">
        <f t="shared" si="9"/>
        <v>0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0</v>
      </c>
      <c r="N101" s="19" t="s">
        <v>47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0</v>
      </c>
      <c r="V101" s="18">
        <v>0</v>
      </c>
      <c r="W101" s="18">
        <v>0</v>
      </c>
      <c r="X101" s="22">
        <v>0</v>
      </c>
      <c r="Y101" s="16">
        <v>0</v>
      </c>
      <c r="Z101" s="23" t="s">
        <v>39</v>
      </c>
      <c r="AA101" s="22">
        <v>1005</v>
      </c>
      <c r="AB101" s="18" t="s">
        <v>39</v>
      </c>
      <c r="AC101" s="24" t="s">
        <v>43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customHeight="1">
      <c r="A102">
        <v>6151</v>
      </c>
      <c r="B102" s="12" t="str">
        <f t="shared" si="6"/>
        <v>Normal</v>
      </c>
      <c r="C102" s="13" t="s">
        <v>48</v>
      </c>
      <c r="D102" s="14" t="s">
        <v>49</v>
      </c>
      <c r="E102" s="15">
        <f t="shared" si="7"/>
        <v>5.9</v>
      </c>
      <c r="F102" s="16" t="str">
        <f t="shared" si="8"/>
        <v>--</v>
      </c>
      <c r="G102" s="16">
        <f t="shared" si="9"/>
        <v>6.2</v>
      </c>
      <c r="H102" s="16" t="str">
        <f t="shared" si="10"/>
        <v>--</v>
      </c>
      <c r="I102" s="17" t="str">
        <f>IFERROR(VLOOKUP(C102,#REF!,8,FALSE),"")</f>
        <v/>
      </c>
      <c r="J102" s="18">
        <v>200000</v>
      </c>
      <c r="K102" s="18">
        <v>200000</v>
      </c>
      <c r="L102" s="17" t="str">
        <f>IFERROR(VLOOKUP(C102,#REF!,11,FALSE),"")</f>
        <v/>
      </c>
      <c r="M102" s="18">
        <v>190000</v>
      </c>
      <c r="N102" s="19" t="s">
        <v>50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100000</v>
      </c>
      <c r="U102" s="18">
        <v>0</v>
      </c>
      <c r="V102" s="18">
        <v>90000</v>
      </c>
      <c r="W102" s="18">
        <v>0</v>
      </c>
      <c r="X102" s="22">
        <v>390000</v>
      </c>
      <c r="Y102" s="16">
        <v>12.1</v>
      </c>
      <c r="Z102" s="23" t="s">
        <v>39</v>
      </c>
      <c r="AA102" s="22">
        <v>32250</v>
      </c>
      <c r="AB102" s="18" t="s">
        <v>39</v>
      </c>
      <c r="AC102" s="24" t="s">
        <v>43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44</v>
      </c>
    </row>
    <row r="103" spans="1:35" ht="16.5" customHeight="1">
      <c r="A103">
        <v>6036</v>
      </c>
      <c r="B103" s="12" t="str">
        <f t="shared" si="6"/>
        <v>Normal</v>
      </c>
      <c r="C103" s="13" t="s">
        <v>51</v>
      </c>
      <c r="D103" s="14" t="s">
        <v>49</v>
      </c>
      <c r="E103" s="15">
        <f t="shared" si="7"/>
        <v>2.4</v>
      </c>
      <c r="F103" s="16">
        <f t="shared" si="8"/>
        <v>1.2</v>
      </c>
      <c r="G103" s="16">
        <f t="shared" si="9"/>
        <v>4.4000000000000004</v>
      </c>
      <c r="H103" s="16">
        <f t="shared" si="10"/>
        <v>2.1</v>
      </c>
      <c r="I103" s="17" t="str">
        <f>IFERROR(VLOOKUP(C103,#REF!,8,FALSE),"")</f>
        <v/>
      </c>
      <c r="J103" s="18">
        <v>22000</v>
      </c>
      <c r="K103" s="18">
        <v>22000</v>
      </c>
      <c r="L103" s="17" t="str">
        <f>IFERROR(VLOOKUP(C103,#REF!,11,FALSE),"")</f>
        <v/>
      </c>
      <c r="M103" s="18">
        <v>12000</v>
      </c>
      <c r="N103" s="19" t="s">
        <v>50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12000</v>
      </c>
      <c r="U103" s="18">
        <v>0</v>
      </c>
      <c r="V103" s="18">
        <v>0</v>
      </c>
      <c r="W103" s="18">
        <v>0</v>
      </c>
      <c r="X103" s="22">
        <v>34000</v>
      </c>
      <c r="Y103" s="16">
        <v>6.8</v>
      </c>
      <c r="Z103" s="23">
        <v>3.3</v>
      </c>
      <c r="AA103" s="22">
        <v>5000</v>
      </c>
      <c r="AB103" s="18">
        <v>10248</v>
      </c>
      <c r="AC103" s="24">
        <v>2</v>
      </c>
      <c r="AD103" s="25">
        <f t="shared" si="11"/>
        <v>150</v>
      </c>
      <c r="AE103" s="18">
        <v>6000</v>
      </c>
      <c r="AF103" s="18">
        <v>0</v>
      </c>
      <c r="AG103" s="18">
        <v>444633</v>
      </c>
      <c r="AH103" s="18">
        <v>0</v>
      </c>
      <c r="AI103" s="14" t="s">
        <v>44</v>
      </c>
    </row>
    <row r="104" spans="1:35" ht="16.5" customHeight="1">
      <c r="A104">
        <v>6153</v>
      </c>
      <c r="B104" s="12" t="str">
        <f t="shared" si="6"/>
        <v>Normal</v>
      </c>
      <c r="C104" s="13" t="s">
        <v>61</v>
      </c>
      <c r="D104" s="14" t="s">
        <v>57</v>
      </c>
      <c r="E104" s="15">
        <f t="shared" si="7"/>
        <v>8</v>
      </c>
      <c r="F104" s="16">
        <f t="shared" si="8"/>
        <v>9</v>
      </c>
      <c r="G104" s="16">
        <f t="shared" si="9"/>
        <v>0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5000</v>
      </c>
      <c r="N104" s="19" t="s">
        <v>58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5000</v>
      </c>
      <c r="U104" s="18">
        <v>0</v>
      </c>
      <c r="V104" s="18">
        <v>0</v>
      </c>
      <c r="W104" s="18">
        <v>0</v>
      </c>
      <c r="X104" s="22">
        <v>5000</v>
      </c>
      <c r="Y104" s="16">
        <v>8</v>
      </c>
      <c r="Z104" s="23">
        <v>9</v>
      </c>
      <c r="AA104" s="22">
        <v>625</v>
      </c>
      <c r="AB104" s="18">
        <v>556</v>
      </c>
      <c r="AC104" s="24">
        <v>0.9</v>
      </c>
      <c r="AD104" s="25">
        <f t="shared" si="11"/>
        <v>100</v>
      </c>
      <c r="AE104" s="18">
        <v>5000</v>
      </c>
      <c r="AF104" s="18">
        <v>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8420</v>
      </c>
      <c r="B105" s="12" t="str">
        <f t="shared" si="6"/>
        <v>Normal</v>
      </c>
      <c r="C105" s="13" t="s">
        <v>65</v>
      </c>
      <c r="D105" s="14" t="s">
        <v>57</v>
      </c>
      <c r="E105" s="15">
        <f t="shared" si="7"/>
        <v>0.4</v>
      </c>
      <c r="F105" s="16">
        <f t="shared" si="8"/>
        <v>3.5</v>
      </c>
      <c r="G105" s="16">
        <f t="shared" si="9"/>
        <v>2.2999999999999998</v>
      </c>
      <c r="H105" s="16">
        <f t="shared" si="10"/>
        <v>21.2</v>
      </c>
      <c r="I105" s="17" t="str">
        <f>IFERROR(VLOOKUP(C105,#REF!,8,FALSE),"")</f>
        <v/>
      </c>
      <c r="J105" s="18">
        <v>90000</v>
      </c>
      <c r="K105" s="18">
        <v>30000</v>
      </c>
      <c r="L105" s="17" t="str">
        <f>IFERROR(VLOOKUP(C105,#REF!,11,FALSE),"")</f>
        <v/>
      </c>
      <c r="M105" s="18">
        <v>15000</v>
      </c>
      <c r="N105" s="19" t="s">
        <v>47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15000</v>
      </c>
      <c r="U105" s="18">
        <v>0</v>
      </c>
      <c r="V105" s="18">
        <v>0</v>
      </c>
      <c r="W105" s="18">
        <v>0</v>
      </c>
      <c r="X105" s="22">
        <v>105000</v>
      </c>
      <c r="Y105" s="16">
        <v>2.7</v>
      </c>
      <c r="Z105" s="23">
        <v>24.7</v>
      </c>
      <c r="AA105" s="22">
        <v>39375</v>
      </c>
      <c r="AB105" s="18">
        <v>4250</v>
      </c>
      <c r="AC105" s="24">
        <v>0.1</v>
      </c>
      <c r="AD105" s="25">
        <f t="shared" si="11"/>
        <v>50</v>
      </c>
      <c r="AE105" s="18">
        <v>0</v>
      </c>
      <c r="AF105" s="18">
        <v>23650</v>
      </c>
      <c r="AG105" s="18">
        <v>278946</v>
      </c>
      <c r="AH105" s="18">
        <v>376840</v>
      </c>
      <c r="AI105" s="14" t="s">
        <v>44</v>
      </c>
    </row>
    <row r="106" spans="1:35" ht="16.5" customHeight="1">
      <c r="A106">
        <v>6184</v>
      </c>
      <c r="B106" s="12" t="str">
        <f t="shared" si="6"/>
        <v>Normal</v>
      </c>
      <c r="C106" s="13" t="s">
        <v>68</v>
      </c>
      <c r="D106" s="14" t="s">
        <v>57</v>
      </c>
      <c r="E106" s="15">
        <f t="shared" si="7"/>
        <v>0</v>
      </c>
      <c r="F106" s="16">
        <f t="shared" si="8"/>
        <v>0</v>
      </c>
      <c r="G106" s="16">
        <f t="shared" si="9"/>
        <v>2.4</v>
      </c>
      <c r="H106" s="16">
        <f t="shared" si="10"/>
        <v>36.6</v>
      </c>
      <c r="I106" s="17" t="str">
        <f>IFERROR(VLOOKUP(C106,#REF!,8,FALSE),"")</f>
        <v/>
      </c>
      <c r="J106" s="18">
        <v>45000</v>
      </c>
      <c r="K106" s="18">
        <v>0</v>
      </c>
      <c r="L106" s="17" t="str">
        <f>IFERROR(VLOOKUP(C106,#REF!,11,FALSE),"")</f>
        <v/>
      </c>
      <c r="M106" s="18">
        <v>0</v>
      </c>
      <c r="N106" s="19" t="s">
        <v>47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45000</v>
      </c>
      <c r="Y106" s="16">
        <v>2.4</v>
      </c>
      <c r="Z106" s="23">
        <v>36.6</v>
      </c>
      <c r="AA106" s="22">
        <v>18750</v>
      </c>
      <c r="AB106" s="18">
        <v>1229</v>
      </c>
      <c r="AC106" s="24">
        <v>0.1</v>
      </c>
      <c r="AD106" s="25">
        <f t="shared" si="11"/>
        <v>50</v>
      </c>
      <c r="AE106" s="18">
        <v>0</v>
      </c>
      <c r="AF106" s="18">
        <v>3761</v>
      </c>
      <c r="AG106" s="18">
        <v>139473</v>
      </c>
      <c r="AH106" s="18">
        <v>188420</v>
      </c>
      <c r="AI106" s="14" t="s">
        <v>44</v>
      </c>
    </row>
    <row r="107" spans="1:35" ht="16.5" customHeight="1">
      <c r="A107">
        <v>6149</v>
      </c>
      <c r="B107" s="12" t="str">
        <f t="shared" si="6"/>
        <v>Normal</v>
      </c>
      <c r="C107" s="13" t="s">
        <v>79</v>
      </c>
      <c r="D107" s="14" t="s">
        <v>78</v>
      </c>
      <c r="E107" s="15">
        <f t="shared" si="7"/>
        <v>8</v>
      </c>
      <c r="F107" s="16" t="str">
        <f t="shared" si="8"/>
        <v>--</v>
      </c>
      <c r="G107" s="16">
        <f t="shared" si="9"/>
        <v>0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10000</v>
      </c>
      <c r="N107" s="19" t="s">
        <v>58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10000</v>
      </c>
      <c r="W107" s="18">
        <v>0</v>
      </c>
      <c r="X107" s="22">
        <v>10000</v>
      </c>
      <c r="Y107" s="16">
        <v>8</v>
      </c>
      <c r="Z107" s="23" t="s">
        <v>39</v>
      </c>
      <c r="AA107" s="22">
        <v>1250</v>
      </c>
      <c r="AB107" s="18">
        <v>0</v>
      </c>
      <c r="AC107" s="24" t="s">
        <v>43</v>
      </c>
      <c r="AD107" s="25" t="str">
        <f t="shared" si="11"/>
        <v>E</v>
      </c>
      <c r="AE107" s="18">
        <v>6058</v>
      </c>
      <c r="AF107" s="18">
        <v>0</v>
      </c>
      <c r="AG107" s="18">
        <v>2500</v>
      </c>
      <c r="AH107" s="18">
        <v>0</v>
      </c>
      <c r="AI107" s="14" t="s">
        <v>44</v>
      </c>
    </row>
    <row r="108" spans="1:35" ht="16.5" customHeight="1">
      <c r="A108">
        <v>6163</v>
      </c>
      <c r="B108" s="12" t="str">
        <f t="shared" si="6"/>
        <v>Normal</v>
      </c>
      <c r="C108" s="13" t="s">
        <v>83</v>
      </c>
      <c r="D108" s="14" t="s">
        <v>78</v>
      </c>
      <c r="E108" s="15">
        <f t="shared" si="7"/>
        <v>10.7</v>
      </c>
      <c r="F108" s="16">
        <f t="shared" si="8"/>
        <v>7.7</v>
      </c>
      <c r="G108" s="16">
        <f t="shared" si="9"/>
        <v>0</v>
      </c>
      <c r="H108" s="16">
        <f t="shared" si="10"/>
        <v>0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10000</v>
      </c>
      <c r="N108" s="19" t="s">
        <v>58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10000</v>
      </c>
      <c r="U108" s="18">
        <v>0</v>
      </c>
      <c r="V108" s="18">
        <v>0</v>
      </c>
      <c r="W108" s="18">
        <v>0</v>
      </c>
      <c r="X108" s="22">
        <v>10000</v>
      </c>
      <c r="Y108" s="16">
        <v>10.7</v>
      </c>
      <c r="Z108" s="23">
        <v>7.7</v>
      </c>
      <c r="AA108" s="22">
        <v>938</v>
      </c>
      <c r="AB108" s="18">
        <v>1296</v>
      </c>
      <c r="AC108" s="24">
        <v>1.4</v>
      </c>
      <c r="AD108" s="25">
        <f t="shared" si="11"/>
        <v>100</v>
      </c>
      <c r="AE108" s="18">
        <v>6356</v>
      </c>
      <c r="AF108" s="18">
        <v>5306</v>
      </c>
      <c r="AG108" s="18">
        <v>1986</v>
      </c>
      <c r="AH108" s="18">
        <v>1134</v>
      </c>
      <c r="AI108" s="14" t="s">
        <v>44</v>
      </c>
    </row>
    <row r="109" spans="1:35" ht="16.5" customHeight="1">
      <c r="A109">
        <v>6037</v>
      </c>
      <c r="B109" s="12" t="str">
        <f t="shared" si="6"/>
        <v>Normal</v>
      </c>
      <c r="C109" s="13" t="s">
        <v>88</v>
      </c>
      <c r="D109" s="14" t="s">
        <v>53</v>
      </c>
      <c r="E109" s="15">
        <f t="shared" si="7"/>
        <v>8</v>
      </c>
      <c r="F109" s="16">
        <f t="shared" si="8"/>
        <v>4.5</v>
      </c>
      <c r="G109" s="16">
        <f t="shared" si="9"/>
        <v>0</v>
      </c>
      <c r="H109" s="16">
        <f t="shared" si="10"/>
        <v>0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9000</v>
      </c>
      <c r="N109" s="19" t="s">
        <v>55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9000</v>
      </c>
      <c r="U109" s="18">
        <v>0</v>
      </c>
      <c r="V109" s="18">
        <v>0</v>
      </c>
      <c r="W109" s="18">
        <v>0</v>
      </c>
      <c r="X109" s="22">
        <v>9000</v>
      </c>
      <c r="Y109" s="16">
        <v>8</v>
      </c>
      <c r="Z109" s="23">
        <v>4.5</v>
      </c>
      <c r="AA109" s="22">
        <v>1125</v>
      </c>
      <c r="AB109" s="18">
        <v>2001</v>
      </c>
      <c r="AC109" s="24">
        <v>1.8</v>
      </c>
      <c r="AD109" s="25">
        <f t="shared" si="11"/>
        <v>100</v>
      </c>
      <c r="AE109" s="18">
        <v>9000</v>
      </c>
      <c r="AF109" s="18">
        <v>9000</v>
      </c>
      <c r="AG109" s="18">
        <v>9000</v>
      </c>
      <c r="AH109" s="18">
        <v>0</v>
      </c>
      <c r="AI109" s="14" t="s">
        <v>44</v>
      </c>
    </row>
    <row r="110" spans="1:35" ht="16.5" customHeight="1">
      <c r="A110">
        <v>6160</v>
      </c>
      <c r="B110" s="12" t="str">
        <f t="shared" si="6"/>
        <v>Normal</v>
      </c>
      <c r="C110" s="13" t="s">
        <v>89</v>
      </c>
      <c r="D110" s="14" t="s">
        <v>53</v>
      </c>
      <c r="E110" s="15">
        <f t="shared" si="7"/>
        <v>4.4000000000000004</v>
      </c>
      <c r="F110" s="16">
        <f t="shared" si="8"/>
        <v>1.6</v>
      </c>
      <c r="G110" s="16">
        <f t="shared" si="9"/>
        <v>9.6999999999999993</v>
      </c>
      <c r="H110" s="16">
        <f t="shared" si="10"/>
        <v>3.5</v>
      </c>
      <c r="I110" s="17" t="str">
        <f>IFERROR(VLOOKUP(C110,#REF!,8,FALSE),"")</f>
        <v/>
      </c>
      <c r="J110" s="18">
        <v>2250000</v>
      </c>
      <c r="K110" s="18">
        <v>1900000</v>
      </c>
      <c r="L110" s="17" t="str">
        <f>IFERROR(VLOOKUP(C110,#REF!,11,FALSE),"")</f>
        <v/>
      </c>
      <c r="M110" s="18">
        <v>1010000</v>
      </c>
      <c r="N110" s="19" t="s">
        <v>50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1010000</v>
      </c>
      <c r="U110" s="18">
        <v>0</v>
      </c>
      <c r="V110" s="18">
        <v>0</v>
      </c>
      <c r="W110" s="18">
        <v>0</v>
      </c>
      <c r="X110" s="22">
        <v>3260000</v>
      </c>
      <c r="Y110" s="16">
        <v>14.1</v>
      </c>
      <c r="Z110" s="23">
        <v>5.0999999999999996</v>
      </c>
      <c r="AA110" s="22">
        <v>231250</v>
      </c>
      <c r="AB110" s="18">
        <v>635592</v>
      </c>
      <c r="AC110" s="24">
        <v>2.7</v>
      </c>
      <c r="AD110" s="25">
        <f t="shared" si="11"/>
        <v>150</v>
      </c>
      <c r="AE110" s="18">
        <v>1333503</v>
      </c>
      <c r="AF110" s="18">
        <v>3672849</v>
      </c>
      <c r="AG110" s="18">
        <v>3452352</v>
      </c>
      <c r="AH110" s="18">
        <v>0</v>
      </c>
      <c r="AI110" s="14" t="s">
        <v>44</v>
      </c>
    </row>
    <row r="111" spans="1:35" ht="16.5" customHeight="1">
      <c r="A111">
        <v>6177</v>
      </c>
      <c r="B111" s="12" t="str">
        <f t="shared" si="6"/>
        <v>Normal</v>
      </c>
      <c r="C111" s="13" t="s">
        <v>94</v>
      </c>
      <c r="D111" s="14" t="s">
        <v>46</v>
      </c>
      <c r="E111" s="15">
        <f t="shared" si="7"/>
        <v>0</v>
      </c>
      <c r="F111" s="16">
        <f t="shared" si="8"/>
        <v>0</v>
      </c>
      <c r="G111" s="16">
        <f t="shared" si="9"/>
        <v>0</v>
      </c>
      <c r="H111" s="16">
        <f t="shared" si="10"/>
        <v>0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58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>
        <v>0</v>
      </c>
      <c r="Z111" s="23">
        <v>0</v>
      </c>
      <c r="AA111" s="22">
        <v>4130</v>
      </c>
      <c r="AB111" s="18">
        <v>2537</v>
      </c>
      <c r="AC111" s="24">
        <v>0.6</v>
      </c>
      <c r="AD111" s="25">
        <f t="shared" si="11"/>
        <v>100</v>
      </c>
      <c r="AE111" s="18">
        <v>38872</v>
      </c>
      <c r="AF111" s="18">
        <v>2856</v>
      </c>
      <c r="AG111" s="18">
        <v>877</v>
      </c>
      <c r="AH111" s="18">
        <v>18008</v>
      </c>
      <c r="AI111" s="14" t="s">
        <v>44</v>
      </c>
    </row>
    <row r="112" spans="1:35" ht="16.5" customHeight="1">
      <c r="A112">
        <v>6182</v>
      </c>
      <c r="B112" s="12" t="str">
        <f t="shared" si="6"/>
        <v>Normal</v>
      </c>
      <c r="C112" s="13" t="s">
        <v>98</v>
      </c>
      <c r="D112" s="14" t="s">
        <v>57</v>
      </c>
      <c r="E112" s="15">
        <f t="shared" si="7"/>
        <v>1</v>
      </c>
      <c r="F112" s="16">
        <f t="shared" si="8"/>
        <v>5.3</v>
      </c>
      <c r="G112" s="16">
        <f t="shared" si="9"/>
        <v>2.5</v>
      </c>
      <c r="H112" s="16">
        <f t="shared" si="10"/>
        <v>13.3</v>
      </c>
      <c r="I112" s="17" t="str">
        <f>IFERROR(VLOOKUP(C112,#REF!,8,FALSE),"")</f>
        <v/>
      </c>
      <c r="J112" s="18">
        <v>50000</v>
      </c>
      <c r="K112" s="18">
        <v>10000</v>
      </c>
      <c r="L112" s="17" t="str">
        <f>IFERROR(VLOOKUP(C112,#REF!,11,FALSE),"")</f>
        <v/>
      </c>
      <c r="M112" s="18">
        <v>20000</v>
      </c>
      <c r="N112" s="19" t="s">
        <v>47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20000</v>
      </c>
      <c r="U112" s="18">
        <v>0</v>
      </c>
      <c r="V112" s="18">
        <v>0</v>
      </c>
      <c r="W112" s="18">
        <v>0</v>
      </c>
      <c r="X112" s="22">
        <v>70000</v>
      </c>
      <c r="Y112" s="16">
        <v>3.5</v>
      </c>
      <c r="Z112" s="23">
        <v>18.600000000000001</v>
      </c>
      <c r="AA112" s="22">
        <v>20000</v>
      </c>
      <c r="AB112" s="18">
        <v>3766</v>
      </c>
      <c r="AC112" s="24">
        <v>0.2</v>
      </c>
      <c r="AD112" s="25">
        <f t="shared" si="11"/>
        <v>50</v>
      </c>
      <c r="AE112" s="18">
        <v>0</v>
      </c>
      <c r="AF112" s="18">
        <v>26595</v>
      </c>
      <c r="AG112" s="18">
        <v>139473</v>
      </c>
      <c r="AH112" s="18">
        <v>188420</v>
      </c>
      <c r="AI112" s="14" t="s">
        <v>44</v>
      </c>
    </row>
    <row r="113" spans="1:35" ht="16.5" customHeight="1">
      <c r="A113">
        <v>6152</v>
      </c>
      <c r="B113" s="12" t="str">
        <f t="shared" si="6"/>
        <v>Normal</v>
      </c>
      <c r="C113" s="13" t="s">
        <v>100</v>
      </c>
      <c r="D113" s="14" t="s">
        <v>57</v>
      </c>
      <c r="E113" s="15">
        <f t="shared" si="7"/>
        <v>15.7</v>
      </c>
      <c r="F113" s="16">
        <f t="shared" si="8"/>
        <v>14.3</v>
      </c>
      <c r="G113" s="16">
        <f t="shared" si="9"/>
        <v>0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795000</v>
      </c>
      <c r="N113" s="19" t="s">
        <v>47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795000</v>
      </c>
      <c r="U113" s="18">
        <v>0</v>
      </c>
      <c r="V113" s="18">
        <v>0</v>
      </c>
      <c r="W113" s="18">
        <v>0</v>
      </c>
      <c r="X113" s="22">
        <v>795000</v>
      </c>
      <c r="Y113" s="16">
        <v>15.7</v>
      </c>
      <c r="Z113" s="23">
        <v>14.3</v>
      </c>
      <c r="AA113" s="22">
        <v>50625</v>
      </c>
      <c r="AB113" s="18">
        <v>55540</v>
      </c>
      <c r="AC113" s="24">
        <v>1.1000000000000001</v>
      </c>
      <c r="AD113" s="25">
        <f t="shared" si="11"/>
        <v>100</v>
      </c>
      <c r="AE113" s="18">
        <v>80389</v>
      </c>
      <c r="AF113" s="18">
        <v>307425</v>
      </c>
      <c r="AG113" s="18">
        <v>393161</v>
      </c>
      <c r="AH113" s="18">
        <v>281686</v>
      </c>
      <c r="AI113" s="14" t="s">
        <v>44</v>
      </c>
    </row>
    <row r="114" spans="1:35" ht="16.5" customHeight="1">
      <c r="A114">
        <v>6170</v>
      </c>
      <c r="B114" s="12" t="str">
        <f t="shared" si="6"/>
        <v>Normal</v>
      </c>
      <c r="C114" s="13" t="s">
        <v>101</v>
      </c>
      <c r="D114" s="14" t="s">
        <v>57</v>
      </c>
      <c r="E114" s="15">
        <f t="shared" si="7"/>
        <v>1.2</v>
      </c>
      <c r="F114" s="16">
        <f t="shared" si="8"/>
        <v>2</v>
      </c>
      <c r="G114" s="16">
        <f t="shared" si="9"/>
        <v>0.5</v>
      </c>
      <c r="H114" s="16">
        <f t="shared" si="10"/>
        <v>0.8</v>
      </c>
      <c r="I114" s="17" t="str">
        <f>IFERROR(VLOOKUP(C114,#REF!,8,FALSE),"")</f>
        <v/>
      </c>
      <c r="J114" s="18">
        <v>75000</v>
      </c>
      <c r="K114" s="18">
        <v>0</v>
      </c>
      <c r="L114" s="17" t="str">
        <f>IFERROR(VLOOKUP(C114,#REF!,11,FALSE),"")</f>
        <v/>
      </c>
      <c r="M114" s="18">
        <v>200000</v>
      </c>
      <c r="N114" s="19" t="s">
        <v>47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200000</v>
      </c>
      <c r="U114" s="18">
        <v>0</v>
      </c>
      <c r="V114" s="18">
        <v>0</v>
      </c>
      <c r="W114" s="18">
        <v>0</v>
      </c>
      <c r="X114" s="22">
        <v>275000</v>
      </c>
      <c r="Y114" s="16">
        <v>1.7</v>
      </c>
      <c r="Z114" s="23">
        <v>2.8</v>
      </c>
      <c r="AA114" s="22">
        <v>164375</v>
      </c>
      <c r="AB114" s="18">
        <v>98671</v>
      </c>
      <c r="AC114" s="24">
        <v>0.6</v>
      </c>
      <c r="AD114" s="25">
        <f t="shared" si="11"/>
        <v>100</v>
      </c>
      <c r="AE114" s="18">
        <v>359483</v>
      </c>
      <c r="AF114" s="18">
        <v>487097</v>
      </c>
      <c r="AG114" s="18">
        <v>306129</v>
      </c>
      <c r="AH114" s="18">
        <v>5328</v>
      </c>
      <c r="AI114" s="14" t="s">
        <v>44</v>
      </c>
    </row>
    <row r="115" spans="1:35" ht="16.5" customHeight="1">
      <c r="A115">
        <v>8418</v>
      </c>
      <c r="B115" s="12" t="str">
        <f t="shared" si="6"/>
        <v>Normal</v>
      </c>
      <c r="C115" s="13" t="s">
        <v>108</v>
      </c>
      <c r="D115" s="14" t="s">
        <v>57</v>
      </c>
      <c r="E115" s="15">
        <f t="shared" si="7"/>
        <v>0.4</v>
      </c>
      <c r="F115" s="16">
        <f t="shared" si="8"/>
        <v>4.3</v>
      </c>
      <c r="G115" s="16">
        <f t="shared" si="9"/>
        <v>2</v>
      </c>
      <c r="H115" s="16">
        <f t="shared" si="10"/>
        <v>21.4</v>
      </c>
      <c r="I115" s="17" t="str">
        <f>IFERROR(VLOOKUP(C115,#REF!,8,FALSE),"")</f>
        <v/>
      </c>
      <c r="J115" s="18">
        <v>50000</v>
      </c>
      <c r="K115" s="18">
        <v>10000</v>
      </c>
      <c r="L115" s="17" t="str">
        <f>IFERROR(VLOOKUP(C115,#REF!,11,FALSE),"")</f>
        <v/>
      </c>
      <c r="M115" s="18">
        <v>10000</v>
      </c>
      <c r="N115" s="19" t="s">
        <v>47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10000</v>
      </c>
      <c r="U115" s="18">
        <v>0</v>
      </c>
      <c r="V115" s="18">
        <v>0</v>
      </c>
      <c r="W115" s="18">
        <v>0</v>
      </c>
      <c r="X115" s="22">
        <v>60000</v>
      </c>
      <c r="Y115" s="16">
        <v>2.4</v>
      </c>
      <c r="Z115" s="23">
        <v>25.7</v>
      </c>
      <c r="AA115" s="22">
        <v>25000</v>
      </c>
      <c r="AB115" s="18">
        <v>2332</v>
      </c>
      <c r="AC115" s="24">
        <v>0.1</v>
      </c>
      <c r="AD115" s="25">
        <f t="shared" si="11"/>
        <v>50</v>
      </c>
      <c r="AE115" s="18">
        <v>0</v>
      </c>
      <c r="AF115" s="18">
        <v>13686</v>
      </c>
      <c r="AG115" s="18">
        <v>139473</v>
      </c>
      <c r="AH115" s="18">
        <v>188420</v>
      </c>
      <c r="AI115" s="14" t="s">
        <v>44</v>
      </c>
    </row>
    <row r="116" spans="1:35" ht="16.5" customHeight="1">
      <c r="A116">
        <v>6154</v>
      </c>
      <c r="B116" s="12" t="str">
        <f t="shared" si="6"/>
        <v>Normal</v>
      </c>
      <c r="C116" s="13" t="s">
        <v>111</v>
      </c>
      <c r="D116" s="14" t="s">
        <v>49</v>
      </c>
      <c r="E116" s="15">
        <f t="shared" si="7"/>
        <v>4.8</v>
      </c>
      <c r="F116" s="16">
        <f t="shared" si="8"/>
        <v>1.8</v>
      </c>
      <c r="G116" s="16">
        <f t="shared" si="9"/>
        <v>9.5</v>
      </c>
      <c r="H116" s="16">
        <f t="shared" si="10"/>
        <v>3.5</v>
      </c>
      <c r="I116" s="17" t="str">
        <f>IFERROR(VLOOKUP(C116,#REF!,8,FALSE),"")</f>
        <v/>
      </c>
      <c r="J116" s="18">
        <v>5000000</v>
      </c>
      <c r="K116" s="18">
        <v>5000000</v>
      </c>
      <c r="L116" s="17" t="str">
        <f>IFERROR(VLOOKUP(C116,#REF!,11,FALSE),"")</f>
        <v/>
      </c>
      <c r="M116" s="18">
        <v>2530000</v>
      </c>
      <c r="N116" s="19" t="s">
        <v>50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2530000</v>
      </c>
      <c r="U116" s="18">
        <v>0</v>
      </c>
      <c r="V116" s="18">
        <v>0</v>
      </c>
      <c r="W116" s="18">
        <v>0</v>
      </c>
      <c r="X116" s="22">
        <v>7530000</v>
      </c>
      <c r="Y116" s="16">
        <v>14.3</v>
      </c>
      <c r="Z116" s="23">
        <v>5.3</v>
      </c>
      <c r="AA116" s="22">
        <v>524750</v>
      </c>
      <c r="AB116" s="18">
        <v>1416471</v>
      </c>
      <c r="AC116" s="24">
        <v>2.7</v>
      </c>
      <c r="AD116" s="25">
        <f t="shared" si="11"/>
        <v>150</v>
      </c>
      <c r="AE116" s="18">
        <v>2776590</v>
      </c>
      <c r="AF116" s="18">
        <v>8185269</v>
      </c>
      <c r="AG116" s="18">
        <v>7693872</v>
      </c>
      <c r="AH116" s="18">
        <v>0</v>
      </c>
      <c r="AI116" s="14" t="s">
        <v>44</v>
      </c>
    </row>
    <row r="117" spans="1:35" ht="16.5" customHeight="1">
      <c r="A117">
        <v>6038</v>
      </c>
      <c r="B117" s="12" t="str">
        <f t="shared" si="6"/>
        <v>Normal</v>
      </c>
      <c r="C117" s="13" t="s">
        <v>117</v>
      </c>
      <c r="D117" s="14" t="s">
        <v>49</v>
      </c>
      <c r="E117" s="15">
        <f t="shared" si="7"/>
        <v>5.7</v>
      </c>
      <c r="F117" s="16">
        <f t="shared" si="8"/>
        <v>2</v>
      </c>
      <c r="G117" s="16">
        <f t="shared" si="9"/>
        <v>8.8000000000000007</v>
      </c>
      <c r="H117" s="16">
        <f t="shared" si="10"/>
        <v>3</v>
      </c>
      <c r="I117" s="17" t="str">
        <f>IFERROR(VLOOKUP(C117,#REF!,8,FALSE),"")</f>
        <v/>
      </c>
      <c r="J117" s="18">
        <v>3310000</v>
      </c>
      <c r="K117" s="18">
        <v>3310000</v>
      </c>
      <c r="L117" s="17" t="str">
        <f>IFERROR(VLOOKUP(C117,#REF!,11,FALSE),"")</f>
        <v/>
      </c>
      <c r="M117" s="18">
        <v>2138425</v>
      </c>
      <c r="N117" s="19" t="s">
        <v>50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2138425</v>
      </c>
      <c r="U117" s="18">
        <v>0</v>
      </c>
      <c r="V117" s="18">
        <v>0</v>
      </c>
      <c r="W117" s="18">
        <v>0</v>
      </c>
      <c r="X117" s="22">
        <v>5448425</v>
      </c>
      <c r="Y117" s="16">
        <v>14.4</v>
      </c>
      <c r="Z117" s="23">
        <v>5</v>
      </c>
      <c r="AA117" s="22">
        <v>377750</v>
      </c>
      <c r="AB117" s="18">
        <v>1089600</v>
      </c>
      <c r="AC117" s="24">
        <v>2.9</v>
      </c>
      <c r="AD117" s="25">
        <f t="shared" si="11"/>
        <v>150</v>
      </c>
      <c r="AE117" s="18">
        <v>2167209</v>
      </c>
      <c r="AF117" s="18">
        <v>6296400</v>
      </c>
      <c r="AG117" s="18">
        <v>5918400</v>
      </c>
      <c r="AH117" s="18">
        <v>0</v>
      </c>
      <c r="AI117" s="14" t="s">
        <v>44</v>
      </c>
    </row>
    <row r="118" spans="1:35" ht="16.5" customHeight="1">
      <c r="A118">
        <v>6039</v>
      </c>
      <c r="B118" s="12" t="str">
        <f t="shared" si="6"/>
        <v>Normal</v>
      </c>
      <c r="C118" s="13" t="s">
        <v>118</v>
      </c>
      <c r="D118" s="14" t="s">
        <v>119</v>
      </c>
      <c r="E118" s="15">
        <f t="shared" si="7"/>
        <v>2.8</v>
      </c>
      <c r="F118" s="16">
        <f t="shared" si="8"/>
        <v>6.1</v>
      </c>
      <c r="G118" s="16">
        <f t="shared" si="9"/>
        <v>0</v>
      </c>
      <c r="H118" s="16">
        <f t="shared" si="10"/>
        <v>0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18000</v>
      </c>
      <c r="N118" s="19" t="s">
        <v>58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18000</v>
      </c>
      <c r="W118" s="18">
        <v>0</v>
      </c>
      <c r="X118" s="22">
        <v>18000</v>
      </c>
      <c r="Y118" s="16">
        <v>2.8</v>
      </c>
      <c r="Z118" s="23">
        <v>6.1</v>
      </c>
      <c r="AA118" s="22">
        <v>6375</v>
      </c>
      <c r="AB118" s="18">
        <v>2950</v>
      </c>
      <c r="AC118" s="24">
        <v>0.5</v>
      </c>
      <c r="AD118" s="25">
        <f t="shared" si="11"/>
        <v>100</v>
      </c>
      <c r="AE118" s="18">
        <v>3000</v>
      </c>
      <c r="AF118" s="18">
        <v>13548</v>
      </c>
      <c r="AG118" s="18">
        <v>10000</v>
      </c>
      <c r="AH118" s="18">
        <v>0</v>
      </c>
      <c r="AI118" s="14" t="s">
        <v>44</v>
      </c>
    </row>
    <row r="119" spans="1:35" ht="16.5" customHeight="1">
      <c r="A119">
        <v>4413</v>
      </c>
      <c r="B119" s="12" t="str">
        <f t="shared" si="6"/>
        <v>Normal</v>
      </c>
      <c r="C119" s="13" t="s">
        <v>121</v>
      </c>
      <c r="D119" s="14" t="s">
        <v>119</v>
      </c>
      <c r="E119" s="15">
        <f t="shared" si="7"/>
        <v>0</v>
      </c>
      <c r="F119" s="16" t="str">
        <f t="shared" si="8"/>
        <v>--</v>
      </c>
      <c r="G119" s="16">
        <f t="shared" si="9"/>
        <v>0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0</v>
      </c>
      <c r="N119" s="19" t="s">
        <v>50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0</v>
      </c>
      <c r="W119" s="18">
        <v>0</v>
      </c>
      <c r="X119" s="22">
        <v>0</v>
      </c>
      <c r="Y119" s="16">
        <v>0</v>
      </c>
      <c r="Z119" s="23" t="s">
        <v>39</v>
      </c>
      <c r="AA119" s="22">
        <v>1875</v>
      </c>
      <c r="AB119" s="18">
        <v>0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90000</v>
      </c>
      <c r="AH119" s="18">
        <v>0</v>
      </c>
      <c r="AI119" s="14" t="s">
        <v>44</v>
      </c>
    </row>
    <row r="120" spans="1:35" ht="16.5" customHeight="1">
      <c r="A120">
        <v>6183</v>
      </c>
      <c r="B120" s="12" t="str">
        <f t="shared" si="6"/>
        <v>Normal</v>
      </c>
      <c r="C120" s="13" t="s">
        <v>131</v>
      </c>
      <c r="D120" s="14" t="s">
        <v>129</v>
      </c>
      <c r="E120" s="15">
        <f t="shared" si="7"/>
        <v>13.8</v>
      </c>
      <c r="F120" s="16">
        <f t="shared" si="8"/>
        <v>1.1000000000000001</v>
      </c>
      <c r="G120" s="16">
        <f t="shared" si="9"/>
        <v>0</v>
      </c>
      <c r="H120" s="16">
        <f t="shared" si="10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279000</v>
      </c>
      <c r="N120" s="19" t="s">
        <v>47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279000</v>
      </c>
      <c r="W120" s="18">
        <v>0</v>
      </c>
      <c r="X120" s="22">
        <v>279000</v>
      </c>
      <c r="Y120" s="16">
        <v>13.8</v>
      </c>
      <c r="Z120" s="23">
        <v>1.1000000000000001</v>
      </c>
      <c r="AA120" s="22">
        <v>20250</v>
      </c>
      <c r="AB120" s="18">
        <v>243996</v>
      </c>
      <c r="AC120" s="24">
        <v>12</v>
      </c>
      <c r="AD120" s="25">
        <f t="shared" si="11"/>
        <v>150</v>
      </c>
      <c r="AE120" s="18">
        <v>728712</v>
      </c>
      <c r="AF120" s="18">
        <v>1168602</v>
      </c>
      <c r="AG120" s="18">
        <v>1188672</v>
      </c>
      <c r="AH120" s="18">
        <v>0</v>
      </c>
      <c r="AI120" s="14" t="s">
        <v>44</v>
      </c>
    </row>
    <row r="121" spans="1:35" ht="16.5" customHeight="1">
      <c r="A121">
        <v>8425</v>
      </c>
      <c r="B121" s="12" t="str">
        <f t="shared" si="6"/>
        <v>Normal</v>
      </c>
      <c r="C121" s="13" t="s">
        <v>132</v>
      </c>
      <c r="D121" s="14" t="s">
        <v>129</v>
      </c>
      <c r="E121" s="15">
        <f t="shared" si="7"/>
        <v>0</v>
      </c>
      <c r="F121" s="16">
        <f t="shared" si="8"/>
        <v>0</v>
      </c>
      <c r="G121" s="16">
        <f t="shared" si="9"/>
        <v>12</v>
      </c>
      <c r="H121" s="16">
        <f t="shared" si="10"/>
        <v>12.9</v>
      </c>
      <c r="I121" s="17" t="str">
        <f>IFERROR(VLOOKUP(C121,#REF!,8,FALSE),"")</f>
        <v/>
      </c>
      <c r="J121" s="18">
        <v>72000</v>
      </c>
      <c r="K121" s="18">
        <v>51000</v>
      </c>
      <c r="L121" s="17" t="str">
        <f>IFERROR(VLOOKUP(C121,#REF!,11,FALSE),"")</f>
        <v/>
      </c>
      <c r="M121" s="18">
        <v>0</v>
      </c>
      <c r="N121" s="19" t="s">
        <v>47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72000</v>
      </c>
      <c r="Y121" s="16">
        <v>12</v>
      </c>
      <c r="Z121" s="23">
        <v>12.9</v>
      </c>
      <c r="AA121" s="22">
        <v>6000</v>
      </c>
      <c r="AB121" s="18">
        <v>5592</v>
      </c>
      <c r="AC121" s="24">
        <v>0.9</v>
      </c>
      <c r="AD121" s="25">
        <f t="shared" si="11"/>
        <v>100</v>
      </c>
      <c r="AE121" s="18">
        <v>12924</v>
      </c>
      <c r="AF121" s="18">
        <v>37400</v>
      </c>
      <c r="AG121" s="18">
        <v>37800</v>
      </c>
      <c r="AH121" s="18">
        <v>0</v>
      </c>
      <c r="AI121" s="14" t="s">
        <v>44</v>
      </c>
    </row>
    <row r="122" spans="1:35" ht="16.5" customHeight="1">
      <c r="A122">
        <v>6165</v>
      </c>
      <c r="B122" s="12" t="str">
        <f t="shared" si="6"/>
        <v>Normal</v>
      </c>
      <c r="C122" s="13" t="s">
        <v>135</v>
      </c>
      <c r="D122" s="14" t="s">
        <v>129</v>
      </c>
      <c r="E122" s="15">
        <f t="shared" si="7"/>
        <v>0</v>
      </c>
      <c r="F122" s="16">
        <f t="shared" si="8"/>
        <v>0</v>
      </c>
      <c r="G122" s="16">
        <f t="shared" si="9"/>
        <v>4.0999999999999996</v>
      </c>
      <c r="H122" s="16">
        <f t="shared" si="10"/>
        <v>12.7</v>
      </c>
      <c r="I122" s="17" t="str">
        <f>IFERROR(VLOOKUP(C122,#REF!,8,FALSE),"")</f>
        <v/>
      </c>
      <c r="J122" s="18">
        <v>189000</v>
      </c>
      <c r="K122" s="18">
        <v>162000</v>
      </c>
      <c r="L122" s="17" t="str">
        <f>IFERROR(VLOOKUP(C122,#REF!,11,FALSE),"")</f>
        <v/>
      </c>
      <c r="M122" s="18">
        <v>0</v>
      </c>
      <c r="N122" s="19" t="s">
        <v>47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189000</v>
      </c>
      <c r="Y122" s="16">
        <v>4.0999999999999996</v>
      </c>
      <c r="Z122" s="23">
        <v>12.7</v>
      </c>
      <c r="AA122" s="22">
        <v>46125</v>
      </c>
      <c r="AB122" s="18">
        <v>14929</v>
      </c>
      <c r="AC122" s="24">
        <v>0.3</v>
      </c>
      <c r="AD122" s="25">
        <f t="shared" si="11"/>
        <v>50</v>
      </c>
      <c r="AE122" s="18">
        <v>19722</v>
      </c>
      <c r="AF122" s="18">
        <v>100821</v>
      </c>
      <c r="AG122" s="18">
        <v>72043</v>
      </c>
      <c r="AH122" s="18">
        <v>1776</v>
      </c>
      <c r="AI122" s="14" t="s">
        <v>44</v>
      </c>
    </row>
    <row r="123" spans="1:35" ht="16.5" customHeight="1">
      <c r="A123">
        <v>6174</v>
      </c>
      <c r="B123" s="12" t="str">
        <f t="shared" si="6"/>
        <v>Normal</v>
      </c>
      <c r="C123" s="13" t="s">
        <v>136</v>
      </c>
      <c r="D123" s="14" t="s">
        <v>129</v>
      </c>
      <c r="E123" s="15">
        <f t="shared" si="7"/>
        <v>1</v>
      </c>
      <c r="F123" s="16">
        <f t="shared" si="8"/>
        <v>1.3</v>
      </c>
      <c r="G123" s="16">
        <f t="shared" si="9"/>
        <v>13.2</v>
      </c>
      <c r="H123" s="16">
        <f t="shared" si="10"/>
        <v>17.3</v>
      </c>
      <c r="I123" s="17" t="str">
        <f>IFERROR(VLOOKUP(C123,#REF!,8,FALSE),"")</f>
        <v/>
      </c>
      <c r="J123" s="18">
        <v>648000</v>
      </c>
      <c r="K123" s="18">
        <v>648000</v>
      </c>
      <c r="L123" s="17" t="str">
        <f>IFERROR(VLOOKUP(C123,#REF!,11,FALSE),"")</f>
        <v/>
      </c>
      <c r="M123" s="18">
        <v>48000</v>
      </c>
      <c r="N123" s="19" t="s">
        <v>47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48000</v>
      </c>
      <c r="U123" s="18">
        <v>0</v>
      </c>
      <c r="V123" s="18">
        <v>0</v>
      </c>
      <c r="W123" s="18">
        <v>0</v>
      </c>
      <c r="X123" s="22">
        <v>696000</v>
      </c>
      <c r="Y123" s="16">
        <v>14.2</v>
      </c>
      <c r="Z123" s="23">
        <v>18.600000000000001</v>
      </c>
      <c r="AA123" s="22">
        <v>49125</v>
      </c>
      <c r="AB123" s="18">
        <v>37457</v>
      </c>
      <c r="AC123" s="24">
        <v>0.8</v>
      </c>
      <c r="AD123" s="25">
        <f t="shared" si="11"/>
        <v>100</v>
      </c>
      <c r="AE123" s="18">
        <v>17136</v>
      </c>
      <c r="AF123" s="18">
        <v>244927</v>
      </c>
      <c r="AG123" s="18">
        <v>256161</v>
      </c>
      <c r="AH123" s="18">
        <v>177286</v>
      </c>
      <c r="AI123" s="14" t="s">
        <v>44</v>
      </c>
    </row>
    <row r="124" spans="1:35" ht="16.5" customHeight="1">
      <c r="A124">
        <v>6180</v>
      </c>
      <c r="B124" s="12" t="str">
        <f t="shared" si="6"/>
        <v>Normal</v>
      </c>
      <c r="C124" s="13" t="s">
        <v>140</v>
      </c>
      <c r="D124" s="14" t="s">
        <v>129</v>
      </c>
      <c r="E124" s="15">
        <f t="shared" si="7"/>
        <v>5.5</v>
      </c>
      <c r="F124" s="16">
        <f t="shared" si="8"/>
        <v>7.8</v>
      </c>
      <c r="G124" s="16">
        <f t="shared" si="9"/>
        <v>10.4</v>
      </c>
      <c r="H124" s="16">
        <f t="shared" si="10"/>
        <v>14.8</v>
      </c>
      <c r="I124" s="17" t="str">
        <f>IFERROR(VLOOKUP(C124,#REF!,8,FALSE),"")</f>
        <v/>
      </c>
      <c r="J124" s="18">
        <v>792000</v>
      </c>
      <c r="K124" s="18">
        <v>594000</v>
      </c>
      <c r="L124" s="17" t="str">
        <f>IFERROR(VLOOKUP(C124,#REF!,11,FALSE),"")</f>
        <v/>
      </c>
      <c r="M124" s="18">
        <v>418500</v>
      </c>
      <c r="N124" s="19" t="s">
        <v>47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418500</v>
      </c>
      <c r="U124" s="18">
        <v>0</v>
      </c>
      <c r="V124" s="18">
        <v>0</v>
      </c>
      <c r="W124" s="18">
        <v>0</v>
      </c>
      <c r="X124" s="22">
        <v>1210500</v>
      </c>
      <c r="Y124" s="16">
        <v>15.8</v>
      </c>
      <c r="Z124" s="23">
        <v>22.6</v>
      </c>
      <c r="AA124" s="22">
        <v>76500</v>
      </c>
      <c r="AB124" s="18">
        <v>53570</v>
      </c>
      <c r="AC124" s="24">
        <v>0.7</v>
      </c>
      <c r="AD124" s="25">
        <f t="shared" si="11"/>
        <v>100</v>
      </c>
      <c r="AE124" s="18">
        <v>65329</v>
      </c>
      <c r="AF124" s="18">
        <v>326431</v>
      </c>
      <c r="AG124" s="18">
        <v>296704</v>
      </c>
      <c r="AH124" s="18">
        <v>179062</v>
      </c>
      <c r="AI124" s="14" t="s">
        <v>44</v>
      </c>
    </row>
    <row r="125" spans="1:35" ht="16.5" customHeight="1">
      <c r="A125">
        <v>6157</v>
      </c>
      <c r="B125" s="12" t="str">
        <f t="shared" si="6"/>
        <v>Normal</v>
      </c>
      <c r="C125" s="13" t="s">
        <v>147</v>
      </c>
      <c r="D125" s="14" t="s">
        <v>129</v>
      </c>
      <c r="E125" s="15">
        <f t="shared" si="7"/>
        <v>1.4</v>
      </c>
      <c r="F125" s="16">
        <f t="shared" si="8"/>
        <v>1.9</v>
      </c>
      <c r="G125" s="16">
        <f t="shared" si="9"/>
        <v>10.4</v>
      </c>
      <c r="H125" s="16">
        <f t="shared" si="10"/>
        <v>14.8</v>
      </c>
      <c r="I125" s="17" t="str">
        <f>IFERROR(VLOOKUP(C125,#REF!,8,FALSE),"")</f>
        <v/>
      </c>
      <c r="J125" s="18">
        <v>792000</v>
      </c>
      <c r="K125" s="18">
        <v>594000</v>
      </c>
      <c r="L125" s="17" t="str">
        <f>IFERROR(VLOOKUP(C125,#REF!,11,FALSE),"")</f>
        <v/>
      </c>
      <c r="M125" s="18">
        <v>103500</v>
      </c>
      <c r="N125" s="19" t="s">
        <v>47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103500</v>
      </c>
      <c r="U125" s="18">
        <v>0</v>
      </c>
      <c r="V125" s="18">
        <v>0</v>
      </c>
      <c r="W125" s="18">
        <v>0</v>
      </c>
      <c r="X125" s="22">
        <v>895500</v>
      </c>
      <c r="Y125" s="16">
        <v>11.7</v>
      </c>
      <c r="Z125" s="23">
        <v>16.8</v>
      </c>
      <c r="AA125" s="22">
        <v>76500</v>
      </c>
      <c r="AB125" s="18">
        <v>53455</v>
      </c>
      <c r="AC125" s="24">
        <v>0.7</v>
      </c>
      <c r="AD125" s="25">
        <f t="shared" si="11"/>
        <v>100</v>
      </c>
      <c r="AE125" s="18">
        <v>65329</v>
      </c>
      <c r="AF125" s="18">
        <v>325399</v>
      </c>
      <c r="AG125" s="18">
        <v>296704</v>
      </c>
      <c r="AH125" s="18">
        <v>179062</v>
      </c>
      <c r="AI125" s="14" t="s">
        <v>44</v>
      </c>
    </row>
    <row r="126" spans="1:35" ht="16.5" customHeight="1">
      <c r="A126">
        <v>6185</v>
      </c>
      <c r="B126" s="12" t="str">
        <f t="shared" si="6"/>
        <v>Normal</v>
      </c>
      <c r="C126" s="13" t="s">
        <v>149</v>
      </c>
      <c r="D126" s="14" t="s">
        <v>129</v>
      </c>
      <c r="E126" s="15">
        <f t="shared" si="7"/>
        <v>0</v>
      </c>
      <c r="F126" s="16">
        <f t="shared" si="8"/>
        <v>0</v>
      </c>
      <c r="G126" s="16">
        <f t="shared" si="9"/>
        <v>13.3</v>
      </c>
      <c r="H126" s="16">
        <f t="shared" si="10"/>
        <v>9.1999999999999993</v>
      </c>
      <c r="I126" s="17" t="str">
        <f>IFERROR(VLOOKUP(C126,#REF!,8,FALSE),"")</f>
        <v/>
      </c>
      <c r="J126" s="18">
        <v>60000</v>
      </c>
      <c r="K126" s="18">
        <v>27000</v>
      </c>
      <c r="L126" s="17" t="str">
        <f>IFERROR(VLOOKUP(C126,#REF!,11,FALSE),"")</f>
        <v/>
      </c>
      <c r="M126" s="18">
        <v>0</v>
      </c>
      <c r="N126" s="19" t="s">
        <v>47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60000</v>
      </c>
      <c r="Y126" s="16">
        <v>13.3</v>
      </c>
      <c r="Z126" s="23">
        <v>9.1999999999999993</v>
      </c>
      <c r="AA126" s="22">
        <v>4500</v>
      </c>
      <c r="AB126" s="18">
        <v>6540</v>
      </c>
      <c r="AC126" s="24">
        <v>1.5</v>
      </c>
      <c r="AD126" s="25">
        <f t="shared" si="11"/>
        <v>100</v>
      </c>
      <c r="AE126" s="18">
        <v>21462</v>
      </c>
      <c r="AF126" s="18">
        <v>37400</v>
      </c>
      <c r="AG126" s="18">
        <v>37800</v>
      </c>
      <c r="AH126" s="18">
        <v>0</v>
      </c>
      <c r="AI126" s="14" t="s">
        <v>44</v>
      </c>
    </row>
    <row r="127" spans="1:35" ht="16.5" customHeight="1">
      <c r="A127">
        <v>6147</v>
      </c>
      <c r="B127" s="12" t="str">
        <f t="shared" si="6"/>
        <v>Normal</v>
      </c>
      <c r="C127" s="13" t="s">
        <v>155</v>
      </c>
      <c r="D127" s="14" t="s">
        <v>154</v>
      </c>
      <c r="E127" s="15">
        <f t="shared" si="7"/>
        <v>7.1</v>
      </c>
      <c r="F127" s="16">
        <f t="shared" si="8"/>
        <v>3</v>
      </c>
      <c r="G127" s="16">
        <f t="shared" si="9"/>
        <v>7.1</v>
      </c>
      <c r="H127" s="16">
        <f t="shared" si="10"/>
        <v>3</v>
      </c>
      <c r="I127" s="17" t="str">
        <f>IFERROR(VLOOKUP(C127,#REF!,8,FALSE),"")</f>
        <v/>
      </c>
      <c r="J127" s="18">
        <v>4000</v>
      </c>
      <c r="K127" s="18">
        <v>4000</v>
      </c>
      <c r="L127" s="17" t="str">
        <f>IFERROR(VLOOKUP(C127,#REF!,11,FALSE),"")</f>
        <v/>
      </c>
      <c r="M127" s="18">
        <v>4000</v>
      </c>
      <c r="N127" s="19" t="s">
        <v>58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4000</v>
      </c>
      <c r="U127" s="18">
        <v>0</v>
      </c>
      <c r="V127" s="18">
        <v>0</v>
      </c>
      <c r="W127" s="18">
        <v>0</v>
      </c>
      <c r="X127" s="22">
        <v>8000</v>
      </c>
      <c r="Y127" s="16">
        <v>14.2</v>
      </c>
      <c r="Z127" s="23">
        <v>6</v>
      </c>
      <c r="AA127" s="22">
        <v>563</v>
      </c>
      <c r="AB127" s="18">
        <v>1332</v>
      </c>
      <c r="AC127" s="24">
        <v>2.4</v>
      </c>
      <c r="AD127" s="25">
        <f t="shared" si="11"/>
        <v>150</v>
      </c>
      <c r="AE127" s="18">
        <v>12000</v>
      </c>
      <c r="AF127" s="18">
        <v>12000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9102</v>
      </c>
      <c r="B128" s="12" t="str">
        <f t="shared" si="6"/>
        <v>Normal</v>
      </c>
      <c r="C128" s="13" t="s">
        <v>156</v>
      </c>
      <c r="D128" s="14" t="s">
        <v>154</v>
      </c>
      <c r="E128" s="15">
        <f t="shared" si="7"/>
        <v>6</v>
      </c>
      <c r="F128" s="16">
        <f t="shared" si="8"/>
        <v>4.5</v>
      </c>
      <c r="G128" s="16">
        <f t="shared" si="9"/>
        <v>0.5</v>
      </c>
      <c r="H128" s="16">
        <f t="shared" si="10"/>
        <v>0.4</v>
      </c>
      <c r="I128" s="17" t="str">
        <f>IFERROR(VLOOKUP(C128,#REF!,8,FALSE),"")</f>
        <v/>
      </c>
      <c r="J128" s="18">
        <v>4000</v>
      </c>
      <c r="K128" s="18">
        <v>4000</v>
      </c>
      <c r="L128" s="17" t="str">
        <f>IFERROR(VLOOKUP(C128,#REF!,11,FALSE),"")</f>
        <v/>
      </c>
      <c r="M128" s="18">
        <v>48000</v>
      </c>
      <c r="N128" s="19" t="s">
        <v>58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8000</v>
      </c>
      <c r="U128" s="18">
        <v>0</v>
      </c>
      <c r="V128" s="18">
        <v>40000</v>
      </c>
      <c r="W128" s="18">
        <v>0</v>
      </c>
      <c r="X128" s="22">
        <v>52000</v>
      </c>
      <c r="Y128" s="16">
        <v>6.5</v>
      </c>
      <c r="Z128" s="23">
        <v>4.9000000000000004</v>
      </c>
      <c r="AA128" s="22">
        <v>8000</v>
      </c>
      <c r="AB128" s="18">
        <v>10668</v>
      </c>
      <c r="AC128" s="24">
        <v>1.3</v>
      </c>
      <c r="AD128" s="25">
        <f t="shared" si="11"/>
        <v>100</v>
      </c>
      <c r="AE128" s="18">
        <v>48000</v>
      </c>
      <c r="AF128" s="18">
        <v>32000</v>
      </c>
      <c r="AG128" s="18">
        <v>48000</v>
      </c>
      <c r="AH128" s="18">
        <v>0</v>
      </c>
      <c r="AI128" s="14" t="s">
        <v>44</v>
      </c>
    </row>
    <row r="129" spans="1:35" ht="16.5" customHeight="1">
      <c r="A129">
        <v>8421</v>
      </c>
      <c r="B129" s="12" t="str">
        <f t="shared" si="6"/>
        <v>Normal</v>
      </c>
      <c r="C129" s="13" t="s">
        <v>162</v>
      </c>
      <c r="D129" s="14" t="s">
        <v>154</v>
      </c>
      <c r="E129" s="15">
        <f t="shared" si="7"/>
        <v>3.3</v>
      </c>
      <c r="F129" s="16">
        <f t="shared" si="8"/>
        <v>12.4</v>
      </c>
      <c r="G129" s="16">
        <f t="shared" si="9"/>
        <v>0</v>
      </c>
      <c r="H129" s="16">
        <f t="shared" si="10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18000</v>
      </c>
      <c r="N129" s="19" t="s">
        <v>58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4000</v>
      </c>
      <c r="U129" s="18">
        <v>0</v>
      </c>
      <c r="V129" s="18">
        <v>14000</v>
      </c>
      <c r="W129" s="18">
        <v>0</v>
      </c>
      <c r="X129" s="22">
        <v>18000</v>
      </c>
      <c r="Y129" s="16">
        <v>3.3</v>
      </c>
      <c r="Z129" s="23">
        <v>12.4</v>
      </c>
      <c r="AA129" s="22">
        <v>5500</v>
      </c>
      <c r="AB129" s="18">
        <v>1457</v>
      </c>
      <c r="AC129" s="24">
        <v>0.3</v>
      </c>
      <c r="AD129" s="25">
        <f t="shared" si="11"/>
        <v>50</v>
      </c>
      <c r="AE129" s="18">
        <v>6447</v>
      </c>
      <c r="AF129" s="18">
        <v>8662</v>
      </c>
      <c r="AG129" s="18">
        <v>0</v>
      </c>
      <c r="AH129" s="18">
        <v>0</v>
      </c>
      <c r="AI129" s="14" t="s">
        <v>44</v>
      </c>
    </row>
    <row r="130" spans="1:35" ht="16.5" customHeight="1">
      <c r="A130">
        <v>6187</v>
      </c>
      <c r="B130" s="12" t="str">
        <f t="shared" si="6"/>
        <v>Normal</v>
      </c>
      <c r="C130" s="13" t="s">
        <v>163</v>
      </c>
      <c r="D130" s="14" t="s">
        <v>154</v>
      </c>
      <c r="E130" s="15">
        <f t="shared" si="7"/>
        <v>4.2</v>
      </c>
      <c r="F130" s="16">
        <f t="shared" si="8"/>
        <v>5.5</v>
      </c>
      <c r="G130" s="16">
        <f t="shared" si="9"/>
        <v>0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15000</v>
      </c>
      <c r="N130" s="19" t="s">
        <v>58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12000</v>
      </c>
      <c r="V130" s="18">
        <v>3000</v>
      </c>
      <c r="W130" s="18">
        <v>0</v>
      </c>
      <c r="X130" s="22">
        <v>15000</v>
      </c>
      <c r="Y130" s="16">
        <v>4.2</v>
      </c>
      <c r="Z130" s="23">
        <v>5.5</v>
      </c>
      <c r="AA130" s="22">
        <v>3563</v>
      </c>
      <c r="AB130" s="18">
        <v>2743</v>
      </c>
      <c r="AC130" s="24">
        <v>0.8</v>
      </c>
      <c r="AD130" s="25">
        <f t="shared" si="11"/>
        <v>100</v>
      </c>
      <c r="AE130" s="18">
        <v>9427</v>
      </c>
      <c r="AF130" s="18">
        <v>17062</v>
      </c>
      <c r="AG130" s="18">
        <v>1500</v>
      </c>
      <c r="AH130" s="18">
        <v>0</v>
      </c>
      <c r="AI130" s="14" t="s">
        <v>44</v>
      </c>
    </row>
    <row r="131" spans="1:35" ht="16.5" customHeight="1">
      <c r="A131">
        <v>9205</v>
      </c>
      <c r="B131" s="12" t="str">
        <f t="shared" si="6"/>
        <v>Normal</v>
      </c>
      <c r="C131" s="13" t="s">
        <v>167</v>
      </c>
      <c r="D131" s="14" t="s">
        <v>53</v>
      </c>
      <c r="E131" s="15">
        <f t="shared" si="7"/>
        <v>0</v>
      </c>
      <c r="F131" s="16" t="str">
        <f t="shared" si="8"/>
        <v>--</v>
      </c>
      <c r="G131" s="16">
        <f t="shared" si="9"/>
        <v>0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0</v>
      </c>
      <c r="N131" s="19" t="s">
        <v>55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0</v>
      </c>
      <c r="Y131" s="16">
        <v>0</v>
      </c>
      <c r="Z131" s="23" t="s">
        <v>39</v>
      </c>
      <c r="AA131" s="22">
        <v>4000</v>
      </c>
      <c r="AB131" s="18" t="s">
        <v>39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8867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168</v>
      </c>
      <c r="D132" s="14" t="s">
        <v>53</v>
      </c>
      <c r="E132" s="15">
        <f t="shared" ref="E132:E195" si="13">IF(AA132=0,"前八週無拉料",ROUND(M132/AA132,1))</f>
        <v>7</v>
      </c>
      <c r="F132" s="16">
        <f t="shared" ref="F132:F195" si="14">IF(OR(AB132=0,LEN(AB132)=0),"--",ROUND(M132/AB132,1))</f>
        <v>1.5</v>
      </c>
      <c r="G132" s="16">
        <f t="shared" ref="G132:G195" si="15">IF(AA132=0,"--",ROUND(J132/AA132,1))</f>
        <v>0</v>
      </c>
      <c r="H132" s="16">
        <f t="shared" ref="H132:H195" si="16">IF(OR(AB132=0,LEN(AB132)=0),"--",ROUND(J132/AB132,1))</f>
        <v>0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80000</v>
      </c>
      <c r="N132" s="19" t="s">
        <v>55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80000</v>
      </c>
      <c r="U132" s="18">
        <v>0</v>
      </c>
      <c r="V132" s="18">
        <v>0</v>
      </c>
      <c r="W132" s="18">
        <v>0</v>
      </c>
      <c r="X132" s="22">
        <v>80000</v>
      </c>
      <c r="Y132" s="16">
        <v>7</v>
      </c>
      <c r="Z132" s="23">
        <v>1.5</v>
      </c>
      <c r="AA132" s="22">
        <v>11500</v>
      </c>
      <c r="AB132" s="18">
        <v>54536</v>
      </c>
      <c r="AC132" s="24">
        <v>4.7</v>
      </c>
      <c r="AD132" s="25">
        <f t="shared" ref="AD132:AD195" si="17">IF($AC132="E","E",IF($AC132="F","F",IF($AC132&lt;0.5,50,IF($AC132&lt;2,100,150))))</f>
        <v>150</v>
      </c>
      <c r="AE132" s="18">
        <v>224000</v>
      </c>
      <c r="AF132" s="18">
        <v>188192</v>
      </c>
      <c r="AG132" s="18">
        <v>297160</v>
      </c>
      <c r="AH132" s="18">
        <v>0</v>
      </c>
      <c r="AI132" s="14" t="s">
        <v>44</v>
      </c>
    </row>
    <row r="133" spans="1:35" ht="16.5" customHeight="1">
      <c r="A133">
        <v>2996</v>
      </c>
      <c r="B133" s="12" t="str">
        <f t="shared" si="12"/>
        <v>Normal</v>
      </c>
      <c r="C133" s="13" t="s">
        <v>172</v>
      </c>
      <c r="D133" s="14" t="s">
        <v>53</v>
      </c>
      <c r="E133" s="15">
        <f t="shared" si="13"/>
        <v>4.3</v>
      </c>
      <c r="F133" s="16">
        <f t="shared" si="14"/>
        <v>0.6</v>
      </c>
      <c r="G133" s="16">
        <f t="shared" si="15"/>
        <v>0</v>
      </c>
      <c r="H133" s="16">
        <f t="shared" si="16"/>
        <v>0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200</v>
      </c>
      <c r="N133" s="19" t="s">
        <v>55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200</v>
      </c>
      <c r="U133" s="18">
        <v>0</v>
      </c>
      <c r="V133" s="18">
        <v>0</v>
      </c>
      <c r="W133" s="18">
        <v>0</v>
      </c>
      <c r="X133" s="22">
        <v>200</v>
      </c>
      <c r="Y133" s="16">
        <v>4.3</v>
      </c>
      <c r="Z133" s="23">
        <v>0.6</v>
      </c>
      <c r="AA133" s="22">
        <v>47</v>
      </c>
      <c r="AB133" s="18">
        <v>333</v>
      </c>
      <c r="AC133" s="24">
        <v>7.1</v>
      </c>
      <c r="AD133" s="25">
        <f t="shared" si="17"/>
        <v>150</v>
      </c>
      <c r="AE133" s="18">
        <v>5169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2997</v>
      </c>
      <c r="B134" s="12" t="str">
        <f t="shared" si="12"/>
        <v>Normal</v>
      </c>
      <c r="C134" s="13" t="s">
        <v>173</v>
      </c>
      <c r="D134" s="14" t="s">
        <v>53</v>
      </c>
      <c r="E134" s="15">
        <f t="shared" si="13"/>
        <v>5</v>
      </c>
      <c r="F134" s="16">
        <f t="shared" si="14"/>
        <v>1</v>
      </c>
      <c r="G134" s="16">
        <f t="shared" si="15"/>
        <v>2.2000000000000002</v>
      </c>
      <c r="H134" s="16">
        <f t="shared" si="16"/>
        <v>0.5</v>
      </c>
      <c r="I134" s="17" t="str">
        <f>IFERROR(VLOOKUP(C134,#REF!,8,FALSE),"")</f>
        <v/>
      </c>
      <c r="J134" s="18">
        <v>15000</v>
      </c>
      <c r="K134" s="18">
        <v>15000</v>
      </c>
      <c r="L134" s="17" t="str">
        <f>IFERROR(VLOOKUP(C134,#REF!,11,FALSE),"")</f>
        <v/>
      </c>
      <c r="M134" s="18">
        <v>34000</v>
      </c>
      <c r="N134" s="19" t="s">
        <v>55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34000</v>
      </c>
      <c r="U134" s="18">
        <v>0</v>
      </c>
      <c r="V134" s="18">
        <v>0</v>
      </c>
      <c r="W134" s="18">
        <v>0</v>
      </c>
      <c r="X134" s="22">
        <v>49000</v>
      </c>
      <c r="Y134" s="16">
        <v>7.3</v>
      </c>
      <c r="Z134" s="23">
        <v>1.5</v>
      </c>
      <c r="AA134" s="22">
        <v>6750</v>
      </c>
      <c r="AB134" s="18">
        <v>32928</v>
      </c>
      <c r="AC134" s="24">
        <v>4.9000000000000004</v>
      </c>
      <c r="AD134" s="25">
        <f t="shared" si="17"/>
        <v>150</v>
      </c>
      <c r="AE134" s="18">
        <v>113408</v>
      </c>
      <c r="AF134" s="18">
        <v>113952</v>
      </c>
      <c r="AG134" s="18">
        <v>222828</v>
      </c>
      <c r="AH134" s="18">
        <v>0</v>
      </c>
      <c r="AI134" s="14" t="s">
        <v>44</v>
      </c>
    </row>
    <row r="135" spans="1:35" ht="16.5" customHeight="1">
      <c r="A135">
        <v>3959</v>
      </c>
      <c r="B135" s="12" t="str">
        <f t="shared" si="12"/>
        <v>Normal</v>
      </c>
      <c r="C135" s="13" t="s">
        <v>175</v>
      </c>
      <c r="D135" s="14" t="s">
        <v>53</v>
      </c>
      <c r="E135" s="15">
        <f t="shared" si="13"/>
        <v>6.5</v>
      </c>
      <c r="F135" s="16">
        <f t="shared" si="14"/>
        <v>4.5</v>
      </c>
      <c r="G135" s="16">
        <f t="shared" si="15"/>
        <v>1.5</v>
      </c>
      <c r="H135" s="16">
        <f t="shared" si="16"/>
        <v>1</v>
      </c>
      <c r="I135" s="17" t="str">
        <f>IFERROR(VLOOKUP(C135,#REF!,8,FALSE),"")</f>
        <v/>
      </c>
      <c r="J135" s="18">
        <v>8000</v>
      </c>
      <c r="K135" s="18">
        <v>0</v>
      </c>
      <c r="L135" s="17" t="str">
        <f>IFERROR(VLOOKUP(C135,#REF!,11,FALSE),"")</f>
        <v/>
      </c>
      <c r="M135" s="18">
        <v>36000</v>
      </c>
      <c r="N135" s="19" t="s">
        <v>55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36000</v>
      </c>
      <c r="U135" s="18">
        <v>0</v>
      </c>
      <c r="V135" s="18">
        <v>0</v>
      </c>
      <c r="W135" s="18">
        <v>0</v>
      </c>
      <c r="X135" s="22">
        <v>44000</v>
      </c>
      <c r="Y135" s="16">
        <v>8</v>
      </c>
      <c r="Z135" s="23">
        <v>5.5</v>
      </c>
      <c r="AA135" s="22">
        <v>5500</v>
      </c>
      <c r="AB135" s="18">
        <v>7974</v>
      </c>
      <c r="AC135" s="24">
        <v>1.4</v>
      </c>
      <c r="AD135" s="25">
        <f t="shared" si="17"/>
        <v>100</v>
      </c>
      <c r="AE135" s="18">
        <v>28000</v>
      </c>
      <c r="AF135" s="18">
        <v>30602</v>
      </c>
      <c r="AG135" s="18">
        <v>53618</v>
      </c>
      <c r="AH135" s="18">
        <v>0</v>
      </c>
      <c r="AI135" s="14" t="s">
        <v>44</v>
      </c>
    </row>
    <row r="136" spans="1:35" ht="16.5" customHeight="1">
      <c r="A136">
        <v>1921</v>
      </c>
      <c r="B136" s="12" t="str">
        <f t="shared" si="12"/>
        <v>Normal</v>
      </c>
      <c r="C136" s="13" t="s">
        <v>177</v>
      </c>
      <c r="D136" s="14" t="s">
        <v>53</v>
      </c>
      <c r="E136" s="15">
        <f t="shared" si="13"/>
        <v>15.7</v>
      </c>
      <c r="F136" s="16">
        <f t="shared" si="14"/>
        <v>3.6</v>
      </c>
      <c r="G136" s="16">
        <f t="shared" si="15"/>
        <v>0</v>
      </c>
      <c r="H136" s="16">
        <f t="shared" si="16"/>
        <v>0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5175000</v>
      </c>
      <c r="N136" s="19" t="s">
        <v>55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4977000</v>
      </c>
      <c r="U136" s="18">
        <v>0</v>
      </c>
      <c r="V136" s="18">
        <v>198000</v>
      </c>
      <c r="W136" s="18">
        <v>0</v>
      </c>
      <c r="X136" s="22">
        <v>5175000</v>
      </c>
      <c r="Y136" s="16">
        <v>15.7</v>
      </c>
      <c r="Z136" s="23">
        <v>3.6</v>
      </c>
      <c r="AA136" s="22">
        <v>329625</v>
      </c>
      <c r="AB136" s="18">
        <v>1457112</v>
      </c>
      <c r="AC136" s="24">
        <v>4.4000000000000004</v>
      </c>
      <c r="AD136" s="25">
        <f t="shared" si="17"/>
        <v>150</v>
      </c>
      <c r="AE136" s="18">
        <v>6022472</v>
      </c>
      <c r="AF136" s="18">
        <v>5953638</v>
      </c>
      <c r="AG136" s="18">
        <v>6858524</v>
      </c>
      <c r="AH136" s="18">
        <v>23434</v>
      </c>
      <c r="AI136" s="14" t="s">
        <v>44</v>
      </c>
    </row>
    <row r="137" spans="1:35" ht="16.5" customHeight="1">
      <c r="A137">
        <v>1922</v>
      </c>
      <c r="B137" s="12" t="str">
        <f t="shared" si="12"/>
        <v>Normal</v>
      </c>
      <c r="C137" s="13" t="s">
        <v>178</v>
      </c>
      <c r="D137" s="14" t="s">
        <v>53</v>
      </c>
      <c r="E137" s="15">
        <f t="shared" si="13"/>
        <v>11</v>
      </c>
      <c r="F137" s="16" t="str">
        <f t="shared" si="14"/>
        <v>--</v>
      </c>
      <c r="G137" s="16">
        <f t="shared" si="15"/>
        <v>0.6</v>
      </c>
      <c r="H137" s="16" t="str">
        <f t="shared" si="16"/>
        <v>--</v>
      </c>
      <c r="I137" s="17" t="str">
        <f>IFERROR(VLOOKUP(C137,#REF!,8,FALSE),"")</f>
        <v/>
      </c>
      <c r="J137" s="18">
        <v>18000</v>
      </c>
      <c r="K137" s="18">
        <v>0</v>
      </c>
      <c r="L137" s="17" t="str">
        <f>IFERROR(VLOOKUP(C137,#REF!,11,FALSE),"")</f>
        <v/>
      </c>
      <c r="M137" s="18">
        <v>321000</v>
      </c>
      <c r="N137" s="19" t="s">
        <v>55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213000</v>
      </c>
      <c r="U137" s="18">
        <v>0</v>
      </c>
      <c r="V137" s="18">
        <v>108000</v>
      </c>
      <c r="W137" s="18">
        <v>0</v>
      </c>
      <c r="X137" s="22">
        <v>339000</v>
      </c>
      <c r="Y137" s="16">
        <v>11.6</v>
      </c>
      <c r="Z137" s="23" t="s">
        <v>39</v>
      </c>
      <c r="AA137" s="22">
        <v>29250</v>
      </c>
      <c r="AB137" s="18" t="s">
        <v>39</v>
      </c>
      <c r="AC137" s="24" t="s">
        <v>43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1923</v>
      </c>
      <c r="B138" s="12" t="str">
        <f t="shared" si="12"/>
        <v>Normal</v>
      </c>
      <c r="C138" s="13" t="s">
        <v>183</v>
      </c>
      <c r="D138" s="14" t="s">
        <v>53</v>
      </c>
      <c r="E138" s="15">
        <f t="shared" si="13"/>
        <v>1</v>
      </c>
      <c r="F138" s="16">
        <f t="shared" si="14"/>
        <v>0.4</v>
      </c>
      <c r="G138" s="16">
        <f t="shared" si="15"/>
        <v>13.4</v>
      </c>
      <c r="H138" s="16">
        <f t="shared" si="16"/>
        <v>5.7</v>
      </c>
      <c r="I138" s="17" t="str">
        <f>IFERROR(VLOOKUP(C138,#REF!,8,FALSE),"")</f>
        <v/>
      </c>
      <c r="J138" s="18">
        <v>2070000</v>
      </c>
      <c r="K138" s="18">
        <v>240000</v>
      </c>
      <c r="L138" s="17" t="str">
        <f>IFERROR(VLOOKUP(C138,#REF!,11,FALSE),"")</f>
        <v/>
      </c>
      <c r="M138" s="18">
        <v>156000</v>
      </c>
      <c r="N138" s="19" t="s">
        <v>55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57000</v>
      </c>
      <c r="U138" s="18">
        <v>0</v>
      </c>
      <c r="V138" s="18">
        <v>99000</v>
      </c>
      <c r="W138" s="18">
        <v>0</v>
      </c>
      <c r="X138" s="22">
        <v>2226000</v>
      </c>
      <c r="Y138" s="16">
        <v>14.4</v>
      </c>
      <c r="Z138" s="23">
        <v>6.1</v>
      </c>
      <c r="AA138" s="22">
        <v>154500</v>
      </c>
      <c r="AB138" s="18">
        <v>363830</v>
      </c>
      <c r="AC138" s="24">
        <v>2.4</v>
      </c>
      <c r="AD138" s="25">
        <f t="shared" si="17"/>
        <v>150</v>
      </c>
      <c r="AE138" s="18">
        <v>1061365</v>
      </c>
      <c r="AF138" s="18">
        <v>1716129</v>
      </c>
      <c r="AG138" s="18">
        <v>2196503</v>
      </c>
      <c r="AH138" s="18">
        <v>0</v>
      </c>
      <c r="AI138" s="14" t="s">
        <v>44</v>
      </c>
    </row>
    <row r="139" spans="1:35" ht="16.5" customHeight="1">
      <c r="A139">
        <v>8868</v>
      </c>
      <c r="B139" s="12" t="str">
        <f t="shared" si="12"/>
        <v>Normal</v>
      </c>
      <c r="C139" s="13" t="s">
        <v>187</v>
      </c>
      <c r="D139" s="14" t="s">
        <v>53</v>
      </c>
      <c r="E139" s="15">
        <f t="shared" si="13"/>
        <v>1.4</v>
      </c>
      <c r="F139" s="16">
        <f t="shared" si="14"/>
        <v>0.7</v>
      </c>
      <c r="G139" s="16">
        <f t="shared" si="15"/>
        <v>13.4</v>
      </c>
      <c r="H139" s="16">
        <f t="shared" si="16"/>
        <v>6.6</v>
      </c>
      <c r="I139" s="17" t="str">
        <f>IFERROR(VLOOKUP(C139,#REF!,8,FALSE),"")</f>
        <v/>
      </c>
      <c r="J139" s="18">
        <v>261000</v>
      </c>
      <c r="K139" s="18">
        <v>126000</v>
      </c>
      <c r="L139" s="17" t="str">
        <f>IFERROR(VLOOKUP(C139,#REF!,11,FALSE),"")</f>
        <v/>
      </c>
      <c r="M139" s="18">
        <v>27000</v>
      </c>
      <c r="N139" s="19" t="s">
        <v>55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27000</v>
      </c>
      <c r="U139" s="18">
        <v>0</v>
      </c>
      <c r="V139" s="18">
        <v>0</v>
      </c>
      <c r="W139" s="18">
        <v>0</v>
      </c>
      <c r="X139" s="22">
        <v>288000</v>
      </c>
      <c r="Y139" s="16">
        <v>14.8</v>
      </c>
      <c r="Z139" s="23">
        <v>7.3</v>
      </c>
      <c r="AA139" s="22">
        <v>19500</v>
      </c>
      <c r="AB139" s="18">
        <v>39296</v>
      </c>
      <c r="AC139" s="24">
        <v>2</v>
      </c>
      <c r="AD139" s="25">
        <f t="shared" si="17"/>
        <v>150</v>
      </c>
      <c r="AE139" s="18">
        <v>117597</v>
      </c>
      <c r="AF139" s="18">
        <v>164242</v>
      </c>
      <c r="AG139" s="18">
        <v>214702</v>
      </c>
      <c r="AH139" s="18">
        <v>10400</v>
      </c>
      <c r="AI139" s="14" t="s">
        <v>44</v>
      </c>
    </row>
    <row r="140" spans="1:35" ht="16.5" customHeight="1">
      <c r="A140">
        <v>1924</v>
      </c>
      <c r="B140" s="12" t="str">
        <f t="shared" si="12"/>
        <v>Normal</v>
      </c>
      <c r="C140" s="13" t="s">
        <v>188</v>
      </c>
      <c r="D140" s="14" t="s">
        <v>53</v>
      </c>
      <c r="E140" s="15">
        <f t="shared" si="13"/>
        <v>6.9</v>
      </c>
      <c r="F140" s="16">
        <f t="shared" si="14"/>
        <v>1.9</v>
      </c>
      <c r="G140" s="16">
        <f t="shared" si="15"/>
        <v>6.9</v>
      </c>
      <c r="H140" s="16">
        <f t="shared" si="16"/>
        <v>1.9</v>
      </c>
      <c r="I140" s="17" t="str">
        <f>IFERROR(VLOOKUP(C140,#REF!,8,FALSE),"")</f>
        <v/>
      </c>
      <c r="J140" s="18">
        <v>18000</v>
      </c>
      <c r="K140" s="18">
        <v>18000</v>
      </c>
      <c r="L140" s="17" t="str">
        <f>IFERROR(VLOOKUP(C140,#REF!,11,FALSE),"")</f>
        <v/>
      </c>
      <c r="M140" s="18">
        <v>18000</v>
      </c>
      <c r="N140" s="19" t="s">
        <v>55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18000</v>
      </c>
      <c r="U140" s="18">
        <v>0</v>
      </c>
      <c r="V140" s="18">
        <v>0</v>
      </c>
      <c r="W140" s="18">
        <v>0</v>
      </c>
      <c r="X140" s="22">
        <v>36000</v>
      </c>
      <c r="Y140" s="16">
        <v>13.7</v>
      </c>
      <c r="Z140" s="23">
        <v>3.7</v>
      </c>
      <c r="AA140" s="22">
        <v>2625</v>
      </c>
      <c r="AB140" s="18">
        <v>9680</v>
      </c>
      <c r="AC140" s="24">
        <v>3.7</v>
      </c>
      <c r="AD140" s="25">
        <f t="shared" si="17"/>
        <v>150</v>
      </c>
      <c r="AE140" s="18">
        <v>60000</v>
      </c>
      <c r="AF140" s="18">
        <v>27116</v>
      </c>
      <c r="AG140" s="18">
        <v>48000</v>
      </c>
      <c r="AH140" s="18">
        <v>0</v>
      </c>
      <c r="AI140" s="14" t="s">
        <v>44</v>
      </c>
    </row>
    <row r="141" spans="1:35" ht="16.5" customHeight="1">
      <c r="A141">
        <v>1925</v>
      </c>
      <c r="B141" s="12" t="str">
        <f t="shared" si="12"/>
        <v>Normal</v>
      </c>
      <c r="C141" s="13" t="s">
        <v>196</v>
      </c>
      <c r="D141" s="14" t="s">
        <v>53</v>
      </c>
      <c r="E141" s="15">
        <f t="shared" si="13"/>
        <v>3.3</v>
      </c>
      <c r="F141" s="16" t="str">
        <f t="shared" si="14"/>
        <v>--</v>
      </c>
      <c r="G141" s="16">
        <f t="shared" si="15"/>
        <v>11.3</v>
      </c>
      <c r="H141" s="16" t="str">
        <f t="shared" si="16"/>
        <v>--</v>
      </c>
      <c r="I141" s="17" t="str">
        <f>IFERROR(VLOOKUP(C141,#REF!,8,FALSE),"")</f>
        <v/>
      </c>
      <c r="J141" s="18">
        <v>120000</v>
      </c>
      <c r="K141" s="18">
        <v>80000</v>
      </c>
      <c r="L141" s="17" t="str">
        <f>IFERROR(VLOOKUP(C141,#REF!,11,FALSE),"")</f>
        <v/>
      </c>
      <c r="M141" s="18">
        <v>35000</v>
      </c>
      <c r="N141" s="19" t="s">
        <v>55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35000</v>
      </c>
      <c r="U141" s="18">
        <v>0</v>
      </c>
      <c r="V141" s="18">
        <v>0</v>
      </c>
      <c r="W141" s="18">
        <v>0</v>
      </c>
      <c r="X141" s="22">
        <v>155000</v>
      </c>
      <c r="Y141" s="16">
        <v>14.6</v>
      </c>
      <c r="Z141" s="23" t="s">
        <v>39</v>
      </c>
      <c r="AA141" s="22">
        <v>10625</v>
      </c>
      <c r="AB141" s="18" t="s">
        <v>39</v>
      </c>
      <c r="AC141" s="24" t="s">
        <v>43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44</v>
      </c>
    </row>
    <row r="142" spans="1:35" ht="16.5" customHeight="1">
      <c r="A142">
        <v>4396</v>
      </c>
      <c r="B142" s="12" t="str">
        <f t="shared" si="12"/>
        <v>Normal</v>
      </c>
      <c r="C142" s="13" t="s">
        <v>198</v>
      </c>
      <c r="D142" s="14" t="s">
        <v>53</v>
      </c>
      <c r="E142" s="15">
        <f t="shared" si="13"/>
        <v>3</v>
      </c>
      <c r="F142" s="16">
        <f t="shared" si="14"/>
        <v>1.5</v>
      </c>
      <c r="G142" s="16">
        <f t="shared" si="15"/>
        <v>10</v>
      </c>
      <c r="H142" s="16">
        <f t="shared" si="16"/>
        <v>5</v>
      </c>
      <c r="I142" s="17" t="str">
        <f>IFERROR(VLOOKUP(C142,#REF!,8,FALSE),"")</f>
        <v/>
      </c>
      <c r="J142" s="18">
        <v>50000</v>
      </c>
      <c r="K142" s="18">
        <v>50000</v>
      </c>
      <c r="L142" s="17" t="str">
        <f>IFERROR(VLOOKUP(C142,#REF!,11,FALSE),"")</f>
        <v/>
      </c>
      <c r="M142" s="18">
        <v>15000</v>
      </c>
      <c r="N142" s="19" t="s">
        <v>55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15000</v>
      </c>
      <c r="U142" s="18">
        <v>0</v>
      </c>
      <c r="V142" s="18">
        <v>0</v>
      </c>
      <c r="W142" s="18">
        <v>0</v>
      </c>
      <c r="X142" s="22">
        <v>65000</v>
      </c>
      <c r="Y142" s="16">
        <v>13</v>
      </c>
      <c r="Z142" s="23">
        <v>6.5</v>
      </c>
      <c r="AA142" s="22">
        <v>5000</v>
      </c>
      <c r="AB142" s="18">
        <v>9999</v>
      </c>
      <c r="AC142" s="24">
        <v>2</v>
      </c>
      <c r="AD142" s="25">
        <f t="shared" si="17"/>
        <v>150</v>
      </c>
      <c r="AE142" s="18">
        <v>75000</v>
      </c>
      <c r="AF142" s="18">
        <v>30000</v>
      </c>
      <c r="AG142" s="18">
        <v>30000</v>
      </c>
      <c r="AH142" s="18">
        <v>0</v>
      </c>
      <c r="AI142" s="14" t="s">
        <v>44</v>
      </c>
    </row>
    <row r="143" spans="1:35" ht="16.5" customHeight="1">
      <c r="A143">
        <v>1997</v>
      </c>
      <c r="B143" s="12" t="str">
        <f t="shared" si="12"/>
        <v>Normal</v>
      </c>
      <c r="C143" s="13" t="s">
        <v>199</v>
      </c>
      <c r="D143" s="14" t="s">
        <v>53</v>
      </c>
      <c r="E143" s="15">
        <f t="shared" si="13"/>
        <v>1.8</v>
      </c>
      <c r="F143" s="16">
        <f t="shared" si="14"/>
        <v>0.4</v>
      </c>
      <c r="G143" s="16">
        <f t="shared" si="15"/>
        <v>9.4</v>
      </c>
      <c r="H143" s="16">
        <f t="shared" si="16"/>
        <v>1.9</v>
      </c>
      <c r="I143" s="17" t="str">
        <f>IFERROR(VLOOKUP(C143,#REF!,8,FALSE),"")</f>
        <v/>
      </c>
      <c r="J143" s="18">
        <v>316000</v>
      </c>
      <c r="K143" s="18">
        <v>0</v>
      </c>
      <c r="L143" s="17" t="str">
        <f>IFERROR(VLOOKUP(C143,#REF!,11,FALSE),"")</f>
        <v/>
      </c>
      <c r="M143" s="18">
        <v>60000</v>
      </c>
      <c r="N143" s="19" t="s">
        <v>55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60000</v>
      </c>
      <c r="U143" s="18">
        <v>0</v>
      </c>
      <c r="V143" s="18">
        <v>0</v>
      </c>
      <c r="W143" s="18">
        <v>0</v>
      </c>
      <c r="X143" s="22">
        <v>376000</v>
      </c>
      <c r="Y143" s="16">
        <v>11.2</v>
      </c>
      <c r="Z143" s="23">
        <v>2.2000000000000002</v>
      </c>
      <c r="AA143" s="22">
        <v>33500</v>
      </c>
      <c r="AB143" s="18">
        <v>168036</v>
      </c>
      <c r="AC143" s="24">
        <v>5</v>
      </c>
      <c r="AD143" s="25">
        <f t="shared" si="17"/>
        <v>150</v>
      </c>
      <c r="AE143" s="18">
        <v>583120</v>
      </c>
      <c r="AF143" s="18">
        <v>576240</v>
      </c>
      <c r="AG143" s="18">
        <v>1114136</v>
      </c>
      <c r="AH143" s="18">
        <v>0</v>
      </c>
      <c r="AI143" s="14" t="s">
        <v>44</v>
      </c>
    </row>
    <row r="144" spans="1:35" ht="16.5" customHeight="1">
      <c r="A144">
        <v>4472</v>
      </c>
      <c r="B144" s="12" t="str">
        <f t="shared" si="12"/>
        <v>Normal</v>
      </c>
      <c r="C144" s="13" t="s">
        <v>201</v>
      </c>
      <c r="D144" s="14" t="s">
        <v>119</v>
      </c>
      <c r="E144" s="15">
        <f t="shared" si="13"/>
        <v>0.3</v>
      </c>
      <c r="F144" s="16">
        <f t="shared" si="14"/>
        <v>0.1</v>
      </c>
      <c r="G144" s="16">
        <f t="shared" si="15"/>
        <v>11.4</v>
      </c>
      <c r="H144" s="16">
        <f t="shared" si="16"/>
        <v>4.4000000000000004</v>
      </c>
      <c r="I144" s="17" t="str">
        <f>IFERROR(VLOOKUP(C144,#REF!,8,FALSE),"")</f>
        <v/>
      </c>
      <c r="J144" s="18">
        <v>400000</v>
      </c>
      <c r="K144" s="18">
        <v>50000</v>
      </c>
      <c r="L144" s="17" t="str">
        <f>IFERROR(VLOOKUP(C144,#REF!,11,FALSE),"")</f>
        <v/>
      </c>
      <c r="M144" s="18">
        <v>10000</v>
      </c>
      <c r="N144" s="19" t="s">
        <v>50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10000</v>
      </c>
      <c r="W144" s="18">
        <v>0</v>
      </c>
      <c r="X144" s="22">
        <v>410000</v>
      </c>
      <c r="Y144" s="16">
        <v>11.7</v>
      </c>
      <c r="Z144" s="23">
        <v>4.5</v>
      </c>
      <c r="AA144" s="22">
        <v>35000</v>
      </c>
      <c r="AB144" s="18">
        <v>90291</v>
      </c>
      <c r="AC144" s="24">
        <v>2.6</v>
      </c>
      <c r="AD144" s="25">
        <f t="shared" si="17"/>
        <v>150</v>
      </c>
      <c r="AE144" s="18">
        <v>210000</v>
      </c>
      <c r="AF144" s="18">
        <v>510000</v>
      </c>
      <c r="AG144" s="18">
        <v>492510</v>
      </c>
      <c r="AH144" s="18">
        <v>0</v>
      </c>
      <c r="AI144" s="14" t="s">
        <v>44</v>
      </c>
    </row>
    <row r="145" spans="1:35" ht="16.5" customHeight="1">
      <c r="A145">
        <v>1928</v>
      </c>
      <c r="B145" s="12" t="str">
        <f t="shared" si="12"/>
        <v>Normal</v>
      </c>
      <c r="C145" s="13" t="s">
        <v>217</v>
      </c>
      <c r="D145" s="14" t="s">
        <v>53</v>
      </c>
      <c r="E145" s="15">
        <f t="shared" si="13"/>
        <v>0</v>
      </c>
      <c r="F145" s="16">
        <f t="shared" si="14"/>
        <v>0</v>
      </c>
      <c r="G145" s="16">
        <f t="shared" si="15"/>
        <v>4</v>
      </c>
      <c r="H145" s="16">
        <f t="shared" si="16"/>
        <v>10.8</v>
      </c>
      <c r="I145" s="17" t="str">
        <f>IFERROR(VLOOKUP(C145,#REF!,8,FALSE),"")</f>
        <v/>
      </c>
      <c r="J145" s="18">
        <v>6000</v>
      </c>
      <c r="K145" s="18">
        <v>0</v>
      </c>
      <c r="L145" s="17" t="str">
        <f>IFERROR(VLOOKUP(C145,#REF!,11,FALSE),"")</f>
        <v/>
      </c>
      <c r="M145" s="18">
        <v>0</v>
      </c>
      <c r="N145" s="19" t="s">
        <v>50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6000</v>
      </c>
      <c r="Y145" s="16">
        <v>4</v>
      </c>
      <c r="Z145" s="23">
        <v>10.8</v>
      </c>
      <c r="AA145" s="22">
        <v>1500</v>
      </c>
      <c r="AB145" s="18">
        <v>556</v>
      </c>
      <c r="AC145" s="24">
        <v>0.4</v>
      </c>
      <c r="AD145" s="25">
        <f t="shared" si="17"/>
        <v>50</v>
      </c>
      <c r="AE145" s="18">
        <v>5604</v>
      </c>
      <c r="AF145" s="18">
        <v>2424</v>
      </c>
      <c r="AG145" s="18">
        <v>1662</v>
      </c>
      <c r="AH145" s="18">
        <v>210</v>
      </c>
      <c r="AI145" s="14" t="s">
        <v>44</v>
      </c>
    </row>
    <row r="146" spans="1:35" ht="16.5" customHeight="1">
      <c r="A146">
        <v>1929</v>
      </c>
      <c r="B146" s="12" t="str">
        <f t="shared" si="12"/>
        <v>Normal</v>
      </c>
      <c r="C146" s="13" t="s">
        <v>220</v>
      </c>
      <c r="D146" s="14" t="s">
        <v>53</v>
      </c>
      <c r="E146" s="15">
        <f t="shared" si="13"/>
        <v>2.2000000000000002</v>
      </c>
      <c r="F146" s="16">
        <f t="shared" si="14"/>
        <v>3.3</v>
      </c>
      <c r="G146" s="16">
        <f t="shared" si="15"/>
        <v>10.9</v>
      </c>
      <c r="H146" s="16">
        <f t="shared" si="16"/>
        <v>16.600000000000001</v>
      </c>
      <c r="I146" s="17" t="str">
        <f>IFERROR(VLOOKUP(C146,#REF!,8,FALSE),"")</f>
        <v/>
      </c>
      <c r="J146" s="18">
        <v>37500</v>
      </c>
      <c r="K146" s="18">
        <v>35000</v>
      </c>
      <c r="L146" s="17" t="str">
        <f>IFERROR(VLOOKUP(C146,#REF!,11,FALSE),"")</f>
        <v/>
      </c>
      <c r="M146" s="18">
        <v>7500</v>
      </c>
      <c r="N146" s="19" t="s">
        <v>50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7500</v>
      </c>
      <c r="U146" s="18">
        <v>0</v>
      </c>
      <c r="V146" s="18">
        <v>0</v>
      </c>
      <c r="W146" s="18">
        <v>0</v>
      </c>
      <c r="X146" s="22">
        <v>45000</v>
      </c>
      <c r="Y146" s="16">
        <v>13.1</v>
      </c>
      <c r="Z146" s="23">
        <v>20</v>
      </c>
      <c r="AA146" s="22">
        <v>3438</v>
      </c>
      <c r="AB146" s="18">
        <v>2255</v>
      </c>
      <c r="AC146" s="24">
        <v>0.7</v>
      </c>
      <c r="AD146" s="25">
        <f t="shared" si="17"/>
        <v>100</v>
      </c>
      <c r="AE146" s="18">
        <v>20082</v>
      </c>
      <c r="AF146" s="18">
        <v>10538</v>
      </c>
      <c r="AG146" s="18">
        <v>9754</v>
      </c>
      <c r="AH146" s="18">
        <v>4996</v>
      </c>
      <c r="AI146" s="14" t="s">
        <v>44</v>
      </c>
    </row>
    <row r="147" spans="1:35" ht="16.5" customHeight="1">
      <c r="A147">
        <v>4471</v>
      </c>
      <c r="B147" s="12" t="str">
        <f t="shared" si="12"/>
        <v>Normal</v>
      </c>
      <c r="C147" s="13" t="s">
        <v>221</v>
      </c>
      <c r="D147" s="14" t="s">
        <v>53</v>
      </c>
      <c r="E147" s="15">
        <f t="shared" si="13"/>
        <v>0</v>
      </c>
      <c r="F147" s="16">
        <f t="shared" si="14"/>
        <v>0</v>
      </c>
      <c r="G147" s="16">
        <f t="shared" si="15"/>
        <v>16</v>
      </c>
      <c r="H147" s="16">
        <f t="shared" si="16"/>
        <v>0.9</v>
      </c>
      <c r="I147" s="17" t="str">
        <f>IFERROR(VLOOKUP(C147,#REF!,8,FALSE),"")</f>
        <v/>
      </c>
      <c r="J147" s="18">
        <v>180000</v>
      </c>
      <c r="K147" s="18">
        <v>180000</v>
      </c>
      <c r="L147" s="17" t="str">
        <f>IFERROR(VLOOKUP(C147,#REF!,11,FALSE),"")</f>
        <v/>
      </c>
      <c r="M147" s="18">
        <v>0</v>
      </c>
      <c r="N147" s="19" t="s">
        <v>50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180000</v>
      </c>
      <c r="Y147" s="16">
        <v>16</v>
      </c>
      <c r="Z147" s="23">
        <v>0.9</v>
      </c>
      <c r="AA147" s="22">
        <v>11250</v>
      </c>
      <c r="AB147" s="18">
        <v>192171</v>
      </c>
      <c r="AC147" s="24">
        <v>17.100000000000001</v>
      </c>
      <c r="AD147" s="25">
        <f t="shared" si="17"/>
        <v>150</v>
      </c>
      <c r="AE147" s="18">
        <v>405717</v>
      </c>
      <c r="AF147" s="18">
        <v>1323831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9127</v>
      </c>
      <c r="B148" s="12" t="str">
        <f t="shared" si="12"/>
        <v>Normal</v>
      </c>
      <c r="C148" s="13" t="s">
        <v>222</v>
      </c>
      <c r="D148" s="14" t="s">
        <v>53</v>
      </c>
      <c r="E148" s="15">
        <f t="shared" si="13"/>
        <v>3.9</v>
      </c>
      <c r="F148" s="16">
        <f t="shared" si="14"/>
        <v>8.4</v>
      </c>
      <c r="G148" s="16">
        <f t="shared" si="15"/>
        <v>4.9000000000000004</v>
      </c>
      <c r="H148" s="16">
        <f t="shared" si="16"/>
        <v>10.7</v>
      </c>
      <c r="I148" s="17" t="str">
        <f>IFERROR(VLOOKUP(C148,#REF!,8,FALSE),"")</f>
        <v/>
      </c>
      <c r="J148" s="18">
        <v>730000</v>
      </c>
      <c r="K148" s="18">
        <v>400000</v>
      </c>
      <c r="L148" s="17" t="str">
        <f>IFERROR(VLOOKUP(C148,#REF!,11,FALSE),"")</f>
        <v/>
      </c>
      <c r="M148" s="18">
        <v>570000</v>
      </c>
      <c r="N148" s="19" t="s">
        <v>50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570000</v>
      </c>
      <c r="U148" s="18">
        <v>0</v>
      </c>
      <c r="V148" s="18">
        <v>0</v>
      </c>
      <c r="W148" s="18">
        <v>0</v>
      </c>
      <c r="X148" s="22">
        <v>1300000</v>
      </c>
      <c r="Y148" s="16">
        <v>8.8000000000000007</v>
      </c>
      <c r="Z148" s="23">
        <v>19.100000000000001</v>
      </c>
      <c r="AA148" s="22">
        <v>147500</v>
      </c>
      <c r="AB148" s="18">
        <v>68032</v>
      </c>
      <c r="AC148" s="24">
        <v>0.5</v>
      </c>
      <c r="AD148" s="25">
        <f t="shared" si="17"/>
        <v>100</v>
      </c>
      <c r="AE148" s="18">
        <v>288553</v>
      </c>
      <c r="AF148" s="18">
        <v>334801</v>
      </c>
      <c r="AG148" s="18">
        <v>122970</v>
      </c>
      <c r="AH148" s="18">
        <v>155024</v>
      </c>
      <c r="AI148" s="14" t="s">
        <v>44</v>
      </c>
    </row>
    <row r="149" spans="1:35" ht="16.5" customHeight="1">
      <c r="A149">
        <v>5199</v>
      </c>
      <c r="B149" s="12" t="str">
        <f t="shared" si="12"/>
        <v>Normal</v>
      </c>
      <c r="C149" s="13" t="s">
        <v>231</v>
      </c>
      <c r="D149" s="14" t="s">
        <v>230</v>
      </c>
      <c r="E149" s="15">
        <f t="shared" si="13"/>
        <v>1.9</v>
      </c>
      <c r="F149" s="16">
        <f t="shared" si="14"/>
        <v>3.7</v>
      </c>
      <c r="G149" s="16">
        <f t="shared" si="15"/>
        <v>0</v>
      </c>
      <c r="H149" s="16">
        <f t="shared" si="16"/>
        <v>0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9400</v>
      </c>
      <c r="N149" s="19" t="s">
        <v>58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9400</v>
      </c>
      <c r="U149" s="18">
        <v>0</v>
      </c>
      <c r="V149" s="18">
        <v>0</v>
      </c>
      <c r="W149" s="18">
        <v>0</v>
      </c>
      <c r="X149" s="22">
        <v>9400</v>
      </c>
      <c r="Y149" s="16">
        <v>1.9</v>
      </c>
      <c r="Z149" s="23">
        <v>3.7</v>
      </c>
      <c r="AA149" s="22">
        <v>4875</v>
      </c>
      <c r="AB149" s="18">
        <v>2520</v>
      </c>
      <c r="AC149" s="24">
        <v>0.5</v>
      </c>
      <c r="AD149" s="25">
        <f t="shared" si="17"/>
        <v>100</v>
      </c>
      <c r="AE149" s="18">
        <v>29584</v>
      </c>
      <c r="AF149" s="18">
        <v>16200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8752</v>
      </c>
      <c r="B150" s="12" t="str">
        <f t="shared" si="12"/>
        <v>Normal</v>
      </c>
      <c r="C150" s="13" t="s">
        <v>233</v>
      </c>
      <c r="D150" s="14" t="s">
        <v>230</v>
      </c>
      <c r="E150" s="15">
        <f t="shared" si="13"/>
        <v>4.5999999999999996</v>
      </c>
      <c r="F150" s="16">
        <f t="shared" si="14"/>
        <v>6.4</v>
      </c>
      <c r="G150" s="16">
        <f t="shared" si="15"/>
        <v>0</v>
      </c>
      <c r="H150" s="16">
        <f t="shared" si="16"/>
        <v>0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8015</v>
      </c>
      <c r="N150" s="19" t="s">
        <v>58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8015</v>
      </c>
      <c r="U150" s="18">
        <v>0</v>
      </c>
      <c r="V150" s="18">
        <v>0</v>
      </c>
      <c r="W150" s="18">
        <v>0</v>
      </c>
      <c r="X150" s="22">
        <v>8015</v>
      </c>
      <c r="Y150" s="16">
        <v>4.5999999999999996</v>
      </c>
      <c r="Z150" s="23">
        <v>6.4</v>
      </c>
      <c r="AA150" s="22">
        <v>1750</v>
      </c>
      <c r="AB150" s="18">
        <v>1260</v>
      </c>
      <c r="AC150" s="24">
        <v>0.7</v>
      </c>
      <c r="AD150" s="25">
        <f t="shared" si="17"/>
        <v>100</v>
      </c>
      <c r="AE150" s="18">
        <v>14792</v>
      </c>
      <c r="AF150" s="18">
        <v>8100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3036</v>
      </c>
      <c r="B151" s="12" t="str">
        <f t="shared" si="12"/>
        <v>Normal</v>
      </c>
      <c r="C151" s="13" t="s">
        <v>241</v>
      </c>
      <c r="D151" s="14" t="s">
        <v>119</v>
      </c>
      <c r="E151" s="15">
        <f t="shared" si="13"/>
        <v>0</v>
      </c>
      <c r="F151" s="16">
        <f t="shared" si="14"/>
        <v>0</v>
      </c>
      <c r="G151" s="16">
        <f t="shared" si="15"/>
        <v>2.7</v>
      </c>
      <c r="H151" s="16">
        <f t="shared" si="16"/>
        <v>5.5</v>
      </c>
      <c r="I151" s="17" t="str">
        <f>IFERROR(VLOOKUP(C151,#REF!,8,FALSE),"")</f>
        <v/>
      </c>
      <c r="J151" s="18">
        <v>3000</v>
      </c>
      <c r="K151" s="18">
        <v>3000</v>
      </c>
      <c r="L151" s="17" t="str">
        <f>IFERROR(VLOOKUP(C151,#REF!,11,FALSE),"")</f>
        <v/>
      </c>
      <c r="M151" s="18">
        <v>0</v>
      </c>
      <c r="N151" s="19" t="s">
        <v>58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0</v>
      </c>
      <c r="W151" s="18">
        <v>0</v>
      </c>
      <c r="X151" s="22">
        <v>3000</v>
      </c>
      <c r="Y151" s="16">
        <v>2.7</v>
      </c>
      <c r="Z151" s="23">
        <v>5.5</v>
      </c>
      <c r="AA151" s="22">
        <v>1125</v>
      </c>
      <c r="AB151" s="18">
        <v>545</v>
      </c>
      <c r="AC151" s="24">
        <v>0.5</v>
      </c>
      <c r="AD151" s="25">
        <f t="shared" si="17"/>
        <v>100</v>
      </c>
      <c r="AE151" s="18">
        <v>5950</v>
      </c>
      <c r="AF151" s="18">
        <v>1340</v>
      </c>
      <c r="AG151" s="18">
        <v>612</v>
      </c>
      <c r="AH151" s="18">
        <v>202</v>
      </c>
      <c r="AI151" s="14" t="s">
        <v>44</v>
      </c>
    </row>
    <row r="152" spans="1:35" ht="16.5" customHeight="1">
      <c r="A152">
        <v>4426</v>
      </c>
      <c r="B152" s="12" t="str">
        <f t="shared" si="12"/>
        <v>Normal</v>
      </c>
      <c r="C152" s="13" t="s">
        <v>245</v>
      </c>
      <c r="D152" s="14" t="s">
        <v>243</v>
      </c>
      <c r="E152" s="15">
        <f t="shared" si="13"/>
        <v>0</v>
      </c>
      <c r="F152" s="16">
        <f t="shared" si="14"/>
        <v>0</v>
      </c>
      <c r="G152" s="16">
        <f t="shared" si="15"/>
        <v>14.3</v>
      </c>
      <c r="H152" s="16">
        <f t="shared" si="16"/>
        <v>13</v>
      </c>
      <c r="I152" s="17" t="str">
        <f>IFERROR(VLOOKUP(C152,#REF!,8,FALSE),"")</f>
        <v/>
      </c>
      <c r="J152" s="18">
        <v>2849230</v>
      </c>
      <c r="K152" s="18">
        <v>1625000</v>
      </c>
      <c r="L152" s="17" t="str">
        <f>IFERROR(VLOOKUP(C152,#REF!,11,FALSE),"")</f>
        <v/>
      </c>
      <c r="M152" s="18">
        <v>0</v>
      </c>
      <c r="N152" s="19" t="s">
        <v>58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0</v>
      </c>
      <c r="W152" s="18">
        <v>0</v>
      </c>
      <c r="X152" s="22">
        <v>2849230</v>
      </c>
      <c r="Y152" s="16">
        <v>14.3</v>
      </c>
      <c r="Z152" s="23">
        <v>13</v>
      </c>
      <c r="AA152" s="22">
        <v>199471</v>
      </c>
      <c r="AB152" s="18">
        <v>218601</v>
      </c>
      <c r="AC152" s="24">
        <v>1.1000000000000001</v>
      </c>
      <c r="AD152" s="25">
        <f t="shared" si="17"/>
        <v>100</v>
      </c>
      <c r="AE152" s="18">
        <v>1418969</v>
      </c>
      <c r="AF152" s="18">
        <v>870912</v>
      </c>
      <c r="AG152" s="18">
        <v>834624</v>
      </c>
      <c r="AH152" s="18">
        <v>598752</v>
      </c>
      <c r="AI152" s="14" t="s">
        <v>44</v>
      </c>
    </row>
    <row r="153" spans="1:35" ht="16.5" customHeight="1">
      <c r="A153">
        <v>4414</v>
      </c>
      <c r="B153" s="12" t="str">
        <f t="shared" si="12"/>
        <v>Normal</v>
      </c>
      <c r="C153" s="13" t="s">
        <v>246</v>
      </c>
      <c r="D153" s="14" t="s">
        <v>243</v>
      </c>
      <c r="E153" s="15">
        <f t="shared" si="13"/>
        <v>9.1999999999999993</v>
      </c>
      <c r="F153" s="16">
        <f t="shared" si="14"/>
        <v>17.899999999999999</v>
      </c>
      <c r="G153" s="16">
        <f t="shared" si="15"/>
        <v>0</v>
      </c>
      <c r="H153" s="16">
        <f t="shared" si="16"/>
        <v>0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45000</v>
      </c>
      <c r="N153" s="19" t="s">
        <v>58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45000</v>
      </c>
      <c r="U153" s="18">
        <v>0</v>
      </c>
      <c r="V153" s="18">
        <v>0</v>
      </c>
      <c r="W153" s="18">
        <v>0</v>
      </c>
      <c r="X153" s="22">
        <v>45000</v>
      </c>
      <c r="Y153" s="16">
        <v>9.1999999999999993</v>
      </c>
      <c r="Z153" s="23">
        <v>17.899999999999999</v>
      </c>
      <c r="AA153" s="22">
        <v>4875</v>
      </c>
      <c r="AB153" s="18">
        <v>2520</v>
      </c>
      <c r="AC153" s="24">
        <v>0.5</v>
      </c>
      <c r="AD153" s="25">
        <f t="shared" si="17"/>
        <v>100</v>
      </c>
      <c r="AE153" s="18">
        <v>29584</v>
      </c>
      <c r="AF153" s="18">
        <v>16200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8798</v>
      </c>
      <c r="B154" s="12" t="str">
        <f t="shared" si="12"/>
        <v>Normal</v>
      </c>
      <c r="C154" s="13" t="s">
        <v>247</v>
      </c>
      <c r="D154" s="14" t="s">
        <v>243</v>
      </c>
      <c r="E154" s="15">
        <f t="shared" si="13"/>
        <v>5.8</v>
      </c>
      <c r="F154" s="16">
        <f t="shared" si="14"/>
        <v>9.5</v>
      </c>
      <c r="G154" s="16">
        <f t="shared" si="15"/>
        <v>2.2000000000000002</v>
      </c>
      <c r="H154" s="16">
        <f t="shared" si="16"/>
        <v>3.6</v>
      </c>
      <c r="I154" s="17" t="str">
        <f>IFERROR(VLOOKUP(C154,#REF!,8,FALSE),"")</f>
        <v/>
      </c>
      <c r="J154" s="18">
        <v>9000</v>
      </c>
      <c r="K154" s="18">
        <v>9000</v>
      </c>
      <c r="L154" s="17" t="str">
        <f>IFERROR(VLOOKUP(C154,#REF!,11,FALSE),"")</f>
        <v/>
      </c>
      <c r="M154" s="18">
        <v>24000</v>
      </c>
      <c r="N154" s="19" t="s">
        <v>58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24000</v>
      </c>
      <c r="U154" s="18">
        <v>0</v>
      </c>
      <c r="V154" s="18">
        <v>0</v>
      </c>
      <c r="W154" s="18">
        <v>0</v>
      </c>
      <c r="X154" s="22">
        <v>33000</v>
      </c>
      <c r="Y154" s="16">
        <v>8</v>
      </c>
      <c r="Z154" s="23">
        <v>13.1</v>
      </c>
      <c r="AA154" s="22">
        <v>4125</v>
      </c>
      <c r="AB154" s="18">
        <v>2520</v>
      </c>
      <c r="AC154" s="24">
        <v>0.6</v>
      </c>
      <c r="AD154" s="25">
        <f t="shared" si="17"/>
        <v>100</v>
      </c>
      <c r="AE154" s="18">
        <v>29584</v>
      </c>
      <c r="AF154" s="18">
        <v>16200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1930</v>
      </c>
      <c r="B155" s="12" t="str">
        <f t="shared" si="12"/>
        <v>Normal</v>
      </c>
      <c r="C155" s="13" t="s">
        <v>249</v>
      </c>
      <c r="D155" s="14" t="s">
        <v>243</v>
      </c>
      <c r="E155" s="15">
        <f t="shared" si="13"/>
        <v>1.1000000000000001</v>
      </c>
      <c r="F155" s="16">
        <f t="shared" si="14"/>
        <v>2</v>
      </c>
      <c r="G155" s="16">
        <f t="shared" si="15"/>
        <v>3.4</v>
      </c>
      <c r="H155" s="16">
        <f t="shared" si="16"/>
        <v>6</v>
      </c>
      <c r="I155" s="17" t="str">
        <f>IFERROR(VLOOKUP(C155,#REF!,8,FALSE),"")</f>
        <v/>
      </c>
      <c r="J155" s="18">
        <v>15000</v>
      </c>
      <c r="K155" s="18">
        <v>15000</v>
      </c>
      <c r="L155" s="17" t="str">
        <f>IFERROR(VLOOKUP(C155,#REF!,11,FALSE),"")</f>
        <v/>
      </c>
      <c r="M155" s="18">
        <v>5000</v>
      </c>
      <c r="N155" s="19" t="s">
        <v>58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5000</v>
      </c>
      <c r="U155" s="18">
        <v>0</v>
      </c>
      <c r="V155" s="18">
        <v>0</v>
      </c>
      <c r="W155" s="18">
        <v>0</v>
      </c>
      <c r="X155" s="22">
        <v>20000</v>
      </c>
      <c r="Y155" s="16">
        <v>4.5999999999999996</v>
      </c>
      <c r="Z155" s="23">
        <v>7.9</v>
      </c>
      <c r="AA155" s="22">
        <v>4375</v>
      </c>
      <c r="AB155" s="18">
        <v>2520</v>
      </c>
      <c r="AC155" s="24">
        <v>0.6</v>
      </c>
      <c r="AD155" s="25">
        <f t="shared" si="17"/>
        <v>100</v>
      </c>
      <c r="AE155" s="18">
        <v>29584</v>
      </c>
      <c r="AF155" s="18">
        <v>16200</v>
      </c>
      <c r="AG155" s="18">
        <v>0</v>
      </c>
      <c r="AH155" s="18">
        <v>0</v>
      </c>
      <c r="AI155" s="14" t="s">
        <v>44</v>
      </c>
    </row>
    <row r="156" spans="1:35" ht="16.5" customHeight="1">
      <c r="A156">
        <v>1932</v>
      </c>
      <c r="B156" s="12" t="str">
        <f t="shared" si="12"/>
        <v>Normal</v>
      </c>
      <c r="C156" s="13" t="s">
        <v>252</v>
      </c>
      <c r="D156" s="14" t="s">
        <v>243</v>
      </c>
      <c r="E156" s="15">
        <f t="shared" si="13"/>
        <v>3.4</v>
      </c>
      <c r="F156" s="16">
        <f t="shared" si="14"/>
        <v>5.4</v>
      </c>
      <c r="G156" s="16">
        <f t="shared" si="15"/>
        <v>0</v>
      </c>
      <c r="H156" s="16">
        <f t="shared" si="16"/>
        <v>0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15000</v>
      </c>
      <c r="N156" s="19" t="s">
        <v>58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15000</v>
      </c>
      <c r="U156" s="18">
        <v>0</v>
      </c>
      <c r="V156" s="18">
        <v>0</v>
      </c>
      <c r="W156" s="18">
        <v>0</v>
      </c>
      <c r="X156" s="22">
        <v>15000</v>
      </c>
      <c r="Y156" s="16">
        <v>3.4</v>
      </c>
      <c r="Z156" s="23">
        <v>5.4</v>
      </c>
      <c r="AA156" s="22">
        <v>4375</v>
      </c>
      <c r="AB156" s="18">
        <v>2760</v>
      </c>
      <c r="AC156" s="24">
        <v>0.6</v>
      </c>
      <c r="AD156" s="25">
        <f t="shared" si="17"/>
        <v>100</v>
      </c>
      <c r="AE156" s="18">
        <v>24897</v>
      </c>
      <c r="AF156" s="18">
        <v>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9132</v>
      </c>
      <c r="B157" s="12" t="str">
        <f t="shared" si="12"/>
        <v>Normal</v>
      </c>
      <c r="C157" s="13" t="s">
        <v>254</v>
      </c>
      <c r="D157" s="14" t="s">
        <v>243</v>
      </c>
      <c r="E157" s="15">
        <f t="shared" si="13"/>
        <v>0.2</v>
      </c>
      <c r="F157" s="16">
        <f t="shared" si="14"/>
        <v>0.1</v>
      </c>
      <c r="G157" s="16">
        <f t="shared" si="15"/>
        <v>2.7</v>
      </c>
      <c r="H157" s="16">
        <f t="shared" si="16"/>
        <v>1.9</v>
      </c>
      <c r="I157" s="17" t="str">
        <f>IFERROR(VLOOKUP(C157,#REF!,8,FALSE),"")</f>
        <v/>
      </c>
      <c r="J157" s="18">
        <v>41036</v>
      </c>
      <c r="K157" s="18">
        <v>41036</v>
      </c>
      <c r="L157" s="17" t="str">
        <f>IFERROR(VLOOKUP(C157,#REF!,11,FALSE),"")</f>
        <v/>
      </c>
      <c r="M157" s="18">
        <v>3000</v>
      </c>
      <c r="N157" s="19" t="s">
        <v>58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3000</v>
      </c>
      <c r="U157" s="18">
        <v>0</v>
      </c>
      <c r="V157" s="18">
        <v>0</v>
      </c>
      <c r="W157" s="18">
        <v>0</v>
      </c>
      <c r="X157" s="22">
        <v>44036</v>
      </c>
      <c r="Y157" s="16">
        <v>2.9</v>
      </c>
      <c r="Z157" s="23">
        <v>2</v>
      </c>
      <c r="AA157" s="22">
        <v>15375</v>
      </c>
      <c r="AB157" s="18">
        <v>22134</v>
      </c>
      <c r="AC157" s="24">
        <v>1.4</v>
      </c>
      <c r="AD157" s="25">
        <f t="shared" si="17"/>
        <v>100</v>
      </c>
      <c r="AE157" s="18">
        <v>528</v>
      </c>
      <c r="AF157" s="18">
        <v>144245</v>
      </c>
      <c r="AG157" s="18">
        <v>54962</v>
      </c>
      <c r="AH157" s="18">
        <v>0</v>
      </c>
      <c r="AI157" s="14" t="s">
        <v>44</v>
      </c>
    </row>
    <row r="158" spans="1:35" ht="16.5" customHeight="1">
      <c r="A158">
        <v>1933</v>
      </c>
      <c r="B158" s="12" t="str">
        <f t="shared" si="12"/>
        <v>Normal</v>
      </c>
      <c r="C158" s="13" t="s">
        <v>259</v>
      </c>
      <c r="D158" s="14" t="s">
        <v>256</v>
      </c>
      <c r="E158" s="15">
        <f t="shared" si="13"/>
        <v>0</v>
      </c>
      <c r="F158" s="16">
        <f t="shared" si="14"/>
        <v>0</v>
      </c>
      <c r="G158" s="16">
        <f t="shared" si="15"/>
        <v>1.5</v>
      </c>
      <c r="H158" s="16">
        <f t="shared" si="16"/>
        <v>1.5</v>
      </c>
      <c r="I158" s="17" t="str">
        <f>IFERROR(VLOOKUP(C158,#REF!,8,FALSE),"")</f>
        <v/>
      </c>
      <c r="J158" s="18">
        <v>80</v>
      </c>
      <c r="K158" s="18">
        <v>80</v>
      </c>
      <c r="L158" s="17" t="str">
        <f>IFERROR(VLOOKUP(C158,#REF!,11,FALSE),"")</f>
        <v/>
      </c>
      <c r="M158" s="18">
        <v>0</v>
      </c>
      <c r="N158" s="19" t="s">
        <v>58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80</v>
      </c>
      <c r="Y158" s="16">
        <v>1.5</v>
      </c>
      <c r="Z158" s="23">
        <v>1.5</v>
      </c>
      <c r="AA158" s="22">
        <v>52</v>
      </c>
      <c r="AB158" s="18">
        <v>52</v>
      </c>
      <c r="AC158" s="24">
        <v>1</v>
      </c>
      <c r="AD158" s="25">
        <f t="shared" si="17"/>
        <v>100</v>
      </c>
      <c r="AE158" s="18">
        <v>368</v>
      </c>
      <c r="AF158" s="18">
        <v>460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1934</v>
      </c>
      <c r="B159" s="12" t="str">
        <f t="shared" si="12"/>
        <v>Normal</v>
      </c>
      <c r="C159" s="13" t="s">
        <v>266</v>
      </c>
      <c r="D159" s="14" t="s">
        <v>256</v>
      </c>
      <c r="E159" s="15">
        <f t="shared" si="13"/>
        <v>0</v>
      </c>
      <c r="F159" s="16">
        <f t="shared" si="14"/>
        <v>0</v>
      </c>
      <c r="G159" s="16">
        <f t="shared" si="15"/>
        <v>1.5</v>
      </c>
      <c r="H159" s="16">
        <f t="shared" si="16"/>
        <v>2.1</v>
      </c>
      <c r="I159" s="17" t="str">
        <f>IFERROR(VLOOKUP(C159,#REF!,8,FALSE),"")</f>
        <v/>
      </c>
      <c r="J159" s="18">
        <v>25</v>
      </c>
      <c r="K159" s="18">
        <v>25</v>
      </c>
      <c r="L159" s="17" t="str">
        <f>IFERROR(VLOOKUP(C159,#REF!,11,FALSE),"")</f>
        <v/>
      </c>
      <c r="M159" s="18">
        <v>0</v>
      </c>
      <c r="N159" s="19" t="s">
        <v>58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25</v>
      </c>
      <c r="Y159" s="16">
        <v>1.5</v>
      </c>
      <c r="Z159" s="23">
        <v>2.1</v>
      </c>
      <c r="AA159" s="22">
        <v>17</v>
      </c>
      <c r="AB159" s="18">
        <v>12</v>
      </c>
      <c r="AC159" s="24">
        <v>0.7</v>
      </c>
      <c r="AD159" s="25">
        <f t="shared" si="17"/>
        <v>100</v>
      </c>
      <c r="AE159" s="18">
        <v>280</v>
      </c>
      <c r="AF159" s="18">
        <v>52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1936</v>
      </c>
      <c r="B160" s="12" t="str">
        <f t="shared" si="12"/>
        <v>Normal</v>
      </c>
      <c r="C160" s="13" t="s">
        <v>275</v>
      </c>
      <c r="D160" s="14" t="s">
        <v>154</v>
      </c>
      <c r="E160" s="15">
        <f t="shared" si="13"/>
        <v>4</v>
      </c>
      <c r="F160" s="16">
        <f t="shared" si="14"/>
        <v>9</v>
      </c>
      <c r="G160" s="16">
        <f t="shared" si="15"/>
        <v>0</v>
      </c>
      <c r="H160" s="16">
        <f t="shared" si="16"/>
        <v>0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1500</v>
      </c>
      <c r="N160" s="19" t="s">
        <v>58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1500</v>
      </c>
      <c r="W160" s="18">
        <v>0</v>
      </c>
      <c r="X160" s="22">
        <v>1500</v>
      </c>
      <c r="Y160" s="16">
        <v>4</v>
      </c>
      <c r="Z160" s="23">
        <v>9</v>
      </c>
      <c r="AA160" s="22">
        <v>375</v>
      </c>
      <c r="AB160" s="18">
        <v>167</v>
      </c>
      <c r="AC160" s="24">
        <v>0.4</v>
      </c>
      <c r="AD160" s="25">
        <f t="shared" si="17"/>
        <v>50</v>
      </c>
      <c r="AE160" s="18">
        <v>3000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5068</v>
      </c>
      <c r="B161" s="12" t="str">
        <f t="shared" si="12"/>
        <v>Normal</v>
      </c>
      <c r="C161" s="13" t="s">
        <v>282</v>
      </c>
      <c r="D161" s="14" t="s">
        <v>53</v>
      </c>
      <c r="E161" s="15">
        <f t="shared" si="13"/>
        <v>2.7</v>
      </c>
      <c r="F161" s="16">
        <f t="shared" si="14"/>
        <v>6.7</v>
      </c>
      <c r="G161" s="16">
        <f t="shared" si="15"/>
        <v>0</v>
      </c>
      <c r="H161" s="16">
        <f t="shared" si="16"/>
        <v>0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6000</v>
      </c>
      <c r="N161" s="19" t="s">
        <v>50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6000</v>
      </c>
      <c r="U161" s="18">
        <v>0</v>
      </c>
      <c r="V161" s="18">
        <v>0</v>
      </c>
      <c r="W161" s="18">
        <v>0</v>
      </c>
      <c r="X161" s="22">
        <v>6000</v>
      </c>
      <c r="Y161" s="16">
        <v>2.7</v>
      </c>
      <c r="Z161" s="23">
        <v>6.7</v>
      </c>
      <c r="AA161" s="22">
        <v>2250</v>
      </c>
      <c r="AB161" s="18">
        <v>896</v>
      </c>
      <c r="AC161" s="24">
        <v>0.4</v>
      </c>
      <c r="AD161" s="25">
        <f t="shared" si="17"/>
        <v>50</v>
      </c>
      <c r="AE161" s="18">
        <v>2960</v>
      </c>
      <c r="AF161" s="18">
        <v>2995</v>
      </c>
      <c r="AG161" s="18">
        <v>11636</v>
      </c>
      <c r="AH161" s="18">
        <v>9308</v>
      </c>
      <c r="AI161" s="14" t="s">
        <v>44</v>
      </c>
    </row>
    <row r="162" spans="1:35" ht="16.5" customHeight="1">
      <c r="A162">
        <v>5066</v>
      </c>
      <c r="B162" s="12" t="str">
        <f t="shared" si="12"/>
        <v>Normal</v>
      </c>
      <c r="C162" s="13" t="s">
        <v>285</v>
      </c>
      <c r="D162" s="14" t="s">
        <v>53</v>
      </c>
      <c r="E162" s="15">
        <f t="shared" si="13"/>
        <v>0</v>
      </c>
      <c r="F162" s="16">
        <f t="shared" si="14"/>
        <v>0</v>
      </c>
      <c r="G162" s="16">
        <f t="shared" si="15"/>
        <v>14.6</v>
      </c>
      <c r="H162" s="16">
        <f t="shared" si="16"/>
        <v>16.399999999999999</v>
      </c>
      <c r="I162" s="17" t="str">
        <f>IFERROR(VLOOKUP(C162,#REF!,8,FALSE),"")</f>
        <v/>
      </c>
      <c r="J162" s="18">
        <v>279000</v>
      </c>
      <c r="K162" s="18">
        <v>159000</v>
      </c>
      <c r="L162" s="17" t="str">
        <f>IFERROR(VLOOKUP(C162,#REF!,11,FALSE),"")</f>
        <v/>
      </c>
      <c r="M162" s="18">
        <v>0</v>
      </c>
      <c r="N162" s="19" t="s">
        <v>50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279000</v>
      </c>
      <c r="Y162" s="16">
        <v>14.6</v>
      </c>
      <c r="Z162" s="23">
        <v>16.399999999999999</v>
      </c>
      <c r="AA162" s="22">
        <v>19125</v>
      </c>
      <c r="AB162" s="18">
        <v>17008</v>
      </c>
      <c r="AC162" s="24">
        <v>0.9</v>
      </c>
      <c r="AD162" s="25">
        <f t="shared" si="17"/>
        <v>100</v>
      </c>
      <c r="AE162" s="18">
        <v>132237</v>
      </c>
      <c r="AF162" s="18">
        <v>94876</v>
      </c>
      <c r="AG162" s="18">
        <v>44340</v>
      </c>
      <c r="AH162" s="18">
        <v>43536</v>
      </c>
      <c r="AI162" s="14" t="s">
        <v>44</v>
      </c>
    </row>
    <row r="163" spans="1:35" ht="16.5" customHeight="1">
      <c r="A163">
        <v>4442</v>
      </c>
      <c r="B163" s="12" t="str">
        <f t="shared" si="12"/>
        <v>Normal</v>
      </c>
      <c r="C163" s="13" t="s">
        <v>289</v>
      </c>
      <c r="D163" s="14" t="s">
        <v>53</v>
      </c>
      <c r="E163" s="15">
        <f t="shared" si="13"/>
        <v>0</v>
      </c>
      <c r="F163" s="16">
        <f t="shared" si="14"/>
        <v>0</v>
      </c>
      <c r="G163" s="16">
        <f t="shared" si="15"/>
        <v>8</v>
      </c>
      <c r="H163" s="16">
        <f t="shared" si="16"/>
        <v>5.4</v>
      </c>
      <c r="I163" s="17" t="str">
        <f>IFERROR(VLOOKUP(C163,#REF!,8,FALSE),"")</f>
        <v/>
      </c>
      <c r="J163" s="18">
        <v>1000</v>
      </c>
      <c r="K163" s="18">
        <v>0</v>
      </c>
      <c r="L163" s="17" t="str">
        <f>IFERROR(VLOOKUP(C163,#REF!,11,FALSE),"")</f>
        <v/>
      </c>
      <c r="M163" s="18">
        <v>0</v>
      </c>
      <c r="N163" s="19" t="s">
        <v>50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1000</v>
      </c>
      <c r="Y163" s="16">
        <v>8</v>
      </c>
      <c r="Z163" s="23">
        <v>5.4</v>
      </c>
      <c r="AA163" s="22">
        <v>125</v>
      </c>
      <c r="AB163" s="18">
        <v>185</v>
      </c>
      <c r="AC163" s="24">
        <v>1.5</v>
      </c>
      <c r="AD163" s="25">
        <f t="shared" si="17"/>
        <v>100</v>
      </c>
      <c r="AE163" s="18">
        <v>1607</v>
      </c>
      <c r="AF163" s="18">
        <v>808</v>
      </c>
      <c r="AG163" s="18">
        <v>554</v>
      </c>
      <c r="AH163" s="18">
        <v>70</v>
      </c>
      <c r="AI163" s="14" t="s">
        <v>44</v>
      </c>
    </row>
    <row r="164" spans="1:35" ht="16.5" customHeight="1">
      <c r="A164">
        <v>8404</v>
      </c>
      <c r="B164" s="12" t="str">
        <f t="shared" si="12"/>
        <v>Normal</v>
      </c>
      <c r="C164" s="13" t="s">
        <v>295</v>
      </c>
      <c r="D164" s="14" t="s">
        <v>53</v>
      </c>
      <c r="E164" s="15">
        <f t="shared" si="13"/>
        <v>9.5</v>
      </c>
      <c r="F164" s="16">
        <f t="shared" si="14"/>
        <v>4.5</v>
      </c>
      <c r="G164" s="16">
        <f t="shared" si="15"/>
        <v>1.4</v>
      </c>
      <c r="H164" s="16">
        <f t="shared" si="16"/>
        <v>0.7</v>
      </c>
      <c r="I164" s="17" t="str">
        <f>IFERROR(VLOOKUP(C164,#REF!,8,FALSE),"")</f>
        <v/>
      </c>
      <c r="J164" s="18">
        <v>3100</v>
      </c>
      <c r="K164" s="18">
        <v>0</v>
      </c>
      <c r="L164" s="17" t="str">
        <f>IFERROR(VLOOKUP(C164,#REF!,11,FALSE),"")</f>
        <v/>
      </c>
      <c r="M164" s="18">
        <v>21060</v>
      </c>
      <c r="N164" s="19" t="s">
        <v>50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21060</v>
      </c>
      <c r="U164" s="18">
        <v>0</v>
      </c>
      <c r="V164" s="18">
        <v>0</v>
      </c>
      <c r="W164" s="18">
        <v>0</v>
      </c>
      <c r="X164" s="22">
        <v>24160</v>
      </c>
      <c r="Y164" s="16">
        <v>10.9</v>
      </c>
      <c r="Z164" s="23">
        <v>5.0999999999999996</v>
      </c>
      <c r="AA164" s="22">
        <v>2220</v>
      </c>
      <c r="AB164" s="18">
        <v>4710</v>
      </c>
      <c r="AC164" s="24">
        <v>2.1</v>
      </c>
      <c r="AD164" s="25">
        <f t="shared" si="17"/>
        <v>150</v>
      </c>
      <c r="AE164" s="18">
        <v>23491</v>
      </c>
      <c r="AF164" s="18">
        <v>24332</v>
      </c>
      <c r="AG164" s="18">
        <v>18060</v>
      </c>
      <c r="AH164" s="18">
        <v>14052</v>
      </c>
      <c r="AI164" s="14" t="s">
        <v>44</v>
      </c>
    </row>
    <row r="165" spans="1:35" ht="16.5" customHeight="1">
      <c r="A165">
        <v>4444</v>
      </c>
      <c r="B165" s="12" t="str">
        <f t="shared" si="12"/>
        <v>Normal</v>
      </c>
      <c r="C165" s="13" t="s">
        <v>297</v>
      </c>
      <c r="D165" s="14" t="s">
        <v>53</v>
      </c>
      <c r="E165" s="15">
        <f t="shared" si="13"/>
        <v>0</v>
      </c>
      <c r="F165" s="16">
        <f t="shared" si="14"/>
        <v>0</v>
      </c>
      <c r="G165" s="16">
        <f t="shared" si="15"/>
        <v>13.8</v>
      </c>
      <c r="H165" s="16">
        <f t="shared" si="16"/>
        <v>11.2</v>
      </c>
      <c r="I165" s="17" t="str">
        <f>IFERROR(VLOOKUP(C165,#REF!,8,FALSE),"")</f>
        <v/>
      </c>
      <c r="J165" s="18">
        <v>43200</v>
      </c>
      <c r="K165" s="18">
        <v>0</v>
      </c>
      <c r="L165" s="17" t="str">
        <f>IFERROR(VLOOKUP(C165,#REF!,11,FALSE),"")</f>
        <v/>
      </c>
      <c r="M165" s="18">
        <v>0</v>
      </c>
      <c r="N165" s="19" t="s">
        <v>50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43200</v>
      </c>
      <c r="Y165" s="16">
        <v>13.8</v>
      </c>
      <c r="Z165" s="23">
        <v>11.2</v>
      </c>
      <c r="AA165" s="22">
        <v>3125</v>
      </c>
      <c r="AB165" s="18">
        <v>3851</v>
      </c>
      <c r="AC165" s="24">
        <v>1.2</v>
      </c>
      <c r="AD165" s="25">
        <f t="shared" si="17"/>
        <v>100</v>
      </c>
      <c r="AE165" s="18">
        <v>23378</v>
      </c>
      <c r="AF165" s="18">
        <v>19144</v>
      </c>
      <c r="AG165" s="18">
        <v>15512</v>
      </c>
      <c r="AH165" s="18">
        <v>11976</v>
      </c>
      <c r="AI165" s="14" t="s">
        <v>44</v>
      </c>
    </row>
    <row r="166" spans="1:35" ht="16.5" customHeight="1">
      <c r="A166">
        <v>4443</v>
      </c>
      <c r="B166" s="12" t="str">
        <f t="shared" si="12"/>
        <v>Normal</v>
      </c>
      <c r="C166" s="13" t="s">
        <v>302</v>
      </c>
      <c r="D166" s="14" t="s">
        <v>53</v>
      </c>
      <c r="E166" s="15">
        <f t="shared" si="13"/>
        <v>3.1</v>
      </c>
      <c r="F166" s="16">
        <f t="shared" si="14"/>
        <v>4.4000000000000004</v>
      </c>
      <c r="G166" s="16">
        <f t="shared" si="15"/>
        <v>9</v>
      </c>
      <c r="H166" s="16">
        <f t="shared" si="16"/>
        <v>12.7</v>
      </c>
      <c r="I166" s="17" t="str">
        <f>IFERROR(VLOOKUP(C166,#REF!,8,FALSE),"")</f>
        <v/>
      </c>
      <c r="J166" s="18">
        <v>52000</v>
      </c>
      <c r="K166" s="18">
        <v>12000</v>
      </c>
      <c r="L166" s="17" t="str">
        <f>IFERROR(VLOOKUP(C166,#REF!,11,FALSE),"")</f>
        <v/>
      </c>
      <c r="M166" s="18">
        <v>18000</v>
      </c>
      <c r="N166" s="19" t="s">
        <v>50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18000</v>
      </c>
      <c r="U166" s="18">
        <v>0</v>
      </c>
      <c r="V166" s="18">
        <v>0</v>
      </c>
      <c r="W166" s="18">
        <v>0</v>
      </c>
      <c r="X166" s="22">
        <v>70000</v>
      </c>
      <c r="Y166" s="16">
        <v>12.2</v>
      </c>
      <c r="Z166" s="23">
        <v>17.100000000000001</v>
      </c>
      <c r="AA166" s="22">
        <v>5750</v>
      </c>
      <c r="AB166" s="18">
        <v>4104</v>
      </c>
      <c r="AC166" s="24">
        <v>0.7</v>
      </c>
      <c r="AD166" s="25">
        <f t="shared" si="17"/>
        <v>100</v>
      </c>
      <c r="AE166" s="18">
        <v>24908</v>
      </c>
      <c r="AF166" s="18">
        <v>13834</v>
      </c>
      <c r="AG166" s="18">
        <v>22878</v>
      </c>
      <c r="AH166" s="18">
        <v>12592</v>
      </c>
      <c r="AI166" s="14" t="s">
        <v>44</v>
      </c>
    </row>
    <row r="167" spans="1:35" ht="16.5" customHeight="1">
      <c r="A167">
        <v>8457</v>
      </c>
      <c r="B167" s="12" t="str">
        <f t="shared" si="12"/>
        <v>Normal</v>
      </c>
      <c r="C167" s="13" t="s">
        <v>306</v>
      </c>
      <c r="D167" s="14" t="s">
        <v>53</v>
      </c>
      <c r="E167" s="15">
        <f t="shared" si="13"/>
        <v>8</v>
      </c>
      <c r="F167" s="16">
        <f t="shared" si="14"/>
        <v>22.7</v>
      </c>
      <c r="G167" s="16">
        <f t="shared" si="15"/>
        <v>0</v>
      </c>
      <c r="H167" s="16">
        <f t="shared" si="16"/>
        <v>0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3000</v>
      </c>
      <c r="N167" s="19" t="s">
        <v>55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3000</v>
      </c>
      <c r="U167" s="18">
        <v>0</v>
      </c>
      <c r="V167" s="18">
        <v>0</v>
      </c>
      <c r="W167" s="18">
        <v>0</v>
      </c>
      <c r="X167" s="22">
        <v>3000</v>
      </c>
      <c r="Y167" s="16">
        <v>8</v>
      </c>
      <c r="Z167" s="23">
        <v>22.7</v>
      </c>
      <c r="AA167" s="22">
        <v>375</v>
      </c>
      <c r="AB167" s="18">
        <v>132</v>
      </c>
      <c r="AC167" s="24">
        <v>0.4</v>
      </c>
      <c r="AD167" s="25">
        <f t="shared" si="17"/>
        <v>50</v>
      </c>
      <c r="AE167" s="18">
        <v>1580</v>
      </c>
      <c r="AF167" s="18">
        <v>422</v>
      </c>
      <c r="AG167" s="18">
        <v>210</v>
      </c>
      <c r="AH167" s="18">
        <v>58</v>
      </c>
      <c r="AI167" s="14" t="s">
        <v>44</v>
      </c>
    </row>
    <row r="168" spans="1:35" ht="16.5" customHeight="1">
      <c r="A168">
        <v>6073</v>
      </c>
      <c r="B168" s="12" t="str">
        <f t="shared" si="12"/>
        <v>Normal</v>
      </c>
      <c r="C168" s="13" t="s">
        <v>307</v>
      </c>
      <c r="D168" s="14" t="s">
        <v>53</v>
      </c>
      <c r="E168" s="15">
        <f t="shared" si="13"/>
        <v>2.8</v>
      </c>
      <c r="F168" s="16">
        <f t="shared" si="14"/>
        <v>3.6</v>
      </c>
      <c r="G168" s="16">
        <f t="shared" si="15"/>
        <v>5.5</v>
      </c>
      <c r="H168" s="16">
        <f t="shared" si="16"/>
        <v>7</v>
      </c>
      <c r="I168" s="17" t="str">
        <f>IFERROR(VLOOKUP(C168,#REF!,8,FALSE),"")</f>
        <v/>
      </c>
      <c r="J168" s="18">
        <v>93000</v>
      </c>
      <c r="K168" s="18">
        <v>60000</v>
      </c>
      <c r="L168" s="17" t="str">
        <f>IFERROR(VLOOKUP(C168,#REF!,11,FALSE),"")</f>
        <v/>
      </c>
      <c r="M168" s="18">
        <v>48000</v>
      </c>
      <c r="N168" s="19" t="s">
        <v>55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48000</v>
      </c>
      <c r="U168" s="18">
        <v>0</v>
      </c>
      <c r="V168" s="18">
        <v>0</v>
      </c>
      <c r="W168" s="18">
        <v>0</v>
      </c>
      <c r="X168" s="22">
        <v>141000</v>
      </c>
      <c r="Y168" s="16">
        <v>8.4</v>
      </c>
      <c r="Z168" s="23">
        <v>10.7</v>
      </c>
      <c r="AA168" s="22">
        <v>16875</v>
      </c>
      <c r="AB168" s="18">
        <v>13229</v>
      </c>
      <c r="AC168" s="24">
        <v>0.8</v>
      </c>
      <c r="AD168" s="25">
        <f t="shared" si="17"/>
        <v>100</v>
      </c>
      <c r="AE168" s="18">
        <v>91665</v>
      </c>
      <c r="AF168" s="18">
        <v>72854</v>
      </c>
      <c r="AG168" s="18">
        <v>39604</v>
      </c>
      <c r="AH168" s="18">
        <v>39368</v>
      </c>
      <c r="AI168" s="14" t="s">
        <v>44</v>
      </c>
    </row>
    <row r="169" spans="1:35" ht="16.5" customHeight="1">
      <c r="A169">
        <v>6013</v>
      </c>
      <c r="B169" s="12" t="str">
        <f t="shared" si="12"/>
        <v>Normal</v>
      </c>
      <c r="C169" s="13" t="s">
        <v>309</v>
      </c>
      <c r="D169" s="14" t="s">
        <v>53</v>
      </c>
      <c r="E169" s="15">
        <f t="shared" si="13"/>
        <v>0</v>
      </c>
      <c r="F169" s="16">
        <f t="shared" si="14"/>
        <v>0</v>
      </c>
      <c r="G169" s="16">
        <f t="shared" si="15"/>
        <v>0</v>
      </c>
      <c r="H169" s="16">
        <f t="shared" si="16"/>
        <v>0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0</v>
      </c>
      <c r="N169" s="19" t="s">
        <v>55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0</v>
      </c>
      <c r="Y169" s="16">
        <v>0</v>
      </c>
      <c r="Z169" s="23">
        <v>0</v>
      </c>
      <c r="AA169" s="22">
        <v>375</v>
      </c>
      <c r="AB169" s="18">
        <v>122</v>
      </c>
      <c r="AC169" s="24">
        <v>0.3</v>
      </c>
      <c r="AD169" s="25">
        <f t="shared" si="17"/>
        <v>50</v>
      </c>
      <c r="AE169" s="18">
        <v>1554</v>
      </c>
      <c r="AF169" s="18">
        <v>356</v>
      </c>
      <c r="AG169" s="18">
        <v>174</v>
      </c>
      <c r="AH169" s="18">
        <v>58</v>
      </c>
      <c r="AI169" s="14" t="s">
        <v>44</v>
      </c>
    </row>
    <row r="170" spans="1:35" ht="16.5" customHeight="1">
      <c r="A170">
        <v>5069</v>
      </c>
      <c r="B170" s="12" t="str">
        <f t="shared" si="12"/>
        <v>Normal</v>
      </c>
      <c r="C170" s="13" t="s">
        <v>310</v>
      </c>
      <c r="D170" s="14" t="s">
        <v>53</v>
      </c>
      <c r="E170" s="15">
        <f t="shared" si="13"/>
        <v>0</v>
      </c>
      <c r="F170" s="16">
        <f t="shared" si="14"/>
        <v>0</v>
      </c>
      <c r="G170" s="16">
        <f t="shared" si="15"/>
        <v>11.3</v>
      </c>
      <c r="H170" s="16">
        <f t="shared" si="16"/>
        <v>11.6</v>
      </c>
      <c r="I170" s="17" t="str">
        <f>IFERROR(VLOOKUP(C170,#REF!,8,FALSE),"")</f>
        <v/>
      </c>
      <c r="J170" s="18">
        <v>72000</v>
      </c>
      <c r="K170" s="18">
        <v>39000</v>
      </c>
      <c r="L170" s="17" t="str">
        <f>IFERROR(VLOOKUP(C170,#REF!,11,FALSE),"")</f>
        <v/>
      </c>
      <c r="M170" s="18">
        <v>0</v>
      </c>
      <c r="N170" s="19" t="s">
        <v>50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0</v>
      </c>
      <c r="U170" s="18">
        <v>0</v>
      </c>
      <c r="V170" s="18">
        <v>0</v>
      </c>
      <c r="W170" s="18">
        <v>0</v>
      </c>
      <c r="X170" s="22">
        <v>72000</v>
      </c>
      <c r="Y170" s="16">
        <v>11.3</v>
      </c>
      <c r="Z170" s="23">
        <v>11.6</v>
      </c>
      <c r="AA170" s="22">
        <v>6375</v>
      </c>
      <c r="AB170" s="18">
        <v>6228</v>
      </c>
      <c r="AC170" s="24">
        <v>1</v>
      </c>
      <c r="AD170" s="25">
        <f t="shared" si="17"/>
        <v>100</v>
      </c>
      <c r="AE170" s="18">
        <v>34836</v>
      </c>
      <c r="AF170" s="18">
        <v>30774</v>
      </c>
      <c r="AG170" s="18">
        <v>24836</v>
      </c>
      <c r="AH170" s="18">
        <v>19736</v>
      </c>
      <c r="AI170" s="14" t="s">
        <v>44</v>
      </c>
    </row>
    <row r="171" spans="1:35" ht="16.5" customHeight="1">
      <c r="A171">
        <v>1943</v>
      </c>
      <c r="B171" s="12" t="str">
        <f t="shared" si="12"/>
        <v>Normal</v>
      </c>
      <c r="C171" s="13" t="s">
        <v>311</v>
      </c>
      <c r="D171" s="14" t="s">
        <v>53</v>
      </c>
      <c r="E171" s="15">
        <f t="shared" si="13"/>
        <v>1.6</v>
      </c>
      <c r="F171" s="16">
        <f t="shared" si="14"/>
        <v>3.3</v>
      </c>
      <c r="G171" s="16">
        <f t="shared" si="15"/>
        <v>5.9</v>
      </c>
      <c r="H171" s="16">
        <f t="shared" si="16"/>
        <v>12.1</v>
      </c>
      <c r="I171" s="17" t="str">
        <f>IFERROR(VLOOKUP(C171,#REF!,8,FALSE),"")</f>
        <v/>
      </c>
      <c r="J171" s="18">
        <v>20100</v>
      </c>
      <c r="K171" s="18">
        <v>13100</v>
      </c>
      <c r="L171" s="17" t="str">
        <f>IFERROR(VLOOKUP(C171,#REF!,11,FALSE),"")</f>
        <v/>
      </c>
      <c r="M171" s="18">
        <v>5422</v>
      </c>
      <c r="N171" s="19" t="s">
        <v>50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5422</v>
      </c>
      <c r="U171" s="18">
        <v>0</v>
      </c>
      <c r="V171" s="18">
        <v>0</v>
      </c>
      <c r="W171" s="18">
        <v>0</v>
      </c>
      <c r="X171" s="22">
        <v>25522</v>
      </c>
      <c r="Y171" s="16">
        <v>7.5</v>
      </c>
      <c r="Z171" s="23">
        <v>15.3</v>
      </c>
      <c r="AA171" s="22">
        <v>3422</v>
      </c>
      <c r="AB171" s="18">
        <v>1664</v>
      </c>
      <c r="AC171" s="24">
        <v>0.5</v>
      </c>
      <c r="AD171" s="25">
        <f t="shared" si="17"/>
        <v>100</v>
      </c>
      <c r="AE171" s="18">
        <v>17706</v>
      </c>
      <c r="AF171" s="18">
        <v>8940</v>
      </c>
      <c r="AG171" s="18">
        <v>6032</v>
      </c>
      <c r="AH171" s="18">
        <v>2498</v>
      </c>
      <c r="AI171" s="14" t="s">
        <v>44</v>
      </c>
    </row>
    <row r="172" spans="1:35" ht="16.5" customHeight="1">
      <c r="A172">
        <v>5104</v>
      </c>
      <c r="B172" s="12" t="str">
        <f t="shared" si="12"/>
        <v>Normal</v>
      </c>
      <c r="C172" s="13" t="s">
        <v>314</v>
      </c>
      <c r="D172" s="14" t="s">
        <v>53</v>
      </c>
      <c r="E172" s="15">
        <f t="shared" si="13"/>
        <v>1.6</v>
      </c>
      <c r="F172" s="16">
        <f t="shared" si="14"/>
        <v>2.5</v>
      </c>
      <c r="G172" s="16">
        <f t="shared" si="15"/>
        <v>3.2</v>
      </c>
      <c r="H172" s="16">
        <f t="shared" si="16"/>
        <v>5.0999999999999996</v>
      </c>
      <c r="I172" s="17" t="str">
        <f>IFERROR(VLOOKUP(C172,#REF!,8,FALSE),"")</f>
        <v/>
      </c>
      <c r="J172" s="18">
        <v>6000</v>
      </c>
      <c r="K172" s="18">
        <v>0</v>
      </c>
      <c r="L172" s="17" t="str">
        <f>IFERROR(VLOOKUP(C172,#REF!,11,FALSE),"")</f>
        <v/>
      </c>
      <c r="M172" s="18">
        <v>3000</v>
      </c>
      <c r="N172" s="19" t="s">
        <v>50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3000</v>
      </c>
      <c r="U172" s="18">
        <v>0</v>
      </c>
      <c r="V172" s="18">
        <v>0</v>
      </c>
      <c r="W172" s="18">
        <v>0</v>
      </c>
      <c r="X172" s="22">
        <v>9000</v>
      </c>
      <c r="Y172" s="16">
        <v>4.8</v>
      </c>
      <c r="Z172" s="23">
        <v>7.6</v>
      </c>
      <c r="AA172" s="22">
        <v>1875</v>
      </c>
      <c r="AB172" s="18">
        <v>1182</v>
      </c>
      <c r="AC172" s="24">
        <v>0.6</v>
      </c>
      <c r="AD172" s="25">
        <f t="shared" si="17"/>
        <v>100</v>
      </c>
      <c r="AE172" s="18">
        <v>4560</v>
      </c>
      <c r="AF172" s="18">
        <v>3196</v>
      </c>
      <c r="AG172" s="18">
        <v>7444</v>
      </c>
      <c r="AH172" s="18">
        <v>4996</v>
      </c>
      <c r="AI172" s="14" t="s">
        <v>44</v>
      </c>
    </row>
    <row r="173" spans="1:35" ht="16.5" customHeight="1">
      <c r="A173">
        <v>1981</v>
      </c>
      <c r="B173" s="12" t="str">
        <f t="shared" si="12"/>
        <v>Normal</v>
      </c>
      <c r="C173" s="13" t="s">
        <v>324</v>
      </c>
      <c r="D173" s="14" t="s">
        <v>204</v>
      </c>
      <c r="E173" s="15">
        <f t="shared" si="13"/>
        <v>4</v>
      </c>
      <c r="F173" s="16">
        <f t="shared" si="14"/>
        <v>7.1</v>
      </c>
      <c r="G173" s="16">
        <f t="shared" si="15"/>
        <v>0</v>
      </c>
      <c r="H173" s="16">
        <f t="shared" si="16"/>
        <v>0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9000</v>
      </c>
      <c r="N173" s="19" t="s">
        <v>58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9000</v>
      </c>
      <c r="U173" s="18">
        <v>0</v>
      </c>
      <c r="V173" s="18">
        <v>0</v>
      </c>
      <c r="W173" s="18">
        <v>0</v>
      </c>
      <c r="X173" s="22">
        <v>9000</v>
      </c>
      <c r="Y173" s="16">
        <v>4</v>
      </c>
      <c r="Z173" s="23">
        <v>7.1</v>
      </c>
      <c r="AA173" s="22">
        <v>2250</v>
      </c>
      <c r="AB173" s="18">
        <v>1260</v>
      </c>
      <c r="AC173" s="24">
        <v>0.6</v>
      </c>
      <c r="AD173" s="25">
        <f t="shared" si="17"/>
        <v>100</v>
      </c>
      <c r="AE173" s="18">
        <v>17189</v>
      </c>
      <c r="AF173" s="18">
        <v>8100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1982</v>
      </c>
      <c r="B174" s="12" t="str">
        <f t="shared" si="12"/>
        <v>Normal</v>
      </c>
      <c r="C174" s="13" t="s">
        <v>325</v>
      </c>
      <c r="D174" s="14" t="s">
        <v>204</v>
      </c>
      <c r="E174" s="15">
        <f t="shared" si="13"/>
        <v>6.8</v>
      </c>
      <c r="F174" s="16">
        <f t="shared" si="14"/>
        <v>12.8</v>
      </c>
      <c r="G174" s="16">
        <f t="shared" si="15"/>
        <v>0</v>
      </c>
      <c r="H174" s="16">
        <f t="shared" si="16"/>
        <v>0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33000</v>
      </c>
      <c r="N174" s="19" t="s">
        <v>58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33000</v>
      </c>
      <c r="U174" s="18">
        <v>0</v>
      </c>
      <c r="V174" s="18">
        <v>0</v>
      </c>
      <c r="W174" s="18">
        <v>0</v>
      </c>
      <c r="X174" s="22">
        <v>33000</v>
      </c>
      <c r="Y174" s="16">
        <v>6.8</v>
      </c>
      <c r="Z174" s="23">
        <v>12.8</v>
      </c>
      <c r="AA174" s="22">
        <v>4875</v>
      </c>
      <c r="AB174" s="18">
        <v>2570</v>
      </c>
      <c r="AC174" s="24">
        <v>0.5</v>
      </c>
      <c r="AD174" s="25">
        <f t="shared" si="17"/>
        <v>100</v>
      </c>
      <c r="AE174" s="18">
        <v>39171</v>
      </c>
      <c r="AF174" s="18">
        <v>2856</v>
      </c>
      <c r="AG174" s="18">
        <v>877</v>
      </c>
      <c r="AH174" s="18">
        <v>18008</v>
      </c>
      <c r="AI174" s="14" t="s">
        <v>44</v>
      </c>
    </row>
    <row r="175" spans="1:35" ht="16.5" customHeight="1">
      <c r="A175">
        <v>4428</v>
      </c>
      <c r="B175" s="12" t="str">
        <f t="shared" si="12"/>
        <v>Normal</v>
      </c>
      <c r="C175" s="13" t="s">
        <v>326</v>
      </c>
      <c r="D175" s="14" t="s">
        <v>204</v>
      </c>
      <c r="E175" s="15">
        <f t="shared" si="13"/>
        <v>8</v>
      </c>
      <c r="F175" s="16">
        <f t="shared" si="14"/>
        <v>14</v>
      </c>
      <c r="G175" s="16">
        <f t="shared" si="15"/>
        <v>0</v>
      </c>
      <c r="H175" s="16">
        <f t="shared" si="16"/>
        <v>0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36000</v>
      </c>
      <c r="N175" s="19" t="s">
        <v>58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36000</v>
      </c>
      <c r="U175" s="18">
        <v>0</v>
      </c>
      <c r="V175" s="18">
        <v>0</v>
      </c>
      <c r="W175" s="18">
        <v>0</v>
      </c>
      <c r="X175" s="22">
        <v>36000</v>
      </c>
      <c r="Y175" s="16">
        <v>8</v>
      </c>
      <c r="Z175" s="23">
        <v>14</v>
      </c>
      <c r="AA175" s="22">
        <v>4500</v>
      </c>
      <c r="AB175" s="18">
        <v>2566</v>
      </c>
      <c r="AC175" s="24">
        <v>0.6</v>
      </c>
      <c r="AD175" s="25">
        <f t="shared" si="17"/>
        <v>100</v>
      </c>
      <c r="AE175" s="18">
        <v>39122</v>
      </c>
      <c r="AF175" s="18">
        <v>2866</v>
      </c>
      <c r="AG175" s="18">
        <v>8077</v>
      </c>
      <c r="AH175" s="18">
        <v>23768</v>
      </c>
      <c r="AI175" s="14" t="s">
        <v>44</v>
      </c>
    </row>
    <row r="176" spans="1:35" ht="16.5" customHeight="1">
      <c r="A176">
        <v>1970</v>
      </c>
      <c r="B176" s="12" t="str">
        <f t="shared" si="12"/>
        <v>OverStock</v>
      </c>
      <c r="C176" s="13" t="s">
        <v>76</v>
      </c>
      <c r="D176" s="14" t="s">
        <v>53</v>
      </c>
      <c r="E176" s="15">
        <f t="shared" si="13"/>
        <v>0</v>
      </c>
      <c r="F176" s="16">
        <f t="shared" si="14"/>
        <v>0</v>
      </c>
      <c r="G176" s="16">
        <f t="shared" si="15"/>
        <v>24.9</v>
      </c>
      <c r="H176" s="16">
        <f t="shared" si="16"/>
        <v>14.3</v>
      </c>
      <c r="I176" s="17" t="str">
        <f>IFERROR(VLOOKUP(C176,#REF!,8,FALSE),"")</f>
        <v/>
      </c>
      <c r="J176" s="18">
        <v>1144000</v>
      </c>
      <c r="K176" s="18">
        <v>456000</v>
      </c>
      <c r="L176" s="17" t="str">
        <f>IFERROR(VLOOKUP(C176,#REF!,11,FALSE),"")</f>
        <v/>
      </c>
      <c r="M176" s="18">
        <v>0</v>
      </c>
      <c r="N176" s="19" t="s">
        <v>55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0</v>
      </c>
      <c r="W176" s="18">
        <v>0</v>
      </c>
      <c r="X176" s="22">
        <v>1144000</v>
      </c>
      <c r="Y176" s="16">
        <v>24.9</v>
      </c>
      <c r="Z176" s="23">
        <v>14.3</v>
      </c>
      <c r="AA176" s="22">
        <v>46000</v>
      </c>
      <c r="AB176" s="18">
        <v>79752</v>
      </c>
      <c r="AC176" s="24">
        <v>1.7</v>
      </c>
      <c r="AD176" s="25">
        <f t="shared" si="17"/>
        <v>100</v>
      </c>
      <c r="AE176" s="18">
        <v>103851</v>
      </c>
      <c r="AF176" s="18">
        <v>458802</v>
      </c>
      <c r="AG176" s="18">
        <v>653406</v>
      </c>
      <c r="AH176" s="18">
        <v>0</v>
      </c>
      <c r="AI176" s="14" t="s">
        <v>44</v>
      </c>
    </row>
    <row r="177" spans="1:35" ht="16.5" customHeight="1">
      <c r="A177">
        <v>1971</v>
      </c>
      <c r="B177" s="12" t="str">
        <f t="shared" si="12"/>
        <v>OverStock</v>
      </c>
      <c r="C177" s="13" t="s">
        <v>77</v>
      </c>
      <c r="D177" s="14" t="s">
        <v>78</v>
      </c>
      <c r="E177" s="15">
        <f t="shared" si="13"/>
        <v>9.6</v>
      </c>
      <c r="F177" s="16">
        <f t="shared" si="14"/>
        <v>6.8</v>
      </c>
      <c r="G177" s="16">
        <f t="shared" si="15"/>
        <v>12.8</v>
      </c>
      <c r="H177" s="16">
        <f t="shared" si="16"/>
        <v>9</v>
      </c>
      <c r="I177" s="17" t="str">
        <f>IFERROR(VLOOKUP(C177,#REF!,8,FALSE),"")</f>
        <v/>
      </c>
      <c r="J177" s="18">
        <v>20000</v>
      </c>
      <c r="K177" s="18">
        <v>20000</v>
      </c>
      <c r="L177" s="17" t="str">
        <f>IFERROR(VLOOKUP(C177,#REF!,11,FALSE),"")</f>
        <v/>
      </c>
      <c r="M177" s="18">
        <v>15000</v>
      </c>
      <c r="N177" s="19" t="s">
        <v>58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15000</v>
      </c>
      <c r="W177" s="18">
        <v>0</v>
      </c>
      <c r="X177" s="22">
        <v>35000</v>
      </c>
      <c r="Y177" s="16">
        <v>22.4</v>
      </c>
      <c r="Z177" s="23">
        <v>15.8</v>
      </c>
      <c r="AA177" s="22">
        <v>1563</v>
      </c>
      <c r="AB177" s="18">
        <v>2222</v>
      </c>
      <c r="AC177" s="24">
        <v>1.4</v>
      </c>
      <c r="AD177" s="25">
        <f t="shared" si="17"/>
        <v>100</v>
      </c>
      <c r="AE177" s="18">
        <v>15000</v>
      </c>
      <c r="AF177" s="18">
        <v>10000</v>
      </c>
      <c r="AG177" s="18">
        <v>5000</v>
      </c>
      <c r="AH177" s="18">
        <v>0</v>
      </c>
      <c r="AI177" s="14" t="s">
        <v>44</v>
      </c>
    </row>
    <row r="178" spans="1:35" ht="16.5" customHeight="1">
      <c r="A178">
        <v>5071</v>
      </c>
      <c r="B178" s="12" t="str">
        <f t="shared" si="12"/>
        <v>OverStock</v>
      </c>
      <c r="C178" s="13" t="s">
        <v>81</v>
      </c>
      <c r="D178" s="14" t="s">
        <v>78</v>
      </c>
      <c r="E178" s="15">
        <f t="shared" si="13"/>
        <v>8</v>
      </c>
      <c r="F178" s="16">
        <f t="shared" si="14"/>
        <v>7.7</v>
      </c>
      <c r="G178" s="16">
        <f t="shared" si="15"/>
        <v>24</v>
      </c>
      <c r="H178" s="16">
        <f t="shared" si="16"/>
        <v>23.1</v>
      </c>
      <c r="I178" s="17" t="str">
        <f>IFERROR(VLOOKUP(C178,#REF!,8,FALSE),"")</f>
        <v/>
      </c>
      <c r="J178" s="18">
        <v>30000</v>
      </c>
      <c r="K178" s="18">
        <v>30000</v>
      </c>
      <c r="L178" s="17" t="str">
        <f>IFERROR(VLOOKUP(C178,#REF!,11,FALSE),"")</f>
        <v/>
      </c>
      <c r="M178" s="18">
        <v>10000</v>
      </c>
      <c r="N178" s="19" t="s">
        <v>58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10000</v>
      </c>
      <c r="U178" s="18">
        <v>0</v>
      </c>
      <c r="V178" s="18">
        <v>0</v>
      </c>
      <c r="W178" s="18">
        <v>0</v>
      </c>
      <c r="X178" s="22">
        <v>40000</v>
      </c>
      <c r="Y178" s="16">
        <v>32</v>
      </c>
      <c r="Z178" s="23">
        <v>30.9</v>
      </c>
      <c r="AA178" s="22">
        <v>1250</v>
      </c>
      <c r="AB178" s="18">
        <v>1296</v>
      </c>
      <c r="AC178" s="24">
        <v>1</v>
      </c>
      <c r="AD178" s="25">
        <f t="shared" si="17"/>
        <v>100</v>
      </c>
      <c r="AE178" s="18">
        <v>6356</v>
      </c>
      <c r="AF178" s="18">
        <v>5306</v>
      </c>
      <c r="AG178" s="18">
        <v>1986</v>
      </c>
      <c r="AH178" s="18">
        <v>1134</v>
      </c>
      <c r="AI178" s="14" t="s">
        <v>44</v>
      </c>
    </row>
    <row r="179" spans="1:35" ht="16.5" customHeight="1">
      <c r="A179">
        <v>1972</v>
      </c>
      <c r="B179" s="12" t="str">
        <f t="shared" si="12"/>
        <v>OverStock</v>
      </c>
      <c r="C179" s="13" t="s">
        <v>90</v>
      </c>
      <c r="D179" s="14" t="s">
        <v>53</v>
      </c>
      <c r="E179" s="15">
        <f t="shared" si="13"/>
        <v>44.8</v>
      </c>
      <c r="F179" s="16">
        <f t="shared" si="14"/>
        <v>2.8</v>
      </c>
      <c r="G179" s="16">
        <f t="shared" si="15"/>
        <v>0</v>
      </c>
      <c r="H179" s="16">
        <f t="shared" si="16"/>
        <v>0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4200000</v>
      </c>
      <c r="N179" s="19" t="s">
        <v>50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4200000</v>
      </c>
      <c r="U179" s="18">
        <v>0</v>
      </c>
      <c r="V179" s="18">
        <v>0</v>
      </c>
      <c r="W179" s="18">
        <v>0</v>
      </c>
      <c r="X179" s="22">
        <v>4200000</v>
      </c>
      <c r="Y179" s="16">
        <v>44.8</v>
      </c>
      <c r="Z179" s="23">
        <v>2.8</v>
      </c>
      <c r="AA179" s="22">
        <v>93750</v>
      </c>
      <c r="AB179" s="18">
        <v>1517025</v>
      </c>
      <c r="AC179" s="24">
        <v>16.2</v>
      </c>
      <c r="AD179" s="25">
        <f t="shared" si="17"/>
        <v>150</v>
      </c>
      <c r="AE179" s="18">
        <v>6070008</v>
      </c>
      <c r="AF179" s="18">
        <v>7220973</v>
      </c>
      <c r="AG179" s="18">
        <v>5238564</v>
      </c>
      <c r="AH179" s="18">
        <v>0</v>
      </c>
      <c r="AI179" s="14" t="s">
        <v>44</v>
      </c>
    </row>
    <row r="180" spans="1:35" ht="16.5" customHeight="1">
      <c r="A180">
        <v>1973</v>
      </c>
      <c r="B180" s="12" t="str">
        <f t="shared" si="12"/>
        <v>OverStock</v>
      </c>
      <c r="C180" s="13" t="s">
        <v>99</v>
      </c>
      <c r="D180" s="14" t="s">
        <v>57</v>
      </c>
      <c r="E180" s="15">
        <f t="shared" si="13"/>
        <v>21.3</v>
      </c>
      <c r="F180" s="16" t="str">
        <f t="shared" si="14"/>
        <v>--</v>
      </c>
      <c r="G180" s="16">
        <f t="shared" si="15"/>
        <v>0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160000</v>
      </c>
      <c r="N180" s="19" t="s">
        <v>47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160000</v>
      </c>
      <c r="U180" s="18">
        <v>0</v>
      </c>
      <c r="V180" s="18">
        <v>0</v>
      </c>
      <c r="W180" s="18">
        <v>0</v>
      </c>
      <c r="X180" s="22">
        <v>160000</v>
      </c>
      <c r="Y180" s="16">
        <v>21.3</v>
      </c>
      <c r="Z180" s="23" t="s">
        <v>39</v>
      </c>
      <c r="AA180" s="22">
        <v>7500</v>
      </c>
      <c r="AB180" s="18" t="s">
        <v>39</v>
      </c>
      <c r="AC180" s="24" t="s">
        <v>43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44</v>
      </c>
    </row>
    <row r="181" spans="1:35" ht="16.5" customHeight="1">
      <c r="A181">
        <v>8984</v>
      </c>
      <c r="B181" s="12" t="str">
        <f t="shared" si="12"/>
        <v>OverStock</v>
      </c>
      <c r="C181" s="13" t="s">
        <v>112</v>
      </c>
      <c r="D181" s="14" t="s">
        <v>113</v>
      </c>
      <c r="E181" s="15">
        <f t="shared" si="13"/>
        <v>1.1000000000000001</v>
      </c>
      <c r="F181" s="16">
        <f t="shared" si="14"/>
        <v>0.5</v>
      </c>
      <c r="G181" s="16">
        <f t="shared" si="15"/>
        <v>22.1</v>
      </c>
      <c r="H181" s="16">
        <f t="shared" si="16"/>
        <v>10.9</v>
      </c>
      <c r="I181" s="17" t="str">
        <f>IFERROR(VLOOKUP(C181,#REF!,8,FALSE),"")</f>
        <v/>
      </c>
      <c r="J181" s="18">
        <v>1097500</v>
      </c>
      <c r="K181" s="18">
        <v>1032500</v>
      </c>
      <c r="L181" s="17" t="str">
        <f>IFERROR(VLOOKUP(C181,#REF!,11,FALSE),"")</f>
        <v/>
      </c>
      <c r="M181" s="18">
        <v>55000</v>
      </c>
      <c r="N181" s="19" t="s">
        <v>58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55000</v>
      </c>
      <c r="U181" s="18">
        <v>0</v>
      </c>
      <c r="V181" s="18">
        <v>0</v>
      </c>
      <c r="W181" s="18">
        <v>0</v>
      </c>
      <c r="X181" s="22">
        <v>1152500</v>
      </c>
      <c r="Y181" s="16">
        <v>23.2</v>
      </c>
      <c r="Z181" s="23">
        <v>11.5</v>
      </c>
      <c r="AA181" s="22">
        <v>49688</v>
      </c>
      <c r="AB181" s="18">
        <v>100465</v>
      </c>
      <c r="AC181" s="24">
        <v>2</v>
      </c>
      <c r="AD181" s="25">
        <f t="shared" si="17"/>
        <v>150</v>
      </c>
      <c r="AE181" s="18">
        <v>355368</v>
      </c>
      <c r="AF181" s="18">
        <v>387875</v>
      </c>
      <c r="AG181" s="18">
        <v>412692</v>
      </c>
      <c r="AH181" s="18">
        <v>308696</v>
      </c>
      <c r="AI181" s="14" t="s">
        <v>44</v>
      </c>
    </row>
    <row r="182" spans="1:35" ht="16.5" customHeight="1">
      <c r="A182">
        <v>1974</v>
      </c>
      <c r="B182" s="12" t="str">
        <f t="shared" si="12"/>
        <v>OverStock</v>
      </c>
      <c r="C182" s="13" t="s">
        <v>114</v>
      </c>
      <c r="D182" s="14" t="s">
        <v>113</v>
      </c>
      <c r="E182" s="15">
        <f t="shared" si="13"/>
        <v>24</v>
      </c>
      <c r="F182" s="16">
        <f t="shared" si="14"/>
        <v>18.899999999999999</v>
      </c>
      <c r="G182" s="16">
        <f t="shared" si="15"/>
        <v>0</v>
      </c>
      <c r="H182" s="16">
        <f t="shared" si="16"/>
        <v>0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30000</v>
      </c>
      <c r="N182" s="19" t="s">
        <v>58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30000</v>
      </c>
      <c r="U182" s="18">
        <v>0</v>
      </c>
      <c r="V182" s="18">
        <v>0</v>
      </c>
      <c r="W182" s="18">
        <v>0</v>
      </c>
      <c r="X182" s="22">
        <v>30000</v>
      </c>
      <c r="Y182" s="16">
        <v>24</v>
      </c>
      <c r="Z182" s="23">
        <v>18.899999999999999</v>
      </c>
      <c r="AA182" s="22">
        <v>1250</v>
      </c>
      <c r="AB182" s="18">
        <v>1587</v>
      </c>
      <c r="AC182" s="24">
        <v>1.3</v>
      </c>
      <c r="AD182" s="25">
        <f t="shared" si="17"/>
        <v>100</v>
      </c>
      <c r="AE182" s="18">
        <v>8280</v>
      </c>
      <c r="AF182" s="18">
        <v>6000</v>
      </c>
      <c r="AG182" s="18">
        <v>10000</v>
      </c>
      <c r="AH182" s="18">
        <v>0</v>
      </c>
      <c r="AI182" s="14" t="s">
        <v>44</v>
      </c>
    </row>
    <row r="183" spans="1:35" ht="16.5" customHeight="1">
      <c r="A183">
        <v>1975</v>
      </c>
      <c r="B183" s="12" t="str">
        <f t="shared" si="12"/>
        <v>OverStock</v>
      </c>
      <c r="C183" s="13" t="s">
        <v>116</v>
      </c>
      <c r="D183" s="14" t="s">
        <v>113</v>
      </c>
      <c r="E183" s="15">
        <f t="shared" si="13"/>
        <v>0</v>
      </c>
      <c r="F183" s="16">
        <f t="shared" si="14"/>
        <v>0</v>
      </c>
      <c r="G183" s="16">
        <f t="shared" si="15"/>
        <v>29.4</v>
      </c>
      <c r="H183" s="16">
        <f t="shared" si="16"/>
        <v>13.2</v>
      </c>
      <c r="I183" s="17" t="str">
        <f>IFERROR(VLOOKUP(C183,#REF!,8,FALSE),"")</f>
        <v/>
      </c>
      <c r="J183" s="18">
        <v>1325000</v>
      </c>
      <c r="K183" s="18">
        <v>955000</v>
      </c>
      <c r="L183" s="17" t="str">
        <f>IFERROR(VLOOKUP(C183,#REF!,11,FALSE),"")</f>
        <v/>
      </c>
      <c r="M183" s="18">
        <v>0</v>
      </c>
      <c r="N183" s="19" t="s">
        <v>58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0</v>
      </c>
      <c r="W183" s="18">
        <v>0</v>
      </c>
      <c r="X183" s="22">
        <v>1325000</v>
      </c>
      <c r="Y183" s="16">
        <v>29.4</v>
      </c>
      <c r="Z183" s="23">
        <v>13.2</v>
      </c>
      <c r="AA183" s="22">
        <v>45000</v>
      </c>
      <c r="AB183" s="18">
        <v>100465</v>
      </c>
      <c r="AC183" s="24">
        <v>2.2000000000000002</v>
      </c>
      <c r="AD183" s="25">
        <f t="shared" si="17"/>
        <v>150</v>
      </c>
      <c r="AE183" s="18">
        <v>355368</v>
      </c>
      <c r="AF183" s="18">
        <v>387875</v>
      </c>
      <c r="AG183" s="18">
        <v>412692</v>
      </c>
      <c r="AH183" s="18">
        <v>308696</v>
      </c>
      <c r="AI183" s="14" t="s">
        <v>44</v>
      </c>
    </row>
    <row r="184" spans="1:35" ht="16.5" customHeight="1">
      <c r="A184">
        <v>1976</v>
      </c>
      <c r="B184" s="12" t="str">
        <f t="shared" si="12"/>
        <v>OverStock</v>
      </c>
      <c r="C184" s="13" t="s">
        <v>120</v>
      </c>
      <c r="D184" s="14" t="s">
        <v>119</v>
      </c>
      <c r="E184" s="15">
        <f t="shared" si="13"/>
        <v>83.6</v>
      </c>
      <c r="F184" s="16">
        <f t="shared" si="14"/>
        <v>6.2</v>
      </c>
      <c r="G184" s="16">
        <f t="shared" si="15"/>
        <v>0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1410000</v>
      </c>
      <c r="N184" s="19" t="s">
        <v>50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615000</v>
      </c>
      <c r="U184" s="18">
        <v>0</v>
      </c>
      <c r="V184" s="18">
        <v>795000</v>
      </c>
      <c r="W184" s="18">
        <v>0</v>
      </c>
      <c r="X184" s="22">
        <v>1410000</v>
      </c>
      <c r="Y184" s="16">
        <v>83.6</v>
      </c>
      <c r="Z184" s="23">
        <v>6.2</v>
      </c>
      <c r="AA184" s="22">
        <v>16875</v>
      </c>
      <c r="AB184" s="18">
        <v>227124</v>
      </c>
      <c r="AC184" s="24">
        <v>13.5</v>
      </c>
      <c r="AD184" s="25">
        <f t="shared" si="17"/>
        <v>150</v>
      </c>
      <c r="AE184" s="18">
        <v>693558</v>
      </c>
      <c r="AF184" s="18">
        <v>1148964</v>
      </c>
      <c r="AG184" s="18">
        <v>780573</v>
      </c>
      <c r="AH184" s="18">
        <v>0</v>
      </c>
      <c r="AI184" s="14" t="s">
        <v>44</v>
      </c>
    </row>
    <row r="185" spans="1:35" ht="16.5" customHeight="1">
      <c r="A185">
        <v>1977</v>
      </c>
      <c r="B185" s="12" t="str">
        <f t="shared" si="12"/>
        <v>OverStock</v>
      </c>
      <c r="C185" s="13" t="s">
        <v>133</v>
      </c>
      <c r="D185" s="14" t="s">
        <v>129</v>
      </c>
      <c r="E185" s="15">
        <f t="shared" si="13"/>
        <v>16</v>
      </c>
      <c r="F185" s="16">
        <f t="shared" si="14"/>
        <v>3.6</v>
      </c>
      <c r="G185" s="16">
        <f t="shared" si="15"/>
        <v>48</v>
      </c>
      <c r="H185" s="16">
        <f t="shared" si="16"/>
        <v>10.8</v>
      </c>
      <c r="I185" s="17" t="str">
        <f>IFERROR(VLOOKUP(C185,#REF!,8,FALSE),"")</f>
        <v/>
      </c>
      <c r="J185" s="18">
        <v>54000</v>
      </c>
      <c r="K185" s="18">
        <v>33000</v>
      </c>
      <c r="L185" s="17" t="str">
        <f>IFERROR(VLOOKUP(C185,#REF!,11,FALSE),"")</f>
        <v/>
      </c>
      <c r="M185" s="18">
        <v>18000</v>
      </c>
      <c r="N185" s="19" t="s">
        <v>47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18000</v>
      </c>
      <c r="U185" s="18">
        <v>0</v>
      </c>
      <c r="V185" s="18">
        <v>0</v>
      </c>
      <c r="W185" s="18">
        <v>0</v>
      </c>
      <c r="X185" s="22">
        <v>72000</v>
      </c>
      <c r="Y185" s="16">
        <v>64</v>
      </c>
      <c r="Z185" s="23">
        <v>14.4</v>
      </c>
      <c r="AA185" s="22">
        <v>1125</v>
      </c>
      <c r="AB185" s="18">
        <v>4991</v>
      </c>
      <c r="AC185" s="24">
        <v>4.4000000000000004</v>
      </c>
      <c r="AD185" s="25">
        <f t="shared" si="17"/>
        <v>150</v>
      </c>
      <c r="AE185" s="18">
        <v>23722</v>
      </c>
      <c r="AF185" s="18">
        <v>21200</v>
      </c>
      <c r="AG185" s="18">
        <v>33000</v>
      </c>
      <c r="AH185" s="18">
        <v>0</v>
      </c>
      <c r="AI185" s="14" t="s">
        <v>44</v>
      </c>
    </row>
    <row r="186" spans="1:35" ht="16.5" customHeight="1">
      <c r="A186">
        <v>3001</v>
      </c>
      <c r="B186" s="12" t="str">
        <f t="shared" si="12"/>
        <v>OverStock</v>
      </c>
      <c r="C186" s="13" t="s">
        <v>138</v>
      </c>
      <c r="D186" s="14" t="s">
        <v>129</v>
      </c>
      <c r="E186" s="15">
        <f t="shared" si="13"/>
        <v>0</v>
      </c>
      <c r="F186" s="16">
        <f t="shared" si="14"/>
        <v>0</v>
      </c>
      <c r="G186" s="16">
        <f t="shared" si="15"/>
        <v>22.2</v>
      </c>
      <c r="H186" s="16">
        <f t="shared" si="16"/>
        <v>13.8</v>
      </c>
      <c r="I186" s="17" t="str">
        <f>IFERROR(VLOOKUP(C186,#REF!,8,FALSE),"")</f>
        <v/>
      </c>
      <c r="J186" s="18">
        <v>100000</v>
      </c>
      <c r="K186" s="18">
        <v>80000</v>
      </c>
      <c r="L186" s="17" t="str">
        <f>IFERROR(VLOOKUP(C186,#REF!,11,FALSE),"")</f>
        <v/>
      </c>
      <c r="M186" s="18">
        <v>0</v>
      </c>
      <c r="N186" s="19" t="s">
        <v>47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0</v>
      </c>
      <c r="W186" s="18">
        <v>0</v>
      </c>
      <c r="X186" s="22">
        <v>100000</v>
      </c>
      <c r="Y186" s="16">
        <v>22.2</v>
      </c>
      <c r="Z186" s="23">
        <v>13.8</v>
      </c>
      <c r="AA186" s="22">
        <v>4500</v>
      </c>
      <c r="AB186" s="18">
        <v>7253</v>
      </c>
      <c r="AC186" s="24">
        <v>1.6</v>
      </c>
      <c r="AD186" s="25">
        <f t="shared" si="17"/>
        <v>100</v>
      </c>
      <c r="AE186" s="18">
        <v>27873</v>
      </c>
      <c r="AF186" s="18">
        <v>37400</v>
      </c>
      <c r="AG186" s="18">
        <v>37800</v>
      </c>
      <c r="AH186" s="18">
        <v>0</v>
      </c>
      <c r="AI186" s="14" t="s">
        <v>44</v>
      </c>
    </row>
    <row r="187" spans="1:35" ht="16.5" customHeight="1">
      <c r="A187">
        <v>1978</v>
      </c>
      <c r="B187" s="12" t="str">
        <f t="shared" si="12"/>
        <v>OverStock</v>
      </c>
      <c r="C187" s="13" t="s">
        <v>145</v>
      </c>
      <c r="D187" s="14" t="s">
        <v>129</v>
      </c>
      <c r="E187" s="15">
        <f t="shared" si="13"/>
        <v>0</v>
      </c>
      <c r="F187" s="16">
        <f t="shared" si="14"/>
        <v>0</v>
      </c>
      <c r="G187" s="16">
        <f t="shared" si="15"/>
        <v>33.6</v>
      </c>
      <c r="H187" s="16">
        <f t="shared" si="16"/>
        <v>17.100000000000001</v>
      </c>
      <c r="I187" s="17" t="str">
        <f>IFERROR(VLOOKUP(C187,#REF!,8,FALSE),"")</f>
        <v/>
      </c>
      <c r="J187" s="18">
        <v>210000</v>
      </c>
      <c r="K187" s="18">
        <v>170000</v>
      </c>
      <c r="L187" s="17" t="str">
        <f>IFERROR(VLOOKUP(C187,#REF!,11,FALSE),"")</f>
        <v/>
      </c>
      <c r="M187" s="18">
        <v>0</v>
      </c>
      <c r="N187" s="19" t="s">
        <v>47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210000</v>
      </c>
      <c r="Y187" s="16">
        <v>33.6</v>
      </c>
      <c r="Z187" s="23">
        <v>17.100000000000001</v>
      </c>
      <c r="AA187" s="22">
        <v>6250</v>
      </c>
      <c r="AB187" s="18">
        <v>12291</v>
      </c>
      <c r="AC187" s="24">
        <v>2</v>
      </c>
      <c r="AD187" s="25">
        <f t="shared" si="17"/>
        <v>150</v>
      </c>
      <c r="AE187" s="18">
        <v>52018</v>
      </c>
      <c r="AF187" s="18">
        <v>58600</v>
      </c>
      <c r="AG187" s="18">
        <v>70800</v>
      </c>
      <c r="AH187" s="18">
        <v>0</v>
      </c>
      <c r="AI187" s="14" t="s">
        <v>44</v>
      </c>
    </row>
    <row r="188" spans="1:35" ht="16.5" customHeight="1">
      <c r="A188">
        <v>3998</v>
      </c>
      <c r="B188" s="12" t="str">
        <f t="shared" si="12"/>
        <v>OverStock</v>
      </c>
      <c r="C188" s="13" t="s">
        <v>148</v>
      </c>
      <c r="D188" s="14" t="s">
        <v>129</v>
      </c>
      <c r="E188" s="15">
        <f t="shared" si="13"/>
        <v>0</v>
      </c>
      <c r="F188" s="16">
        <f t="shared" si="14"/>
        <v>0</v>
      </c>
      <c r="G188" s="16">
        <f t="shared" si="15"/>
        <v>887.2</v>
      </c>
      <c r="H188" s="16">
        <f t="shared" si="16"/>
        <v>38.9</v>
      </c>
      <c r="I188" s="17" t="str">
        <f>IFERROR(VLOOKUP(C188,#REF!,8,FALSE),"")</f>
        <v/>
      </c>
      <c r="J188" s="18">
        <v>499500</v>
      </c>
      <c r="K188" s="18">
        <v>391500</v>
      </c>
      <c r="L188" s="17" t="str">
        <f>IFERROR(VLOOKUP(C188,#REF!,11,FALSE),"")</f>
        <v/>
      </c>
      <c r="M188" s="18">
        <v>0</v>
      </c>
      <c r="N188" s="19" t="s">
        <v>47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0</v>
      </c>
      <c r="W188" s="18">
        <v>0</v>
      </c>
      <c r="X188" s="22">
        <v>499500</v>
      </c>
      <c r="Y188" s="16">
        <v>887.2</v>
      </c>
      <c r="Z188" s="23">
        <v>38.9</v>
      </c>
      <c r="AA188" s="22">
        <v>563</v>
      </c>
      <c r="AB188" s="18">
        <v>12828</v>
      </c>
      <c r="AC188" s="24">
        <v>22.8</v>
      </c>
      <c r="AD188" s="25">
        <f t="shared" si="17"/>
        <v>150</v>
      </c>
      <c r="AE188" s="18">
        <v>9450</v>
      </c>
      <c r="AF188" s="18">
        <v>62498</v>
      </c>
      <c r="AG188" s="18">
        <v>206500</v>
      </c>
      <c r="AH188" s="18">
        <v>131400</v>
      </c>
      <c r="AI188" s="14" t="s">
        <v>44</v>
      </c>
    </row>
    <row r="189" spans="1:35" ht="16.5" customHeight="1">
      <c r="A189">
        <v>1944</v>
      </c>
      <c r="B189" s="12" t="str">
        <f t="shared" si="12"/>
        <v>OverStock</v>
      </c>
      <c r="C189" s="13" t="s">
        <v>157</v>
      </c>
      <c r="D189" s="14" t="s">
        <v>154</v>
      </c>
      <c r="E189" s="15">
        <f t="shared" si="13"/>
        <v>16.8</v>
      </c>
      <c r="F189" s="16">
        <f t="shared" si="14"/>
        <v>5.2</v>
      </c>
      <c r="G189" s="16">
        <f t="shared" si="15"/>
        <v>16</v>
      </c>
      <c r="H189" s="16">
        <f t="shared" si="16"/>
        <v>4.9000000000000004</v>
      </c>
      <c r="I189" s="17" t="str">
        <f>IFERROR(VLOOKUP(C189,#REF!,8,FALSE),"")</f>
        <v/>
      </c>
      <c r="J189" s="18">
        <v>120000</v>
      </c>
      <c r="K189" s="18">
        <v>120000</v>
      </c>
      <c r="L189" s="17" t="str">
        <f>IFERROR(VLOOKUP(C189,#REF!,11,FALSE),"")</f>
        <v/>
      </c>
      <c r="M189" s="18">
        <v>126000</v>
      </c>
      <c r="N189" s="19" t="s">
        <v>58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126000</v>
      </c>
      <c r="W189" s="18">
        <v>0</v>
      </c>
      <c r="X189" s="22">
        <v>246000</v>
      </c>
      <c r="Y189" s="16">
        <v>32.799999999999997</v>
      </c>
      <c r="Z189" s="23">
        <v>10.1</v>
      </c>
      <c r="AA189" s="22">
        <v>7500</v>
      </c>
      <c r="AB189" s="18">
        <v>24340</v>
      </c>
      <c r="AC189" s="24">
        <v>3.2</v>
      </c>
      <c r="AD189" s="25">
        <f t="shared" si="17"/>
        <v>150</v>
      </c>
      <c r="AE189" s="18">
        <v>106125</v>
      </c>
      <c r="AF189" s="18">
        <v>132750</v>
      </c>
      <c r="AG189" s="18">
        <v>59214</v>
      </c>
      <c r="AH189" s="18">
        <v>0</v>
      </c>
      <c r="AI189" s="14" t="s">
        <v>44</v>
      </c>
    </row>
    <row r="190" spans="1:35" ht="16.5" customHeight="1">
      <c r="A190">
        <v>1945</v>
      </c>
      <c r="B190" s="12" t="str">
        <f t="shared" si="12"/>
        <v>OverStock</v>
      </c>
      <c r="C190" s="13" t="s">
        <v>160</v>
      </c>
      <c r="D190" s="14" t="s">
        <v>154</v>
      </c>
      <c r="E190" s="15">
        <f t="shared" si="13"/>
        <v>4.9000000000000004</v>
      </c>
      <c r="F190" s="16">
        <f t="shared" si="14"/>
        <v>5.7</v>
      </c>
      <c r="G190" s="16">
        <f t="shared" si="15"/>
        <v>11.7</v>
      </c>
      <c r="H190" s="16">
        <f t="shared" si="16"/>
        <v>13.5</v>
      </c>
      <c r="I190" s="17" t="str">
        <f>IFERROR(VLOOKUP(C190,#REF!,8,FALSE),"")</f>
        <v/>
      </c>
      <c r="J190" s="18">
        <v>1040000</v>
      </c>
      <c r="K190" s="18">
        <v>1040000</v>
      </c>
      <c r="L190" s="17" t="str">
        <f>IFERROR(VLOOKUP(C190,#REF!,11,FALSE),"")</f>
        <v/>
      </c>
      <c r="M190" s="18">
        <v>438000</v>
      </c>
      <c r="N190" s="19" t="s">
        <v>58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438000</v>
      </c>
      <c r="W190" s="18">
        <v>0</v>
      </c>
      <c r="X190" s="22">
        <v>1478000</v>
      </c>
      <c r="Y190" s="16">
        <v>16.600000000000001</v>
      </c>
      <c r="Z190" s="23">
        <v>19.2</v>
      </c>
      <c r="AA190" s="22">
        <v>89250</v>
      </c>
      <c r="AB190" s="18">
        <v>76866</v>
      </c>
      <c r="AC190" s="24">
        <v>0.9</v>
      </c>
      <c r="AD190" s="25">
        <f t="shared" si="17"/>
        <v>100</v>
      </c>
      <c r="AE190" s="18">
        <v>510085</v>
      </c>
      <c r="AF190" s="18">
        <v>245583</v>
      </c>
      <c r="AG190" s="18">
        <v>45752</v>
      </c>
      <c r="AH190" s="18">
        <v>0</v>
      </c>
      <c r="AI190" s="14" t="s">
        <v>44</v>
      </c>
    </row>
    <row r="191" spans="1:35" ht="16.5" customHeight="1">
      <c r="A191">
        <v>1946</v>
      </c>
      <c r="B191" s="12" t="str">
        <f t="shared" si="12"/>
        <v>OverStock</v>
      </c>
      <c r="C191" s="13" t="s">
        <v>161</v>
      </c>
      <c r="D191" s="14" t="s">
        <v>154</v>
      </c>
      <c r="E191" s="15">
        <f t="shared" si="13"/>
        <v>6.7</v>
      </c>
      <c r="F191" s="16">
        <f t="shared" si="14"/>
        <v>4.8</v>
      </c>
      <c r="G191" s="16">
        <f t="shared" si="15"/>
        <v>19.5</v>
      </c>
      <c r="H191" s="16">
        <f t="shared" si="16"/>
        <v>14.1</v>
      </c>
      <c r="I191" s="17" t="str">
        <f>IFERROR(VLOOKUP(C191,#REF!,8,FALSE),"")</f>
        <v/>
      </c>
      <c r="J191" s="18">
        <v>740000</v>
      </c>
      <c r="K191" s="18">
        <v>740000</v>
      </c>
      <c r="L191" s="17" t="str">
        <f>IFERROR(VLOOKUP(C191,#REF!,11,FALSE),"")</f>
        <v/>
      </c>
      <c r="M191" s="18">
        <v>254000</v>
      </c>
      <c r="N191" s="19" t="s">
        <v>58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254000</v>
      </c>
      <c r="W191" s="18">
        <v>0</v>
      </c>
      <c r="X191" s="22">
        <v>994000</v>
      </c>
      <c r="Y191" s="16">
        <v>26.2</v>
      </c>
      <c r="Z191" s="23">
        <v>18.899999999999999</v>
      </c>
      <c r="AA191" s="22">
        <v>38000</v>
      </c>
      <c r="AB191" s="18">
        <v>52548</v>
      </c>
      <c r="AC191" s="24">
        <v>1.4</v>
      </c>
      <c r="AD191" s="25">
        <f t="shared" si="17"/>
        <v>100</v>
      </c>
      <c r="AE191" s="18">
        <v>240813</v>
      </c>
      <c r="AF191" s="18">
        <v>214986</v>
      </c>
      <c r="AG191" s="18">
        <v>171085</v>
      </c>
      <c r="AH191" s="18">
        <v>0</v>
      </c>
      <c r="AI191" s="14" t="s">
        <v>44</v>
      </c>
    </row>
    <row r="192" spans="1:35" ht="16.5" customHeight="1">
      <c r="A192">
        <v>1947</v>
      </c>
      <c r="B192" s="12" t="str">
        <f t="shared" si="12"/>
        <v>OverStock</v>
      </c>
      <c r="C192" s="13" t="s">
        <v>164</v>
      </c>
      <c r="D192" s="14" t="s">
        <v>154</v>
      </c>
      <c r="E192" s="15">
        <f t="shared" si="13"/>
        <v>5.7</v>
      </c>
      <c r="F192" s="16">
        <f t="shared" si="14"/>
        <v>2.7</v>
      </c>
      <c r="G192" s="16">
        <f t="shared" si="15"/>
        <v>14.2</v>
      </c>
      <c r="H192" s="16">
        <f t="shared" si="16"/>
        <v>6.9</v>
      </c>
      <c r="I192" s="17" t="str">
        <f>IFERROR(VLOOKUP(C192,#REF!,8,FALSE),"")</f>
        <v/>
      </c>
      <c r="J192" s="18">
        <v>660000</v>
      </c>
      <c r="K192" s="18">
        <v>660000</v>
      </c>
      <c r="L192" s="17" t="str">
        <f>IFERROR(VLOOKUP(C192,#REF!,11,FALSE),"")</f>
        <v/>
      </c>
      <c r="M192" s="18">
        <v>264000</v>
      </c>
      <c r="N192" s="19" t="s">
        <v>58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264000</v>
      </c>
      <c r="W192" s="18">
        <v>0</v>
      </c>
      <c r="X192" s="22">
        <v>924000</v>
      </c>
      <c r="Y192" s="16">
        <v>19.899999999999999</v>
      </c>
      <c r="Z192" s="23">
        <v>9.6</v>
      </c>
      <c r="AA192" s="22">
        <v>46500</v>
      </c>
      <c r="AB192" s="18">
        <v>96207</v>
      </c>
      <c r="AC192" s="24">
        <v>2.1</v>
      </c>
      <c r="AD192" s="25">
        <f t="shared" si="17"/>
        <v>150</v>
      </c>
      <c r="AE192" s="18">
        <v>316022</v>
      </c>
      <c r="AF192" s="18">
        <v>399135</v>
      </c>
      <c r="AG192" s="18">
        <v>546627</v>
      </c>
      <c r="AH192" s="18">
        <v>0</v>
      </c>
      <c r="AI192" s="14" t="s">
        <v>44</v>
      </c>
    </row>
    <row r="193" spans="1:35" ht="16.5" customHeight="1">
      <c r="A193">
        <v>1948</v>
      </c>
      <c r="B193" s="12" t="str">
        <f t="shared" si="12"/>
        <v>OverStock</v>
      </c>
      <c r="C193" s="13" t="s">
        <v>166</v>
      </c>
      <c r="D193" s="14" t="s">
        <v>53</v>
      </c>
      <c r="E193" s="15">
        <f t="shared" si="13"/>
        <v>62.5</v>
      </c>
      <c r="F193" s="16">
        <f t="shared" si="14"/>
        <v>5.9</v>
      </c>
      <c r="G193" s="16">
        <f t="shared" si="15"/>
        <v>0</v>
      </c>
      <c r="H193" s="16">
        <f t="shared" si="16"/>
        <v>0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4060000</v>
      </c>
      <c r="N193" s="19" t="s">
        <v>50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4060000</v>
      </c>
      <c r="U193" s="18">
        <v>0</v>
      </c>
      <c r="V193" s="18">
        <v>0</v>
      </c>
      <c r="W193" s="18">
        <v>0</v>
      </c>
      <c r="X193" s="22">
        <v>4060000</v>
      </c>
      <c r="Y193" s="16">
        <v>62.5</v>
      </c>
      <c r="Z193" s="23">
        <v>5.9</v>
      </c>
      <c r="AA193" s="22">
        <v>65000</v>
      </c>
      <c r="AB193" s="18">
        <v>693090</v>
      </c>
      <c r="AC193" s="24">
        <v>10.7</v>
      </c>
      <c r="AD193" s="25">
        <f t="shared" si="17"/>
        <v>150</v>
      </c>
      <c r="AE193" s="18">
        <v>2337549</v>
      </c>
      <c r="AF193" s="18">
        <v>3338952</v>
      </c>
      <c r="AG193" s="18">
        <v>2395755</v>
      </c>
      <c r="AH193" s="18">
        <v>0</v>
      </c>
      <c r="AI193" s="14" t="s">
        <v>44</v>
      </c>
    </row>
    <row r="194" spans="1:35" ht="16.5" customHeight="1">
      <c r="A194">
        <v>1949</v>
      </c>
      <c r="B194" s="12" t="str">
        <f t="shared" si="12"/>
        <v>OverStock</v>
      </c>
      <c r="C194" s="13" t="s">
        <v>169</v>
      </c>
      <c r="D194" s="14" t="s">
        <v>53</v>
      </c>
      <c r="E194" s="15">
        <f t="shared" si="13"/>
        <v>84</v>
      </c>
      <c r="F194" s="16">
        <f t="shared" si="14"/>
        <v>6.3</v>
      </c>
      <c r="G194" s="16">
        <f t="shared" si="15"/>
        <v>0</v>
      </c>
      <c r="H194" s="16">
        <f t="shared" si="16"/>
        <v>0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63000</v>
      </c>
      <c r="N194" s="19" t="s">
        <v>55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63000</v>
      </c>
      <c r="U194" s="18">
        <v>0</v>
      </c>
      <c r="V194" s="18">
        <v>0</v>
      </c>
      <c r="W194" s="18">
        <v>0</v>
      </c>
      <c r="X194" s="22">
        <v>63000</v>
      </c>
      <c r="Y194" s="16">
        <v>84</v>
      </c>
      <c r="Z194" s="23">
        <v>6.3</v>
      </c>
      <c r="AA194" s="22">
        <v>750</v>
      </c>
      <c r="AB194" s="18">
        <v>10032</v>
      </c>
      <c r="AC194" s="24">
        <v>13.4</v>
      </c>
      <c r="AD194" s="25">
        <f t="shared" si="17"/>
        <v>150</v>
      </c>
      <c r="AE194" s="18">
        <v>12000</v>
      </c>
      <c r="AF194" s="18">
        <v>36392</v>
      </c>
      <c r="AG194" s="18">
        <v>145528</v>
      </c>
      <c r="AH194" s="18">
        <v>0</v>
      </c>
      <c r="AI194" s="14" t="s">
        <v>44</v>
      </c>
    </row>
    <row r="195" spans="1:35" ht="16.5" customHeight="1">
      <c r="A195">
        <v>3174</v>
      </c>
      <c r="B195" s="12" t="str">
        <f t="shared" si="12"/>
        <v>OverStock</v>
      </c>
      <c r="C195" s="13" t="s">
        <v>170</v>
      </c>
      <c r="D195" s="14" t="s">
        <v>119</v>
      </c>
      <c r="E195" s="15">
        <f t="shared" si="13"/>
        <v>19.2</v>
      </c>
      <c r="F195" s="16">
        <f t="shared" si="14"/>
        <v>4.5</v>
      </c>
      <c r="G195" s="16">
        <f t="shared" si="15"/>
        <v>19.2</v>
      </c>
      <c r="H195" s="16">
        <f t="shared" si="16"/>
        <v>4.5</v>
      </c>
      <c r="I195" s="17" t="str">
        <f>IFERROR(VLOOKUP(C195,#REF!,8,FALSE),"")</f>
        <v/>
      </c>
      <c r="J195" s="18">
        <v>36000</v>
      </c>
      <c r="K195" s="18">
        <v>36000</v>
      </c>
      <c r="L195" s="17" t="str">
        <f>IFERROR(VLOOKUP(C195,#REF!,11,FALSE),"")</f>
        <v/>
      </c>
      <c r="M195" s="18">
        <v>36000</v>
      </c>
      <c r="N195" s="19" t="s">
        <v>58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36000</v>
      </c>
      <c r="W195" s="18">
        <v>0</v>
      </c>
      <c r="X195" s="22">
        <v>72000</v>
      </c>
      <c r="Y195" s="16">
        <v>38.4</v>
      </c>
      <c r="Z195" s="23">
        <v>8.9</v>
      </c>
      <c r="AA195" s="22">
        <v>1875</v>
      </c>
      <c r="AB195" s="18">
        <v>8067</v>
      </c>
      <c r="AC195" s="24">
        <v>4.3</v>
      </c>
      <c r="AD195" s="25">
        <f t="shared" si="17"/>
        <v>150</v>
      </c>
      <c r="AE195" s="18">
        <v>38700</v>
      </c>
      <c r="AF195" s="18">
        <v>36000</v>
      </c>
      <c r="AG195" s="18">
        <v>27000</v>
      </c>
      <c r="AH195" s="18">
        <v>0</v>
      </c>
      <c r="AI195" s="14" t="s">
        <v>44</v>
      </c>
    </row>
    <row r="196" spans="1:35" ht="16.5" customHeight="1">
      <c r="A196">
        <v>1950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174</v>
      </c>
      <c r="D196" s="14" t="s">
        <v>53</v>
      </c>
      <c r="E196" s="15">
        <f t="shared" ref="E196:E259" si="19">IF(AA196=0,"前八週無拉料",ROUND(M196/AA196,1))</f>
        <v>9.9</v>
      </c>
      <c r="F196" s="16">
        <f t="shared" ref="F196:F259" si="20">IF(OR(AB196=0,LEN(AB196)=0),"--",ROUND(M196/AB196,1))</f>
        <v>1.8</v>
      </c>
      <c r="G196" s="16">
        <f t="shared" ref="G196:G259" si="21">IF(AA196=0,"--",ROUND(J196/AA196,1))</f>
        <v>17</v>
      </c>
      <c r="H196" s="16">
        <f t="shared" ref="H196:H259" si="22">IF(OR(AB196=0,LEN(AB196)=0),"--",ROUND(J196/AB196,1))</f>
        <v>3.1</v>
      </c>
      <c r="I196" s="17" t="str">
        <f>IFERROR(VLOOKUP(C196,#REF!,8,FALSE),"")</f>
        <v/>
      </c>
      <c r="J196" s="18">
        <v>357000</v>
      </c>
      <c r="K196" s="18">
        <v>258000</v>
      </c>
      <c r="L196" s="17" t="str">
        <f>IFERROR(VLOOKUP(C196,#REF!,11,FALSE),"")</f>
        <v/>
      </c>
      <c r="M196" s="18">
        <v>207000</v>
      </c>
      <c r="N196" s="19" t="s">
        <v>55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201000</v>
      </c>
      <c r="U196" s="18">
        <v>0</v>
      </c>
      <c r="V196" s="18">
        <v>6000</v>
      </c>
      <c r="W196" s="18">
        <v>0</v>
      </c>
      <c r="X196" s="22">
        <v>564000</v>
      </c>
      <c r="Y196" s="16">
        <v>26.9</v>
      </c>
      <c r="Z196" s="23">
        <v>4.9000000000000004</v>
      </c>
      <c r="AA196" s="22">
        <v>21000</v>
      </c>
      <c r="AB196" s="18">
        <v>115194</v>
      </c>
      <c r="AC196" s="24">
        <v>5.5</v>
      </c>
      <c r="AD196" s="25">
        <f t="shared" ref="AD196:AD259" si="23">IF($AC196="E","E",IF($AC196="F","F",IF($AC196&lt;0.5,50,IF($AC196&lt;2,100,150))))</f>
        <v>150</v>
      </c>
      <c r="AE196" s="18">
        <v>642944</v>
      </c>
      <c r="AF196" s="18">
        <v>433743</v>
      </c>
      <c r="AG196" s="18">
        <v>364229</v>
      </c>
      <c r="AH196" s="18">
        <v>0</v>
      </c>
      <c r="AI196" s="14" t="s">
        <v>44</v>
      </c>
    </row>
    <row r="197" spans="1:35" ht="16.5" customHeight="1">
      <c r="A197">
        <v>1951</v>
      </c>
      <c r="B197" s="12" t="str">
        <f t="shared" si="18"/>
        <v>OverStock</v>
      </c>
      <c r="C197" s="13" t="s">
        <v>176</v>
      </c>
      <c r="D197" s="14" t="s">
        <v>53</v>
      </c>
      <c r="E197" s="15">
        <f t="shared" si="19"/>
        <v>280</v>
      </c>
      <c r="F197" s="16" t="str">
        <f t="shared" si="20"/>
        <v>--</v>
      </c>
      <c r="G197" s="16">
        <f t="shared" si="21"/>
        <v>0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105000</v>
      </c>
      <c r="N197" s="19" t="s">
        <v>55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105000</v>
      </c>
      <c r="U197" s="18">
        <v>0</v>
      </c>
      <c r="V197" s="18">
        <v>0</v>
      </c>
      <c r="W197" s="18">
        <v>0</v>
      </c>
      <c r="X197" s="22">
        <v>105000</v>
      </c>
      <c r="Y197" s="16">
        <v>280</v>
      </c>
      <c r="Z197" s="23" t="s">
        <v>39</v>
      </c>
      <c r="AA197" s="22">
        <v>375</v>
      </c>
      <c r="AB197" s="18" t="s">
        <v>39</v>
      </c>
      <c r="AC197" s="24" t="s">
        <v>43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1953</v>
      </c>
      <c r="B198" s="12" t="str">
        <f t="shared" si="18"/>
        <v>OverStock</v>
      </c>
      <c r="C198" s="13" t="s">
        <v>181</v>
      </c>
      <c r="D198" s="14" t="s">
        <v>53</v>
      </c>
      <c r="E198" s="15">
        <f t="shared" si="19"/>
        <v>6.8</v>
      </c>
      <c r="F198" s="16">
        <f t="shared" si="20"/>
        <v>4.0999999999999996</v>
      </c>
      <c r="G198" s="16">
        <f t="shared" si="21"/>
        <v>13.7</v>
      </c>
      <c r="H198" s="16">
        <f t="shared" si="22"/>
        <v>8.4</v>
      </c>
      <c r="I198" s="17" t="str">
        <f>IFERROR(VLOOKUP(C198,#REF!,8,FALSE),"")</f>
        <v/>
      </c>
      <c r="J198" s="18">
        <v>1890000</v>
      </c>
      <c r="K198" s="18">
        <v>1290000</v>
      </c>
      <c r="L198" s="17" t="str">
        <f>IFERROR(VLOOKUP(C198,#REF!,11,FALSE),"")</f>
        <v/>
      </c>
      <c r="M198" s="18">
        <v>933000</v>
      </c>
      <c r="N198" s="19" t="s">
        <v>55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240000</v>
      </c>
      <c r="U198" s="18">
        <v>0</v>
      </c>
      <c r="V198" s="18">
        <v>693000</v>
      </c>
      <c r="W198" s="18">
        <v>0</v>
      </c>
      <c r="X198" s="22">
        <v>2823000</v>
      </c>
      <c r="Y198" s="16">
        <v>20.5</v>
      </c>
      <c r="Z198" s="23">
        <v>12.5</v>
      </c>
      <c r="AA198" s="22">
        <v>138000</v>
      </c>
      <c r="AB198" s="18">
        <v>225399</v>
      </c>
      <c r="AC198" s="24">
        <v>1.6</v>
      </c>
      <c r="AD198" s="25">
        <f t="shared" si="23"/>
        <v>100</v>
      </c>
      <c r="AE198" s="18">
        <v>1007224</v>
      </c>
      <c r="AF198" s="18">
        <v>922878</v>
      </c>
      <c r="AG198" s="18">
        <v>912066</v>
      </c>
      <c r="AH198" s="18">
        <v>4996</v>
      </c>
      <c r="AI198" s="14" t="s">
        <v>44</v>
      </c>
    </row>
    <row r="199" spans="1:35" ht="16.5" customHeight="1">
      <c r="A199">
        <v>1954</v>
      </c>
      <c r="B199" s="12" t="str">
        <f t="shared" si="18"/>
        <v>OverStock</v>
      </c>
      <c r="C199" s="13" t="s">
        <v>184</v>
      </c>
      <c r="D199" s="14" t="s">
        <v>53</v>
      </c>
      <c r="E199" s="15">
        <f t="shared" si="19"/>
        <v>10.199999999999999</v>
      </c>
      <c r="F199" s="16">
        <f t="shared" si="20"/>
        <v>1.4</v>
      </c>
      <c r="G199" s="16">
        <f t="shared" si="21"/>
        <v>41.4</v>
      </c>
      <c r="H199" s="16">
        <f t="shared" si="22"/>
        <v>5.7</v>
      </c>
      <c r="I199" s="17" t="str">
        <f>IFERROR(VLOOKUP(C199,#REF!,8,FALSE),"")</f>
        <v/>
      </c>
      <c r="J199" s="18">
        <v>1662000</v>
      </c>
      <c r="K199" s="18">
        <v>597000</v>
      </c>
      <c r="L199" s="17" t="str">
        <f>IFERROR(VLOOKUP(C199,#REF!,11,FALSE),"")</f>
        <v/>
      </c>
      <c r="M199" s="18">
        <v>408000</v>
      </c>
      <c r="N199" s="19" t="s">
        <v>55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216000</v>
      </c>
      <c r="U199" s="18">
        <v>0</v>
      </c>
      <c r="V199" s="18">
        <v>192000</v>
      </c>
      <c r="W199" s="18">
        <v>0</v>
      </c>
      <c r="X199" s="22">
        <v>2070000</v>
      </c>
      <c r="Y199" s="16">
        <v>51.6</v>
      </c>
      <c r="Z199" s="23">
        <v>7.1</v>
      </c>
      <c r="AA199" s="22">
        <v>40125</v>
      </c>
      <c r="AB199" s="18">
        <v>289651</v>
      </c>
      <c r="AC199" s="24">
        <v>7.2</v>
      </c>
      <c r="AD199" s="25">
        <f t="shared" si="23"/>
        <v>150</v>
      </c>
      <c r="AE199" s="18">
        <v>1074491</v>
      </c>
      <c r="AF199" s="18">
        <v>1261388</v>
      </c>
      <c r="AG199" s="18">
        <v>1739527</v>
      </c>
      <c r="AH199" s="18">
        <v>0</v>
      </c>
      <c r="AI199" s="14" t="s">
        <v>44</v>
      </c>
    </row>
    <row r="200" spans="1:35" ht="16.5" customHeight="1">
      <c r="A200">
        <v>1955</v>
      </c>
      <c r="B200" s="12" t="str">
        <f t="shared" si="18"/>
        <v>OverStock</v>
      </c>
      <c r="C200" s="13" t="s">
        <v>185</v>
      </c>
      <c r="D200" s="14" t="s">
        <v>53</v>
      </c>
      <c r="E200" s="15">
        <f t="shared" si="19"/>
        <v>10.5</v>
      </c>
      <c r="F200" s="16">
        <f t="shared" si="20"/>
        <v>0.4</v>
      </c>
      <c r="G200" s="16">
        <f t="shared" si="21"/>
        <v>496</v>
      </c>
      <c r="H200" s="16">
        <f t="shared" si="22"/>
        <v>16.600000000000001</v>
      </c>
      <c r="I200" s="17" t="str">
        <f>IFERROR(VLOOKUP(C200,#REF!,8,FALSE),"")</f>
        <v/>
      </c>
      <c r="J200" s="18">
        <v>2976000</v>
      </c>
      <c r="K200" s="18">
        <v>2586000</v>
      </c>
      <c r="L200" s="17" t="str">
        <f>IFERROR(VLOOKUP(C200,#REF!,11,FALSE),"")</f>
        <v/>
      </c>
      <c r="M200" s="18">
        <v>63000</v>
      </c>
      <c r="N200" s="19" t="s">
        <v>55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60000</v>
      </c>
      <c r="U200" s="18">
        <v>0</v>
      </c>
      <c r="V200" s="18">
        <v>3000</v>
      </c>
      <c r="W200" s="18">
        <v>0</v>
      </c>
      <c r="X200" s="22">
        <v>3039000</v>
      </c>
      <c r="Y200" s="16">
        <v>506.5</v>
      </c>
      <c r="Z200" s="23">
        <v>16.899999999999999</v>
      </c>
      <c r="AA200" s="22">
        <v>6000</v>
      </c>
      <c r="AB200" s="18">
        <v>179368</v>
      </c>
      <c r="AC200" s="24">
        <v>29.9</v>
      </c>
      <c r="AD200" s="25">
        <f t="shared" si="23"/>
        <v>150</v>
      </c>
      <c r="AE200" s="18">
        <v>410452</v>
      </c>
      <c r="AF200" s="18">
        <v>958500</v>
      </c>
      <c r="AG200" s="18">
        <v>1260064</v>
      </c>
      <c r="AH200" s="18">
        <v>0</v>
      </c>
      <c r="AI200" s="14" t="s">
        <v>44</v>
      </c>
    </row>
    <row r="201" spans="1:35" ht="16.5" customHeight="1">
      <c r="A201">
        <v>1956</v>
      </c>
      <c r="B201" s="12" t="str">
        <f t="shared" si="18"/>
        <v>OverStock</v>
      </c>
      <c r="C201" s="13" t="s">
        <v>190</v>
      </c>
      <c r="D201" s="14" t="s">
        <v>53</v>
      </c>
      <c r="E201" s="15">
        <f t="shared" si="19"/>
        <v>6</v>
      </c>
      <c r="F201" s="16">
        <f t="shared" si="20"/>
        <v>4.8</v>
      </c>
      <c r="G201" s="16">
        <f t="shared" si="21"/>
        <v>19.5</v>
      </c>
      <c r="H201" s="16">
        <f t="shared" si="22"/>
        <v>15.7</v>
      </c>
      <c r="I201" s="17" t="str">
        <f>IFERROR(VLOOKUP(C201,#REF!,8,FALSE),"")</f>
        <v/>
      </c>
      <c r="J201" s="18">
        <v>117000</v>
      </c>
      <c r="K201" s="18">
        <v>117000</v>
      </c>
      <c r="L201" s="17" t="str">
        <f>IFERROR(VLOOKUP(C201,#REF!,11,FALSE),"")</f>
        <v/>
      </c>
      <c r="M201" s="18">
        <v>36000</v>
      </c>
      <c r="N201" s="19" t="s">
        <v>55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36000</v>
      </c>
      <c r="U201" s="18">
        <v>0</v>
      </c>
      <c r="V201" s="18">
        <v>0</v>
      </c>
      <c r="W201" s="18">
        <v>0</v>
      </c>
      <c r="X201" s="22">
        <v>153000</v>
      </c>
      <c r="Y201" s="16">
        <v>25.5</v>
      </c>
      <c r="Z201" s="23">
        <v>20.6</v>
      </c>
      <c r="AA201" s="22">
        <v>6000</v>
      </c>
      <c r="AB201" s="18">
        <v>7432</v>
      </c>
      <c r="AC201" s="24">
        <v>1.2</v>
      </c>
      <c r="AD201" s="25">
        <f t="shared" si="23"/>
        <v>100</v>
      </c>
      <c r="AE201" s="18">
        <v>27910</v>
      </c>
      <c r="AF201" s="18">
        <v>35841</v>
      </c>
      <c r="AG201" s="18">
        <v>13965</v>
      </c>
      <c r="AH201" s="18">
        <v>0</v>
      </c>
      <c r="AI201" s="14" t="s">
        <v>44</v>
      </c>
    </row>
    <row r="202" spans="1:35" ht="16.5" customHeight="1">
      <c r="A202">
        <v>5134</v>
      </c>
      <c r="B202" s="12" t="str">
        <f t="shared" si="18"/>
        <v>OverStock</v>
      </c>
      <c r="C202" s="13" t="s">
        <v>191</v>
      </c>
      <c r="D202" s="14" t="s">
        <v>53</v>
      </c>
      <c r="E202" s="15">
        <f t="shared" si="19"/>
        <v>0.9</v>
      </c>
      <c r="F202" s="16">
        <f t="shared" si="20"/>
        <v>0.4</v>
      </c>
      <c r="G202" s="16">
        <f t="shared" si="21"/>
        <v>33.200000000000003</v>
      </c>
      <c r="H202" s="16">
        <f t="shared" si="22"/>
        <v>13.6</v>
      </c>
      <c r="I202" s="17" t="str">
        <f>IFERROR(VLOOKUP(C202,#REF!,8,FALSE),"")</f>
        <v/>
      </c>
      <c r="J202" s="18">
        <v>6192000</v>
      </c>
      <c r="K202" s="18">
        <v>4392000</v>
      </c>
      <c r="L202" s="17" t="str">
        <f>IFERROR(VLOOKUP(C202,#REF!,11,FALSE),"")</f>
        <v/>
      </c>
      <c r="M202" s="18">
        <v>171000</v>
      </c>
      <c r="N202" s="19" t="s">
        <v>55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159000</v>
      </c>
      <c r="V202" s="18">
        <v>12000</v>
      </c>
      <c r="W202" s="18">
        <v>0</v>
      </c>
      <c r="X202" s="22">
        <v>6363000</v>
      </c>
      <c r="Y202" s="16">
        <v>34.1</v>
      </c>
      <c r="Z202" s="23">
        <v>14</v>
      </c>
      <c r="AA202" s="22">
        <v>186750</v>
      </c>
      <c r="AB202" s="18">
        <v>455110</v>
      </c>
      <c r="AC202" s="24">
        <v>2.4</v>
      </c>
      <c r="AD202" s="25">
        <f t="shared" si="23"/>
        <v>150</v>
      </c>
      <c r="AE202" s="18">
        <v>2156987</v>
      </c>
      <c r="AF202" s="18">
        <v>1887686</v>
      </c>
      <c r="AG202" s="18">
        <v>1645221</v>
      </c>
      <c r="AH202" s="18">
        <v>0</v>
      </c>
      <c r="AI202" s="14" t="s">
        <v>44</v>
      </c>
    </row>
    <row r="203" spans="1:35" ht="16.5" customHeight="1">
      <c r="A203">
        <v>5135</v>
      </c>
      <c r="B203" s="12" t="str">
        <f t="shared" si="18"/>
        <v>OverStock</v>
      </c>
      <c r="C203" s="13" t="s">
        <v>192</v>
      </c>
      <c r="D203" s="14" t="s">
        <v>53</v>
      </c>
      <c r="E203" s="15">
        <f t="shared" si="19"/>
        <v>1.9</v>
      </c>
      <c r="F203" s="16">
        <f t="shared" si="20"/>
        <v>0.6</v>
      </c>
      <c r="G203" s="16">
        <f t="shared" si="21"/>
        <v>58.7</v>
      </c>
      <c r="H203" s="16">
        <f t="shared" si="22"/>
        <v>18.399999999999999</v>
      </c>
      <c r="I203" s="17" t="str">
        <f>IFERROR(VLOOKUP(C203,#REF!,8,FALSE),"")</f>
        <v/>
      </c>
      <c r="J203" s="18">
        <v>5067000</v>
      </c>
      <c r="K203" s="18">
        <v>3867000</v>
      </c>
      <c r="L203" s="17" t="str">
        <f>IFERROR(VLOOKUP(C203,#REF!,11,FALSE),"")</f>
        <v/>
      </c>
      <c r="M203" s="18">
        <v>168000</v>
      </c>
      <c r="N203" s="19" t="s">
        <v>55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168000</v>
      </c>
      <c r="W203" s="18">
        <v>0</v>
      </c>
      <c r="X203" s="22">
        <v>5235000</v>
      </c>
      <c r="Y203" s="16">
        <v>60.6</v>
      </c>
      <c r="Z203" s="23">
        <v>19</v>
      </c>
      <c r="AA203" s="22">
        <v>86363</v>
      </c>
      <c r="AB203" s="18">
        <v>275397</v>
      </c>
      <c r="AC203" s="24">
        <v>3.2</v>
      </c>
      <c r="AD203" s="25">
        <f t="shared" si="23"/>
        <v>150</v>
      </c>
      <c r="AE203" s="18">
        <v>829466</v>
      </c>
      <c r="AF203" s="18">
        <v>1271314</v>
      </c>
      <c r="AG203" s="18">
        <v>1560595</v>
      </c>
      <c r="AH203" s="18">
        <v>0</v>
      </c>
      <c r="AI203" s="14" t="s">
        <v>44</v>
      </c>
    </row>
    <row r="204" spans="1:35" ht="16.5" customHeight="1">
      <c r="A204">
        <v>1957</v>
      </c>
      <c r="B204" s="12" t="str">
        <f t="shared" si="18"/>
        <v>OverStock</v>
      </c>
      <c r="C204" s="13" t="s">
        <v>193</v>
      </c>
      <c r="D204" s="14" t="s">
        <v>53</v>
      </c>
      <c r="E204" s="15">
        <f t="shared" si="19"/>
        <v>17.100000000000001</v>
      </c>
      <c r="F204" s="16">
        <f t="shared" si="20"/>
        <v>5.5</v>
      </c>
      <c r="G204" s="16">
        <f t="shared" si="21"/>
        <v>0</v>
      </c>
      <c r="H204" s="16">
        <f t="shared" si="22"/>
        <v>0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249600</v>
      </c>
      <c r="N204" s="19" t="s">
        <v>55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249000</v>
      </c>
      <c r="U204" s="18">
        <v>0</v>
      </c>
      <c r="V204" s="18">
        <v>600</v>
      </c>
      <c r="W204" s="18">
        <v>0</v>
      </c>
      <c r="X204" s="22">
        <v>249600</v>
      </c>
      <c r="Y204" s="16">
        <v>17.100000000000001</v>
      </c>
      <c r="Z204" s="23">
        <v>5.5</v>
      </c>
      <c r="AA204" s="22">
        <v>14625</v>
      </c>
      <c r="AB204" s="18">
        <v>45319</v>
      </c>
      <c r="AC204" s="24">
        <v>3.1</v>
      </c>
      <c r="AD204" s="25">
        <f t="shared" si="23"/>
        <v>150</v>
      </c>
      <c r="AE204" s="18">
        <v>88611</v>
      </c>
      <c r="AF204" s="18">
        <v>170710</v>
      </c>
      <c r="AG204" s="18">
        <v>164122</v>
      </c>
      <c r="AH204" s="18">
        <v>2498</v>
      </c>
      <c r="AI204" s="14" t="s">
        <v>44</v>
      </c>
    </row>
    <row r="205" spans="1:35" ht="16.5" customHeight="1">
      <c r="A205">
        <v>1958</v>
      </c>
      <c r="B205" s="12" t="str">
        <f t="shared" si="18"/>
        <v>OverStock</v>
      </c>
      <c r="C205" s="13" t="s">
        <v>194</v>
      </c>
      <c r="D205" s="14" t="s">
        <v>53</v>
      </c>
      <c r="E205" s="15">
        <f t="shared" si="19"/>
        <v>62.6</v>
      </c>
      <c r="F205" s="16">
        <f t="shared" si="20"/>
        <v>18</v>
      </c>
      <c r="G205" s="16">
        <f t="shared" si="21"/>
        <v>0</v>
      </c>
      <c r="H205" s="16">
        <f t="shared" si="22"/>
        <v>0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540000</v>
      </c>
      <c r="N205" s="19" t="s">
        <v>55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540000</v>
      </c>
      <c r="U205" s="18">
        <v>0</v>
      </c>
      <c r="V205" s="18">
        <v>0</v>
      </c>
      <c r="W205" s="18">
        <v>0</v>
      </c>
      <c r="X205" s="22">
        <v>540000</v>
      </c>
      <c r="Y205" s="16">
        <v>62.6</v>
      </c>
      <c r="Z205" s="23">
        <v>18</v>
      </c>
      <c r="AA205" s="22">
        <v>8625</v>
      </c>
      <c r="AB205" s="18">
        <v>30071</v>
      </c>
      <c r="AC205" s="24">
        <v>3.5</v>
      </c>
      <c r="AD205" s="25">
        <f t="shared" si="23"/>
        <v>150</v>
      </c>
      <c r="AE205" s="18">
        <v>94347</v>
      </c>
      <c r="AF205" s="18">
        <v>140558</v>
      </c>
      <c r="AG205" s="18">
        <v>149484</v>
      </c>
      <c r="AH205" s="18">
        <v>2498</v>
      </c>
      <c r="AI205" s="14" t="s">
        <v>44</v>
      </c>
    </row>
    <row r="206" spans="1:35" ht="16.5" customHeight="1">
      <c r="A206">
        <v>4331</v>
      </c>
      <c r="B206" s="12" t="str">
        <f t="shared" si="18"/>
        <v>OverStock</v>
      </c>
      <c r="C206" s="13" t="s">
        <v>195</v>
      </c>
      <c r="D206" s="14" t="s">
        <v>53</v>
      </c>
      <c r="E206" s="15">
        <f t="shared" si="19"/>
        <v>4.8</v>
      </c>
      <c r="F206" s="16">
        <f t="shared" si="20"/>
        <v>9</v>
      </c>
      <c r="G206" s="16">
        <f t="shared" si="21"/>
        <v>12.8</v>
      </c>
      <c r="H206" s="16">
        <f t="shared" si="22"/>
        <v>24</v>
      </c>
      <c r="I206" s="17" t="str">
        <f>IFERROR(VLOOKUP(C206,#REF!,8,FALSE),"")</f>
        <v/>
      </c>
      <c r="J206" s="18">
        <v>40000</v>
      </c>
      <c r="K206" s="18">
        <v>30000</v>
      </c>
      <c r="L206" s="17" t="str">
        <f>IFERROR(VLOOKUP(C206,#REF!,11,FALSE),"")</f>
        <v/>
      </c>
      <c r="M206" s="18">
        <v>15000</v>
      </c>
      <c r="N206" s="19" t="s">
        <v>55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15000</v>
      </c>
      <c r="U206" s="18">
        <v>0</v>
      </c>
      <c r="V206" s="18">
        <v>0</v>
      </c>
      <c r="W206" s="18">
        <v>0</v>
      </c>
      <c r="X206" s="22">
        <v>55000</v>
      </c>
      <c r="Y206" s="16">
        <v>17.600000000000001</v>
      </c>
      <c r="Z206" s="23">
        <v>33</v>
      </c>
      <c r="AA206" s="22">
        <v>3125</v>
      </c>
      <c r="AB206" s="18">
        <v>1667</v>
      </c>
      <c r="AC206" s="24">
        <v>0.5</v>
      </c>
      <c r="AD206" s="25">
        <f t="shared" si="23"/>
        <v>100</v>
      </c>
      <c r="AE206" s="18">
        <v>10000</v>
      </c>
      <c r="AF206" s="18">
        <v>5000</v>
      </c>
      <c r="AG206" s="18">
        <v>5000</v>
      </c>
      <c r="AH206" s="18">
        <v>0</v>
      </c>
      <c r="AI206" s="14" t="s">
        <v>44</v>
      </c>
    </row>
    <row r="207" spans="1:35" ht="16.5" customHeight="1">
      <c r="A207">
        <v>1961</v>
      </c>
      <c r="B207" s="12" t="str">
        <f t="shared" si="18"/>
        <v>OverStock</v>
      </c>
      <c r="C207" s="13" t="s">
        <v>197</v>
      </c>
      <c r="D207" s="14" t="s">
        <v>53</v>
      </c>
      <c r="E207" s="15">
        <f t="shared" si="19"/>
        <v>29.8</v>
      </c>
      <c r="F207" s="16">
        <f t="shared" si="20"/>
        <v>1.7</v>
      </c>
      <c r="G207" s="16">
        <f t="shared" si="21"/>
        <v>42.2</v>
      </c>
      <c r="H207" s="16">
        <f t="shared" si="22"/>
        <v>2.5</v>
      </c>
      <c r="I207" s="17" t="str">
        <f>IFERROR(VLOOKUP(C207,#REF!,8,FALSE),"")</f>
        <v/>
      </c>
      <c r="J207" s="18">
        <v>290000</v>
      </c>
      <c r="K207" s="18">
        <v>290000</v>
      </c>
      <c r="L207" s="17" t="str">
        <f>IFERROR(VLOOKUP(C207,#REF!,11,FALSE),"")</f>
        <v/>
      </c>
      <c r="M207" s="18">
        <v>205000</v>
      </c>
      <c r="N207" s="19" t="s">
        <v>50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205000</v>
      </c>
      <c r="U207" s="18">
        <v>0</v>
      </c>
      <c r="V207" s="18">
        <v>0</v>
      </c>
      <c r="W207" s="18">
        <v>0</v>
      </c>
      <c r="X207" s="22">
        <v>495000</v>
      </c>
      <c r="Y207" s="16">
        <v>72</v>
      </c>
      <c r="Z207" s="23">
        <v>4.2</v>
      </c>
      <c r="AA207" s="22">
        <v>6875</v>
      </c>
      <c r="AB207" s="18">
        <v>117267</v>
      </c>
      <c r="AC207" s="24">
        <v>17.100000000000001</v>
      </c>
      <c r="AD207" s="25">
        <f t="shared" si="23"/>
        <v>150</v>
      </c>
      <c r="AE207" s="18">
        <v>527832</v>
      </c>
      <c r="AF207" s="18">
        <v>546600</v>
      </c>
      <c r="AG207" s="18">
        <v>399600</v>
      </c>
      <c r="AH207" s="18">
        <v>0</v>
      </c>
      <c r="AI207" s="14" t="s">
        <v>44</v>
      </c>
    </row>
    <row r="208" spans="1:35" ht="16.5" customHeight="1">
      <c r="A208">
        <v>8766</v>
      </c>
      <c r="B208" s="12" t="str">
        <f t="shared" si="18"/>
        <v>OverStock</v>
      </c>
      <c r="C208" s="13" t="s">
        <v>205</v>
      </c>
      <c r="D208" s="14" t="s">
        <v>204</v>
      </c>
      <c r="E208" s="15">
        <f t="shared" si="19"/>
        <v>32.4</v>
      </c>
      <c r="F208" s="16">
        <f t="shared" si="20"/>
        <v>32.299999999999997</v>
      </c>
      <c r="G208" s="16">
        <f t="shared" si="21"/>
        <v>0</v>
      </c>
      <c r="H208" s="16">
        <f t="shared" si="22"/>
        <v>0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184400</v>
      </c>
      <c r="N208" s="19" t="s">
        <v>58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128700</v>
      </c>
      <c r="U208" s="18">
        <v>0</v>
      </c>
      <c r="V208" s="18">
        <v>55700</v>
      </c>
      <c r="W208" s="18">
        <v>0</v>
      </c>
      <c r="X208" s="22">
        <v>184400</v>
      </c>
      <c r="Y208" s="16">
        <v>32.4</v>
      </c>
      <c r="Z208" s="23">
        <v>32.299999999999997</v>
      </c>
      <c r="AA208" s="22">
        <v>5688</v>
      </c>
      <c r="AB208" s="18">
        <v>5715</v>
      </c>
      <c r="AC208" s="24">
        <v>1</v>
      </c>
      <c r="AD208" s="25">
        <f t="shared" si="23"/>
        <v>100</v>
      </c>
      <c r="AE208" s="18">
        <v>30874</v>
      </c>
      <c r="AF208" s="18">
        <v>26628</v>
      </c>
      <c r="AG208" s="18">
        <v>31558</v>
      </c>
      <c r="AH208" s="18">
        <v>0</v>
      </c>
      <c r="AI208" s="14" t="s">
        <v>44</v>
      </c>
    </row>
    <row r="209" spans="1:35" ht="16.5" customHeight="1">
      <c r="A209">
        <v>5609</v>
      </c>
      <c r="B209" s="12" t="str">
        <f t="shared" si="18"/>
        <v>OverStock</v>
      </c>
      <c r="C209" s="13" t="s">
        <v>215</v>
      </c>
      <c r="D209" s="14" t="s">
        <v>49</v>
      </c>
      <c r="E209" s="15">
        <f t="shared" si="19"/>
        <v>49.9</v>
      </c>
      <c r="F209" s="16">
        <f t="shared" si="20"/>
        <v>26.1</v>
      </c>
      <c r="G209" s="16">
        <f t="shared" si="21"/>
        <v>0</v>
      </c>
      <c r="H209" s="16">
        <f t="shared" si="2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1386000</v>
      </c>
      <c r="N209" s="19" t="s">
        <v>50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1386000</v>
      </c>
      <c r="U209" s="18">
        <v>0</v>
      </c>
      <c r="V209" s="18">
        <v>0</v>
      </c>
      <c r="W209" s="18">
        <v>0</v>
      </c>
      <c r="X209" s="22">
        <v>1386000</v>
      </c>
      <c r="Y209" s="16">
        <v>49.9</v>
      </c>
      <c r="Z209" s="23">
        <v>26.1</v>
      </c>
      <c r="AA209" s="22">
        <v>27750</v>
      </c>
      <c r="AB209" s="18">
        <v>53185</v>
      </c>
      <c r="AC209" s="24">
        <v>1.9</v>
      </c>
      <c r="AD209" s="25">
        <f t="shared" si="23"/>
        <v>100</v>
      </c>
      <c r="AE209" s="18">
        <v>225717</v>
      </c>
      <c r="AF209" s="18">
        <v>222512</v>
      </c>
      <c r="AG209" s="18">
        <v>132225</v>
      </c>
      <c r="AH209" s="18">
        <v>38791</v>
      </c>
      <c r="AI209" s="14" t="s">
        <v>44</v>
      </c>
    </row>
    <row r="210" spans="1:35" ht="16.5" customHeight="1">
      <c r="A210">
        <v>3012</v>
      </c>
      <c r="B210" s="12" t="str">
        <f t="shared" si="18"/>
        <v>OverStock</v>
      </c>
      <c r="C210" s="13" t="s">
        <v>216</v>
      </c>
      <c r="D210" s="14" t="s">
        <v>53</v>
      </c>
      <c r="E210" s="15">
        <f t="shared" si="19"/>
        <v>2.5</v>
      </c>
      <c r="F210" s="16">
        <f t="shared" si="20"/>
        <v>11.8</v>
      </c>
      <c r="G210" s="16">
        <f t="shared" si="21"/>
        <v>18.899999999999999</v>
      </c>
      <c r="H210" s="16">
        <f t="shared" si="22"/>
        <v>88.7</v>
      </c>
      <c r="I210" s="17" t="str">
        <f>IFERROR(VLOOKUP(C210,#REF!,8,FALSE),"")</f>
        <v/>
      </c>
      <c r="J210" s="18">
        <v>135000</v>
      </c>
      <c r="K210" s="18">
        <v>120000</v>
      </c>
      <c r="L210" s="17" t="str">
        <f>IFERROR(VLOOKUP(C210,#REF!,11,FALSE),"")</f>
        <v/>
      </c>
      <c r="M210" s="18">
        <v>18000</v>
      </c>
      <c r="N210" s="19" t="s">
        <v>50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18000</v>
      </c>
      <c r="U210" s="18">
        <v>0</v>
      </c>
      <c r="V210" s="18">
        <v>0</v>
      </c>
      <c r="W210" s="18">
        <v>0</v>
      </c>
      <c r="X210" s="22">
        <v>153000</v>
      </c>
      <c r="Y210" s="16">
        <v>21.5</v>
      </c>
      <c r="Z210" s="23">
        <v>100.5</v>
      </c>
      <c r="AA210" s="22">
        <v>7125</v>
      </c>
      <c r="AB210" s="18">
        <v>1522</v>
      </c>
      <c r="AC210" s="24">
        <v>0.2</v>
      </c>
      <c r="AD210" s="25">
        <f t="shared" si="23"/>
        <v>50</v>
      </c>
      <c r="AE210" s="18">
        <v>9710</v>
      </c>
      <c r="AF210" s="18">
        <v>6935</v>
      </c>
      <c r="AG210" s="18">
        <v>3570</v>
      </c>
      <c r="AH210" s="18">
        <v>5250</v>
      </c>
      <c r="AI210" s="14" t="s">
        <v>44</v>
      </c>
    </row>
    <row r="211" spans="1:35" ht="16.5" customHeight="1">
      <c r="A211">
        <v>1968</v>
      </c>
      <c r="B211" s="12" t="str">
        <f t="shared" si="18"/>
        <v>OverStock</v>
      </c>
      <c r="C211" s="13" t="s">
        <v>234</v>
      </c>
      <c r="D211" s="14" t="s">
        <v>230</v>
      </c>
      <c r="E211" s="15">
        <f t="shared" si="19"/>
        <v>0</v>
      </c>
      <c r="F211" s="16">
        <f t="shared" si="20"/>
        <v>0</v>
      </c>
      <c r="G211" s="16">
        <f t="shared" si="21"/>
        <v>46</v>
      </c>
      <c r="H211" s="16">
        <f t="shared" si="22"/>
        <v>29</v>
      </c>
      <c r="I211" s="17" t="str">
        <f>IFERROR(VLOOKUP(C211,#REF!,8,FALSE),"")</f>
        <v/>
      </c>
      <c r="J211" s="18">
        <v>46000</v>
      </c>
      <c r="K211" s="18">
        <v>18000</v>
      </c>
      <c r="L211" s="17" t="str">
        <f>IFERROR(VLOOKUP(C211,#REF!,11,FALSE),"")</f>
        <v/>
      </c>
      <c r="M211" s="18">
        <v>0</v>
      </c>
      <c r="N211" s="19" t="s">
        <v>58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46000</v>
      </c>
      <c r="Y211" s="16">
        <v>46</v>
      </c>
      <c r="Z211" s="23">
        <v>29</v>
      </c>
      <c r="AA211" s="22">
        <v>1000</v>
      </c>
      <c r="AB211" s="18">
        <v>1587</v>
      </c>
      <c r="AC211" s="24">
        <v>1.6</v>
      </c>
      <c r="AD211" s="25">
        <f t="shared" si="23"/>
        <v>100</v>
      </c>
      <c r="AE211" s="18">
        <v>14224</v>
      </c>
      <c r="AF211" s="18">
        <v>6000</v>
      </c>
      <c r="AG211" s="18">
        <v>10000</v>
      </c>
      <c r="AH211" s="18">
        <v>0</v>
      </c>
      <c r="AI211" s="14" t="s">
        <v>44</v>
      </c>
    </row>
    <row r="212" spans="1:35" ht="16.5" customHeight="1">
      <c r="A212">
        <v>9144</v>
      </c>
      <c r="B212" s="12" t="str">
        <f t="shared" si="18"/>
        <v>OverStock</v>
      </c>
      <c r="C212" s="13" t="s">
        <v>238</v>
      </c>
      <c r="D212" s="14" t="s">
        <v>230</v>
      </c>
      <c r="E212" s="15">
        <f t="shared" si="19"/>
        <v>14.6</v>
      </c>
      <c r="F212" s="16">
        <f t="shared" si="20"/>
        <v>5</v>
      </c>
      <c r="G212" s="16">
        <f t="shared" si="21"/>
        <v>43.9</v>
      </c>
      <c r="H212" s="16">
        <f t="shared" si="22"/>
        <v>15.2</v>
      </c>
      <c r="I212" s="17" t="str">
        <f>IFERROR(VLOOKUP(C212,#REF!,8,FALSE),"")</f>
        <v/>
      </c>
      <c r="J212" s="18">
        <v>1531360</v>
      </c>
      <c r="K212" s="18">
        <v>396560</v>
      </c>
      <c r="L212" s="17" t="str">
        <f>IFERROR(VLOOKUP(C212,#REF!,11,FALSE),"")</f>
        <v/>
      </c>
      <c r="M212" s="18">
        <v>508800</v>
      </c>
      <c r="N212" s="19" t="s">
        <v>58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508800</v>
      </c>
      <c r="U212" s="18">
        <v>0</v>
      </c>
      <c r="V212" s="18">
        <v>0</v>
      </c>
      <c r="W212" s="18">
        <v>0</v>
      </c>
      <c r="X212" s="22">
        <v>2040160</v>
      </c>
      <c r="Y212" s="16">
        <v>58.4</v>
      </c>
      <c r="Z212" s="23">
        <v>20.2</v>
      </c>
      <c r="AA212" s="22">
        <v>34920</v>
      </c>
      <c r="AB212" s="18">
        <v>101052</v>
      </c>
      <c r="AC212" s="24">
        <v>2.9</v>
      </c>
      <c r="AD212" s="25">
        <f t="shared" si="23"/>
        <v>150</v>
      </c>
      <c r="AE212" s="18">
        <v>590261</v>
      </c>
      <c r="AF212" s="18">
        <v>387875</v>
      </c>
      <c r="AG212" s="18">
        <v>412692</v>
      </c>
      <c r="AH212" s="18">
        <v>308696</v>
      </c>
      <c r="AI212" s="14" t="s">
        <v>44</v>
      </c>
    </row>
    <row r="213" spans="1:35" ht="16.5" customHeight="1">
      <c r="A213">
        <v>4475</v>
      </c>
      <c r="B213" s="12" t="str">
        <f t="shared" si="18"/>
        <v>OverStock</v>
      </c>
      <c r="C213" s="13" t="s">
        <v>244</v>
      </c>
      <c r="D213" s="14" t="s">
        <v>243</v>
      </c>
      <c r="E213" s="15">
        <f t="shared" si="19"/>
        <v>0</v>
      </c>
      <c r="F213" s="16">
        <f t="shared" si="20"/>
        <v>0</v>
      </c>
      <c r="G213" s="16">
        <f t="shared" si="21"/>
        <v>26.7</v>
      </c>
      <c r="H213" s="16">
        <f t="shared" si="22"/>
        <v>26.3</v>
      </c>
      <c r="I213" s="17" t="str">
        <f>IFERROR(VLOOKUP(C213,#REF!,8,FALSE),"")</f>
        <v/>
      </c>
      <c r="J213" s="18">
        <v>125150</v>
      </c>
      <c r="K213" s="18">
        <v>122527</v>
      </c>
      <c r="L213" s="17" t="str">
        <f>IFERROR(VLOOKUP(C213,#REF!,11,FALSE),"")</f>
        <v/>
      </c>
      <c r="M213" s="18">
        <v>0</v>
      </c>
      <c r="N213" s="19" t="s">
        <v>58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125150</v>
      </c>
      <c r="Y213" s="16">
        <v>26.7</v>
      </c>
      <c r="Z213" s="23">
        <v>26.3</v>
      </c>
      <c r="AA213" s="22">
        <v>4684</v>
      </c>
      <c r="AB213" s="18">
        <v>4760</v>
      </c>
      <c r="AC213" s="24">
        <v>1</v>
      </c>
      <c r="AD213" s="25">
        <f t="shared" si="23"/>
        <v>100</v>
      </c>
      <c r="AE213" s="18">
        <v>47025</v>
      </c>
      <c r="AF213" s="18">
        <v>18000</v>
      </c>
      <c r="AG213" s="18">
        <v>30000</v>
      </c>
      <c r="AH213" s="18">
        <v>0</v>
      </c>
      <c r="AI213" s="14" t="s">
        <v>44</v>
      </c>
    </row>
    <row r="214" spans="1:35" ht="16.5" customHeight="1">
      <c r="A214">
        <v>3209</v>
      </c>
      <c r="B214" s="12" t="str">
        <f t="shared" si="18"/>
        <v>OverStock</v>
      </c>
      <c r="C214" s="13" t="s">
        <v>250</v>
      </c>
      <c r="D214" s="14" t="s">
        <v>243</v>
      </c>
      <c r="E214" s="15">
        <f t="shared" si="19"/>
        <v>11.3</v>
      </c>
      <c r="F214" s="16">
        <f t="shared" si="20"/>
        <v>4.9000000000000004</v>
      </c>
      <c r="G214" s="16">
        <f t="shared" si="21"/>
        <v>13.9</v>
      </c>
      <c r="H214" s="16">
        <f t="shared" si="22"/>
        <v>6</v>
      </c>
      <c r="I214" s="17" t="str">
        <f>IFERROR(VLOOKUP(C214,#REF!,8,FALSE),"")</f>
        <v/>
      </c>
      <c r="J214" s="18">
        <v>303000</v>
      </c>
      <c r="K214" s="18">
        <v>210000</v>
      </c>
      <c r="L214" s="17" t="str">
        <f>IFERROR(VLOOKUP(C214,#REF!,11,FALSE),"")</f>
        <v/>
      </c>
      <c r="M214" s="18">
        <v>247000</v>
      </c>
      <c r="N214" s="19" t="s">
        <v>58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247000</v>
      </c>
      <c r="U214" s="18">
        <v>0</v>
      </c>
      <c r="V214" s="18">
        <v>0</v>
      </c>
      <c r="W214" s="18">
        <v>0</v>
      </c>
      <c r="X214" s="22">
        <v>550000</v>
      </c>
      <c r="Y214" s="16">
        <v>25.1</v>
      </c>
      <c r="Z214" s="23">
        <v>10.8</v>
      </c>
      <c r="AA214" s="22">
        <v>21875</v>
      </c>
      <c r="AB214" s="18">
        <v>50724</v>
      </c>
      <c r="AC214" s="24">
        <v>2.2999999999999998</v>
      </c>
      <c r="AD214" s="25">
        <f t="shared" si="23"/>
        <v>150</v>
      </c>
      <c r="AE214" s="18">
        <v>341202</v>
      </c>
      <c r="AF214" s="18">
        <v>0</v>
      </c>
      <c r="AG214" s="18">
        <v>156240</v>
      </c>
      <c r="AH214" s="18">
        <v>90000</v>
      </c>
      <c r="AI214" s="14" t="s">
        <v>44</v>
      </c>
    </row>
    <row r="215" spans="1:35" ht="16.5" customHeight="1">
      <c r="A215">
        <v>4415</v>
      </c>
      <c r="B215" s="12" t="str">
        <f t="shared" si="18"/>
        <v>OverStock</v>
      </c>
      <c r="C215" s="13" t="s">
        <v>251</v>
      </c>
      <c r="D215" s="14" t="s">
        <v>243</v>
      </c>
      <c r="E215" s="15">
        <f t="shared" si="19"/>
        <v>11.7</v>
      </c>
      <c r="F215" s="16">
        <f t="shared" si="20"/>
        <v>5.0999999999999996</v>
      </c>
      <c r="G215" s="16">
        <f t="shared" si="21"/>
        <v>13</v>
      </c>
      <c r="H215" s="16">
        <f t="shared" si="22"/>
        <v>5.7</v>
      </c>
      <c r="I215" s="17" t="str">
        <f>IFERROR(VLOOKUP(C215,#REF!,8,FALSE),"")</f>
        <v/>
      </c>
      <c r="J215" s="18">
        <v>288000</v>
      </c>
      <c r="K215" s="18">
        <v>204000</v>
      </c>
      <c r="L215" s="17" t="str">
        <f>IFERROR(VLOOKUP(C215,#REF!,11,FALSE),"")</f>
        <v/>
      </c>
      <c r="M215" s="18">
        <v>258000</v>
      </c>
      <c r="N215" s="19" t="s">
        <v>58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258000</v>
      </c>
      <c r="U215" s="18">
        <v>0</v>
      </c>
      <c r="V215" s="18">
        <v>0</v>
      </c>
      <c r="W215" s="18">
        <v>0</v>
      </c>
      <c r="X215" s="22">
        <v>546000</v>
      </c>
      <c r="Y215" s="16">
        <v>24.7</v>
      </c>
      <c r="Z215" s="23">
        <v>10.8</v>
      </c>
      <c r="AA215" s="22">
        <v>22125</v>
      </c>
      <c r="AB215" s="18">
        <v>50724</v>
      </c>
      <c r="AC215" s="24">
        <v>2.2999999999999998</v>
      </c>
      <c r="AD215" s="25">
        <f t="shared" si="23"/>
        <v>150</v>
      </c>
      <c r="AE215" s="18">
        <v>341202</v>
      </c>
      <c r="AF215" s="18">
        <v>0</v>
      </c>
      <c r="AG215" s="18">
        <v>156240</v>
      </c>
      <c r="AH215" s="18">
        <v>90000</v>
      </c>
      <c r="AI215" s="14" t="s">
        <v>44</v>
      </c>
    </row>
    <row r="216" spans="1:35" ht="16.5" customHeight="1">
      <c r="A216">
        <v>2016</v>
      </c>
      <c r="B216" s="12" t="str">
        <f t="shared" si="18"/>
        <v>OverStock</v>
      </c>
      <c r="C216" s="13" t="s">
        <v>253</v>
      </c>
      <c r="D216" s="14" t="s">
        <v>243</v>
      </c>
      <c r="E216" s="15">
        <f t="shared" si="19"/>
        <v>36.799999999999997</v>
      </c>
      <c r="F216" s="16" t="str">
        <f t="shared" si="20"/>
        <v>--</v>
      </c>
      <c r="G216" s="16">
        <f t="shared" si="21"/>
        <v>0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151700</v>
      </c>
      <c r="N216" s="19" t="s">
        <v>50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151700</v>
      </c>
      <c r="U216" s="18">
        <v>0</v>
      </c>
      <c r="V216" s="18">
        <v>0</v>
      </c>
      <c r="W216" s="18">
        <v>0</v>
      </c>
      <c r="X216" s="22">
        <v>151700</v>
      </c>
      <c r="Y216" s="16">
        <v>36.799999999999997</v>
      </c>
      <c r="Z216" s="23" t="s">
        <v>39</v>
      </c>
      <c r="AA216" s="22">
        <v>4125</v>
      </c>
      <c r="AB216" s="18">
        <v>0</v>
      </c>
      <c r="AC216" s="24" t="s">
        <v>43</v>
      </c>
      <c r="AD216" s="25" t="str">
        <f t="shared" si="23"/>
        <v>E</v>
      </c>
      <c r="AE216" s="18">
        <v>0</v>
      </c>
      <c r="AF216" s="18">
        <v>0</v>
      </c>
      <c r="AG216" s="18">
        <v>41591</v>
      </c>
      <c r="AH216" s="18">
        <v>104002</v>
      </c>
      <c r="AI216" s="14" t="s">
        <v>44</v>
      </c>
    </row>
    <row r="217" spans="1:35" ht="16.5" customHeight="1">
      <c r="A217">
        <v>4403</v>
      </c>
      <c r="B217" s="12" t="str">
        <f t="shared" si="18"/>
        <v>OverStock</v>
      </c>
      <c r="C217" s="13" t="s">
        <v>265</v>
      </c>
      <c r="D217" s="14" t="s">
        <v>256</v>
      </c>
      <c r="E217" s="15">
        <f t="shared" si="19"/>
        <v>0</v>
      </c>
      <c r="F217" s="16">
        <f t="shared" si="20"/>
        <v>0</v>
      </c>
      <c r="G217" s="16">
        <f t="shared" si="21"/>
        <v>24.4</v>
      </c>
      <c r="H217" s="16">
        <f t="shared" si="22"/>
        <v>36.6</v>
      </c>
      <c r="I217" s="17" t="str">
        <f>IFERROR(VLOOKUP(C217,#REF!,8,FALSE),"")</f>
        <v/>
      </c>
      <c r="J217" s="18">
        <v>439</v>
      </c>
      <c r="K217" s="18">
        <v>439</v>
      </c>
      <c r="L217" s="17" t="str">
        <f>IFERROR(VLOOKUP(C217,#REF!,11,FALSE),"")</f>
        <v/>
      </c>
      <c r="M217" s="18">
        <v>0</v>
      </c>
      <c r="N217" s="19" t="s">
        <v>58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439</v>
      </c>
      <c r="Y217" s="16">
        <v>24.4</v>
      </c>
      <c r="Z217" s="23">
        <v>36.6</v>
      </c>
      <c r="AA217" s="22">
        <v>18</v>
      </c>
      <c r="AB217" s="18">
        <v>12</v>
      </c>
      <c r="AC217" s="24">
        <v>0.7</v>
      </c>
      <c r="AD217" s="25">
        <f t="shared" si="23"/>
        <v>100</v>
      </c>
      <c r="AE217" s="18">
        <v>114</v>
      </c>
      <c r="AF217" s="18">
        <v>52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5077</v>
      </c>
      <c r="B218" s="12" t="str">
        <f t="shared" si="18"/>
        <v>OverStock</v>
      </c>
      <c r="C218" s="13" t="s">
        <v>277</v>
      </c>
      <c r="D218" s="14" t="s">
        <v>53</v>
      </c>
      <c r="E218" s="15">
        <f t="shared" si="19"/>
        <v>8</v>
      </c>
      <c r="F218" s="16">
        <f t="shared" si="20"/>
        <v>2.2999999999999998</v>
      </c>
      <c r="G218" s="16">
        <f t="shared" si="21"/>
        <v>40</v>
      </c>
      <c r="H218" s="16">
        <f t="shared" si="22"/>
        <v>11.3</v>
      </c>
      <c r="I218" s="17" t="str">
        <f>IFERROR(VLOOKUP(C218,#REF!,8,FALSE),"")</f>
        <v/>
      </c>
      <c r="J218" s="18">
        <v>15000</v>
      </c>
      <c r="K218" s="18">
        <v>0</v>
      </c>
      <c r="L218" s="17" t="str">
        <f>IFERROR(VLOOKUP(C218,#REF!,11,FALSE),"")</f>
        <v/>
      </c>
      <c r="M218" s="18">
        <v>3000</v>
      </c>
      <c r="N218" s="19" t="s">
        <v>39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3000</v>
      </c>
      <c r="U218" s="18">
        <v>0</v>
      </c>
      <c r="V218" s="18">
        <v>0</v>
      </c>
      <c r="W218" s="18">
        <v>0</v>
      </c>
      <c r="X218" s="22">
        <v>18000</v>
      </c>
      <c r="Y218" s="16">
        <v>48</v>
      </c>
      <c r="Z218" s="23">
        <v>13.5</v>
      </c>
      <c r="AA218" s="22">
        <v>375</v>
      </c>
      <c r="AB218" s="18">
        <v>1333</v>
      </c>
      <c r="AC218" s="24">
        <v>3.6</v>
      </c>
      <c r="AD218" s="25">
        <f t="shared" si="23"/>
        <v>150</v>
      </c>
      <c r="AE218" s="18">
        <v>440</v>
      </c>
      <c r="AF218" s="18">
        <v>200</v>
      </c>
      <c r="AG218" s="18">
        <v>11360</v>
      </c>
      <c r="AH218" s="18">
        <v>5200</v>
      </c>
      <c r="AI218" s="14" t="s">
        <v>44</v>
      </c>
    </row>
    <row r="219" spans="1:35" ht="16.5" customHeight="1">
      <c r="A219">
        <v>4463</v>
      </c>
      <c r="B219" s="12" t="str">
        <f t="shared" si="18"/>
        <v>OverStock</v>
      </c>
      <c r="C219" s="13" t="s">
        <v>278</v>
      </c>
      <c r="D219" s="14" t="s">
        <v>53</v>
      </c>
      <c r="E219" s="15">
        <f t="shared" si="19"/>
        <v>0</v>
      </c>
      <c r="F219" s="16">
        <f t="shared" si="20"/>
        <v>0</v>
      </c>
      <c r="G219" s="16">
        <f t="shared" si="21"/>
        <v>42.7</v>
      </c>
      <c r="H219" s="16">
        <f t="shared" si="22"/>
        <v>18</v>
      </c>
      <c r="I219" s="17" t="str">
        <f>IFERROR(VLOOKUP(C219,#REF!,8,FALSE),"")</f>
        <v/>
      </c>
      <c r="J219" s="18">
        <v>240000</v>
      </c>
      <c r="K219" s="18">
        <v>165000</v>
      </c>
      <c r="L219" s="17" t="str">
        <f>IFERROR(VLOOKUP(C219,#REF!,11,FALSE),"")</f>
        <v/>
      </c>
      <c r="M219" s="18">
        <v>0</v>
      </c>
      <c r="N219" s="19" t="s">
        <v>50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240000</v>
      </c>
      <c r="Y219" s="16">
        <v>42.7</v>
      </c>
      <c r="Z219" s="23">
        <v>18</v>
      </c>
      <c r="AA219" s="22">
        <v>5625</v>
      </c>
      <c r="AB219" s="18">
        <v>13304</v>
      </c>
      <c r="AC219" s="24">
        <v>2.4</v>
      </c>
      <c r="AD219" s="25">
        <f t="shared" si="23"/>
        <v>150</v>
      </c>
      <c r="AE219" s="18">
        <v>85656</v>
      </c>
      <c r="AF219" s="18">
        <v>71356</v>
      </c>
      <c r="AG219" s="18">
        <v>41562</v>
      </c>
      <c r="AH219" s="18">
        <v>39470</v>
      </c>
      <c r="AI219" s="14" t="s">
        <v>44</v>
      </c>
    </row>
    <row r="220" spans="1:35" ht="16.5" customHeight="1">
      <c r="A220">
        <v>5103</v>
      </c>
      <c r="B220" s="12" t="str">
        <f t="shared" si="18"/>
        <v>OverStock</v>
      </c>
      <c r="C220" s="13" t="s">
        <v>279</v>
      </c>
      <c r="D220" s="14" t="s">
        <v>53</v>
      </c>
      <c r="E220" s="15">
        <f t="shared" si="19"/>
        <v>16.2</v>
      </c>
      <c r="F220" s="16">
        <f t="shared" si="20"/>
        <v>12.9</v>
      </c>
      <c r="G220" s="16">
        <f t="shared" si="21"/>
        <v>0</v>
      </c>
      <c r="H220" s="16">
        <f t="shared" si="22"/>
        <v>0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808000</v>
      </c>
      <c r="N220" s="19" t="s">
        <v>55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592000</v>
      </c>
      <c r="U220" s="18">
        <v>0</v>
      </c>
      <c r="V220" s="18">
        <v>216000</v>
      </c>
      <c r="W220" s="18">
        <v>0</v>
      </c>
      <c r="X220" s="22">
        <v>808000</v>
      </c>
      <c r="Y220" s="16">
        <v>16.2</v>
      </c>
      <c r="Z220" s="23">
        <v>12.9</v>
      </c>
      <c r="AA220" s="22">
        <v>50000</v>
      </c>
      <c r="AB220" s="18">
        <v>62764</v>
      </c>
      <c r="AC220" s="24">
        <v>1.3</v>
      </c>
      <c r="AD220" s="25">
        <f t="shared" si="23"/>
        <v>100</v>
      </c>
      <c r="AE220" s="18">
        <v>217284</v>
      </c>
      <c r="AF220" s="18">
        <v>227856</v>
      </c>
      <c r="AG220" s="18">
        <v>378264</v>
      </c>
      <c r="AH220" s="18">
        <v>0</v>
      </c>
      <c r="AI220" s="14" t="s">
        <v>44</v>
      </c>
    </row>
    <row r="221" spans="1:35" ht="16.5" customHeight="1">
      <c r="A221">
        <v>4450</v>
      </c>
      <c r="B221" s="12" t="str">
        <f t="shared" si="18"/>
        <v>OverStock</v>
      </c>
      <c r="C221" s="13" t="s">
        <v>303</v>
      </c>
      <c r="D221" s="14" t="s">
        <v>53</v>
      </c>
      <c r="E221" s="15">
        <f t="shared" si="19"/>
        <v>0</v>
      </c>
      <c r="F221" s="16">
        <f t="shared" si="20"/>
        <v>0</v>
      </c>
      <c r="G221" s="16">
        <f t="shared" si="21"/>
        <v>20.6</v>
      </c>
      <c r="H221" s="16">
        <f t="shared" si="22"/>
        <v>12.8</v>
      </c>
      <c r="I221" s="17" t="str">
        <f>IFERROR(VLOOKUP(C221,#REF!,8,FALSE),"")</f>
        <v/>
      </c>
      <c r="J221" s="18">
        <v>36000</v>
      </c>
      <c r="K221" s="18">
        <v>18000</v>
      </c>
      <c r="L221" s="17" t="str">
        <f>IFERROR(VLOOKUP(C221,#REF!,11,FALSE),"")</f>
        <v/>
      </c>
      <c r="M221" s="18">
        <v>0</v>
      </c>
      <c r="N221" s="19" t="s">
        <v>50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36000</v>
      </c>
      <c r="Y221" s="16">
        <v>20.6</v>
      </c>
      <c r="Z221" s="23">
        <v>12.8</v>
      </c>
      <c r="AA221" s="22">
        <v>1750</v>
      </c>
      <c r="AB221" s="18">
        <v>2812</v>
      </c>
      <c r="AC221" s="24">
        <v>1.6</v>
      </c>
      <c r="AD221" s="25">
        <f t="shared" si="23"/>
        <v>100</v>
      </c>
      <c r="AE221" s="18">
        <v>31172</v>
      </c>
      <c r="AF221" s="18">
        <v>14784</v>
      </c>
      <c r="AG221" s="18">
        <v>10300</v>
      </c>
      <c r="AH221" s="18">
        <v>2600</v>
      </c>
      <c r="AI221" s="14" t="s">
        <v>44</v>
      </c>
    </row>
    <row r="222" spans="1:35" ht="16.5" customHeight="1">
      <c r="A222">
        <v>4451</v>
      </c>
      <c r="B222" s="12" t="str">
        <f t="shared" si="18"/>
        <v>OverStock</v>
      </c>
      <c r="C222" s="13" t="s">
        <v>304</v>
      </c>
      <c r="D222" s="14" t="s">
        <v>53</v>
      </c>
      <c r="E222" s="15">
        <f t="shared" si="19"/>
        <v>163.6</v>
      </c>
      <c r="F222" s="16">
        <f t="shared" si="20"/>
        <v>3.3</v>
      </c>
      <c r="G222" s="16">
        <f t="shared" si="21"/>
        <v>872.7</v>
      </c>
      <c r="H222" s="16">
        <f t="shared" si="22"/>
        <v>17.5</v>
      </c>
      <c r="I222" s="17" t="str">
        <f>IFERROR(VLOOKUP(C222,#REF!,8,FALSE),"")</f>
        <v/>
      </c>
      <c r="J222" s="18">
        <v>48000</v>
      </c>
      <c r="K222" s="18">
        <v>0</v>
      </c>
      <c r="L222" s="17" t="str">
        <f>IFERROR(VLOOKUP(C222,#REF!,11,FALSE),"")</f>
        <v/>
      </c>
      <c r="M222" s="18">
        <v>9000</v>
      </c>
      <c r="N222" s="19" t="s">
        <v>55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9000</v>
      </c>
      <c r="U222" s="18">
        <v>0</v>
      </c>
      <c r="V222" s="18">
        <v>0</v>
      </c>
      <c r="W222" s="18">
        <v>0</v>
      </c>
      <c r="X222" s="22">
        <v>57000</v>
      </c>
      <c r="Y222" s="16">
        <v>1036.4000000000001</v>
      </c>
      <c r="Z222" s="23">
        <v>20.8</v>
      </c>
      <c r="AA222" s="22">
        <v>55</v>
      </c>
      <c r="AB222" s="18">
        <v>2740</v>
      </c>
      <c r="AC222" s="24">
        <v>49.8</v>
      </c>
      <c r="AD222" s="25">
        <f t="shared" si="23"/>
        <v>150</v>
      </c>
      <c r="AE222" s="18">
        <v>0</v>
      </c>
      <c r="AF222" s="18">
        <v>12000</v>
      </c>
      <c r="AG222" s="18">
        <v>50772</v>
      </c>
      <c r="AH222" s="18">
        <v>0</v>
      </c>
      <c r="AI222" s="14" t="s">
        <v>44</v>
      </c>
    </row>
    <row r="223" spans="1:35" ht="16.5" customHeight="1">
      <c r="A223">
        <v>2031</v>
      </c>
      <c r="B223" s="12" t="str">
        <f t="shared" si="18"/>
        <v>OverStock</v>
      </c>
      <c r="C223" s="13" t="s">
        <v>305</v>
      </c>
      <c r="D223" s="14" t="s">
        <v>53</v>
      </c>
      <c r="E223" s="15">
        <f t="shared" si="19"/>
        <v>19.2</v>
      </c>
      <c r="F223" s="16">
        <f t="shared" si="20"/>
        <v>4.7</v>
      </c>
      <c r="G223" s="16">
        <f t="shared" si="21"/>
        <v>2.4</v>
      </c>
      <c r="H223" s="16">
        <f t="shared" si="22"/>
        <v>0.6</v>
      </c>
      <c r="I223" s="17" t="str">
        <f>IFERROR(VLOOKUP(C223,#REF!,8,FALSE),"")</f>
        <v/>
      </c>
      <c r="J223" s="18">
        <v>9000</v>
      </c>
      <c r="K223" s="18">
        <v>9000</v>
      </c>
      <c r="L223" s="17" t="str">
        <f>IFERROR(VLOOKUP(C223,#REF!,11,FALSE),"")</f>
        <v/>
      </c>
      <c r="M223" s="18">
        <v>72000</v>
      </c>
      <c r="N223" s="19" t="s">
        <v>55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72000</v>
      </c>
      <c r="U223" s="18">
        <v>0</v>
      </c>
      <c r="V223" s="18">
        <v>0</v>
      </c>
      <c r="W223" s="18">
        <v>0</v>
      </c>
      <c r="X223" s="22">
        <v>81000</v>
      </c>
      <c r="Y223" s="16">
        <v>21.6</v>
      </c>
      <c r="Z223" s="23">
        <v>5.2</v>
      </c>
      <c r="AA223" s="22">
        <v>3750</v>
      </c>
      <c r="AB223" s="18">
        <v>15472</v>
      </c>
      <c r="AC223" s="24">
        <v>4.0999999999999996</v>
      </c>
      <c r="AD223" s="25">
        <f t="shared" si="23"/>
        <v>150</v>
      </c>
      <c r="AE223" s="18">
        <v>65800</v>
      </c>
      <c r="AF223" s="18">
        <v>58088</v>
      </c>
      <c r="AG223" s="18">
        <v>82557</v>
      </c>
      <c r="AH223" s="18">
        <v>0</v>
      </c>
      <c r="AI223" s="14" t="s">
        <v>44</v>
      </c>
    </row>
    <row r="224" spans="1:35" ht="16.5" customHeight="1">
      <c r="A224">
        <v>1987</v>
      </c>
      <c r="B224" s="12" t="str">
        <f t="shared" si="18"/>
        <v>OverStock</v>
      </c>
      <c r="C224" s="13" t="s">
        <v>315</v>
      </c>
      <c r="D224" s="14" t="s">
        <v>53</v>
      </c>
      <c r="E224" s="15">
        <f t="shared" si="19"/>
        <v>563.1</v>
      </c>
      <c r="F224" s="16">
        <f t="shared" si="20"/>
        <v>4.8</v>
      </c>
      <c r="G224" s="16">
        <f t="shared" si="21"/>
        <v>7621.4</v>
      </c>
      <c r="H224" s="16">
        <f t="shared" si="22"/>
        <v>65.099999999999994</v>
      </c>
      <c r="I224" s="17" t="str">
        <f>IFERROR(VLOOKUP(C224,#REF!,8,FALSE),"")</f>
        <v/>
      </c>
      <c r="J224" s="18">
        <v>2355000</v>
      </c>
      <c r="K224" s="18">
        <v>1590000</v>
      </c>
      <c r="L224" s="17" t="str">
        <f>IFERROR(VLOOKUP(C224,#REF!,11,FALSE),"")</f>
        <v/>
      </c>
      <c r="M224" s="18">
        <v>174000</v>
      </c>
      <c r="N224" s="19" t="s">
        <v>55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174000</v>
      </c>
      <c r="U224" s="18">
        <v>0</v>
      </c>
      <c r="V224" s="18">
        <v>0</v>
      </c>
      <c r="W224" s="18">
        <v>0</v>
      </c>
      <c r="X224" s="22">
        <v>2529000</v>
      </c>
      <c r="Y224" s="16">
        <v>8184.5</v>
      </c>
      <c r="Z224" s="23">
        <v>69.900000000000006</v>
      </c>
      <c r="AA224" s="22">
        <v>309</v>
      </c>
      <c r="AB224" s="18">
        <v>36188</v>
      </c>
      <c r="AC224" s="24">
        <v>117.1</v>
      </c>
      <c r="AD224" s="25">
        <f t="shared" si="23"/>
        <v>150</v>
      </c>
      <c r="AE224" s="18">
        <v>12000</v>
      </c>
      <c r="AF224" s="18">
        <v>178272</v>
      </c>
      <c r="AG224" s="18">
        <v>299704</v>
      </c>
      <c r="AH224" s="18">
        <v>0</v>
      </c>
      <c r="AI224" s="14" t="s">
        <v>44</v>
      </c>
    </row>
    <row r="225" spans="1:35" ht="16.5" customHeight="1">
      <c r="A225">
        <v>9210</v>
      </c>
      <c r="B225" s="12" t="str">
        <f t="shared" si="18"/>
        <v>OverStock</v>
      </c>
      <c r="C225" s="13" t="s">
        <v>317</v>
      </c>
      <c r="D225" s="14" t="s">
        <v>53</v>
      </c>
      <c r="E225" s="15">
        <f t="shared" si="19"/>
        <v>3.7</v>
      </c>
      <c r="F225" s="16">
        <f t="shared" si="20"/>
        <v>1.8</v>
      </c>
      <c r="G225" s="16">
        <f t="shared" si="21"/>
        <v>16.2</v>
      </c>
      <c r="H225" s="16">
        <f t="shared" si="22"/>
        <v>7.8</v>
      </c>
      <c r="I225" s="17" t="str">
        <f>IFERROR(VLOOKUP(C225,#REF!,8,FALSE),"")</f>
        <v/>
      </c>
      <c r="J225" s="18">
        <v>41700</v>
      </c>
      <c r="K225" s="18">
        <v>0</v>
      </c>
      <c r="L225" s="17" t="str">
        <f>IFERROR(VLOOKUP(C225,#REF!,11,FALSE),"")</f>
        <v/>
      </c>
      <c r="M225" s="18">
        <v>9600</v>
      </c>
      <c r="N225" s="19" t="s">
        <v>50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9600</v>
      </c>
      <c r="U225" s="18">
        <v>0</v>
      </c>
      <c r="V225" s="18">
        <v>0</v>
      </c>
      <c r="W225" s="18">
        <v>0</v>
      </c>
      <c r="X225" s="22">
        <v>51300</v>
      </c>
      <c r="Y225" s="16">
        <v>19.899999999999999</v>
      </c>
      <c r="Z225" s="23">
        <v>9.6</v>
      </c>
      <c r="AA225" s="22">
        <v>2575</v>
      </c>
      <c r="AB225" s="18">
        <v>5334</v>
      </c>
      <c r="AC225" s="24">
        <v>2.1</v>
      </c>
      <c r="AD225" s="25">
        <f t="shared" si="23"/>
        <v>150</v>
      </c>
      <c r="AE225" s="18">
        <v>41090</v>
      </c>
      <c r="AF225" s="18">
        <v>29478</v>
      </c>
      <c r="AG225" s="18">
        <v>11712</v>
      </c>
      <c r="AH225" s="18">
        <v>15940</v>
      </c>
      <c r="AI225" s="14" t="s">
        <v>44</v>
      </c>
    </row>
    <row r="226" spans="1:35" ht="16.5" customHeight="1">
      <c r="A226">
        <v>2033</v>
      </c>
      <c r="B226" s="12" t="str">
        <f t="shared" si="18"/>
        <v>OverStock</v>
      </c>
      <c r="C226" s="13" t="s">
        <v>318</v>
      </c>
      <c r="D226" s="14" t="s">
        <v>53</v>
      </c>
      <c r="E226" s="15">
        <f t="shared" si="19"/>
        <v>26.7</v>
      </c>
      <c r="F226" s="16" t="str">
        <f t="shared" si="20"/>
        <v>--</v>
      </c>
      <c r="G226" s="16">
        <f t="shared" si="21"/>
        <v>0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29996</v>
      </c>
      <c r="N226" s="19" t="s">
        <v>50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29996</v>
      </c>
      <c r="U226" s="18">
        <v>0</v>
      </c>
      <c r="V226" s="18">
        <v>0</v>
      </c>
      <c r="W226" s="18">
        <v>0</v>
      </c>
      <c r="X226" s="22">
        <v>29996</v>
      </c>
      <c r="Y226" s="16">
        <v>26.7</v>
      </c>
      <c r="Z226" s="23" t="s">
        <v>39</v>
      </c>
      <c r="AA226" s="22">
        <v>1125</v>
      </c>
      <c r="AB226" s="18" t="s">
        <v>39</v>
      </c>
      <c r="AC226" s="24" t="s">
        <v>43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customHeight="1">
      <c r="A227">
        <v>4458</v>
      </c>
      <c r="B227" s="12" t="str">
        <f t="shared" si="18"/>
        <v>OverStock</v>
      </c>
      <c r="C227" s="13" t="s">
        <v>322</v>
      </c>
      <c r="D227" s="14" t="s">
        <v>53</v>
      </c>
      <c r="E227" s="15">
        <f t="shared" si="19"/>
        <v>21.6</v>
      </c>
      <c r="F227" s="16">
        <f t="shared" si="20"/>
        <v>6.3</v>
      </c>
      <c r="G227" s="16">
        <f t="shared" si="21"/>
        <v>0</v>
      </c>
      <c r="H227" s="16">
        <f t="shared" si="22"/>
        <v>0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113600</v>
      </c>
      <c r="N227" s="19" t="s">
        <v>55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110000</v>
      </c>
      <c r="U227" s="18">
        <v>0</v>
      </c>
      <c r="V227" s="18">
        <v>3600</v>
      </c>
      <c r="W227" s="18">
        <v>0</v>
      </c>
      <c r="X227" s="22">
        <v>113600</v>
      </c>
      <c r="Y227" s="16">
        <v>21.6</v>
      </c>
      <c r="Z227" s="23">
        <v>6.3</v>
      </c>
      <c r="AA227" s="22">
        <v>5250</v>
      </c>
      <c r="AB227" s="18">
        <v>17920</v>
      </c>
      <c r="AC227" s="24">
        <v>3.4</v>
      </c>
      <c r="AD227" s="25">
        <f t="shared" si="23"/>
        <v>150</v>
      </c>
      <c r="AE227" s="18">
        <v>24816</v>
      </c>
      <c r="AF227" s="18">
        <v>82476</v>
      </c>
      <c r="AG227" s="18">
        <v>66000</v>
      </c>
      <c r="AH227" s="18">
        <v>0</v>
      </c>
      <c r="AI227" s="14" t="s">
        <v>44</v>
      </c>
    </row>
    <row r="228" spans="1:35" ht="16.5" customHeight="1">
      <c r="A228">
        <v>4399</v>
      </c>
      <c r="B228" s="12" t="str">
        <f t="shared" si="18"/>
        <v>OverStock</v>
      </c>
      <c r="C228" s="13" t="s">
        <v>323</v>
      </c>
      <c r="D228" s="14" t="s">
        <v>119</v>
      </c>
      <c r="E228" s="15">
        <f t="shared" si="19"/>
        <v>56</v>
      </c>
      <c r="F228" s="16">
        <f t="shared" si="20"/>
        <v>8.8000000000000007</v>
      </c>
      <c r="G228" s="16">
        <f t="shared" si="21"/>
        <v>0</v>
      </c>
      <c r="H228" s="16">
        <f t="shared" si="22"/>
        <v>0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1050000</v>
      </c>
      <c r="N228" s="19" t="s">
        <v>50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795000</v>
      </c>
      <c r="U228" s="18">
        <v>0</v>
      </c>
      <c r="V228" s="18">
        <v>255000</v>
      </c>
      <c r="W228" s="18">
        <v>0</v>
      </c>
      <c r="X228" s="22">
        <v>1050000</v>
      </c>
      <c r="Y228" s="16">
        <v>56</v>
      </c>
      <c r="Z228" s="23">
        <v>8.8000000000000007</v>
      </c>
      <c r="AA228" s="22">
        <v>18750</v>
      </c>
      <c r="AB228" s="18">
        <v>119007</v>
      </c>
      <c r="AC228" s="24">
        <v>6.3</v>
      </c>
      <c r="AD228" s="25">
        <f t="shared" si="23"/>
        <v>150</v>
      </c>
      <c r="AE228" s="18">
        <v>46902</v>
      </c>
      <c r="AF228" s="18">
        <v>872964</v>
      </c>
      <c r="AG228" s="18">
        <v>574179</v>
      </c>
      <c r="AH228" s="18">
        <v>0</v>
      </c>
      <c r="AI228" s="14" t="s">
        <v>44</v>
      </c>
    </row>
    <row r="229" spans="1:35" ht="16.5" customHeight="1">
      <c r="A229">
        <v>4464</v>
      </c>
      <c r="B229" s="12" t="str">
        <f t="shared" si="18"/>
        <v>FCST</v>
      </c>
      <c r="C229" s="13" t="s">
        <v>64</v>
      </c>
      <c r="D229" s="14" t="s">
        <v>57</v>
      </c>
      <c r="E229" s="15" t="str">
        <f t="shared" si="19"/>
        <v>前八週無拉料</v>
      </c>
      <c r="F229" s="16">
        <f t="shared" si="20"/>
        <v>0</v>
      </c>
      <c r="G229" s="16" t="str">
        <f t="shared" si="21"/>
        <v>--</v>
      </c>
      <c r="H229" s="16">
        <f t="shared" si="22"/>
        <v>0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0</v>
      </c>
      <c r="N229" s="19" t="s">
        <v>47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0</v>
      </c>
      <c r="Y229" s="16" t="s">
        <v>39</v>
      </c>
      <c r="Z229" s="23">
        <v>0</v>
      </c>
      <c r="AA229" s="22">
        <v>0</v>
      </c>
      <c r="AB229" s="18">
        <v>4825</v>
      </c>
      <c r="AC229" s="24" t="s">
        <v>60</v>
      </c>
      <c r="AD229" s="25" t="str">
        <f t="shared" si="23"/>
        <v>F</v>
      </c>
      <c r="AE229" s="18">
        <v>0</v>
      </c>
      <c r="AF229" s="18">
        <v>28730</v>
      </c>
      <c r="AG229" s="18">
        <v>14698</v>
      </c>
      <c r="AH229" s="18">
        <v>0</v>
      </c>
      <c r="AI229" s="14" t="s">
        <v>44</v>
      </c>
    </row>
    <row r="230" spans="1:35" ht="16.5" customHeight="1">
      <c r="A230">
        <v>4940</v>
      </c>
      <c r="B230" s="12" t="str">
        <f t="shared" si="18"/>
        <v>FCST</v>
      </c>
      <c r="C230" s="13" t="s">
        <v>128</v>
      </c>
      <c r="D230" s="14" t="s">
        <v>129</v>
      </c>
      <c r="E230" s="15" t="str">
        <f t="shared" si="19"/>
        <v>前八週無拉料</v>
      </c>
      <c r="F230" s="16">
        <f t="shared" si="20"/>
        <v>2.2999999999999998</v>
      </c>
      <c r="G230" s="16" t="str">
        <f t="shared" si="21"/>
        <v>--</v>
      </c>
      <c r="H230" s="16">
        <f t="shared" si="22"/>
        <v>0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3000</v>
      </c>
      <c r="N230" s="19" t="s">
        <v>58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3000</v>
      </c>
      <c r="W230" s="18">
        <v>0</v>
      </c>
      <c r="X230" s="22">
        <v>3000</v>
      </c>
      <c r="Y230" s="16" t="s">
        <v>39</v>
      </c>
      <c r="Z230" s="23">
        <v>2.2999999999999998</v>
      </c>
      <c r="AA230" s="22">
        <v>0</v>
      </c>
      <c r="AB230" s="18">
        <v>1332</v>
      </c>
      <c r="AC230" s="24" t="s">
        <v>60</v>
      </c>
      <c r="AD230" s="25" t="str">
        <f t="shared" si="23"/>
        <v>F</v>
      </c>
      <c r="AE230" s="18">
        <v>0</v>
      </c>
      <c r="AF230" s="18">
        <v>12000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3030</v>
      </c>
      <c r="B231" s="12" t="str">
        <f t="shared" si="18"/>
        <v>FCST</v>
      </c>
      <c r="C231" s="13" t="s">
        <v>139</v>
      </c>
      <c r="D231" s="14" t="s">
        <v>129</v>
      </c>
      <c r="E231" s="15" t="str">
        <f t="shared" si="19"/>
        <v>前八週無拉料</v>
      </c>
      <c r="F231" s="16">
        <f t="shared" si="20"/>
        <v>0</v>
      </c>
      <c r="G231" s="16" t="str">
        <f t="shared" si="21"/>
        <v>--</v>
      </c>
      <c r="H231" s="16">
        <f t="shared" si="22"/>
        <v>0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0</v>
      </c>
      <c r="N231" s="19" t="s">
        <v>39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0</v>
      </c>
      <c r="Y231" s="16" t="s">
        <v>39</v>
      </c>
      <c r="Z231" s="23">
        <v>0</v>
      </c>
      <c r="AA231" s="22">
        <v>0</v>
      </c>
      <c r="AB231" s="18">
        <v>660</v>
      </c>
      <c r="AC231" s="24" t="s">
        <v>60</v>
      </c>
      <c r="AD231" s="25" t="str">
        <f t="shared" si="23"/>
        <v>F</v>
      </c>
      <c r="AE231" s="18">
        <v>0</v>
      </c>
      <c r="AF231" s="18">
        <v>5940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6516</v>
      </c>
      <c r="B232" s="12" t="str">
        <f t="shared" si="18"/>
        <v>FCST</v>
      </c>
      <c r="C232" s="13" t="s">
        <v>146</v>
      </c>
      <c r="D232" s="14" t="s">
        <v>129</v>
      </c>
      <c r="E232" s="15" t="str">
        <f t="shared" si="19"/>
        <v>前八週無拉料</v>
      </c>
      <c r="F232" s="16">
        <f t="shared" si="20"/>
        <v>0</v>
      </c>
      <c r="G232" s="16" t="str">
        <f t="shared" si="21"/>
        <v>--</v>
      </c>
      <c r="H232" s="16">
        <f t="shared" si="22"/>
        <v>0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0</v>
      </c>
      <c r="N232" s="19" t="s">
        <v>39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0</v>
      </c>
      <c r="Y232" s="16" t="s">
        <v>39</v>
      </c>
      <c r="Z232" s="23">
        <v>0</v>
      </c>
      <c r="AA232" s="22">
        <v>0</v>
      </c>
      <c r="AB232" s="18">
        <v>741</v>
      </c>
      <c r="AC232" s="24" t="s">
        <v>60</v>
      </c>
      <c r="AD232" s="25" t="str">
        <f t="shared" si="23"/>
        <v>F</v>
      </c>
      <c r="AE232" s="18">
        <v>0</v>
      </c>
      <c r="AF232" s="18">
        <v>6668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2038</v>
      </c>
      <c r="B233" s="12" t="str">
        <f t="shared" si="18"/>
        <v>FCST</v>
      </c>
      <c r="C233" s="13" t="s">
        <v>226</v>
      </c>
      <c r="D233" s="14" t="s">
        <v>49</v>
      </c>
      <c r="E233" s="15" t="str">
        <f t="shared" si="19"/>
        <v>前八週無拉料</v>
      </c>
      <c r="F233" s="16">
        <f t="shared" si="20"/>
        <v>0</v>
      </c>
      <c r="G233" s="16" t="str">
        <f t="shared" si="21"/>
        <v>--</v>
      </c>
      <c r="H233" s="16">
        <f t="shared" si="22"/>
        <v>0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39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 t="s">
        <v>39</v>
      </c>
      <c r="Z233" s="23">
        <v>0</v>
      </c>
      <c r="AA233" s="22">
        <v>0</v>
      </c>
      <c r="AB233" s="18">
        <v>152</v>
      </c>
      <c r="AC233" s="24" t="s">
        <v>60</v>
      </c>
      <c r="AD233" s="25" t="str">
        <f t="shared" si="23"/>
        <v>F</v>
      </c>
      <c r="AE233" s="18">
        <v>0</v>
      </c>
      <c r="AF233" s="18">
        <v>1365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2998</v>
      </c>
      <c r="B234" s="12" t="str">
        <f t="shared" si="18"/>
        <v>Normal</v>
      </c>
      <c r="C234" s="13" t="s">
        <v>52</v>
      </c>
      <c r="D234" s="14" t="s">
        <v>53</v>
      </c>
      <c r="E234" s="15">
        <f t="shared" si="19"/>
        <v>0</v>
      </c>
      <c r="F234" s="16" t="str">
        <f t="shared" si="20"/>
        <v>--</v>
      </c>
      <c r="G234" s="16">
        <f t="shared" si="21"/>
        <v>16</v>
      </c>
      <c r="H234" s="16" t="str">
        <f t="shared" si="22"/>
        <v>--</v>
      </c>
      <c r="I234" s="17" t="str">
        <f>IFERROR(VLOOKUP(C234,#REF!,8,FALSE),"")</f>
        <v/>
      </c>
      <c r="J234" s="18">
        <v>6000</v>
      </c>
      <c r="K234" s="18">
        <v>0</v>
      </c>
      <c r="L234" s="17" t="str">
        <f>IFERROR(VLOOKUP(C234,#REF!,11,FALSE),"")</f>
        <v/>
      </c>
      <c r="M234" s="18">
        <v>0</v>
      </c>
      <c r="N234" s="19" t="s">
        <v>50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6000</v>
      </c>
      <c r="Y234" s="16">
        <v>16</v>
      </c>
      <c r="Z234" s="23" t="s">
        <v>39</v>
      </c>
      <c r="AA234" s="22">
        <v>375</v>
      </c>
      <c r="AB234" s="18" t="s">
        <v>39</v>
      </c>
      <c r="AC234" s="24" t="s">
        <v>43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44</v>
      </c>
    </row>
    <row r="235" spans="1:35" ht="16.5" customHeight="1">
      <c r="A235">
        <v>2039</v>
      </c>
      <c r="B235" s="12" t="str">
        <f t="shared" si="18"/>
        <v>Normal</v>
      </c>
      <c r="C235" s="13" t="s">
        <v>87</v>
      </c>
      <c r="D235" s="14" t="s">
        <v>53</v>
      </c>
      <c r="E235" s="15">
        <f t="shared" si="19"/>
        <v>0</v>
      </c>
      <c r="F235" s="16" t="str">
        <f t="shared" si="20"/>
        <v>--</v>
      </c>
      <c r="G235" s="16">
        <f t="shared" si="21"/>
        <v>0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50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>
        <v>0</v>
      </c>
      <c r="Z235" s="23" t="s">
        <v>39</v>
      </c>
      <c r="AA235" s="22">
        <v>500</v>
      </c>
      <c r="AB235" s="18" t="s">
        <v>39</v>
      </c>
      <c r="AC235" s="24" t="s">
        <v>43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2041</v>
      </c>
      <c r="B236" s="12" t="str">
        <f t="shared" si="18"/>
        <v>Normal</v>
      </c>
      <c r="C236" s="13" t="s">
        <v>91</v>
      </c>
      <c r="D236" s="14" t="s">
        <v>53</v>
      </c>
      <c r="E236" s="15">
        <f t="shared" si="19"/>
        <v>0</v>
      </c>
      <c r="F236" s="16">
        <f t="shared" si="20"/>
        <v>0</v>
      </c>
      <c r="G236" s="16">
        <f t="shared" si="21"/>
        <v>0</v>
      </c>
      <c r="H236" s="16">
        <f t="shared" si="22"/>
        <v>0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0</v>
      </c>
      <c r="N236" s="19" t="s">
        <v>50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0</v>
      </c>
      <c r="Y236" s="16">
        <v>0</v>
      </c>
      <c r="Z236" s="23">
        <v>0</v>
      </c>
      <c r="AA236" s="22">
        <v>1250</v>
      </c>
      <c r="AB236" s="18">
        <v>3333</v>
      </c>
      <c r="AC236" s="24">
        <v>2.7</v>
      </c>
      <c r="AD236" s="25">
        <f t="shared" si="23"/>
        <v>150</v>
      </c>
      <c r="AE236" s="18">
        <v>0</v>
      </c>
      <c r="AF236" s="18">
        <v>0</v>
      </c>
      <c r="AG236" s="18">
        <v>90000</v>
      </c>
      <c r="AH236" s="18">
        <v>0</v>
      </c>
      <c r="AI236" s="14" t="s">
        <v>44</v>
      </c>
    </row>
    <row r="237" spans="1:35" ht="16.5" customHeight="1">
      <c r="A237">
        <v>4448</v>
      </c>
      <c r="B237" s="12" t="str">
        <f t="shared" si="18"/>
        <v>Normal</v>
      </c>
      <c r="C237" s="13" t="s">
        <v>152</v>
      </c>
      <c r="D237" s="14" t="s">
        <v>129</v>
      </c>
      <c r="E237" s="15">
        <f t="shared" si="19"/>
        <v>0</v>
      </c>
      <c r="F237" s="16">
        <f t="shared" si="20"/>
        <v>0</v>
      </c>
      <c r="G237" s="16">
        <f t="shared" si="21"/>
        <v>9.6</v>
      </c>
      <c r="H237" s="16">
        <f t="shared" si="22"/>
        <v>7.9</v>
      </c>
      <c r="I237" s="17" t="str">
        <f>IFERROR(VLOOKUP(C237,#REF!,8,FALSE),"")</f>
        <v/>
      </c>
      <c r="J237" s="18">
        <v>36000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47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36000</v>
      </c>
      <c r="Y237" s="16">
        <v>9.6</v>
      </c>
      <c r="Z237" s="23">
        <v>7.9</v>
      </c>
      <c r="AA237" s="22">
        <v>3750</v>
      </c>
      <c r="AB237" s="18">
        <v>4560</v>
      </c>
      <c r="AC237" s="24">
        <v>1.2</v>
      </c>
      <c r="AD237" s="25">
        <f t="shared" si="23"/>
        <v>100</v>
      </c>
      <c r="AE237" s="18">
        <v>0</v>
      </c>
      <c r="AF237" s="18">
        <v>26343</v>
      </c>
      <c r="AG237" s="18">
        <v>14698</v>
      </c>
      <c r="AH237" s="18">
        <v>0</v>
      </c>
      <c r="AI237" s="14" t="s">
        <v>44</v>
      </c>
    </row>
    <row r="238" spans="1:35" ht="16.5" customHeight="1">
      <c r="A238">
        <v>4421</v>
      </c>
      <c r="B238" s="12" t="str">
        <f t="shared" si="18"/>
        <v>Normal</v>
      </c>
      <c r="C238" s="13" t="s">
        <v>159</v>
      </c>
      <c r="D238" s="14" t="s">
        <v>154</v>
      </c>
      <c r="E238" s="15">
        <f t="shared" si="19"/>
        <v>0</v>
      </c>
      <c r="F238" s="16" t="str">
        <f t="shared" si="20"/>
        <v>--</v>
      </c>
      <c r="G238" s="16">
        <f t="shared" si="21"/>
        <v>0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0</v>
      </c>
      <c r="N238" s="19" t="s">
        <v>58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0</v>
      </c>
      <c r="Y238" s="16">
        <v>0</v>
      </c>
      <c r="Z238" s="23" t="s">
        <v>39</v>
      </c>
      <c r="AA238" s="22">
        <v>250</v>
      </c>
      <c r="AB238" s="18" t="s">
        <v>39</v>
      </c>
      <c r="AC238" s="24" t="s">
        <v>43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8753</v>
      </c>
      <c r="B239" s="12" t="str">
        <f t="shared" si="18"/>
        <v>Normal</v>
      </c>
      <c r="C239" s="13" t="s">
        <v>200</v>
      </c>
      <c r="D239" s="14" t="s">
        <v>53</v>
      </c>
      <c r="E239" s="15">
        <f t="shared" si="19"/>
        <v>0</v>
      </c>
      <c r="F239" s="16" t="str">
        <f t="shared" si="20"/>
        <v>--</v>
      </c>
      <c r="G239" s="16">
        <f t="shared" si="21"/>
        <v>0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55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0</v>
      </c>
      <c r="Y239" s="16">
        <v>0</v>
      </c>
      <c r="Z239" s="23" t="s">
        <v>39</v>
      </c>
      <c r="AA239" s="22">
        <v>1125</v>
      </c>
      <c r="AB239" s="18" t="s">
        <v>39</v>
      </c>
      <c r="AC239" s="24" t="s">
        <v>43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3003</v>
      </c>
      <c r="B240" s="12" t="str">
        <f t="shared" si="18"/>
        <v>Normal</v>
      </c>
      <c r="C240" s="13" t="s">
        <v>211</v>
      </c>
      <c r="D240" s="14" t="s">
        <v>49</v>
      </c>
      <c r="E240" s="15">
        <f t="shared" si="19"/>
        <v>8</v>
      </c>
      <c r="F240" s="16" t="str">
        <f t="shared" si="20"/>
        <v>--</v>
      </c>
      <c r="G240" s="16">
        <f t="shared" si="21"/>
        <v>0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12000</v>
      </c>
      <c r="N240" s="19" t="s">
        <v>50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12000</v>
      </c>
      <c r="U240" s="18">
        <v>0</v>
      </c>
      <c r="V240" s="18">
        <v>0</v>
      </c>
      <c r="W240" s="18">
        <v>0</v>
      </c>
      <c r="X240" s="22">
        <v>12000</v>
      </c>
      <c r="Y240" s="16">
        <v>8</v>
      </c>
      <c r="Z240" s="23" t="s">
        <v>39</v>
      </c>
      <c r="AA240" s="22">
        <v>1500</v>
      </c>
      <c r="AB240" s="18" t="s">
        <v>39</v>
      </c>
      <c r="AC240" s="24" t="s">
        <v>43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2076</v>
      </c>
      <c r="B241" s="12" t="str">
        <f t="shared" si="18"/>
        <v>Normal</v>
      </c>
      <c r="C241" s="13" t="s">
        <v>212</v>
      </c>
      <c r="D241" s="14" t="s">
        <v>49</v>
      </c>
      <c r="E241" s="15">
        <f t="shared" si="19"/>
        <v>8</v>
      </c>
      <c r="F241" s="16" t="str">
        <f t="shared" si="20"/>
        <v>--</v>
      </c>
      <c r="G241" s="16">
        <f t="shared" si="21"/>
        <v>0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3000</v>
      </c>
      <c r="N241" s="19" t="s">
        <v>50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3000</v>
      </c>
      <c r="U241" s="18">
        <v>0</v>
      </c>
      <c r="V241" s="18">
        <v>0</v>
      </c>
      <c r="W241" s="18">
        <v>0</v>
      </c>
      <c r="X241" s="22">
        <v>3000</v>
      </c>
      <c r="Y241" s="16">
        <v>8</v>
      </c>
      <c r="Z241" s="23" t="s">
        <v>39</v>
      </c>
      <c r="AA241" s="22">
        <v>375</v>
      </c>
      <c r="AB241" s="18" t="s">
        <v>39</v>
      </c>
      <c r="AC241" s="24" t="s">
        <v>43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3004</v>
      </c>
      <c r="B242" s="12" t="str">
        <f t="shared" si="18"/>
        <v>Normal</v>
      </c>
      <c r="C242" s="13" t="s">
        <v>223</v>
      </c>
      <c r="D242" s="14" t="s">
        <v>49</v>
      </c>
      <c r="E242" s="15">
        <f t="shared" si="19"/>
        <v>0</v>
      </c>
      <c r="F242" s="16" t="str">
        <f t="shared" si="20"/>
        <v>--</v>
      </c>
      <c r="G242" s="16">
        <f t="shared" si="21"/>
        <v>2.7</v>
      </c>
      <c r="H242" s="16" t="str">
        <f t="shared" si="22"/>
        <v>--</v>
      </c>
      <c r="I242" s="17" t="str">
        <f>IFERROR(VLOOKUP(C242,#REF!,8,FALSE),"")</f>
        <v/>
      </c>
      <c r="J242" s="18">
        <v>2000</v>
      </c>
      <c r="K242" s="18">
        <v>2000</v>
      </c>
      <c r="L242" s="17" t="str">
        <f>IFERROR(VLOOKUP(C242,#REF!,11,FALSE),"")</f>
        <v/>
      </c>
      <c r="M242" s="18">
        <v>0</v>
      </c>
      <c r="N242" s="19" t="s">
        <v>50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2000</v>
      </c>
      <c r="Y242" s="16">
        <v>2.7</v>
      </c>
      <c r="Z242" s="23" t="s">
        <v>39</v>
      </c>
      <c r="AA242" s="22">
        <v>750</v>
      </c>
      <c r="AB242" s="18" t="s">
        <v>39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4445</v>
      </c>
      <c r="B243" s="12" t="str">
        <f t="shared" si="18"/>
        <v>Normal</v>
      </c>
      <c r="C243" s="13" t="s">
        <v>258</v>
      </c>
      <c r="D243" s="14" t="s">
        <v>256</v>
      </c>
      <c r="E243" s="15">
        <f t="shared" si="19"/>
        <v>0</v>
      </c>
      <c r="F243" s="16" t="str">
        <f t="shared" si="20"/>
        <v>--</v>
      </c>
      <c r="G243" s="16">
        <f t="shared" si="21"/>
        <v>0.6</v>
      </c>
      <c r="H243" s="16" t="str">
        <f t="shared" si="22"/>
        <v>--</v>
      </c>
      <c r="I243" s="17" t="str">
        <f>IFERROR(VLOOKUP(C243,#REF!,8,FALSE),"")</f>
        <v/>
      </c>
      <c r="J243" s="18">
        <v>20</v>
      </c>
      <c r="K243" s="18">
        <v>20</v>
      </c>
      <c r="L243" s="17" t="str">
        <f>IFERROR(VLOOKUP(C243,#REF!,11,FALSE),"")</f>
        <v/>
      </c>
      <c r="M243" s="18">
        <v>0</v>
      </c>
      <c r="N243" s="19" t="s">
        <v>58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20</v>
      </c>
      <c r="Y243" s="16">
        <v>0.6</v>
      </c>
      <c r="Z243" s="23" t="s">
        <v>39</v>
      </c>
      <c r="AA243" s="22">
        <v>36</v>
      </c>
      <c r="AB243" s="18">
        <v>0</v>
      </c>
      <c r="AC243" s="24" t="s">
        <v>43</v>
      </c>
      <c r="AD243" s="25" t="str">
        <f t="shared" si="23"/>
        <v>E</v>
      </c>
      <c r="AE243" s="18">
        <v>0</v>
      </c>
      <c r="AF243" s="18">
        <v>0</v>
      </c>
      <c r="AG243" s="18">
        <v>32</v>
      </c>
      <c r="AH243" s="18">
        <v>0</v>
      </c>
      <c r="AI243" s="14" t="s">
        <v>44</v>
      </c>
    </row>
    <row r="244" spans="1:35" ht="16.5" customHeight="1">
      <c r="A244">
        <v>2079</v>
      </c>
      <c r="B244" s="12" t="str">
        <f t="shared" si="18"/>
        <v>Normal</v>
      </c>
      <c r="C244" s="13" t="s">
        <v>273</v>
      </c>
      <c r="D244" s="14" t="s">
        <v>154</v>
      </c>
      <c r="E244" s="15">
        <f t="shared" si="19"/>
        <v>4.2</v>
      </c>
      <c r="F244" s="16" t="str">
        <f t="shared" si="20"/>
        <v>--</v>
      </c>
      <c r="G244" s="16">
        <f t="shared" si="21"/>
        <v>0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80</v>
      </c>
      <c r="N244" s="19" t="s">
        <v>58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80</v>
      </c>
      <c r="W244" s="18">
        <v>0</v>
      </c>
      <c r="X244" s="22">
        <v>80</v>
      </c>
      <c r="Y244" s="16">
        <v>4.2</v>
      </c>
      <c r="Z244" s="23" t="s">
        <v>39</v>
      </c>
      <c r="AA244" s="22">
        <v>19</v>
      </c>
      <c r="AB244" s="18" t="s">
        <v>39</v>
      </c>
      <c r="AC244" s="24" t="s">
        <v>43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5186</v>
      </c>
      <c r="B245" s="12" t="str">
        <f t="shared" si="18"/>
        <v>Normal</v>
      </c>
      <c r="C245" s="13" t="s">
        <v>281</v>
      </c>
      <c r="D245" s="14" t="s">
        <v>53</v>
      </c>
      <c r="E245" s="15">
        <f t="shared" si="19"/>
        <v>0</v>
      </c>
      <c r="F245" s="16" t="str">
        <f t="shared" si="20"/>
        <v>--</v>
      </c>
      <c r="G245" s="16">
        <f t="shared" si="21"/>
        <v>5.3</v>
      </c>
      <c r="H245" s="16" t="str">
        <f t="shared" si="22"/>
        <v>--</v>
      </c>
      <c r="I245" s="17" t="str">
        <f>IFERROR(VLOOKUP(C245,#REF!,8,FALSE),"")</f>
        <v/>
      </c>
      <c r="J245" s="18">
        <v>16000</v>
      </c>
      <c r="K245" s="18">
        <v>16000</v>
      </c>
      <c r="L245" s="17" t="str">
        <f>IFERROR(VLOOKUP(C245,#REF!,11,FALSE),"")</f>
        <v/>
      </c>
      <c r="M245" s="18">
        <v>0</v>
      </c>
      <c r="N245" s="19" t="s">
        <v>50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16000</v>
      </c>
      <c r="Y245" s="16">
        <v>5.3</v>
      </c>
      <c r="Z245" s="23" t="s">
        <v>39</v>
      </c>
      <c r="AA245" s="22">
        <v>3000</v>
      </c>
      <c r="AB245" s="18" t="s">
        <v>39</v>
      </c>
      <c r="AC245" s="24" t="s">
        <v>43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4456</v>
      </c>
      <c r="B246" s="12" t="str">
        <f t="shared" si="18"/>
        <v>Normal</v>
      </c>
      <c r="C246" s="13" t="s">
        <v>287</v>
      </c>
      <c r="D246" s="14" t="s">
        <v>53</v>
      </c>
      <c r="E246" s="15">
        <f t="shared" si="19"/>
        <v>0</v>
      </c>
      <c r="F246" s="16" t="str">
        <f t="shared" si="20"/>
        <v>--</v>
      </c>
      <c r="G246" s="16">
        <f t="shared" si="21"/>
        <v>0</v>
      </c>
      <c r="H246" s="16" t="str">
        <f t="shared" si="22"/>
        <v>--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0</v>
      </c>
      <c r="N246" s="19" t="s">
        <v>39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0</v>
      </c>
      <c r="Y246" s="16">
        <v>0</v>
      </c>
      <c r="Z246" s="23" t="s">
        <v>39</v>
      </c>
      <c r="AA246" s="22">
        <v>38</v>
      </c>
      <c r="AB246" s="18" t="s">
        <v>39</v>
      </c>
      <c r="AC246" s="24" t="s">
        <v>43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44</v>
      </c>
    </row>
    <row r="247" spans="1:35" ht="16.5" customHeight="1">
      <c r="A247">
        <v>5344</v>
      </c>
      <c r="B247" s="12" t="str">
        <f t="shared" si="18"/>
        <v>Normal</v>
      </c>
      <c r="C247" s="13" t="s">
        <v>292</v>
      </c>
      <c r="D247" s="14" t="s">
        <v>53</v>
      </c>
      <c r="E247" s="15">
        <f t="shared" si="19"/>
        <v>0</v>
      </c>
      <c r="F247" s="16" t="str">
        <f t="shared" si="20"/>
        <v>--</v>
      </c>
      <c r="G247" s="16">
        <f t="shared" si="21"/>
        <v>8</v>
      </c>
      <c r="H247" s="16" t="str">
        <f t="shared" si="22"/>
        <v>--</v>
      </c>
      <c r="I247" s="17" t="str">
        <f>IFERROR(VLOOKUP(C247,#REF!,8,FALSE),"")</f>
        <v/>
      </c>
      <c r="J247" s="18">
        <v>1000</v>
      </c>
      <c r="K247" s="18">
        <v>0</v>
      </c>
      <c r="L247" s="17" t="str">
        <f>IFERROR(VLOOKUP(C247,#REF!,11,FALSE),"")</f>
        <v/>
      </c>
      <c r="M247" s="18">
        <v>0</v>
      </c>
      <c r="N247" s="19" t="s">
        <v>55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1000</v>
      </c>
      <c r="Y247" s="16">
        <v>8</v>
      </c>
      <c r="Z247" s="23" t="s">
        <v>39</v>
      </c>
      <c r="AA247" s="22">
        <v>125</v>
      </c>
      <c r="AB247" s="18" t="s">
        <v>39</v>
      </c>
      <c r="AC247" s="24" t="s">
        <v>43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44</v>
      </c>
    </row>
    <row r="248" spans="1:35" ht="16.5" customHeight="1">
      <c r="A248">
        <v>9006</v>
      </c>
      <c r="B248" s="12" t="str">
        <f t="shared" si="18"/>
        <v>Normal</v>
      </c>
      <c r="C248" s="13" t="s">
        <v>293</v>
      </c>
      <c r="D248" s="14" t="s">
        <v>53</v>
      </c>
      <c r="E248" s="15">
        <f t="shared" si="19"/>
        <v>0</v>
      </c>
      <c r="F248" s="16" t="str">
        <f t="shared" si="20"/>
        <v>--</v>
      </c>
      <c r="G248" s="16">
        <f t="shared" si="21"/>
        <v>0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0</v>
      </c>
      <c r="N248" s="19" t="s">
        <v>55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0</v>
      </c>
      <c r="Y248" s="16">
        <v>0</v>
      </c>
      <c r="Z248" s="23" t="s">
        <v>39</v>
      </c>
      <c r="AA248" s="22">
        <v>125</v>
      </c>
      <c r="AB248" s="18" t="s">
        <v>39</v>
      </c>
      <c r="AC248" s="24" t="s">
        <v>43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2085</v>
      </c>
      <c r="B249" s="12" t="str">
        <f t="shared" si="18"/>
        <v>Normal</v>
      </c>
      <c r="C249" s="13" t="s">
        <v>320</v>
      </c>
      <c r="D249" s="14" t="s">
        <v>53</v>
      </c>
      <c r="E249" s="15">
        <f t="shared" si="19"/>
        <v>0.1</v>
      </c>
      <c r="F249" s="16">
        <f t="shared" si="20"/>
        <v>0</v>
      </c>
      <c r="G249" s="16">
        <f t="shared" si="21"/>
        <v>0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4</v>
      </c>
      <c r="N249" s="19" t="s">
        <v>50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4</v>
      </c>
      <c r="U249" s="18">
        <v>0</v>
      </c>
      <c r="V249" s="18">
        <v>0</v>
      </c>
      <c r="W249" s="18">
        <v>0</v>
      </c>
      <c r="X249" s="22">
        <v>4</v>
      </c>
      <c r="Y249" s="16">
        <v>0.1</v>
      </c>
      <c r="Z249" s="23">
        <v>0</v>
      </c>
      <c r="AA249" s="22">
        <v>51</v>
      </c>
      <c r="AB249" s="18">
        <v>2547</v>
      </c>
      <c r="AC249" s="24">
        <v>49.9</v>
      </c>
      <c r="AD249" s="25">
        <f t="shared" si="23"/>
        <v>150</v>
      </c>
      <c r="AE249" s="18">
        <v>0</v>
      </c>
      <c r="AF249" s="18">
        <v>6576</v>
      </c>
      <c r="AG249" s="18">
        <v>24210</v>
      </c>
      <c r="AH249" s="18">
        <v>0</v>
      </c>
      <c r="AI249" s="14" t="s">
        <v>44</v>
      </c>
    </row>
    <row r="250" spans="1:35" ht="16.5" customHeight="1">
      <c r="A250">
        <v>4232</v>
      </c>
      <c r="B250" s="12" t="str">
        <f t="shared" si="18"/>
        <v>Normal</v>
      </c>
      <c r="C250" s="13" t="s">
        <v>321</v>
      </c>
      <c r="D250" s="14" t="s">
        <v>53</v>
      </c>
      <c r="E250" s="15">
        <f t="shared" si="19"/>
        <v>0</v>
      </c>
      <c r="F250" s="16" t="str">
        <f t="shared" si="20"/>
        <v>--</v>
      </c>
      <c r="G250" s="16">
        <f t="shared" si="21"/>
        <v>0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0</v>
      </c>
      <c r="N250" s="19" t="s">
        <v>50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0</v>
      </c>
      <c r="W250" s="18">
        <v>0</v>
      </c>
      <c r="X250" s="22">
        <v>0</v>
      </c>
      <c r="Y250" s="16">
        <v>0</v>
      </c>
      <c r="Z250" s="23" t="s">
        <v>39</v>
      </c>
      <c r="AA250" s="22">
        <v>49</v>
      </c>
      <c r="AB250" s="18" t="s">
        <v>39</v>
      </c>
      <c r="AC250" s="24" t="s">
        <v>43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9010</v>
      </c>
      <c r="B251" s="12" t="str">
        <f t="shared" si="18"/>
        <v>Normal</v>
      </c>
      <c r="C251" s="13" t="s">
        <v>332</v>
      </c>
      <c r="D251" s="14" t="s">
        <v>57</v>
      </c>
      <c r="E251" s="15">
        <f t="shared" si="19"/>
        <v>0</v>
      </c>
      <c r="F251" s="16" t="str">
        <f t="shared" si="20"/>
        <v>--</v>
      </c>
      <c r="G251" s="16">
        <f t="shared" si="21"/>
        <v>0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0</v>
      </c>
      <c r="N251" s="19" t="s">
        <v>58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0</v>
      </c>
      <c r="Y251" s="16">
        <v>0</v>
      </c>
      <c r="Z251" s="23" t="s">
        <v>39</v>
      </c>
      <c r="AA251" s="22">
        <v>25</v>
      </c>
      <c r="AB251" s="18" t="s">
        <v>39</v>
      </c>
      <c r="AC251" s="24" t="s">
        <v>43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9011</v>
      </c>
      <c r="B252" s="12" t="str">
        <f t="shared" si="18"/>
        <v>Normal</v>
      </c>
      <c r="C252" s="13" t="s">
        <v>333</v>
      </c>
      <c r="D252" s="14" t="s">
        <v>57</v>
      </c>
      <c r="E252" s="15">
        <f t="shared" si="19"/>
        <v>1.3</v>
      </c>
      <c r="F252" s="16" t="str">
        <f t="shared" si="20"/>
        <v>--</v>
      </c>
      <c r="G252" s="16">
        <f t="shared" si="21"/>
        <v>0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55</v>
      </c>
      <c r="N252" s="19" t="s">
        <v>39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55</v>
      </c>
      <c r="U252" s="18">
        <v>0</v>
      </c>
      <c r="V252" s="18">
        <v>0</v>
      </c>
      <c r="W252" s="18">
        <v>0</v>
      </c>
      <c r="X252" s="22">
        <v>55</v>
      </c>
      <c r="Y252" s="16">
        <v>1.3</v>
      </c>
      <c r="Z252" s="23" t="s">
        <v>39</v>
      </c>
      <c r="AA252" s="22">
        <v>43</v>
      </c>
      <c r="AB252" s="18" t="s">
        <v>39</v>
      </c>
      <c r="AC252" s="24" t="s">
        <v>43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44</v>
      </c>
    </row>
    <row r="253" spans="1:35" ht="16.5" customHeight="1">
      <c r="A253">
        <v>5107</v>
      </c>
      <c r="B253" s="12" t="str">
        <f t="shared" si="18"/>
        <v>Normal</v>
      </c>
      <c r="C253" s="13" t="s">
        <v>334</v>
      </c>
      <c r="D253" s="14" t="s">
        <v>57</v>
      </c>
      <c r="E253" s="15">
        <f t="shared" si="19"/>
        <v>0</v>
      </c>
      <c r="F253" s="16" t="str">
        <f t="shared" si="20"/>
        <v>--</v>
      </c>
      <c r="G253" s="16">
        <f t="shared" si="21"/>
        <v>0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0</v>
      </c>
      <c r="N253" s="19" t="s">
        <v>58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0</v>
      </c>
      <c r="Y253" s="16">
        <v>0</v>
      </c>
      <c r="Z253" s="23" t="s">
        <v>39</v>
      </c>
      <c r="AA253" s="22">
        <v>25</v>
      </c>
      <c r="AB253" s="18" t="s">
        <v>39</v>
      </c>
      <c r="AC253" s="24" t="s">
        <v>43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44</v>
      </c>
    </row>
    <row r="254" spans="1:35" ht="16.5" customHeight="1">
      <c r="A254">
        <v>9009</v>
      </c>
      <c r="B254" s="12" t="str">
        <f t="shared" si="18"/>
        <v>Normal</v>
      </c>
      <c r="C254" s="13" t="s">
        <v>339</v>
      </c>
      <c r="D254" s="14" t="s">
        <v>57</v>
      </c>
      <c r="E254" s="15">
        <f t="shared" si="19"/>
        <v>0</v>
      </c>
      <c r="F254" s="16">
        <f t="shared" si="20"/>
        <v>0</v>
      </c>
      <c r="G254" s="16">
        <f t="shared" si="21"/>
        <v>5.3</v>
      </c>
      <c r="H254" s="16">
        <f t="shared" si="22"/>
        <v>3</v>
      </c>
      <c r="I254" s="17" t="str">
        <f>IFERROR(VLOOKUP(C254,#REF!,8,FALSE),"")</f>
        <v/>
      </c>
      <c r="J254" s="18">
        <v>40000</v>
      </c>
      <c r="K254" s="18">
        <v>40000</v>
      </c>
      <c r="L254" s="17" t="str">
        <f>IFERROR(VLOOKUP(C254,#REF!,11,FALSE),"")</f>
        <v/>
      </c>
      <c r="M254" s="18">
        <v>0</v>
      </c>
      <c r="N254" s="19" t="s">
        <v>47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40000</v>
      </c>
      <c r="Y254" s="16">
        <v>5.3</v>
      </c>
      <c r="Z254" s="23">
        <v>3</v>
      </c>
      <c r="AA254" s="22">
        <v>7500</v>
      </c>
      <c r="AB254" s="18">
        <v>13386</v>
      </c>
      <c r="AC254" s="24">
        <v>1.8</v>
      </c>
      <c r="AD254" s="25">
        <f t="shared" si="23"/>
        <v>100</v>
      </c>
      <c r="AE254" s="18">
        <v>0</v>
      </c>
      <c r="AF254" s="18">
        <v>120483</v>
      </c>
      <c r="AG254" s="18">
        <v>0</v>
      </c>
      <c r="AH254" s="18">
        <v>0</v>
      </c>
      <c r="AI254" s="14" t="s">
        <v>44</v>
      </c>
    </row>
    <row r="255" spans="1:35" ht="16.5" customHeight="1">
      <c r="A255">
        <v>9007</v>
      </c>
      <c r="B255" s="12" t="str">
        <f t="shared" si="18"/>
        <v>OverStock</v>
      </c>
      <c r="C255" s="13" t="s">
        <v>54</v>
      </c>
      <c r="D255" s="14" t="s">
        <v>53</v>
      </c>
      <c r="E255" s="15">
        <f t="shared" si="19"/>
        <v>15.2</v>
      </c>
      <c r="F255" s="16" t="str">
        <f t="shared" si="20"/>
        <v>--</v>
      </c>
      <c r="G255" s="16">
        <f t="shared" si="21"/>
        <v>6.4</v>
      </c>
      <c r="H255" s="16" t="str">
        <f t="shared" si="22"/>
        <v>--</v>
      </c>
      <c r="I255" s="17" t="str">
        <f>IFERROR(VLOOKUP(C255,#REF!,8,FALSE),"")</f>
        <v/>
      </c>
      <c r="J255" s="18">
        <v>215000</v>
      </c>
      <c r="K255" s="18">
        <v>195000</v>
      </c>
      <c r="L255" s="17" t="str">
        <f>IFERROR(VLOOKUP(C255,#REF!,11,FALSE),"")</f>
        <v/>
      </c>
      <c r="M255" s="18">
        <v>507500</v>
      </c>
      <c r="N255" s="19" t="s">
        <v>55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255000</v>
      </c>
      <c r="U255" s="18">
        <v>0</v>
      </c>
      <c r="V255" s="18">
        <v>252500</v>
      </c>
      <c r="W255" s="18">
        <v>0</v>
      </c>
      <c r="X255" s="22">
        <v>722500</v>
      </c>
      <c r="Y255" s="16">
        <v>21.6</v>
      </c>
      <c r="Z255" s="23" t="s">
        <v>39</v>
      </c>
      <c r="AA255" s="22">
        <v>33438</v>
      </c>
      <c r="AB255" s="18" t="s">
        <v>39</v>
      </c>
      <c r="AC255" s="24" t="s">
        <v>43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44</v>
      </c>
    </row>
    <row r="256" spans="1:35" ht="16.5" customHeight="1">
      <c r="A256">
        <v>2090</v>
      </c>
      <c r="B256" s="12" t="str">
        <f t="shared" si="18"/>
        <v>OverStock</v>
      </c>
      <c r="C256" s="13" t="s">
        <v>272</v>
      </c>
      <c r="D256" s="14" t="s">
        <v>154</v>
      </c>
      <c r="E256" s="15">
        <f t="shared" si="19"/>
        <v>56</v>
      </c>
      <c r="F256" s="16">
        <f t="shared" si="20"/>
        <v>21</v>
      </c>
      <c r="G256" s="16">
        <f t="shared" si="21"/>
        <v>0</v>
      </c>
      <c r="H256" s="16">
        <f t="shared" si="22"/>
        <v>0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28000</v>
      </c>
      <c r="N256" s="19" t="s">
        <v>58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28000</v>
      </c>
      <c r="U256" s="18">
        <v>0</v>
      </c>
      <c r="V256" s="18">
        <v>0</v>
      </c>
      <c r="W256" s="18">
        <v>0</v>
      </c>
      <c r="X256" s="22">
        <v>28000</v>
      </c>
      <c r="Y256" s="16">
        <v>56</v>
      </c>
      <c r="Z256" s="23">
        <v>21</v>
      </c>
      <c r="AA256" s="22">
        <v>500</v>
      </c>
      <c r="AB256" s="18">
        <v>1332</v>
      </c>
      <c r="AC256" s="24">
        <v>2.7</v>
      </c>
      <c r="AD256" s="25">
        <f t="shared" si="23"/>
        <v>150</v>
      </c>
      <c r="AE256" s="18">
        <v>0</v>
      </c>
      <c r="AF256" s="18">
        <v>12000</v>
      </c>
      <c r="AG256" s="18">
        <v>0</v>
      </c>
      <c r="AH256" s="18">
        <v>0</v>
      </c>
      <c r="AI256" s="14" t="s">
        <v>44</v>
      </c>
    </row>
    <row r="257" spans="1:35" ht="16.5" customHeight="1">
      <c r="A257">
        <v>5072</v>
      </c>
      <c r="B257" s="12" t="str">
        <f t="shared" si="18"/>
        <v>OverStock</v>
      </c>
      <c r="C257" s="13" t="s">
        <v>298</v>
      </c>
      <c r="D257" s="14" t="s">
        <v>53</v>
      </c>
      <c r="E257" s="15">
        <f t="shared" si="19"/>
        <v>21.6</v>
      </c>
      <c r="F257" s="16" t="str">
        <f t="shared" si="20"/>
        <v>--</v>
      </c>
      <c r="G257" s="16">
        <f t="shared" si="21"/>
        <v>0</v>
      </c>
      <c r="H257" s="16" t="str">
        <f t="shared" si="22"/>
        <v>--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1970</v>
      </c>
      <c r="N257" s="19" t="s">
        <v>50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1970</v>
      </c>
      <c r="U257" s="18">
        <v>0</v>
      </c>
      <c r="V257" s="18">
        <v>0</v>
      </c>
      <c r="W257" s="18">
        <v>0</v>
      </c>
      <c r="X257" s="22">
        <v>1970</v>
      </c>
      <c r="Y257" s="16">
        <v>21.6</v>
      </c>
      <c r="Z257" s="23" t="s">
        <v>39</v>
      </c>
      <c r="AA257" s="22">
        <v>91</v>
      </c>
      <c r="AB257" s="18" t="s">
        <v>39</v>
      </c>
      <c r="AC257" s="24" t="s">
        <v>43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44</v>
      </c>
    </row>
    <row r="258" spans="1:35" ht="16.5" customHeight="1">
      <c r="A258">
        <v>3146</v>
      </c>
      <c r="B258" s="12" t="str">
        <f t="shared" si="18"/>
        <v>OverStock</v>
      </c>
      <c r="C258" s="13" t="s">
        <v>300</v>
      </c>
      <c r="D258" s="14" t="s">
        <v>53</v>
      </c>
      <c r="E258" s="15">
        <f t="shared" si="19"/>
        <v>156.30000000000001</v>
      </c>
      <c r="F258" s="16" t="str">
        <f t="shared" si="20"/>
        <v>--</v>
      </c>
      <c r="G258" s="16">
        <f t="shared" si="21"/>
        <v>0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2500</v>
      </c>
      <c r="N258" s="19" t="s">
        <v>55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2500</v>
      </c>
      <c r="U258" s="18">
        <v>0</v>
      </c>
      <c r="V258" s="18">
        <v>0</v>
      </c>
      <c r="W258" s="18">
        <v>0</v>
      </c>
      <c r="X258" s="22">
        <v>2500</v>
      </c>
      <c r="Y258" s="16">
        <v>156.30000000000001</v>
      </c>
      <c r="Z258" s="23" t="s">
        <v>39</v>
      </c>
      <c r="AA258" s="22">
        <v>16</v>
      </c>
      <c r="AB258" s="18" t="s">
        <v>39</v>
      </c>
      <c r="AC258" s="24" t="s">
        <v>43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44</v>
      </c>
    </row>
    <row r="259" spans="1:35" ht="16.5" customHeight="1">
      <c r="A259">
        <v>9005</v>
      </c>
      <c r="B259" s="12" t="str">
        <f t="shared" si="18"/>
        <v>OverStock</v>
      </c>
      <c r="C259" s="13" t="s">
        <v>319</v>
      </c>
      <c r="D259" s="14" t="s">
        <v>53</v>
      </c>
      <c r="E259" s="15">
        <f t="shared" si="19"/>
        <v>0.2</v>
      </c>
      <c r="F259" s="16">
        <f t="shared" si="20"/>
        <v>0.1</v>
      </c>
      <c r="G259" s="16">
        <f t="shared" si="21"/>
        <v>27</v>
      </c>
      <c r="H259" s="16">
        <f t="shared" si="22"/>
        <v>9.6</v>
      </c>
      <c r="I259" s="17" t="str">
        <f>IFERROR(VLOOKUP(C259,#REF!,8,FALSE),"")</f>
        <v/>
      </c>
      <c r="J259" s="18">
        <v>152550</v>
      </c>
      <c r="K259" s="18">
        <v>0</v>
      </c>
      <c r="L259" s="17" t="str">
        <f>IFERROR(VLOOKUP(C259,#REF!,11,FALSE),"")</f>
        <v/>
      </c>
      <c r="M259" s="18">
        <v>1169</v>
      </c>
      <c r="N259" s="19" t="s">
        <v>50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1169</v>
      </c>
      <c r="U259" s="18">
        <v>0</v>
      </c>
      <c r="V259" s="18">
        <v>0</v>
      </c>
      <c r="W259" s="18">
        <v>0</v>
      </c>
      <c r="X259" s="22">
        <v>153719</v>
      </c>
      <c r="Y259" s="16">
        <v>27.2</v>
      </c>
      <c r="Z259" s="23">
        <v>9.6999999999999993</v>
      </c>
      <c r="AA259" s="22">
        <v>5655</v>
      </c>
      <c r="AB259" s="18">
        <v>15810</v>
      </c>
      <c r="AC259" s="24">
        <v>2.8</v>
      </c>
      <c r="AD259" s="25">
        <f t="shared" si="23"/>
        <v>150</v>
      </c>
      <c r="AE259" s="18">
        <v>0</v>
      </c>
      <c r="AF259" s="18">
        <v>88839</v>
      </c>
      <c r="AG259" s="18">
        <v>72393</v>
      </c>
      <c r="AH259" s="18">
        <v>0</v>
      </c>
      <c r="AI259" s="14" t="s">
        <v>44</v>
      </c>
    </row>
    <row r="260" spans="1:35" ht="16.5" customHeight="1">
      <c r="A260">
        <v>2093</v>
      </c>
      <c r="B260" s="12" t="str">
        <f t="shared" ref="B260:B280" si="24">IF(OR(AA260=0,LEN(AA260)=0)*OR(AB260=0,LEN(AB260)=0),IF(X260&gt;0,"ZeroZero","None"),IF(IF(LEN(Y260)=0,0,Y260)&gt;16,"OverStock",IF(AA260=0,"FCST","Normal")))</f>
        <v>ZeroZero</v>
      </c>
      <c r="C260" s="13" t="s">
        <v>56</v>
      </c>
      <c r="D260" s="14" t="s">
        <v>57</v>
      </c>
      <c r="E260" s="15" t="str">
        <f t="shared" ref="E260:E280" si="25">IF(AA260=0,"前八週無拉料",ROUND(M260/AA260,1))</f>
        <v>前八週無拉料</v>
      </c>
      <c r="F260" s="16" t="str">
        <f t="shared" ref="F260:F280" si="26">IF(OR(AB260=0,LEN(AB260)=0),"--",ROUND(M260/AB260,1))</f>
        <v>--</v>
      </c>
      <c r="G260" s="16" t="str">
        <f t="shared" ref="G260:G280" si="27">IF(AA260=0,"--",ROUND(J260/AA260,1))</f>
        <v>--</v>
      </c>
      <c r="H260" s="16" t="str">
        <f t="shared" ref="H260:H280" si="28">IF(OR(AB260=0,LEN(AB260)=0),"--",ROUND(J260/AB260,1))</f>
        <v>--</v>
      </c>
      <c r="I260" s="17" t="str">
        <f>IFERROR(VLOOKUP(C260,#REF!,8,FALSE),"")</f>
        <v/>
      </c>
      <c r="J260" s="18">
        <v>100</v>
      </c>
      <c r="K260" s="18">
        <v>0</v>
      </c>
      <c r="L260" s="17" t="str">
        <f>IFERROR(VLOOKUP(C260,#REF!,11,FALSE),"")</f>
        <v/>
      </c>
      <c r="M260" s="18">
        <v>0</v>
      </c>
      <c r="N260" s="19" t="s">
        <v>39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100</v>
      </c>
      <c r="Y260" s="16" t="s">
        <v>39</v>
      </c>
      <c r="Z260" s="23" t="s">
        <v>39</v>
      </c>
      <c r="AA260" s="22">
        <v>0</v>
      </c>
      <c r="AB260" s="18" t="s">
        <v>39</v>
      </c>
      <c r="AC260" s="24" t="s">
        <v>43</v>
      </c>
      <c r="AD260" s="25" t="str">
        <f t="shared" ref="AD260:AD280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44</v>
      </c>
    </row>
    <row r="261" spans="1:35" ht="16.5" customHeight="1">
      <c r="A261">
        <v>4411</v>
      </c>
      <c r="B261" s="12" t="str">
        <f t="shared" si="24"/>
        <v>ZeroZero</v>
      </c>
      <c r="C261" s="13" t="s">
        <v>82</v>
      </c>
      <c r="D261" s="14" t="s">
        <v>78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17" t="str">
        <f>IFERROR(VLOOKUP(C261,#REF!,8,FALSE),"")</f>
        <v/>
      </c>
      <c r="J261" s="18">
        <v>2500</v>
      </c>
      <c r="K261" s="18">
        <v>0</v>
      </c>
      <c r="L261" s="17" t="str">
        <f>IFERROR(VLOOKUP(C261,#REF!,11,FALSE),"")</f>
        <v/>
      </c>
      <c r="M261" s="18">
        <v>0</v>
      </c>
      <c r="N261" s="19" t="s">
        <v>39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2500</v>
      </c>
      <c r="Y261" s="16" t="s">
        <v>39</v>
      </c>
      <c r="Z261" s="23" t="s">
        <v>39</v>
      </c>
      <c r="AA261" s="22">
        <v>0</v>
      </c>
      <c r="AB261" s="18" t="s">
        <v>39</v>
      </c>
      <c r="AC261" s="24" t="s">
        <v>43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44</v>
      </c>
    </row>
    <row r="262" spans="1:35" ht="16.5" customHeight="1">
      <c r="A262">
        <v>3246</v>
      </c>
      <c r="B262" s="12" t="str">
        <f t="shared" si="24"/>
        <v>ZeroZero</v>
      </c>
      <c r="C262" s="13" t="s">
        <v>85</v>
      </c>
      <c r="D262" s="14" t="s">
        <v>86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6000</v>
      </c>
      <c r="K262" s="18">
        <v>6000</v>
      </c>
      <c r="L262" s="17" t="str">
        <f>IFERROR(VLOOKUP(C262,#REF!,11,FALSE),"")</f>
        <v/>
      </c>
      <c r="M262" s="18">
        <v>0</v>
      </c>
      <c r="N262" s="19" t="s">
        <v>58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6000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43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44</v>
      </c>
    </row>
    <row r="263" spans="1:35" ht="16.5" customHeight="1">
      <c r="A263">
        <v>4214</v>
      </c>
      <c r="B263" s="12" t="str">
        <f t="shared" si="24"/>
        <v>ZeroZero</v>
      </c>
      <c r="C263" s="13" t="s">
        <v>93</v>
      </c>
      <c r="D263" s="14" t="s">
        <v>57</v>
      </c>
      <c r="E263" s="15" t="str">
        <f t="shared" si="25"/>
        <v>前八週無拉料</v>
      </c>
      <c r="F263" s="16" t="str">
        <f t="shared" si="26"/>
        <v>--</v>
      </c>
      <c r="G263" s="16" t="str">
        <f t="shared" si="27"/>
        <v>--</v>
      </c>
      <c r="H263" s="16" t="str">
        <f t="shared" si="28"/>
        <v>--</v>
      </c>
      <c r="I263" s="17" t="str">
        <f>IFERROR(VLOOKUP(C263,#REF!,8,FALSE),"")</f>
        <v/>
      </c>
      <c r="J263" s="18">
        <v>820</v>
      </c>
      <c r="K263" s="18">
        <v>0</v>
      </c>
      <c r="L263" s="17" t="str">
        <f>IFERROR(VLOOKUP(C263,#REF!,11,FALSE),"")</f>
        <v/>
      </c>
      <c r="M263" s="18">
        <v>0</v>
      </c>
      <c r="N263" s="19" t="s">
        <v>39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0</v>
      </c>
      <c r="W263" s="18">
        <v>0</v>
      </c>
      <c r="X263" s="22">
        <v>820</v>
      </c>
      <c r="Y263" s="16" t="s">
        <v>39</v>
      </c>
      <c r="Z263" s="23" t="s">
        <v>39</v>
      </c>
      <c r="AA263" s="22">
        <v>0</v>
      </c>
      <c r="AB263" s="18" t="s">
        <v>39</v>
      </c>
      <c r="AC263" s="24" t="s">
        <v>43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44</v>
      </c>
    </row>
    <row r="264" spans="1:35" ht="16.5" customHeight="1">
      <c r="A264">
        <v>2105</v>
      </c>
      <c r="B264" s="12" t="str">
        <f t="shared" si="24"/>
        <v>ZeroZero</v>
      </c>
      <c r="C264" s="13" t="s">
        <v>123</v>
      </c>
      <c r="D264" s="14" t="s">
        <v>41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60000</v>
      </c>
      <c r="K264" s="18">
        <v>0</v>
      </c>
      <c r="L264" s="17" t="str">
        <f>IFERROR(VLOOKUP(C264,#REF!,11,FALSE),"")</f>
        <v/>
      </c>
      <c r="M264" s="18">
        <v>0</v>
      </c>
      <c r="N264" s="19" t="s">
        <v>39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0</v>
      </c>
      <c r="W264" s="18">
        <v>0</v>
      </c>
      <c r="X264" s="22">
        <v>60000</v>
      </c>
      <c r="Y264" s="16" t="s">
        <v>39</v>
      </c>
      <c r="Z264" s="23" t="s">
        <v>39</v>
      </c>
      <c r="AA264" s="22">
        <v>0</v>
      </c>
      <c r="AB264" s="18" t="s">
        <v>39</v>
      </c>
      <c r="AC264" s="24" t="s">
        <v>43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44</v>
      </c>
    </row>
    <row r="265" spans="1:35" ht="16.5" customHeight="1">
      <c r="A265">
        <v>3159</v>
      </c>
      <c r="B265" s="12" t="str">
        <f t="shared" si="24"/>
        <v>ZeroZero</v>
      </c>
      <c r="C265" s="13" t="s">
        <v>124</v>
      </c>
      <c r="D265" s="14" t="s">
        <v>41</v>
      </c>
      <c r="E265" s="15" t="str">
        <f t="shared" si="25"/>
        <v>前八週無拉料</v>
      </c>
      <c r="F265" s="16" t="str">
        <f t="shared" si="26"/>
        <v>--</v>
      </c>
      <c r="G265" s="16" t="str">
        <f t="shared" si="27"/>
        <v>--</v>
      </c>
      <c r="H265" s="16" t="str">
        <f t="shared" si="28"/>
        <v>--</v>
      </c>
      <c r="I265" s="17" t="str">
        <f>IFERROR(VLOOKUP(C265,#REF!,8,FALSE),"")</f>
        <v/>
      </c>
      <c r="J265" s="18">
        <v>735000</v>
      </c>
      <c r="K265" s="18">
        <v>42000</v>
      </c>
      <c r="L265" s="17" t="str">
        <f>IFERROR(VLOOKUP(C265,#REF!,11,FALSE),"")</f>
        <v/>
      </c>
      <c r="M265" s="18">
        <v>0</v>
      </c>
      <c r="N265" s="19" t="s">
        <v>47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0</v>
      </c>
      <c r="W265" s="18">
        <v>0</v>
      </c>
      <c r="X265" s="22">
        <v>735000</v>
      </c>
      <c r="Y265" s="16" t="s">
        <v>39</v>
      </c>
      <c r="Z265" s="23" t="s">
        <v>39</v>
      </c>
      <c r="AA265" s="22">
        <v>0</v>
      </c>
      <c r="AB265" s="18" t="s">
        <v>39</v>
      </c>
      <c r="AC265" s="24" t="s">
        <v>43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44</v>
      </c>
    </row>
    <row r="266" spans="1:35" ht="16.5" customHeight="1">
      <c r="A266">
        <v>2106</v>
      </c>
      <c r="B266" s="12" t="str">
        <f t="shared" si="24"/>
        <v>ZeroZero</v>
      </c>
      <c r="C266" s="13" t="s">
        <v>125</v>
      </c>
      <c r="D266" s="14" t="s">
        <v>41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2500</v>
      </c>
      <c r="K266" s="18">
        <v>2500</v>
      </c>
      <c r="L266" s="17" t="str">
        <f>IFERROR(VLOOKUP(C266,#REF!,11,FALSE),"")</f>
        <v/>
      </c>
      <c r="M266" s="18">
        <v>0</v>
      </c>
      <c r="N266" s="19" t="s">
        <v>47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2500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43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44</v>
      </c>
    </row>
    <row r="267" spans="1:35" ht="16.5" customHeight="1">
      <c r="A267">
        <v>2107</v>
      </c>
      <c r="B267" s="12" t="str">
        <f t="shared" si="24"/>
        <v>ZeroZero</v>
      </c>
      <c r="C267" s="13" t="s">
        <v>126</v>
      </c>
      <c r="D267" s="14" t="s">
        <v>41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17" t="str">
        <f>IFERROR(VLOOKUP(C267,#REF!,8,FALSE),"")</f>
        <v/>
      </c>
      <c r="J267" s="18">
        <v>187500</v>
      </c>
      <c r="K267" s="18">
        <v>0</v>
      </c>
      <c r="L267" s="17" t="str">
        <f>IFERROR(VLOOKUP(C267,#REF!,11,FALSE),"")</f>
        <v/>
      </c>
      <c r="M267" s="18">
        <v>0</v>
      </c>
      <c r="N267" s="19" t="s">
        <v>47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187500</v>
      </c>
      <c r="Y267" s="16" t="s">
        <v>39</v>
      </c>
      <c r="Z267" s="23" t="s">
        <v>39</v>
      </c>
      <c r="AA267" s="22">
        <v>0</v>
      </c>
      <c r="AB267" s="18" t="s">
        <v>39</v>
      </c>
      <c r="AC267" s="24" t="s">
        <v>43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44</v>
      </c>
    </row>
    <row r="268" spans="1:35" ht="16.5" customHeight="1">
      <c r="A268">
        <v>4007</v>
      </c>
      <c r="B268" s="12" t="str">
        <f t="shared" si="24"/>
        <v>ZeroZero</v>
      </c>
      <c r="C268" s="13" t="s">
        <v>144</v>
      </c>
      <c r="D268" s="14" t="s">
        <v>129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17" t="str">
        <f>IFERROR(VLOOKUP(C268,#REF!,8,FALSE),"")</f>
        <v/>
      </c>
      <c r="J268" s="18">
        <v>10000</v>
      </c>
      <c r="K268" s="18">
        <v>10000</v>
      </c>
      <c r="L268" s="17" t="str">
        <f>IFERROR(VLOOKUP(C268,#REF!,11,FALSE),"")</f>
        <v/>
      </c>
      <c r="M268" s="18">
        <v>0</v>
      </c>
      <c r="N268" s="19" t="s">
        <v>39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10000</v>
      </c>
      <c r="Y268" s="16" t="s">
        <v>39</v>
      </c>
      <c r="Z268" s="23" t="s">
        <v>39</v>
      </c>
      <c r="AA268" s="22">
        <v>0</v>
      </c>
      <c r="AB268" s="18">
        <v>0</v>
      </c>
      <c r="AC268" s="24" t="s">
        <v>43</v>
      </c>
      <c r="AD268" s="25" t="str">
        <f t="shared" si="29"/>
        <v>E</v>
      </c>
      <c r="AE268" s="18">
        <v>0</v>
      </c>
      <c r="AF268" s="18">
        <v>0</v>
      </c>
      <c r="AG268" s="18">
        <v>2378</v>
      </c>
      <c r="AH268" s="18">
        <v>0</v>
      </c>
      <c r="AI268" s="14" t="s">
        <v>44</v>
      </c>
    </row>
    <row r="269" spans="1:35" ht="16.5" customHeight="1">
      <c r="A269">
        <v>2110</v>
      </c>
      <c r="B269" s="12" t="str">
        <f t="shared" si="24"/>
        <v>ZeroZero</v>
      </c>
      <c r="C269" s="13" t="s">
        <v>179</v>
      </c>
      <c r="D269" s="14" t="s">
        <v>53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17" t="str">
        <f>IFERROR(VLOOKUP(C269,#REF!,8,FALSE),"")</f>
        <v/>
      </c>
      <c r="J269" s="18">
        <v>3000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55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3000</v>
      </c>
      <c r="Y269" s="16" t="s">
        <v>39</v>
      </c>
      <c r="Z269" s="23" t="s">
        <v>39</v>
      </c>
      <c r="AA269" s="22">
        <v>0</v>
      </c>
      <c r="AB269" s="18" t="s">
        <v>39</v>
      </c>
      <c r="AC269" s="24" t="s">
        <v>43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44</v>
      </c>
    </row>
    <row r="270" spans="1:35" ht="16.5" customHeight="1">
      <c r="A270">
        <v>2111</v>
      </c>
      <c r="B270" s="12" t="str">
        <f t="shared" si="24"/>
        <v>ZeroZero</v>
      </c>
      <c r="C270" s="13" t="s">
        <v>189</v>
      </c>
      <c r="D270" s="14" t="s">
        <v>53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17" t="str">
        <f>IFERROR(VLOOKUP(C270,#REF!,8,FALSE),"")</f>
        <v/>
      </c>
      <c r="J270" s="18">
        <v>10000</v>
      </c>
      <c r="K270" s="18">
        <v>0</v>
      </c>
      <c r="L270" s="17" t="str">
        <f>IFERROR(VLOOKUP(C270,#REF!,11,FALSE),"")</f>
        <v/>
      </c>
      <c r="M270" s="18">
        <v>0</v>
      </c>
      <c r="N270" s="19" t="s">
        <v>50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10000</v>
      </c>
      <c r="Y270" s="16" t="s">
        <v>39</v>
      </c>
      <c r="Z270" s="23" t="s">
        <v>39</v>
      </c>
      <c r="AA270" s="22">
        <v>0</v>
      </c>
      <c r="AB270" s="18" t="s">
        <v>39</v>
      </c>
      <c r="AC270" s="24" t="s">
        <v>43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44</v>
      </c>
    </row>
    <row r="271" spans="1:35" ht="16.5" customHeight="1">
      <c r="A271">
        <v>8969</v>
      </c>
      <c r="B271" s="12" t="str">
        <f t="shared" si="24"/>
        <v>ZeroZero</v>
      </c>
      <c r="C271" s="13" t="s">
        <v>206</v>
      </c>
      <c r="D271" s="14" t="s">
        <v>204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17" t="str">
        <f>IFERROR(VLOOKUP(C271,#REF!,8,FALSE),"")</f>
        <v/>
      </c>
      <c r="J271" s="18">
        <v>3000</v>
      </c>
      <c r="K271" s="18">
        <v>0</v>
      </c>
      <c r="L271" s="17" t="str">
        <f>IFERROR(VLOOKUP(C271,#REF!,11,FALSE),"")</f>
        <v/>
      </c>
      <c r="M271" s="18">
        <v>0</v>
      </c>
      <c r="N271" s="19" t="s">
        <v>39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3000</v>
      </c>
      <c r="Y271" s="16" t="s">
        <v>39</v>
      </c>
      <c r="Z271" s="23" t="s">
        <v>39</v>
      </c>
      <c r="AA271" s="22">
        <v>0</v>
      </c>
      <c r="AB271" s="18" t="s">
        <v>39</v>
      </c>
      <c r="AC271" s="24" t="s">
        <v>43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44</v>
      </c>
    </row>
    <row r="272" spans="1:35" ht="16.5" customHeight="1">
      <c r="A272">
        <v>9122</v>
      </c>
      <c r="B272" s="12" t="str">
        <f t="shared" si="24"/>
        <v>ZeroZero</v>
      </c>
      <c r="C272" s="13" t="s">
        <v>214</v>
      </c>
      <c r="D272" s="14" t="s">
        <v>49</v>
      </c>
      <c r="E272" s="15" t="str">
        <f t="shared" si="25"/>
        <v>前八週無拉料</v>
      </c>
      <c r="F272" s="16" t="str">
        <f t="shared" si="26"/>
        <v>--</v>
      </c>
      <c r="G272" s="16" t="str">
        <f t="shared" si="27"/>
        <v>--</v>
      </c>
      <c r="H272" s="16" t="str">
        <f t="shared" si="28"/>
        <v>--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3000</v>
      </c>
      <c r="N272" s="19" t="s">
        <v>50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3000</v>
      </c>
      <c r="U272" s="18">
        <v>0</v>
      </c>
      <c r="V272" s="18">
        <v>0</v>
      </c>
      <c r="W272" s="18">
        <v>0</v>
      </c>
      <c r="X272" s="22">
        <v>3000</v>
      </c>
      <c r="Y272" s="16" t="s">
        <v>39</v>
      </c>
      <c r="Z272" s="23" t="s">
        <v>39</v>
      </c>
      <c r="AA272" s="22">
        <v>0</v>
      </c>
      <c r="AB272" s="18" t="s">
        <v>39</v>
      </c>
      <c r="AC272" s="24" t="s">
        <v>43</v>
      </c>
      <c r="AD272" s="25" t="str">
        <f t="shared" si="29"/>
        <v>E</v>
      </c>
      <c r="AE272" s="18">
        <v>0</v>
      </c>
      <c r="AF272" s="18">
        <v>0</v>
      </c>
      <c r="AG272" s="18">
        <v>0</v>
      </c>
      <c r="AH272" s="18">
        <v>0</v>
      </c>
      <c r="AI272" s="14" t="s">
        <v>44</v>
      </c>
    </row>
    <row r="273" spans="1:35" ht="16.5" customHeight="1">
      <c r="A273">
        <v>8970</v>
      </c>
      <c r="B273" s="12" t="str">
        <f t="shared" si="24"/>
        <v>ZeroZero</v>
      </c>
      <c r="C273" s="13" t="s">
        <v>248</v>
      </c>
      <c r="D273" s="14" t="s">
        <v>243</v>
      </c>
      <c r="E273" s="15" t="str">
        <f t="shared" si="25"/>
        <v>前八週無拉料</v>
      </c>
      <c r="F273" s="16" t="str">
        <f t="shared" si="26"/>
        <v>--</v>
      </c>
      <c r="G273" s="16" t="str">
        <f t="shared" si="27"/>
        <v>--</v>
      </c>
      <c r="H273" s="16" t="str">
        <f t="shared" si="28"/>
        <v>--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1000</v>
      </c>
      <c r="N273" s="19" t="s">
        <v>39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1000</v>
      </c>
      <c r="U273" s="18">
        <v>0</v>
      </c>
      <c r="V273" s="18">
        <v>0</v>
      </c>
      <c r="W273" s="18">
        <v>0</v>
      </c>
      <c r="X273" s="22">
        <v>1000</v>
      </c>
      <c r="Y273" s="16" t="s">
        <v>39</v>
      </c>
      <c r="Z273" s="23" t="s">
        <v>39</v>
      </c>
      <c r="AA273" s="22">
        <v>0</v>
      </c>
      <c r="AB273" s="18" t="s">
        <v>39</v>
      </c>
      <c r="AC273" s="24" t="s">
        <v>43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44</v>
      </c>
    </row>
    <row r="274" spans="1:35" ht="16.5" customHeight="1">
      <c r="A274">
        <v>8837</v>
      </c>
      <c r="B274" s="12" t="str">
        <f t="shared" si="24"/>
        <v>ZeroZero</v>
      </c>
      <c r="C274" s="13" t="s">
        <v>255</v>
      </c>
      <c r="D274" s="14" t="s">
        <v>256</v>
      </c>
      <c r="E274" s="15" t="str">
        <f t="shared" si="25"/>
        <v>前八週無拉料</v>
      </c>
      <c r="F274" s="16" t="str">
        <f t="shared" si="26"/>
        <v>--</v>
      </c>
      <c r="G274" s="16" t="str">
        <f t="shared" si="27"/>
        <v>--</v>
      </c>
      <c r="H274" s="16" t="str">
        <f t="shared" si="28"/>
        <v>--</v>
      </c>
      <c r="I274" s="17" t="str">
        <f>IFERROR(VLOOKUP(C274,#REF!,8,FALSE),"")</f>
        <v/>
      </c>
      <c r="J274" s="18">
        <v>8456</v>
      </c>
      <c r="K274" s="18">
        <v>8456</v>
      </c>
      <c r="L274" s="17" t="str">
        <f>IFERROR(VLOOKUP(C274,#REF!,11,FALSE),"")</f>
        <v/>
      </c>
      <c r="M274" s="18">
        <v>0</v>
      </c>
      <c r="N274" s="19" t="s">
        <v>58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0</v>
      </c>
      <c r="W274" s="18">
        <v>0</v>
      </c>
      <c r="X274" s="22">
        <v>8456</v>
      </c>
      <c r="Y274" s="16" t="s">
        <v>39</v>
      </c>
      <c r="Z274" s="23" t="s">
        <v>39</v>
      </c>
      <c r="AA274" s="22">
        <v>0</v>
      </c>
      <c r="AB274" s="18" t="s">
        <v>39</v>
      </c>
      <c r="AC274" s="24" t="s">
        <v>43</v>
      </c>
      <c r="AD274" s="25" t="str">
        <f t="shared" si="29"/>
        <v>E</v>
      </c>
      <c r="AE274" s="18">
        <v>0</v>
      </c>
      <c r="AF274" s="18">
        <v>0</v>
      </c>
      <c r="AG274" s="18">
        <v>0</v>
      </c>
      <c r="AH274" s="18">
        <v>0</v>
      </c>
      <c r="AI274" s="14" t="s">
        <v>44</v>
      </c>
    </row>
    <row r="275" spans="1:35" ht="16.5" customHeight="1">
      <c r="A275">
        <v>9082</v>
      </c>
      <c r="B275" s="12" t="str">
        <f t="shared" si="24"/>
        <v>ZeroZero</v>
      </c>
      <c r="C275" s="13" t="s">
        <v>257</v>
      </c>
      <c r="D275" s="14" t="s">
        <v>256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17" t="str">
        <f>IFERROR(VLOOKUP(C275,#REF!,8,FALSE),"")</f>
        <v/>
      </c>
      <c r="J275" s="18">
        <v>4228</v>
      </c>
      <c r="K275" s="18">
        <v>4228</v>
      </c>
      <c r="L275" s="17" t="str">
        <f>IFERROR(VLOOKUP(C275,#REF!,11,FALSE),"")</f>
        <v/>
      </c>
      <c r="M275" s="18">
        <v>0</v>
      </c>
      <c r="N275" s="19" t="s">
        <v>58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4228</v>
      </c>
      <c r="Y275" s="16" t="s">
        <v>39</v>
      </c>
      <c r="Z275" s="23" t="s">
        <v>39</v>
      </c>
      <c r="AA275" s="22">
        <v>0</v>
      </c>
      <c r="AB275" s="18" t="s">
        <v>39</v>
      </c>
      <c r="AC275" s="24" t="s">
        <v>43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44</v>
      </c>
    </row>
    <row r="276" spans="1:35" ht="16.5" customHeight="1">
      <c r="A276">
        <v>8835</v>
      </c>
      <c r="B276" s="12" t="str">
        <f t="shared" si="24"/>
        <v>ZeroZero</v>
      </c>
      <c r="C276" s="13" t="s">
        <v>260</v>
      </c>
      <c r="D276" s="14" t="s">
        <v>256</v>
      </c>
      <c r="E276" s="15" t="str">
        <f t="shared" si="25"/>
        <v>前八週無拉料</v>
      </c>
      <c r="F276" s="16" t="str">
        <f t="shared" si="26"/>
        <v>--</v>
      </c>
      <c r="G276" s="16" t="str">
        <f t="shared" si="27"/>
        <v>--</v>
      </c>
      <c r="H276" s="16" t="str">
        <f t="shared" si="28"/>
        <v>--</v>
      </c>
      <c r="I276" s="17" t="str">
        <f>IFERROR(VLOOKUP(C276,#REF!,8,FALSE),"")</f>
        <v/>
      </c>
      <c r="J276" s="18">
        <v>725</v>
      </c>
      <c r="K276" s="18">
        <v>725</v>
      </c>
      <c r="L276" s="17" t="str">
        <f>IFERROR(VLOOKUP(C276,#REF!,11,FALSE),"")</f>
        <v/>
      </c>
      <c r="M276" s="18">
        <v>0</v>
      </c>
      <c r="N276" s="19" t="s">
        <v>58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0</v>
      </c>
      <c r="U276" s="18">
        <v>0</v>
      </c>
      <c r="V276" s="18">
        <v>0</v>
      </c>
      <c r="W276" s="18">
        <v>0</v>
      </c>
      <c r="X276" s="22">
        <v>725</v>
      </c>
      <c r="Y276" s="16" t="s">
        <v>39</v>
      </c>
      <c r="Z276" s="23" t="s">
        <v>39</v>
      </c>
      <c r="AA276" s="22">
        <v>0</v>
      </c>
      <c r="AB276" s="18" t="s">
        <v>39</v>
      </c>
      <c r="AC276" s="24" t="s">
        <v>43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44</v>
      </c>
    </row>
    <row r="277" spans="1:35" ht="16.5" customHeight="1">
      <c r="A277">
        <v>8883</v>
      </c>
      <c r="B277" s="12" t="str">
        <f t="shared" si="24"/>
        <v>ZeroZero</v>
      </c>
      <c r="C277" s="13" t="s">
        <v>262</v>
      </c>
      <c r="D277" s="14" t="s">
        <v>256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17" t="str">
        <f>IFERROR(VLOOKUP(C277,#REF!,8,FALSE),"")</f>
        <v/>
      </c>
      <c r="J277" s="18">
        <v>950</v>
      </c>
      <c r="K277" s="18">
        <v>950</v>
      </c>
      <c r="L277" s="17" t="str">
        <f>IFERROR(VLOOKUP(C277,#REF!,11,FALSE),"")</f>
        <v/>
      </c>
      <c r="M277" s="18">
        <v>0</v>
      </c>
      <c r="N277" s="19" t="s">
        <v>58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0</v>
      </c>
      <c r="W277" s="18">
        <v>0</v>
      </c>
      <c r="X277" s="22">
        <v>950</v>
      </c>
      <c r="Y277" s="16" t="s">
        <v>39</v>
      </c>
      <c r="Z277" s="23" t="s">
        <v>39</v>
      </c>
      <c r="AA277" s="22">
        <v>0</v>
      </c>
      <c r="AB277" s="18">
        <v>0</v>
      </c>
      <c r="AC277" s="24" t="s">
        <v>43</v>
      </c>
      <c r="AD277" s="25" t="str">
        <f t="shared" si="29"/>
        <v>E</v>
      </c>
      <c r="AE277" s="18">
        <v>200000</v>
      </c>
      <c r="AF277" s="18">
        <v>0</v>
      </c>
      <c r="AG277" s="18">
        <v>0</v>
      </c>
      <c r="AH277" s="18">
        <v>0</v>
      </c>
      <c r="AI277" s="14" t="s">
        <v>44</v>
      </c>
    </row>
    <row r="278" spans="1:35" ht="16.5" customHeight="1">
      <c r="A278">
        <v>8836</v>
      </c>
      <c r="B278" s="12" t="str">
        <f t="shared" si="24"/>
        <v>ZeroZero</v>
      </c>
      <c r="C278" s="13" t="s">
        <v>264</v>
      </c>
      <c r="D278" s="14" t="s">
        <v>256</v>
      </c>
      <c r="E278" s="15" t="str">
        <f t="shared" si="25"/>
        <v>前八週無拉料</v>
      </c>
      <c r="F278" s="16" t="str">
        <f t="shared" si="26"/>
        <v>--</v>
      </c>
      <c r="G278" s="16" t="str">
        <f t="shared" si="27"/>
        <v>--</v>
      </c>
      <c r="H278" s="16" t="str">
        <f t="shared" si="28"/>
        <v>--</v>
      </c>
      <c r="I278" s="17" t="str">
        <f>IFERROR(VLOOKUP(C278,#REF!,8,FALSE),"")</f>
        <v/>
      </c>
      <c r="J278" s="18">
        <v>1204</v>
      </c>
      <c r="K278" s="18">
        <v>1204</v>
      </c>
      <c r="L278" s="17" t="str">
        <f>IFERROR(VLOOKUP(C278,#REF!,11,FALSE),"")</f>
        <v/>
      </c>
      <c r="M278" s="18">
        <v>0</v>
      </c>
      <c r="N278" s="19" t="s">
        <v>58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0</v>
      </c>
      <c r="W278" s="18">
        <v>0</v>
      </c>
      <c r="X278" s="22">
        <v>1204</v>
      </c>
      <c r="Y278" s="16" t="s">
        <v>39</v>
      </c>
      <c r="Z278" s="23" t="s">
        <v>39</v>
      </c>
      <c r="AA278" s="22">
        <v>0</v>
      </c>
      <c r="AB278" s="18" t="s">
        <v>39</v>
      </c>
      <c r="AC278" s="24" t="s">
        <v>43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44</v>
      </c>
    </row>
    <row r="279" spans="1:35" ht="16.5" customHeight="1">
      <c r="A279">
        <v>8865</v>
      </c>
      <c r="B279" s="12" t="str">
        <f t="shared" si="24"/>
        <v>ZeroZero</v>
      </c>
      <c r="C279" s="13" t="s">
        <v>268</v>
      </c>
      <c r="D279" s="14" t="s">
        <v>256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17" t="str">
        <f>IFERROR(VLOOKUP(C279,#REF!,8,FALSE),"")</f>
        <v/>
      </c>
      <c r="J279" s="18">
        <v>176</v>
      </c>
      <c r="K279" s="18">
        <v>176</v>
      </c>
      <c r="L279" s="17" t="str">
        <f>IFERROR(VLOOKUP(C279,#REF!,11,FALSE),"")</f>
        <v/>
      </c>
      <c r="M279" s="18">
        <v>0</v>
      </c>
      <c r="N279" s="19" t="s">
        <v>58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176</v>
      </c>
      <c r="Y279" s="16" t="s">
        <v>39</v>
      </c>
      <c r="Z279" s="23" t="s">
        <v>39</v>
      </c>
      <c r="AA279" s="22">
        <v>0</v>
      </c>
      <c r="AB279" s="18">
        <v>0</v>
      </c>
      <c r="AC279" s="24" t="s">
        <v>43</v>
      </c>
      <c r="AD279" s="25" t="str">
        <f t="shared" si="29"/>
        <v>E</v>
      </c>
      <c r="AE279" s="18">
        <v>38</v>
      </c>
      <c r="AF279" s="18">
        <v>0</v>
      </c>
      <c r="AG279" s="18">
        <v>0</v>
      </c>
      <c r="AH279" s="18">
        <v>0</v>
      </c>
      <c r="AI279" s="14" t="s">
        <v>44</v>
      </c>
    </row>
    <row r="280" spans="1:35" ht="16.5" customHeight="1">
      <c r="A280">
        <v>8866</v>
      </c>
      <c r="B280" s="12" t="str">
        <f t="shared" si="24"/>
        <v>ZeroZero</v>
      </c>
      <c r="C280" s="13" t="s">
        <v>288</v>
      </c>
      <c r="D280" s="14" t="s">
        <v>53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1000</v>
      </c>
      <c r="N280" s="19" t="s">
        <v>50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1000</v>
      </c>
      <c r="U280" s="18">
        <v>0</v>
      </c>
      <c r="V280" s="18">
        <v>0</v>
      </c>
      <c r="W280" s="18">
        <v>0</v>
      </c>
      <c r="X280" s="22">
        <v>1000</v>
      </c>
      <c r="Y280" s="16" t="s">
        <v>39</v>
      </c>
      <c r="Z280" s="23" t="s">
        <v>39</v>
      </c>
      <c r="AA280" s="22">
        <v>0</v>
      </c>
      <c r="AB280" s="18">
        <v>0</v>
      </c>
      <c r="AC280" s="24" t="s">
        <v>43</v>
      </c>
      <c r="AD280" s="25" t="str">
        <f t="shared" si="29"/>
        <v>E</v>
      </c>
      <c r="AE280" s="18">
        <v>298</v>
      </c>
      <c r="AF280" s="18">
        <v>0</v>
      </c>
      <c r="AG280" s="18">
        <v>0</v>
      </c>
      <c r="AH280" s="18">
        <v>0</v>
      </c>
      <c r="AI280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2017-03-14T15:13:22Z</dcterms:modified>
</cp:coreProperties>
</file>