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46" i="1"/>
  <c r="B46"/>
  <c r="O46" l="1"/>
  <c r="S46" l="1"/>
  <c r="Q46"/>
  <c r="P46"/>
  <c r="L46"/>
  <c r="I46"/>
  <c r="G46"/>
  <c r="F46"/>
  <c r="E46"/>
  <c r="AD46" l="1"/>
  <c r="AD337"/>
  <c r="S337"/>
  <c r="Q337"/>
  <c r="P337"/>
  <c r="O337"/>
  <c r="L337"/>
  <c r="I337"/>
  <c r="H337"/>
  <c r="G337"/>
  <c r="F337"/>
  <c r="E337"/>
  <c r="B337"/>
  <c r="AD30"/>
  <c r="S30"/>
  <c r="Q30"/>
  <c r="P30"/>
  <c r="O30"/>
  <c r="L30"/>
  <c r="I30"/>
  <c r="H30"/>
  <c r="G30"/>
  <c r="F30"/>
  <c r="E30"/>
  <c r="B30"/>
  <c r="AD62"/>
  <c r="S62"/>
  <c r="Q62"/>
  <c r="P62"/>
  <c r="O62"/>
  <c r="L62"/>
  <c r="I62"/>
  <c r="H62"/>
  <c r="G62"/>
  <c r="F62"/>
  <c r="E62"/>
  <c r="B62"/>
  <c r="AD336"/>
  <c r="S336"/>
  <c r="Q336"/>
  <c r="P336"/>
  <c r="O336"/>
  <c r="L336"/>
  <c r="I336"/>
  <c r="H336"/>
  <c r="G336"/>
  <c r="F336"/>
  <c r="E336"/>
  <c r="B336"/>
  <c r="AD61"/>
  <c r="S61"/>
  <c r="Q61"/>
  <c r="P61"/>
  <c r="O61"/>
  <c r="L61"/>
  <c r="I61"/>
  <c r="H61"/>
  <c r="G61"/>
  <c r="F61"/>
  <c r="E61"/>
  <c r="B61"/>
  <c r="AD335"/>
  <c r="S335"/>
  <c r="Q335"/>
  <c r="P335"/>
  <c r="O335"/>
  <c r="L335"/>
  <c r="I335"/>
  <c r="H335"/>
  <c r="G335"/>
  <c r="F335"/>
  <c r="E335"/>
  <c r="B335"/>
  <c r="AD70"/>
  <c r="S70"/>
  <c r="Q70"/>
  <c r="P70"/>
  <c r="O70"/>
  <c r="L70"/>
  <c r="I70"/>
  <c r="H70"/>
  <c r="G70"/>
  <c r="F70"/>
  <c r="E70"/>
  <c r="B70"/>
  <c r="AD334"/>
  <c r="S334"/>
  <c r="Q334"/>
  <c r="P334"/>
  <c r="O334"/>
  <c r="L334"/>
  <c r="I334"/>
  <c r="H334"/>
  <c r="G334"/>
  <c r="F334"/>
  <c r="E334"/>
  <c r="B334"/>
  <c r="AD63"/>
  <c r="S63"/>
  <c r="Q63"/>
  <c r="P63"/>
  <c r="O63"/>
  <c r="L63"/>
  <c r="I63"/>
  <c r="H63"/>
  <c r="G63"/>
  <c r="F63"/>
  <c r="E63"/>
  <c r="B63"/>
  <c r="AD333"/>
  <c r="S333"/>
  <c r="Q333"/>
  <c r="P333"/>
  <c r="O333"/>
  <c r="L333"/>
  <c r="I333"/>
  <c r="H333"/>
  <c r="G333"/>
  <c r="F333"/>
  <c r="E333"/>
  <c r="B333"/>
  <c r="AD38"/>
  <c r="S38"/>
  <c r="Q38"/>
  <c r="P38"/>
  <c r="O38"/>
  <c r="L38"/>
  <c r="I38"/>
  <c r="H38"/>
  <c r="G38"/>
  <c r="F38"/>
  <c r="E38"/>
  <c r="B38"/>
  <c r="AD27"/>
  <c r="S27"/>
  <c r="Q27"/>
  <c r="P27"/>
  <c r="O27"/>
  <c r="L27"/>
  <c r="I27"/>
  <c r="H27"/>
  <c r="G27"/>
  <c r="F27"/>
  <c r="E27"/>
  <c r="B27"/>
  <c r="AD21"/>
  <c r="S21"/>
  <c r="Q21"/>
  <c r="P21"/>
  <c r="O21"/>
  <c r="L21"/>
  <c r="I21"/>
  <c r="H21"/>
  <c r="G21"/>
  <c r="F21"/>
  <c r="E21"/>
  <c r="B21"/>
  <c r="AD5"/>
  <c r="S5"/>
  <c r="Q5"/>
  <c r="P5"/>
  <c r="O5"/>
  <c r="L5"/>
  <c r="I5"/>
  <c r="H5"/>
  <c r="G5"/>
  <c r="F5"/>
  <c r="E5"/>
  <c r="B5"/>
  <c r="AD49"/>
  <c r="S49"/>
  <c r="Q49"/>
  <c r="P49"/>
  <c r="O49"/>
  <c r="L49"/>
  <c r="I49"/>
  <c r="H49"/>
  <c r="G49"/>
  <c r="F49"/>
  <c r="E49"/>
  <c r="B49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22"/>
  <c r="S22"/>
  <c r="Q22"/>
  <c r="P22"/>
  <c r="O22"/>
  <c r="L22"/>
  <c r="I22"/>
  <c r="H22"/>
  <c r="G22"/>
  <c r="F22"/>
  <c r="E22"/>
  <c r="B22"/>
  <c r="AD316"/>
  <c r="S316"/>
  <c r="Q316"/>
  <c r="P316"/>
  <c r="O316"/>
  <c r="L316"/>
  <c r="I316"/>
  <c r="H316"/>
  <c r="G316"/>
  <c r="F316"/>
  <c r="E316"/>
  <c r="B316"/>
  <c r="AD13"/>
  <c r="S13"/>
  <c r="Q13"/>
  <c r="P13"/>
  <c r="O13"/>
  <c r="L13"/>
  <c r="I13"/>
  <c r="H13"/>
  <c r="G13"/>
  <c r="F13"/>
  <c r="E13"/>
  <c r="B13"/>
  <c r="AD315"/>
  <c r="S315"/>
  <c r="Q315"/>
  <c r="P315"/>
  <c r="O315"/>
  <c r="L315"/>
  <c r="I315"/>
  <c r="H315"/>
  <c r="G315"/>
  <c r="F315"/>
  <c r="E315"/>
  <c r="B315"/>
  <c r="AD41"/>
  <c r="S41"/>
  <c r="Q41"/>
  <c r="P41"/>
  <c r="O41"/>
  <c r="L41"/>
  <c r="I41"/>
  <c r="H41"/>
  <c r="G41"/>
  <c r="F41"/>
  <c r="E41"/>
  <c r="B41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35"/>
  <c r="S35"/>
  <c r="Q35"/>
  <c r="P35"/>
  <c r="O35"/>
  <c r="L35"/>
  <c r="I35"/>
  <c r="H35"/>
  <c r="G35"/>
  <c r="F35"/>
  <c r="E35"/>
  <c r="B35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10"/>
  <c r="S10"/>
  <c r="Q10"/>
  <c r="P10"/>
  <c r="O10"/>
  <c r="L10"/>
  <c r="I10"/>
  <c r="H10"/>
  <c r="G10"/>
  <c r="F10"/>
  <c r="E10"/>
  <c r="B10"/>
  <c r="AD297"/>
  <c r="S297"/>
  <c r="Q297"/>
  <c r="P297"/>
  <c r="O297"/>
  <c r="L297"/>
  <c r="I297"/>
  <c r="H297"/>
  <c r="G297"/>
  <c r="F297"/>
  <c r="E297"/>
  <c r="B297"/>
  <c r="AD15"/>
  <c r="S15"/>
  <c r="Q15"/>
  <c r="P15"/>
  <c r="O15"/>
  <c r="L15"/>
  <c r="I15"/>
  <c r="H15"/>
  <c r="G15"/>
  <c r="F15"/>
  <c r="E15"/>
  <c r="B15"/>
  <c r="AD17"/>
  <c r="S17"/>
  <c r="Q17"/>
  <c r="P17"/>
  <c r="O17"/>
  <c r="L17"/>
  <c r="I17"/>
  <c r="H17"/>
  <c r="G17"/>
  <c r="F17"/>
  <c r="E17"/>
  <c r="B1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59"/>
  <c r="S59"/>
  <c r="Q59"/>
  <c r="P59"/>
  <c r="O59"/>
  <c r="L59"/>
  <c r="I59"/>
  <c r="H59"/>
  <c r="G59"/>
  <c r="F59"/>
  <c r="E59"/>
  <c r="B59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53"/>
  <c r="S53"/>
  <c r="Q53"/>
  <c r="P53"/>
  <c r="O53"/>
  <c r="L53"/>
  <c r="I53"/>
  <c r="H53"/>
  <c r="G53"/>
  <c r="F53"/>
  <c r="E53"/>
  <c r="B53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44"/>
  <c r="S44"/>
  <c r="Q44"/>
  <c r="P44"/>
  <c r="O44"/>
  <c r="L44"/>
  <c r="I44"/>
  <c r="H44"/>
  <c r="G44"/>
  <c r="F44"/>
  <c r="E44"/>
  <c r="B44"/>
  <c r="AD48"/>
  <c r="S48"/>
  <c r="Q48"/>
  <c r="P48"/>
  <c r="O48"/>
  <c r="L48"/>
  <c r="I48"/>
  <c r="H48"/>
  <c r="G48"/>
  <c r="F48"/>
  <c r="E48"/>
  <c r="B48"/>
  <c r="AD278"/>
  <c r="S278"/>
  <c r="Q278"/>
  <c r="P278"/>
  <c r="O278"/>
  <c r="L278"/>
  <c r="I278"/>
  <c r="H278"/>
  <c r="G278"/>
  <c r="F278"/>
  <c r="E278"/>
  <c r="B278"/>
  <c r="AD47"/>
  <c r="S47"/>
  <c r="Q47"/>
  <c r="P47"/>
  <c r="O47"/>
  <c r="L47"/>
  <c r="I47"/>
  <c r="H47"/>
  <c r="G47"/>
  <c r="F47"/>
  <c r="E47"/>
  <c r="B47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64"/>
  <c r="S64"/>
  <c r="Q64"/>
  <c r="P64"/>
  <c r="O64"/>
  <c r="L64"/>
  <c r="I64"/>
  <c r="H64"/>
  <c r="G64"/>
  <c r="F64"/>
  <c r="E64"/>
  <c r="B64"/>
  <c r="AD51"/>
  <c r="S51"/>
  <c r="Q51"/>
  <c r="P51"/>
  <c r="O51"/>
  <c r="L51"/>
  <c r="I51"/>
  <c r="H51"/>
  <c r="G51"/>
  <c r="F51"/>
  <c r="E51"/>
  <c r="B51"/>
  <c r="AD23"/>
  <c r="S23"/>
  <c r="Q23"/>
  <c r="P23"/>
  <c r="O23"/>
  <c r="L23"/>
  <c r="I23"/>
  <c r="H23"/>
  <c r="G23"/>
  <c r="F23"/>
  <c r="E23"/>
  <c r="B23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33"/>
  <c r="S33"/>
  <c r="Q33"/>
  <c r="P33"/>
  <c r="O33"/>
  <c r="L33"/>
  <c r="I33"/>
  <c r="H33"/>
  <c r="G33"/>
  <c r="F33"/>
  <c r="E33"/>
  <c r="B33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45"/>
  <c r="S45"/>
  <c r="Q45"/>
  <c r="P45"/>
  <c r="O45"/>
  <c r="L45"/>
  <c r="I45"/>
  <c r="H45"/>
  <c r="G45"/>
  <c r="F45"/>
  <c r="E45"/>
  <c r="B45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8"/>
  <c r="S8"/>
  <c r="Q8"/>
  <c r="P8"/>
  <c r="O8"/>
  <c r="L8"/>
  <c r="I8"/>
  <c r="H8"/>
  <c r="G8"/>
  <c r="F8"/>
  <c r="E8"/>
  <c r="B8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37"/>
  <c r="S37"/>
  <c r="Q37"/>
  <c r="P37"/>
  <c r="O37"/>
  <c r="L37"/>
  <c r="I37"/>
  <c r="H37"/>
  <c r="G37"/>
  <c r="F37"/>
  <c r="E37"/>
  <c r="B37"/>
  <c r="AD16"/>
  <c r="S16"/>
  <c r="Q16"/>
  <c r="P16"/>
  <c r="O16"/>
  <c r="L16"/>
  <c r="I16"/>
  <c r="H16"/>
  <c r="G16"/>
  <c r="F16"/>
  <c r="E16"/>
  <c r="B16"/>
  <c r="AD236"/>
  <c r="S236"/>
  <c r="Q236"/>
  <c r="P236"/>
  <c r="O236"/>
  <c r="L236"/>
  <c r="I236"/>
  <c r="H236"/>
  <c r="G236"/>
  <c r="F236"/>
  <c r="E236"/>
  <c r="B236"/>
  <c r="AD9"/>
  <c r="S9"/>
  <c r="Q9"/>
  <c r="P9"/>
  <c r="O9"/>
  <c r="L9"/>
  <c r="I9"/>
  <c r="H9"/>
  <c r="G9"/>
  <c r="F9"/>
  <c r="E9"/>
  <c r="B9"/>
  <c r="AD235"/>
  <c r="S235"/>
  <c r="Q235"/>
  <c r="P235"/>
  <c r="O235"/>
  <c r="L235"/>
  <c r="I235"/>
  <c r="H235"/>
  <c r="G235"/>
  <c r="F235"/>
  <c r="E235"/>
  <c r="B235"/>
  <c r="AD4"/>
  <c r="S4"/>
  <c r="Q4"/>
  <c r="P4"/>
  <c r="O4"/>
  <c r="L4"/>
  <c r="I4"/>
  <c r="H4"/>
  <c r="G4"/>
  <c r="F4"/>
  <c r="E4"/>
  <c r="B4"/>
  <c r="AD11"/>
  <c r="S11"/>
  <c r="Q11"/>
  <c r="P11"/>
  <c r="O11"/>
  <c r="L11"/>
  <c r="I11"/>
  <c r="H11"/>
  <c r="G11"/>
  <c r="F11"/>
  <c r="E11"/>
  <c r="B11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36"/>
  <c r="S36"/>
  <c r="Q36"/>
  <c r="P36"/>
  <c r="O36"/>
  <c r="L36"/>
  <c r="I36"/>
  <c r="H36"/>
  <c r="G36"/>
  <c r="F36"/>
  <c r="E36"/>
  <c r="B36"/>
  <c r="AD67"/>
  <c r="S67"/>
  <c r="Q67"/>
  <c r="P67"/>
  <c r="O67"/>
  <c r="L67"/>
  <c r="I67"/>
  <c r="H67"/>
  <c r="G67"/>
  <c r="F67"/>
  <c r="E67"/>
  <c r="B67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52"/>
  <c r="S52"/>
  <c r="Q52"/>
  <c r="P52"/>
  <c r="O52"/>
  <c r="L52"/>
  <c r="I52"/>
  <c r="H52"/>
  <c r="G52"/>
  <c r="F52"/>
  <c r="E52"/>
  <c r="B52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0"/>
  <c r="S50"/>
  <c r="Q50"/>
  <c r="P50"/>
  <c r="O50"/>
  <c r="L50"/>
  <c r="I50"/>
  <c r="H50"/>
  <c r="G50"/>
  <c r="F50"/>
  <c r="E50"/>
  <c r="B50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6"/>
  <c r="S6"/>
  <c r="Q6"/>
  <c r="P6"/>
  <c r="O6"/>
  <c r="L6"/>
  <c r="I6"/>
  <c r="H6"/>
  <c r="G6"/>
  <c r="F6"/>
  <c r="E6"/>
  <c r="B6"/>
  <c r="AD194"/>
  <c r="S194"/>
  <c r="Q194"/>
  <c r="P194"/>
  <c r="O194"/>
  <c r="L194"/>
  <c r="I194"/>
  <c r="H194"/>
  <c r="G194"/>
  <c r="F194"/>
  <c r="E194"/>
  <c r="B194"/>
  <c r="AD58"/>
  <c r="S58"/>
  <c r="Q58"/>
  <c r="P58"/>
  <c r="O58"/>
  <c r="L58"/>
  <c r="I58"/>
  <c r="H58"/>
  <c r="G58"/>
  <c r="F58"/>
  <c r="E58"/>
  <c r="B58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2"/>
  <c r="S12"/>
  <c r="Q12"/>
  <c r="P12"/>
  <c r="O12"/>
  <c r="L12"/>
  <c r="I12"/>
  <c r="H12"/>
  <c r="G12"/>
  <c r="F12"/>
  <c r="E12"/>
  <c r="B12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39"/>
  <c r="S39"/>
  <c r="Q39"/>
  <c r="P39"/>
  <c r="O39"/>
  <c r="L39"/>
  <c r="I39"/>
  <c r="H39"/>
  <c r="G39"/>
  <c r="F39"/>
  <c r="E39"/>
  <c r="B39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25"/>
  <c r="S25"/>
  <c r="Q25"/>
  <c r="P25"/>
  <c r="O25"/>
  <c r="L25"/>
  <c r="I25"/>
  <c r="H25"/>
  <c r="G25"/>
  <c r="F25"/>
  <c r="E25"/>
  <c r="B25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9"/>
  <c r="S19"/>
  <c r="Q19"/>
  <c r="P19"/>
  <c r="O19"/>
  <c r="L19"/>
  <c r="I19"/>
  <c r="H19"/>
  <c r="G19"/>
  <c r="F19"/>
  <c r="E19"/>
  <c r="B19"/>
  <c r="AD7"/>
  <c r="S7"/>
  <c r="Q7"/>
  <c r="P7"/>
  <c r="O7"/>
  <c r="L7"/>
  <c r="I7"/>
  <c r="H7"/>
  <c r="G7"/>
  <c r="F7"/>
  <c r="E7"/>
  <c r="B7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69"/>
  <c r="S69"/>
  <c r="Q69"/>
  <c r="P69"/>
  <c r="O69"/>
  <c r="L69"/>
  <c r="I69"/>
  <c r="H69"/>
  <c r="G69"/>
  <c r="F69"/>
  <c r="E69"/>
  <c r="B69"/>
  <c r="AD148"/>
  <c r="S148"/>
  <c r="Q148"/>
  <c r="P148"/>
  <c r="O148"/>
  <c r="L148"/>
  <c r="I148"/>
  <c r="H148"/>
  <c r="G148"/>
  <c r="F148"/>
  <c r="E148"/>
  <c r="B148"/>
  <c r="AD42"/>
  <c r="S42"/>
  <c r="Q42"/>
  <c r="P42"/>
  <c r="O42"/>
  <c r="L42"/>
  <c r="I42"/>
  <c r="H42"/>
  <c r="G42"/>
  <c r="F42"/>
  <c r="E42"/>
  <c r="B42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28"/>
  <c r="S28"/>
  <c r="Q28"/>
  <c r="P28"/>
  <c r="O28"/>
  <c r="L28"/>
  <c r="I28"/>
  <c r="H28"/>
  <c r="G28"/>
  <c r="F28"/>
  <c r="E28"/>
  <c r="B28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60"/>
  <c r="S60"/>
  <c r="Q60"/>
  <c r="P60"/>
  <c r="O60"/>
  <c r="L60"/>
  <c r="I60"/>
  <c r="H60"/>
  <c r="G60"/>
  <c r="F60"/>
  <c r="E60"/>
  <c r="B60"/>
  <c r="AD56"/>
  <c r="S56"/>
  <c r="Q56"/>
  <c r="P56"/>
  <c r="O56"/>
  <c r="L56"/>
  <c r="I56"/>
  <c r="H56"/>
  <c r="G56"/>
  <c r="F56"/>
  <c r="E56"/>
  <c r="B56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24"/>
  <c r="S24"/>
  <c r="Q24"/>
  <c r="P24"/>
  <c r="O24"/>
  <c r="L24"/>
  <c r="I24"/>
  <c r="H24"/>
  <c r="G24"/>
  <c r="F24"/>
  <c r="E24"/>
  <c r="B24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32"/>
  <c r="S32"/>
  <c r="Q32"/>
  <c r="P32"/>
  <c r="O32"/>
  <c r="L32"/>
  <c r="I32"/>
  <c r="H32"/>
  <c r="G32"/>
  <c r="F32"/>
  <c r="E32"/>
  <c r="B3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57"/>
  <c r="S57"/>
  <c r="Q57"/>
  <c r="P57"/>
  <c r="O57"/>
  <c r="L57"/>
  <c r="I57"/>
  <c r="H57"/>
  <c r="G57"/>
  <c r="F57"/>
  <c r="E57"/>
  <c r="B57"/>
  <c r="AD116"/>
  <c r="S116"/>
  <c r="Q116"/>
  <c r="P116"/>
  <c r="O116"/>
  <c r="L116"/>
  <c r="I116"/>
  <c r="H116"/>
  <c r="G116"/>
  <c r="F116"/>
  <c r="E116"/>
  <c r="B116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34"/>
  <c r="S34"/>
  <c r="Q34"/>
  <c r="P34"/>
  <c r="O34"/>
  <c r="L34"/>
  <c r="I34"/>
  <c r="H34"/>
  <c r="G34"/>
  <c r="F34"/>
  <c r="E34"/>
  <c r="B34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31"/>
  <c r="S31"/>
  <c r="Q31"/>
  <c r="P31"/>
  <c r="O31"/>
  <c r="L31"/>
  <c r="I31"/>
  <c r="H31"/>
  <c r="G31"/>
  <c r="F31"/>
  <c r="E31"/>
  <c r="B31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43"/>
  <c r="S43"/>
  <c r="Q43"/>
  <c r="P43"/>
  <c r="O43"/>
  <c r="L43"/>
  <c r="I43"/>
  <c r="H43"/>
  <c r="G43"/>
  <c r="F43"/>
  <c r="E43"/>
  <c r="B43"/>
  <c r="AD95"/>
  <c r="S95"/>
  <c r="Q95"/>
  <c r="P95"/>
  <c r="O95"/>
  <c r="L95"/>
  <c r="I95"/>
  <c r="H95"/>
  <c r="G95"/>
  <c r="F95"/>
  <c r="E95"/>
  <c r="B95"/>
  <c r="AD29"/>
  <c r="S29"/>
  <c r="Q29"/>
  <c r="P29"/>
  <c r="O29"/>
  <c r="L29"/>
  <c r="I29"/>
  <c r="H29"/>
  <c r="G29"/>
  <c r="F29"/>
  <c r="E29"/>
  <c r="B29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14"/>
  <c r="S14"/>
  <c r="Q14"/>
  <c r="P14"/>
  <c r="O14"/>
  <c r="L14"/>
  <c r="I14"/>
  <c r="H14"/>
  <c r="G14"/>
  <c r="F14"/>
  <c r="E14"/>
  <c r="B14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40"/>
  <c r="S40"/>
  <c r="Q40"/>
  <c r="P40"/>
  <c r="O40"/>
  <c r="L40"/>
  <c r="I40"/>
  <c r="H40"/>
  <c r="G40"/>
  <c r="F40"/>
  <c r="E40"/>
  <c r="B40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20"/>
  <c r="S20"/>
  <c r="Q20"/>
  <c r="P20"/>
  <c r="O20"/>
  <c r="L20"/>
  <c r="I20"/>
  <c r="H20"/>
  <c r="G20"/>
  <c r="F20"/>
  <c r="E20"/>
  <c r="B20"/>
  <c r="AD18"/>
  <c r="S18"/>
  <c r="Q18"/>
  <c r="P18"/>
  <c r="O18"/>
  <c r="L18"/>
  <c r="I18"/>
  <c r="H18"/>
  <c r="G18"/>
  <c r="F18"/>
  <c r="E18"/>
  <c r="B18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68"/>
  <c r="S68"/>
  <c r="Q68"/>
  <c r="P68"/>
  <c r="O68"/>
  <c r="L68"/>
  <c r="I68"/>
  <c r="H68"/>
  <c r="G68"/>
  <c r="F68"/>
  <c r="E68"/>
  <c r="B68"/>
  <c r="AD26"/>
  <c r="S26"/>
  <c r="Q26"/>
  <c r="P26"/>
  <c r="O26"/>
  <c r="L26"/>
  <c r="I26"/>
  <c r="H26"/>
  <c r="G26"/>
  <c r="F26"/>
  <c r="E26"/>
  <c r="B26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</calcChain>
</file>

<file path=xl/sharedStrings.xml><?xml version="1.0" encoding="utf-8"?>
<sst xmlns="http://schemas.openxmlformats.org/spreadsheetml/2006/main" count="2114" uniqueCount="398">
  <si>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</si>
  <si>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</si>
  <si>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</si>
  <si>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</si>
  <si>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</si>
  <si>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</si>
  <si>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</si>
  <si>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</si>
  <si>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</si>
  <si>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</si>
  <si>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</si>
  <si>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</si>
  <si>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</si>
  <si>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</si>
  <si>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</si>
  <si>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</si>
  <si>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</si>
  <si>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</si>
  <si>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</si>
  <si>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</si>
  <si>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</si>
  <si>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</si>
  <si>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</si>
  <si>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</si>
  <si>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</si>
  <si>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</si>
  <si>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</si>
  <si>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</si>
  <si>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</si>
  <si>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</si>
  <si>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</si>
  <si>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</si>
  <si>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</si>
  <si>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</si>
  <si>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</si>
  <si>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</si>
  <si>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</si>
  <si>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2016/12/31 13:10</t>
  </si>
  <si>
    <t>AITG</t>
  </si>
  <si>
    <t/>
  </si>
  <si>
    <t>RT9166-18PVL</t>
  </si>
  <si>
    <t>RICHTEK</t>
  </si>
  <si>
    <t>NA</t>
  </si>
  <si>
    <t>E</t>
  </si>
  <si>
    <t>10759</t>
  </si>
  <si>
    <t>04EPOP04-EL3BM627-B02</t>
  </si>
  <si>
    <t>KINGSTON</t>
  </si>
  <si>
    <t>Michelle</t>
  </si>
  <si>
    <t>12-22A/Y2G6C-B30/2C</t>
  </si>
  <si>
    <t>EVERLIGHT</t>
  </si>
  <si>
    <t>Joe</t>
  </si>
  <si>
    <t>19-337C/RSBHGHC-A01/2T(HFX)</t>
  </si>
  <si>
    <t>2SC4738-Y,LF(T</t>
  </si>
  <si>
    <t>TOSHIBA</t>
  </si>
  <si>
    <t>74LCX14FT</t>
  </si>
  <si>
    <t>Paul</t>
  </si>
  <si>
    <t>ADW1203HTW</t>
  </si>
  <si>
    <t>PANASONIC</t>
  </si>
  <si>
    <t>ATX209</t>
  </si>
  <si>
    <t>Vivian</t>
  </si>
  <si>
    <t>AXA2R73061S05-M</t>
  </si>
  <si>
    <t>AXE510127</t>
  </si>
  <si>
    <t>F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</si>
  <si>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</si>
  <si>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</si>
  <si>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</si>
  <si>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</si>
  <si>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</si>
  <si>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</si>
  <si>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</si>
  <si>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</si>
  <si>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</si>
  <si>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</si>
  <si>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AXK750347G</t>
  </si>
  <si>
    <t>AXK7L20213G</t>
  </si>
  <si>
    <t>AXK7L60213G</t>
  </si>
  <si>
    <t>AXK8L30124BG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</si>
  <si>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</si>
  <si>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</si>
  <si>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</si>
  <si>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</si>
  <si>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</si>
  <si>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</si>
  <si>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</si>
  <si>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</si>
  <si>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AYF530865T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</si>
  <si>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</si>
  <si>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</si>
  <si>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</si>
  <si>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</si>
  <si>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</si>
  <si>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</si>
  <si>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</si>
  <si>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CM3653BL3WF</t>
  </si>
  <si>
    <t>CM3653L3WF</t>
  </si>
  <si>
    <t>CR-2032L/BN</t>
  </si>
  <si>
    <t>CRS08</t>
  </si>
  <si>
    <t>CSR8675CH-ICXT-R</t>
  </si>
  <si>
    <t>CSR</t>
  </si>
  <si>
    <t>CUS10I30A,RQ(M</t>
  </si>
  <si>
    <t>DF10G7M1N,LF</t>
  </si>
  <si>
    <t>DF2B6.8M1ACT</t>
  </si>
  <si>
    <t>DF2S5.6ASL,L3F(T</t>
  </si>
  <si>
    <t>DF2S6.2ASL</t>
  </si>
  <si>
    <t>ECHU1C181JX5</t>
  </si>
  <si>
    <t>ECHU1C222JX5</t>
  </si>
  <si>
    <t>EKMB1101112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</si>
  <si>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</si>
  <si>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</si>
  <si>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</si>
  <si>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</si>
  <si>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</si>
  <si>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</si>
  <si>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</si>
  <si>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</si>
  <si>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</si>
  <si>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</si>
  <si>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</si>
  <si>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</si>
  <si>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</si>
  <si>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</si>
  <si>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</si>
  <si>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</si>
  <si>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</si>
  <si>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</si>
  <si>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</si>
  <si>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</si>
  <si>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</si>
  <si>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</si>
  <si>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</si>
  <si>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</si>
  <si>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</si>
  <si>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</si>
  <si>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</si>
  <si>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</si>
  <si>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KE44B-25AN/2GB</t>
  </si>
  <si>
    <t>MP20073DH-LF-Z</t>
  </si>
  <si>
    <t>MPS</t>
  </si>
  <si>
    <t>MP2234GJ-Z</t>
  </si>
  <si>
    <t>MP9186GQ-Z</t>
  </si>
  <si>
    <t>MP95074GG-Z</t>
  </si>
  <si>
    <t>NB650AGL-Z</t>
  </si>
  <si>
    <t>PAH8011ES-IN</t>
  </si>
  <si>
    <t>PIXART</t>
  </si>
  <si>
    <t>PD12-206B/L512/TR8</t>
  </si>
  <si>
    <t>RCLAMP3304N.TCT</t>
  </si>
  <si>
    <t>SEMTECH</t>
  </si>
  <si>
    <t>RCLAMP3331ZATFT</t>
  </si>
  <si>
    <t>RCLAMP5011ZATFT</t>
  </si>
  <si>
    <t>RT4723WSC</t>
  </si>
  <si>
    <t>RT4730WSC</t>
  </si>
  <si>
    <t>RT5508WSC</t>
  </si>
  <si>
    <t>RT5508WSC(2)</t>
  </si>
  <si>
    <t>RT9078-18GQZ</t>
  </si>
  <si>
    <t>RT9173BPS</t>
  </si>
  <si>
    <t>RT9466GQW</t>
  </si>
  <si>
    <t>RT9536GQW</t>
  </si>
  <si>
    <t>RT9832WSC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</si>
  <si>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</si>
  <si>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</si>
  <si>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</si>
  <si>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</si>
  <si>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</si>
  <si>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</si>
  <si>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</si>
  <si>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</si>
  <si>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</si>
  <si>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</si>
  <si>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</si>
  <si>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SKY77643-11</t>
  </si>
  <si>
    <t>SKY77648-11</t>
  </si>
  <si>
    <t>SKY77651-11</t>
  </si>
  <si>
    <t>SKY77652-11</t>
  </si>
  <si>
    <t>SKY77772-51</t>
  </si>
  <si>
    <t>SKY77781-11</t>
  </si>
  <si>
    <t>SKY77916-31</t>
  </si>
  <si>
    <t>SKY77928-11</t>
  </si>
  <si>
    <t>SKY81290-11-563LF</t>
  </si>
  <si>
    <t>SKY85720-11</t>
  </si>
  <si>
    <t>SKY87006-11-001</t>
  </si>
  <si>
    <t>SMD0805P075SLR</t>
  </si>
  <si>
    <t>PTTC</t>
  </si>
  <si>
    <t>SMD1206P035TF/16</t>
  </si>
  <si>
    <t>SMD1206P050TF/15</t>
  </si>
  <si>
    <t>SMD1206P150TFT</t>
  </si>
  <si>
    <t>SMD1206P200SLR</t>
  </si>
  <si>
    <t>SMD1206P200TF</t>
  </si>
  <si>
    <t>SMD1812P075TF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</si>
  <si>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</si>
  <si>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</si>
  <si>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</si>
  <si>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</si>
  <si>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</si>
  <si>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</si>
  <si>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</si>
  <si>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</si>
  <si>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</si>
  <si>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</si>
  <si>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</si>
  <si>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</si>
  <si>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</si>
  <si>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</si>
  <si>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</si>
  <si>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</si>
  <si>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</si>
  <si>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</si>
  <si>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</si>
  <si>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</si>
  <si>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</si>
  <si>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</si>
  <si>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</si>
  <si>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</si>
  <si>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</si>
  <si>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</si>
  <si>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</si>
  <si>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</si>
  <si>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</si>
  <si>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</si>
  <si>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</si>
  <si>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</si>
  <si>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</si>
  <si>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</si>
  <si>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</si>
  <si>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</si>
  <si>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</si>
  <si>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</si>
  <si>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</si>
  <si>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</si>
  <si>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</si>
  <si>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</si>
  <si>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</si>
  <si>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UDQFLSR01DCM</t>
  </si>
  <si>
    <t>ZTM6232DLN</t>
  </si>
  <si>
    <t>ZILLTEK</t>
  </si>
  <si>
    <t>ZTM6232SLN</t>
  </si>
  <si>
    <t>ZTP1117S25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</si>
  <si>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</si>
  <si>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</si>
  <si>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</si>
  <si>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</si>
  <si>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</si>
  <si>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</si>
  <si>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</si>
  <si>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</si>
  <si>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</si>
  <si>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19-237B/R6GHBHC-C01/2T</t>
  </si>
  <si>
    <t>2SC4116-Y</t>
  </si>
  <si>
    <t>2SC5084-O(TE85L,F)</t>
  </si>
  <si>
    <t>2SC6100</t>
  </si>
  <si>
    <t>48-213/RSC-AS2U1B/3C</t>
  </si>
  <si>
    <t>67-21SYGC/S349/TR8</t>
  </si>
  <si>
    <t>74LCX244FT</t>
  </si>
  <si>
    <t>99-235/RSGBB7C-A22/2D</t>
  </si>
  <si>
    <t>CSR1021A05-IQQS-R</t>
  </si>
  <si>
    <t>DF2B7SL</t>
  </si>
  <si>
    <t>DF2S5M4SL,L3F(T</t>
  </si>
  <si>
    <t>DF3A6.8LFV</t>
  </si>
  <si>
    <t>DSF01S30SC</t>
  </si>
  <si>
    <t>EASV2713RGBA1</t>
  </si>
  <si>
    <t>ELCH01-5070E8F4283801-T5</t>
  </si>
  <si>
    <t>ELCH07-NF5565J6J7283910-F1HCCI</t>
  </si>
  <si>
    <t>ELCH08-HB5060J6J8283910-FCS-S1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</si>
  <si>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</si>
  <si>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</si>
  <si>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</si>
  <si>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</si>
  <si>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</si>
  <si>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</si>
  <si>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</si>
  <si>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</si>
  <si>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</si>
  <si>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</si>
  <si>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</si>
  <si>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</si>
  <si>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</si>
  <si>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</si>
  <si>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</si>
  <si>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</si>
  <si>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</si>
  <si>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</si>
  <si>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RN1131MFV</t>
  </si>
  <si>
    <t>RTC5601</t>
  </si>
  <si>
    <t>RICHWAVE</t>
  </si>
  <si>
    <t>RTC5633</t>
  </si>
  <si>
    <t>RTC5637</t>
  </si>
  <si>
    <t>RTC6603</t>
  </si>
  <si>
    <t>RTC6609H</t>
  </si>
  <si>
    <t>RTC6609SP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</si>
  <si>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</si>
  <si>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</si>
  <si>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</si>
  <si>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</si>
  <si>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</si>
  <si>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</si>
  <si>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</si>
  <si>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</si>
  <si>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</si>
  <si>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</si>
  <si>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</si>
  <si>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</si>
  <si>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</si>
  <si>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</si>
  <si>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</si>
  <si>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</si>
  <si>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</si>
  <si>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</si>
  <si>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</si>
  <si>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</si>
  <si>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</si>
  <si>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</si>
  <si>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</si>
  <si>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</si>
  <si>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</si>
  <si>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SMD1206P110TFT</t>
  </si>
  <si>
    <t>SMD1206P150SLR</t>
  </si>
  <si>
    <t>SMD1812P050TF</t>
  </si>
  <si>
    <t>SMD2920P260TF/24</t>
  </si>
  <si>
    <t>SMD2920P300TF/15</t>
  </si>
  <si>
    <t>SPR-P150</t>
  </si>
  <si>
    <t>SSM3J325F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</si>
  <si>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</si>
  <si>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</si>
  <si>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</si>
  <si>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</si>
  <si>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</si>
  <si>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</si>
  <si>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</si>
  <si>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</si>
  <si>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</si>
  <si>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</si>
  <si>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</si>
  <si>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</si>
  <si>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T2N7002AK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</si>
  <si>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</si>
  <si>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</si>
  <si>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</si>
  <si>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</si>
  <si>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</si>
  <si>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</si>
  <si>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</si>
  <si>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</si>
  <si>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</si>
  <si>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</si>
  <si>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</si>
  <si>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</si>
  <si>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</si>
  <si>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</si>
  <si>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</si>
  <si>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</si>
  <si>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</si>
  <si>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</si>
  <si>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</si>
  <si>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</si>
  <si>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</si>
  <si>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</si>
  <si>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</si>
  <si>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</si>
  <si>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</si>
  <si>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</si>
  <si>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</si>
  <si>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</si>
  <si>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</si>
  <si>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</si>
  <si>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</si>
  <si>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</si>
  <si>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THGBMAG6A2JBAARAEH</t>
  </si>
  <si>
    <t>THGBMBG5D1KBAILH2H</t>
  </si>
  <si>
    <t>THGBMDG5D1LBAIL</t>
  </si>
  <si>
    <t>THGBMFG6C1LBAILL2H</t>
  </si>
  <si>
    <t>THGBMGG9T4LBAIRH2L</t>
  </si>
  <si>
    <t>THGBMHG6C1LBAILH2H</t>
  </si>
  <si>
    <t>THGBMHG6C1LBAILJ2L</t>
  </si>
  <si>
    <t>THGBMHG6C1LBAILJLL</t>
  </si>
  <si>
    <t>THGBMHG7C1LBAIL</t>
  </si>
  <si>
    <t>THGBMHG8C2LBAIL</t>
  </si>
  <si>
    <t>THGBMHG9C4LBAIR</t>
  </si>
  <si>
    <t>THGBMHT0C8LBAIGA4L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</si>
  <si>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</si>
  <si>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</si>
  <si>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</si>
  <si>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</si>
  <si>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</si>
  <si>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</si>
  <si>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</si>
  <si>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</si>
  <si>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</si>
  <si>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</si>
  <si>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</si>
  <si>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AXE630124</t>
  </si>
  <si>
    <t>AXF5A6412</t>
  </si>
  <si>
    <t>AXF6A4012</t>
  </si>
  <si>
    <t>AXG106144</t>
  </si>
  <si>
    <t>AXG144144</t>
  </si>
  <si>
    <t>AXG206144</t>
  </si>
  <si>
    <t>AXG212144</t>
  </si>
  <si>
    <t>AXG244144</t>
  </si>
  <si>
    <t>AYF531065T</t>
  </si>
  <si>
    <t>ERJXGNF2403Y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</si>
</sst>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7" totalsRowShown="0" headerRowDxfId="36" dataDxfId="35" tableBorderDxfId="34">
  <autoFilter ref="B3:AI33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37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0.26953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8840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260</v>
      </c>
      <c r="D4" s="14" t="s">
        <v>49</v>
      </c>
      <c r="E4" s="15">
        <f t="shared" ref="E4:E67" si="1">IF(AA4=0,"前八週無拉料",ROUND(M4/AA4,1))</f>
        <v>46.9</v>
      </c>
      <c r="F4" s="16">
        <f t="shared" ref="F4:F67" si="2">IF(OR(AB4=0,LEN(AB4)=0),"--",ROUND(M4/AB4,1))</f>
        <v>9.8000000000000007</v>
      </c>
      <c r="G4" s="16">
        <f t="shared" ref="G4:G67" si="3">IF(AA4=0,"--",ROUND(J4/AA4,1))</f>
        <v>40</v>
      </c>
      <c r="H4" s="16">
        <f t="shared" ref="H4:H67" si="4">IF(OR(AB4=0,LEN(AB4)=0),"--",ROUND(J4/AB4,1))</f>
        <v>8.4</v>
      </c>
      <c r="I4" s="17" t="str">
        <f>IFERROR(VLOOKUP(C4,#REF!,8,FALSE),"")</f>
        <v/>
      </c>
      <c r="J4" s="18">
        <v>1000000</v>
      </c>
      <c r="K4" s="18">
        <v>500000</v>
      </c>
      <c r="L4" s="17" t="str">
        <f>IFERROR(VLOOKUP(C4,#REF!,11,FALSE),"")</f>
        <v/>
      </c>
      <c r="M4" s="18">
        <v>1173050</v>
      </c>
      <c r="N4" s="19" t="s">
        <v>50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1173050</v>
      </c>
      <c r="U4" s="18">
        <v>0</v>
      </c>
      <c r="V4" s="18">
        <v>0</v>
      </c>
      <c r="W4" s="18">
        <v>0</v>
      </c>
      <c r="X4" s="22">
        <v>2173050</v>
      </c>
      <c r="Y4" s="16">
        <v>86.9</v>
      </c>
      <c r="Z4" s="23">
        <v>18.2</v>
      </c>
      <c r="AA4" s="22">
        <v>25000</v>
      </c>
      <c r="AB4" s="18">
        <v>119308</v>
      </c>
      <c r="AC4" s="24">
        <v>4.8</v>
      </c>
      <c r="AD4" s="25">
        <f t="shared" ref="AD4:AD67" si="5">IF($AC4="E","E",IF($AC4="F","F",IF($AC4&lt;0.5,50,IF($AC4&lt;2,100,150))))</f>
        <v>150</v>
      </c>
      <c r="AE4" s="18">
        <v>11768</v>
      </c>
      <c r="AF4" s="18">
        <v>577186</v>
      </c>
      <c r="AG4" s="18">
        <v>664200</v>
      </c>
      <c r="AH4" s="18">
        <v>896016</v>
      </c>
      <c r="AI4" s="14" t="s">
        <v>44</v>
      </c>
    </row>
    <row r="5" spans="1:35" ht="16.5" customHeight="1">
      <c r="A5">
        <v>6069</v>
      </c>
      <c r="B5" s="12" t="str">
        <f t="shared" si="0"/>
        <v>OverStock</v>
      </c>
      <c r="C5" s="13" t="s">
        <v>384</v>
      </c>
      <c r="D5" s="14" t="s">
        <v>233</v>
      </c>
      <c r="E5" s="15">
        <f t="shared" si="1"/>
        <v>9.1</v>
      </c>
      <c r="F5" s="16">
        <f t="shared" si="2"/>
        <v>12.8</v>
      </c>
      <c r="G5" s="16">
        <f t="shared" si="3"/>
        <v>13</v>
      </c>
      <c r="H5" s="16">
        <f t="shared" si="4"/>
        <v>18.3</v>
      </c>
      <c r="I5" s="17" t="str">
        <f>IFERROR(VLOOKUP(C5,#REF!,8,FALSE),"")</f>
        <v/>
      </c>
      <c r="J5" s="18">
        <v>759200</v>
      </c>
      <c r="K5" s="18">
        <v>759200</v>
      </c>
      <c r="L5" s="17" t="str">
        <f>IFERROR(VLOOKUP(C5,#REF!,11,FALSE),"")</f>
        <v/>
      </c>
      <c r="M5" s="18">
        <v>530600</v>
      </c>
      <c r="N5" s="19" t="s">
        <v>59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530600</v>
      </c>
      <c r="U5" s="18">
        <v>0</v>
      </c>
      <c r="V5" s="18">
        <v>0</v>
      </c>
      <c r="W5" s="18">
        <v>0</v>
      </c>
      <c r="X5" s="22">
        <v>1289800</v>
      </c>
      <c r="Y5" s="16">
        <v>22</v>
      </c>
      <c r="Z5" s="23">
        <v>31</v>
      </c>
      <c r="AA5" s="22">
        <v>58500</v>
      </c>
      <c r="AB5" s="18">
        <v>41563</v>
      </c>
      <c r="AC5" s="24">
        <v>0.7</v>
      </c>
      <c r="AD5" s="25">
        <f t="shared" si="5"/>
        <v>100</v>
      </c>
      <c r="AE5" s="18">
        <v>0</v>
      </c>
      <c r="AF5" s="18">
        <v>110786</v>
      </c>
      <c r="AG5" s="18">
        <v>323584</v>
      </c>
      <c r="AH5" s="18">
        <v>144884</v>
      </c>
      <c r="AI5" s="14" t="s">
        <v>44</v>
      </c>
    </row>
    <row r="6" spans="1:35" ht="16.5" customHeight="1">
      <c r="A6">
        <v>6148</v>
      </c>
      <c r="B6" s="12" t="str">
        <f t="shared" si="0"/>
        <v>OverStock</v>
      </c>
      <c r="C6" s="13" t="s">
        <v>211</v>
      </c>
      <c r="D6" s="14" t="s">
        <v>53</v>
      </c>
      <c r="E6" s="15">
        <f t="shared" si="1"/>
        <v>2336</v>
      </c>
      <c r="F6" s="16">
        <f t="shared" si="2"/>
        <v>526.1</v>
      </c>
      <c r="G6" s="16">
        <f t="shared" si="3"/>
        <v>800</v>
      </c>
      <c r="H6" s="16">
        <f t="shared" si="4"/>
        <v>180.2</v>
      </c>
      <c r="I6" s="17" t="str">
        <f>IFERROR(VLOOKUP(C6,#REF!,8,FALSE),"")</f>
        <v/>
      </c>
      <c r="J6" s="18">
        <v>300000</v>
      </c>
      <c r="K6" s="18">
        <v>300000</v>
      </c>
      <c r="L6" s="17" t="str">
        <f>IFERROR(VLOOKUP(C6,#REF!,11,FALSE),"")</f>
        <v/>
      </c>
      <c r="M6" s="18">
        <v>876000</v>
      </c>
      <c r="N6" s="19" t="s">
        <v>55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873000</v>
      </c>
      <c r="U6" s="18">
        <v>3000</v>
      </c>
      <c r="V6" s="18">
        <v>0</v>
      </c>
      <c r="W6" s="18">
        <v>0</v>
      </c>
      <c r="X6" s="22">
        <v>1176000</v>
      </c>
      <c r="Y6" s="16">
        <v>3136</v>
      </c>
      <c r="Z6" s="23">
        <v>706.3</v>
      </c>
      <c r="AA6" s="22">
        <v>375</v>
      </c>
      <c r="AB6" s="18">
        <v>1665</v>
      </c>
      <c r="AC6" s="24">
        <v>4.4000000000000004</v>
      </c>
      <c r="AD6" s="25">
        <f t="shared" si="5"/>
        <v>150</v>
      </c>
      <c r="AE6" s="18">
        <v>0</v>
      </c>
      <c r="AF6" s="18">
        <v>15000</v>
      </c>
      <c r="AG6" s="18">
        <v>0</v>
      </c>
      <c r="AH6" s="18">
        <v>0</v>
      </c>
      <c r="AI6" s="14" t="s">
        <v>44</v>
      </c>
    </row>
    <row r="7" spans="1:35" ht="16.5" customHeight="1">
      <c r="A7">
        <v>6146</v>
      </c>
      <c r="B7" s="12" t="str">
        <f t="shared" si="0"/>
        <v>ZeroZero</v>
      </c>
      <c r="C7" s="13" t="s">
        <v>163</v>
      </c>
      <c r="D7" s="14" t="s">
        <v>159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54000</v>
      </c>
      <c r="K7" s="18">
        <v>33000</v>
      </c>
      <c r="L7" s="17" t="str">
        <f>IFERROR(VLOOKUP(C7,#REF!,11,FALSE),"")</f>
        <v/>
      </c>
      <c r="M7" s="18">
        <v>18000</v>
      </c>
      <c r="N7" s="19" t="s">
        <v>47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18000</v>
      </c>
      <c r="U7" s="18">
        <v>0</v>
      </c>
      <c r="V7" s="18">
        <v>0</v>
      </c>
      <c r="W7" s="18">
        <v>0</v>
      </c>
      <c r="X7" s="22">
        <v>72000</v>
      </c>
      <c r="Y7" s="16" t="s">
        <v>39</v>
      </c>
      <c r="Z7" s="23" t="s">
        <v>39</v>
      </c>
      <c r="AA7" s="22">
        <v>0</v>
      </c>
      <c r="AB7" s="18" t="s">
        <v>39</v>
      </c>
      <c r="AC7" s="24" t="s">
        <v>43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44</v>
      </c>
    </row>
    <row r="8" spans="1:35" ht="16.5" customHeight="1">
      <c r="A8">
        <v>3034</v>
      </c>
      <c r="B8" s="12" t="str">
        <f t="shared" si="0"/>
        <v>ZeroZero</v>
      </c>
      <c r="C8" s="13" t="s">
        <v>273</v>
      </c>
      <c r="D8" s="14" t="s">
        <v>267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17" t="str">
        <f>IFERROR(VLOOKUP(C8,#REF!,8,FALSE),"")</f>
        <v/>
      </c>
      <c r="J8" s="18">
        <v>28000</v>
      </c>
      <c r="K8" s="18">
        <v>0</v>
      </c>
      <c r="L8" s="17" t="str">
        <f>IFERROR(VLOOKUP(C8,#REF!,11,FALSE),"")</f>
        <v/>
      </c>
      <c r="M8" s="18">
        <v>40000</v>
      </c>
      <c r="N8" s="19" t="s">
        <v>59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40000</v>
      </c>
      <c r="U8" s="18">
        <v>0</v>
      </c>
      <c r="V8" s="18">
        <v>0</v>
      </c>
      <c r="W8" s="18">
        <v>0</v>
      </c>
      <c r="X8" s="22">
        <v>68000</v>
      </c>
      <c r="Y8" s="16" t="s">
        <v>39</v>
      </c>
      <c r="Z8" s="23" t="s">
        <v>39</v>
      </c>
      <c r="AA8" s="22">
        <v>0</v>
      </c>
      <c r="AB8" s="18">
        <v>0</v>
      </c>
      <c r="AC8" s="24" t="s">
        <v>43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12000</v>
      </c>
      <c r="AI8" s="14" t="s">
        <v>44</v>
      </c>
    </row>
    <row r="9" spans="1:35" ht="16.5" customHeight="1">
      <c r="A9">
        <v>6171</v>
      </c>
      <c r="B9" s="12" t="str">
        <f t="shared" si="0"/>
        <v>ZeroZero</v>
      </c>
      <c r="C9" s="13" t="s">
        <v>262</v>
      </c>
      <c r="D9" s="14" t="s">
        <v>49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130000</v>
      </c>
      <c r="N9" s="19" t="s">
        <v>50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130000</v>
      </c>
      <c r="U9" s="18">
        <v>0</v>
      </c>
      <c r="V9" s="18">
        <v>0</v>
      </c>
      <c r="W9" s="18">
        <v>0</v>
      </c>
      <c r="X9" s="22">
        <v>130000</v>
      </c>
      <c r="Y9" s="16" t="s">
        <v>39</v>
      </c>
      <c r="Z9" s="23" t="s">
        <v>39</v>
      </c>
      <c r="AA9" s="22">
        <v>0</v>
      </c>
      <c r="AB9" s="18" t="s">
        <v>39</v>
      </c>
      <c r="AC9" s="24" t="s">
        <v>43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44</v>
      </c>
    </row>
    <row r="10" spans="1:35" ht="16.5" customHeight="1">
      <c r="A10">
        <v>9195</v>
      </c>
      <c r="B10" s="12" t="str">
        <f t="shared" si="0"/>
        <v>ZeroZero</v>
      </c>
      <c r="C10" s="13" t="s">
        <v>343</v>
      </c>
      <c r="D10" s="14" t="s">
        <v>53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17" t="str">
        <f>IFERROR(VLOOKUP(C10,#REF!,8,FALSE),"")</f>
        <v/>
      </c>
      <c r="J10" s="18">
        <v>0</v>
      </c>
      <c r="K10" s="18">
        <v>0</v>
      </c>
      <c r="L10" s="17" t="str">
        <f>IFERROR(VLOOKUP(C10,#REF!,11,FALSE),"")</f>
        <v/>
      </c>
      <c r="M10" s="18">
        <v>2260</v>
      </c>
      <c r="N10" s="19" t="s">
        <v>50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2260</v>
      </c>
      <c r="U10" s="18">
        <v>0</v>
      </c>
      <c r="V10" s="18">
        <v>0</v>
      </c>
      <c r="W10" s="18">
        <v>0</v>
      </c>
      <c r="X10" s="22">
        <v>2260</v>
      </c>
      <c r="Y10" s="16" t="s">
        <v>39</v>
      </c>
      <c r="Z10" s="23" t="s">
        <v>39</v>
      </c>
      <c r="AA10" s="22">
        <v>0</v>
      </c>
      <c r="AB10" s="18" t="s">
        <v>39</v>
      </c>
      <c r="AC10" s="24" t="s">
        <v>43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44</v>
      </c>
    </row>
    <row r="11" spans="1:35" ht="16.5" customHeight="1">
      <c r="A11">
        <v>6102</v>
      </c>
      <c r="B11" s="12" t="str">
        <f t="shared" si="0"/>
        <v>ZeroZero</v>
      </c>
      <c r="C11" s="13" t="s">
        <v>259</v>
      </c>
      <c r="D11" s="14" t="s">
        <v>49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51000</v>
      </c>
      <c r="N11" s="19" t="s">
        <v>50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51000</v>
      </c>
      <c r="U11" s="18">
        <v>0</v>
      </c>
      <c r="V11" s="18">
        <v>0</v>
      </c>
      <c r="W11" s="18">
        <v>0</v>
      </c>
      <c r="X11" s="22">
        <v>51000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44</v>
      </c>
    </row>
    <row r="12" spans="1:35" ht="16.5" customHeight="1">
      <c r="A12">
        <v>6116</v>
      </c>
      <c r="B12" s="12" t="str">
        <f t="shared" si="0"/>
        <v>OverStock</v>
      </c>
      <c r="C12" s="13" t="s">
        <v>200</v>
      </c>
      <c r="D12" s="14" t="s">
        <v>146</v>
      </c>
      <c r="E12" s="15">
        <f t="shared" si="1"/>
        <v>30</v>
      </c>
      <c r="F12" s="16" t="str">
        <f t="shared" si="2"/>
        <v>--</v>
      </c>
      <c r="G12" s="16">
        <f t="shared" si="3"/>
        <v>75</v>
      </c>
      <c r="H12" s="16" t="str">
        <f t="shared" si="4"/>
        <v>--</v>
      </c>
      <c r="I12" s="17" t="str">
        <f>IFERROR(VLOOKUP(C12,#REF!,8,FALSE),"")</f>
        <v/>
      </c>
      <c r="J12" s="18">
        <v>30000</v>
      </c>
      <c r="K12" s="18">
        <v>24000</v>
      </c>
      <c r="L12" s="17" t="str">
        <f>IFERROR(VLOOKUP(C12,#REF!,11,FALSE),"")</f>
        <v/>
      </c>
      <c r="M12" s="18">
        <v>12000</v>
      </c>
      <c r="N12" s="19" t="s">
        <v>59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6000</v>
      </c>
      <c r="U12" s="18">
        <v>3000</v>
      </c>
      <c r="V12" s="18">
        <v>3000</v>
      </c>
      <c r="W12" s="18">
        <v>0</v>
      </c>
      <c r="X12" s="22">
        <v>42000</v>
      </c>
      <c r="Y12" s="16">
        <v>105</v>
      </c>
      <c r="Z12" s="23" t="s">
        <v>39</v>
      </c>
      <c r="AA12" s="22">
        <v>400</v>
      </c>
      <c r="AB12" s="18">
        <v>0</v>
      </c>
      <c r="AC12" s="24" t="s">
        <v>43</v>
      </c>
      <c r="AD12" s="25" t="str">
        <f t="shared" si="5"/>
        <v>E</v>
      </c>
      <c r="AE12" s="18">
        <v>0</v>
      </c>
      <c r="AF12" s="18">
        <v>0</v>
      </c>
      <c r="AG12" s="18">
        <v>0</v>
      </c>
      <c r="AH12" s="18">
        <v>50944</v>
      </c>
      <c r="AI12" s="14" t="s">
        <v>44</v>
      </c>
    </row>
    <row r="13" spans="1:35" ht="16.5" customHeight="1">
      <c r="A13">
        <v>6080</v>
      </c>
      <c r="B13" s="12" t="str">
        <f t="shared" si="0"/>
        <v>OverStock</v>
      </c>
      <c r="C13" s="13" t="s">
        <v>364</v>
      </c>
      <c r="D13" s="14" t="s">
        <v>53</v>
      </c>
      <c r="E13" s="15">
        <f t="shared" si="1"/>
        <v>563.1</v>
      </c>
      <c r="F13" s="16" t="str">
        <f t="shared" si="2"/>
        <v>--</v>
      </c>
      <c r="G13" s="16">
        <f t="shared" si="3"/>
        <v>6504.9</v>
      </c>
      <c r="H13" s="16" t="str">
        <f t="shared" si="4"/>
        <v>--</v>
      </c>
      <c r="I13" s="17" t="str">
        <f>IFERROR(VLOOKUP(C13,#REF!,8,FALSE),"")</f>
        <v/>
      </c>
      <c r="J13" s="18">
        <v>2010000</v>
      </c>
      <c r="K13" s="18">
        <v>30000</v>
      </c>
      <c r="L13" s="17" t="str">
        <f>IFERROR(VLOOKUP(C13,#REF!,11,FALSE),"")</f>
        <v/>
      </c>
      <c r="M13" s="18">
        <v>174000</v>
      </c>
      <c r="N13" s="19" t="s">
        <v>55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174000</v>
      </c>
      <c r="U13" s="18">
        <v>0</v>
      </c>
      <c r="V13" s="18">
        <v>0</v>
      </c>
      <c r="W13" s="18">
        <v>0</v>
      </c>
      <c r="X13" s="22">
        <v>2184000</v>
      </c>
      <c r="Y13" s="16">
        <v>7068</v>
      </c>
      <c r="Z13" s="23" t="s">
        <v>39</v>
      </c>
      <c r="AA13" s="22">
        <v>309</v>
      </c>
      <c r="AB13" s="18" t="s">
        <v>39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6083</v>
      </c>
      <c r="B14" s="12" t="str">
        <f t="shared" si="0"/>
        <v>ZeroZero</v>
      </c>
      <c r="C14" s="13" t="s">
        <v>78</v>
      </c>
      <c r="D14" s="14" t="s">
        <v>57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0</v>
      </c>
      <c r="K14" s="18">
        <v>0</v>
      </c>
      <c r="L14" s="17" t="str">
        <f>IFERROR(VLOOKUP(C14,#REF!,11,FALSE),"")</f>
        <v/>
      </c>
      <c r="M14" s="18">
        <v>60000</v>
      </c>
      <c r="N14" s="19" t="s">
        <v>47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60000</v>
      </c>
      <c r="U14" s="18">
        <v>0</v>
      </c>
      <c r="V14" s="18">
        <v>0</v>
      </c>
      <c r="W14" s="18">
        <v>0</v>
      </c>
      <c r="X14" s="22">
        <v>60000</v>
      </c>
      <c r="Y14" s="16" t="s">
        <v>39</v>
      </c>
      <c r="Z14" s="23" t="s">
        <v>39</v>
      </c>
      <c r="AA14" s="22">
        <v>0</v>
      </c>
      <c r="AB14" s="18" t="s">
        <v>39</v>
      </c>
      <c r="AC14" s="24" t="s">
        <v>43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44</v>
      </c>
    </row>
    <row r="15" spans="1:35" ht="16.5" customHeight="1">
      <c r="A15">
        <v>6112</v>
      </c>
      <c r="B15" s="12" t="str">
        <f t="shared" si="0"/>
        <v>ZeroZero</v>
      </c>
      <c r="C15" s="13" t="s">
        <v>341</v>
      </c>
      <c r="D15" s="14" t="s">
        <v>53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0</v>
      </c>
      <c r="K15" s="18">
        <v>0</v>
      </c>
      <c r="L15" s="17" t="str">
        <f>IFERROR(VLOOKUP(C15,#REF!,11,FALSE),"")</f>
        <v/>
      </c>
      <c r="M15" s="18">
        <v>2740</v>
      </c>
      <c r="N15" s="19" t="s">
        <v>50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2740</v>
      </c>
      <c r="U15" s="18">
        <v>0</v>
      </c>
      <c r="V15" s="18">
        <v>0</v>
      </c>
      <c r="W15" s="18">
        <v>0</v>
      </c>
      <c r="X15" s="22">
        <v>2740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6123</v>
      </c>
      <c r="B16" s="12" t="str">
        <f t="shared" si="0"/>
        <v>ZeroZero</v>
      </c>
      <c r="C16" s="13" t="s">
        <v>264</v>
      </c>
      <c r="D16" s="14" t="s">
        <v>49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48000</v>
      </c>
      <c r="N16" s="19" t="s">
        <v>50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48000</v>
      </c>
      <c r="U16" s="18">
        <v>0</v>
      </c>
      <c r="V16" s="18">
        <v>0</v>
      </c>
      <c r="W16" s="18">
        <v>0</v>
      </c>
      <c r="X16" s="22">
        <v>48000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43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6113</v>
      </c>
      <c r="B17" s="12" t="str">
        <f t="shared" si="0"/>
        <v>ZeroZero</v>
      </c>
      <c r="C17" s="13" t="s">
        <v>340</v>
      </c>
      <c r="D17" s="14" t="s">
        <v>53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0</v>
      </c>
      <c r="K17" s="18">
        <v>0</v>
      </c>
      <c r="L17" s="17" t="str">
        <f>IFERROR(VLOOKUP(C17,#REF!,11,FALSE),"")</f>
        <v/>
      </c>
      <c r="M17" s="18">
        <v>1000</v>
      </c>
      <c r="N17" s="19" t="s">
        <v>55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1000</v>
      </c>
      <c r="U17" s="18">
        <v>0</v>
      </c>
      <c r="V17" s="18">
        <v>0</v>
      </c>
      <c r="W17" s="18">
        <v>0</v>
      </c>
      <c r="X17" s="22">
        <v>1000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6088</v>
      </c>
      <c r="B18" s="12" t="str">
        <f t="shared" si="0"/>
        <v>ZeroZero</v>
      </c>
      <c r="C18" s="13" t="s">
        <v>68</v>
      </c>
      <c r="D18" s="14" t="s">
        <v>57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15000</v>
      </c>
      <c r="N18" s="19" t="s">
        <v>47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15000</v>
      </c>
      <c r="U18" s="18">
        <v>0</v>
      </c>
      <c r="V18" s="18">
        <v>0</v>
      </c>
      <c r="W18" s="18">
        <v>0</v>
      </c>
      <c r="X18" s="22">
        <v>15000</v>
      </c>
      <c r="Y18" s="16" t="s">
        <v>39</v>
      </c>
      <c r="Z18" s="23" t="s">
        <v>39</v>
      </c>
      <c r="AA18" s="22">
        <v>0</v>
      </c>
      <c r="AB18" s="18" t="s">
        <v>39</v>
      </c>
      <c r="AC18" s="24" t="s">
        <v>43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44</v>
      </c>
    </row>
    <row r="19" spans="1:35" ht="16.5" customHeight="1">
      <c r="A19">
        <v>6106</v>
      </c>
      <c r="B19" s="12" t="str">
        <f t="shared" si="0"/>
        <v>ZeroZero</v>
      </c>
      <c r="C19" s="13" t="s">
        <v>164</v>
      </c>
      <c r="D19" s="14" t="s">
        <v>159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6000</v>
      </c>
      <c r="K19" s="18">
        <v>6000</v>
      </c>
      <c r="L19" s="17" t="str">
        <f>IFERROR(VLOOKUP(C19,#REF!,11,FALSE),"")</f>
        <v/>
      </c>
      <c r="M19" s="18">
        <v>6000</v>
      </c>
      <c r="N19" s="19" t="s">
        <v>47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6000</v>
      </c>
      <c r="U19" s="18">
        <v>0</v>
      </c>
      <c r="V19" s="18">
        <v>0</v>
      </c>
      <c r="W19" s="18">
        <v>0</v>
      </c>
      <c r="X19" s="22">
        <v>12000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43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6093</v>
      </c>
      <c r="B20" s="12" t="str">
        <f t="shared" si="0"/>
        <v>ZeroZero</v>
      </c>
      <c r="C20" s="13" t="s">
        <v>69</v>
      </c>
      <c r="D20" s="14" t="s">
        <v>57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15000</v>
      </c>
      <c r="N20" s="19" t="s">
        <v>47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15000</v>
      </c>
      <c r="U20" s="18">
        <v>0</v>
      </c>
      <c r="V20" s="18">
        <v>0</v>
      </c>
      <c r="W20" s="18">
        <v>0</v>
      </c>
      <c r="X20" s="22">
        <v>15000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6096</v>
      </c>
      <c r="B21" s="12" t="str">
        <f t="shared" si="0"/>
        <v>ZeroZero</v>
      </c>
      <c r="C21" s="13" t="s">
        <v>385</v>
      </c>
      <c r="D21" s="14" t="s">
        <v>233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4612</v>
      </c>
      <c r="N21" s="19" t="s">
        <v>59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4612</v>
      </c>
      <c r="U21" s="18">
        <v>0</v>
      </c>
      <c r="V21" s="18">
        <v>0</v>
      </c>
      <c r="W21" s="18">
        <v>0</v>
      </c>
      <c r="X21" s="22">
        <v>4612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customHeight="1">
      <c r="A22">
        <v>6087</v>
      </c>
      <c r="B22" s="12" t="str">
        <f t="shared" si="0"/>
        <v>ZeroZero</v>
      </c>
      <c r="C22" s="13" t="s">
        <v>366</v>
      </c>
      <c r="D22" s="14" t="s">
        <v>53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626</v>
      </c>
      <c r="N22" s="19" t="s">
        <v>50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626</v>
      </c>
      <c r="U22" s="18">
        <v>0</v>
      </c>
      <c r="V22" s="18">
        <v>0</v>
      </c>
      <c r="W22" s="18">
        <v>0</v>
      </c>
      <c r="X22" s="22">
        <v>626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6121</v>
      </c>
      <c r="B23" s="12" t="str">
        <f t="shared" si="0"/>
        <v>ZeroZero</v>
      </c>
      <c r="C23" s="13" t="s">
        <v>311</v>
      </c>
      <c r="D23" s="14" t="s">
        <v>181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28000</v>
      </c>
      <c r="N23" s="19" t="s">
        <v>59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28000</v>
      </c>
      <c r="U23" s="18">
        <v>0</v>
      </c>
      <c r="V23" s="18">
        <v>0</v>
      </c>
      <c r="W23" s="18">
        <v>0</v>
      </c>
      <c r="X23" s="22">
        <v>28000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43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9101</v>
      </c>
      <c r="B24" s="12" t="str">
        <f t="shared" si="0"/>
        <v>ZeroZero</v>
      </c>
      <c r="C24" s="13" t="s">
        <v>126</v>
      </c>
      <c r="D24" s="14" t="s">
        <v>57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0</v>
      </c>
      <c r="K24" s="18">
        <v>0</v>
      </c>
      <c r="L24" s="17" t="str">
        <f>IFERROR(VLOOKUP(C24,#REF!,11,FALSE),"")</f>
        <v/>
      </c>
      <c r="M24" s="18">
        <v>25000</v>
      </c>
      <c r="N24" s="19" t="s">
        <v>59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25000</v>
      </c>
      <c r="U24" s="18">
        <v>0</v>
      </c>
      <c r="V24" s="18">
        <v>0</v>
      </c>
      <c r="W24" s="18">
        <v>0</v>
      </c>
      <c r="X24" s="22">
        <v>25000</v>
      </c>
      <c r="Y24" s="16" t="s">
        <v>39</v>
      </c>
      <c r="Z24" s="23" t="s">
        <v>39</v>
      </c>
      <c r="AA24" s="22">
        <v>0</v>
      </c>
      <c r="AB24" s="18" t="s">
        <v>39</v>
      </c>
      <c r="AC24" s="24" t="s">
        <v>43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44</v>
      </c>
    </row>
    <row r="25" spans="1:35" ht="16.5" customHeight="1">
      <c r="A25">
        <v>9129</v>
      </c>
      <c r="B25" s="12" t="str">
        <f t="shared" si="0"/>
        <v>ZeroZero</v>
      </c>
      <c r="C25" s="13" t="s">
        <v>178</v>
      </c>
      <c r="D25" s="14" t="s">
        <v>159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6000</v>
      </c>
      <c r="K25" s="18">
        <v>6000</v>
      </c>
      <c r="L25" s="17" t="str">
        <f>IFERROR(VLOOKUP(C25,#REF!,11,FALSE),"")</f>
        <v/>
      </c>
      <c r="M25" s="18">
        <v>3000</v>
      </c>
      <c r="N25" s="19" t="s">
        <v>47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3000</v>
      </c>
      <c r="U25" s="18">
        <v>0</v>
      </c>
      <c r="V25" s="18">
        <v>0</v>
      </c>
      <c r="W25" s="18">
        <v>0</v>
      </c>
      <c r="X25" s="22">
        <v>9000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6104</v>
      </c>
      <c r="B26" s="12" t="str">
        <f t="shared" si="0"/>
        <v>ZeroZero</v>
      </c>
      <c r="C26" s="13" t="s">
        <v>64</v>
      </c>
      <c r="D26" s="14" t="s">
        <v>57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5000</v>
      </c>
      <c r="N26" s="19" t="s">
        <v>47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5000</v>
      </c>
      <c r="U26" s="18">
        <v>0</v>
      </c>
      <c r="V26" s="18">
        <v>0</v>
      </c>
      <c r="W26" s="18">
        <v>0</v>
      </c>
      <c r="X26" s="22">
        <v>5000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9131</v>
      </c>
      <c r="B27" s="12" t="str">
        <f t="shared" si="0"/>
        <v>ZeroZero</v>
      </c>
      <c r="C27" s="13" t="s">
        <v>386</v>
      </c>
      <c r="D27" s="14" t="s">
        <v>233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4059</v>
      </c>
      <c r="N27" s="19" t="s">
        <v>59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4059</v>
      </c>
      <c r="U27" s="18">
        <v>0</v>
      </c>
      <c r="V27" s="18">
        <v>0</v>
      </c>
      <c r="W27" s="18">
        <v>0</v>
      </c>
      <c r="X27" s="22">
        <v>4059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6124</v>
      </c>
      <c r="B28" s="12" t="str">
        <f t="shared" si="0"/>
        <v>ZeroZero</v>
      </c>
      <c r="C28" s="13" t="s">
        <v>140</v>
      </c>
      <c r="D28" s="14" t="s">
        <v>137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5000</v>
      </c>
      <c r="N28" s="19" t="s">
        <v>59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5000</v>
      </c>
      <c r="U28" s="18">
        <v>0</v>
      </c>
      <c r="V28" s="18">
        <v>0</v>
      </c>
      <c r="W28" s="18">
        <v>0</v>
      </c>
      <c r="X28" s="22">
        <v>5000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43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6105</v>
      </c>
      <c r="B29" s="12" t="str">
        <f t="shared" si="0"/>
        <v>ZeroZero</v>
      </c>
      <c r="C29" s="13" t="s">
        <v>84</v>
      </c>
      <c r="D29" s="14" t="s">
        <v>57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5000</v>
      </c>
      <c r="N29" s="19" t="s">
        <v>59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5000</v>
      </c>
      <c r="U29" s="18">
        <v>0</v>
      </c>
      <c r="V29" s="18">
        <v>0</v>
      </c>
      <c r="W29" s="18">
        <v>0</v>
      </c>
      <c r="X29" s="22">
        <v>5000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6074</v>
      </c>
      <c r="B30" s="12" t="str">
        <f t="shared" si="0"/>
        <v>ZeroZero</v>
      </c>
      <c r="C30" s="13" t="s">
        <v>396</v>
      </c>
      <c r="D30" s="14" t="s">
        <v>57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5000</v>
      </c>
      <c r="N30" s="19" t="s">
        <v>47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5000</v>
      </c>
      <c r="U30" s="18">
        <v>0</v>
      </c>
      <c r="V30" s="18">
        <v>0</v>
      </c>
      <c r="W30" s="18">
        <v>0</v>
      </c>
      <c r="X30" s="22">
        <v>5000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43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44</v>
      </c>
    </row>
    <row r="31" spans="1:35" ht="16.5" customHeight="1">
      <c r="A31">
        <v>6085</v>
      </c>
      <c r="B31" s="12" t="str">
        <f t="shared" si="0"/>
        <v>ZeroZero</v>
      </c>
      <c r="C31" s="13" t="s">
        <v>91</v>
      </c>
      <c r="D31" s="14" t="s">
        <v>89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2500</v>
      </c>
      <c r="N31" s="19" t="s">
        <v>59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2500</v>
      </c>
      <c r="U31" s="18">
        <v>0</v>
      </c>
      <c r="V31" s="18">
        <v>0</v>
      </c>
      <c r="W31" s="18">
        <v>0</v>
      </c>
      <c r="X31" s="22">
        <v>2500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6109</v>
      </c>
      <c r="B32" s="12" t="str">
        <f t="shared" si="0"/>
        <v>ZeroZero</v>
      </c>
      <c r="C32" s="13" t="s">
        <v>120</v>
      </c>
      <c r="D32" s="14" t="s">
        <v>57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160000</v>
      </c>
      <c r="N32" s="19" t="s">
        <v>47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160000</v>
      </c>
      <c r="U32" s="18">
        <v>0</v>
      </c>
      <c r="V32" s="18">
        <v>0</v>
      </c>
      <c r="W32" s="18">
        <v>0</v>
      </c>
      <c r="X32" s="22">
        <v>160000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43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6115</v>
      </c>
      <c r="B33" s="12" t="str">
        <f t="shared" si="0"/>
        <v>ZeroZero</v>
      </c>
      <c r="C33" s="13" t="s">
        <v>281</v>
      </c>
      <c r="D33" s="14" t="s">
        <v>282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3000</v>
      </c>
      <c r="N33" s="19" t="s">
        <v>59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3000</v>
      </c>
      <c r="U33" s="18">
        <v>0</v>
      </c>
      <c r="V33" s="18">
        <v>0</v>
      </c>
      <c r="W33" s="18">
        <v>0</v>
      </c>
      <c r="X33" s="22">
        <v>3000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6122</v>
      </c>
      <c r="B34" s="12" t="str">
        <f t="shared" si="0"/>
        <v>ZeroZero</v>
      </c>
      <c r="C34" s="13" t="s">
        <v>104</v>
      </c>
      <c r="D34" s="14" t="s">
        <v>57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4000</v>
      </c>
      <c r="N34" s="19" t="s">
        <v>47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4000</v>
      </c>
      <c r="U34" s="18">
        <v>0</v>
      </c>
      <c r="V34" s="18">
        <v>0</v>
      </c>
      <c r="W34" s="18">
        <v>0</v>
      </c>
      <c r="X34" s="22">
        <v>4000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6082</v>
      </c>
      <c r="B35" s="12" t="str">
        <f t="shared" si="0"/>
        <v>ZeroZero</v>
      </c>
      <c r="C35" s="13" t="s">
        <v>346</v>
      </c>
      <c r="D35" s="14" t="s">
        <v>53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200</v>
      </c>
      <c r="N35" s="19" t="s">
        <v>50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200</v>
      </c>
      <c r="U35" s="18">
        <v>0</v>
      </c>
      <c r="V35" s="18">
        <v>0</v>
      </c>
      <c r="W35" s="18">
        <v>0</v>
      </c>
      <c r="X35" s="22">
        <v>200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9128</v>
      </c>
      <c r="B36" s="12" t="str">
        <f t="shared" si="0"/>
        <v>ZeroZero</v>
      </c>
      <c r="C36" s="13" t="s">
        <v>249</v>
      </c>
      <c r="D36" s="14" t="s">
        <v>49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12000</v>
      </c>
      <c r="N36" s="19" t="s">
        <v>50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12000</v>
      </c>
      <c r="U36" s="18">
        <v>0</v>
      </c>
      <c r="V36" s="18">
        <v>0</v>
      </c>
      <c r="W36" s="18">
        <v>0</v>
      </c>
      <c r="X36" s="22">
        <v>12000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43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6111</v>
      </c>
      <c r="B37" s="12" t="str">
        <f t="shared" si="0"/>
        <v>ZeroZero</v>
      </c>
      <c r="C37" s="13" t="s">
        <v>265</v>
      </c>
      <c r="D37" s="14" t="s">
        <v>49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4000</v>
      </c>
      <c r="N37" s="19" t="s">
        <v>50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4000</v>
      </c>
      <c r="U37" s="18">
        <v>0</v>
      </c>
      <c r="V37" s="18">
        <v>0</v>
      </c>
      <c r="W37" s="18">
        <v>0</v>
      </c>
      <c r="X37" s="22">
        <v>4000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6161</v>
      </c>
      <c r="B38" s="12" t="str">
        <f t="shared" si="0"/>
        <v>ZeroZero</v>
      </c>
      <c r="C38" s="13" t="s">
        <v>387</v>
      </c>
      <c r="D38" s="14" t="s">
        <v>233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1596</v>
      </c>
      <c r="N38" s="19" t="s">
        <v>59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1596</v>
      </c>
      <c r="U38" s="18">
        <v>0</v>
      </c>
      <c r="V38" s="18">
        <v>0</v>
      </c>
      <c r="W38" s="18">
        <v>0</v>
      </c>
      <c r="X38" s="22">
        <v>1596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6061</v>
      </c>
      <c r="B39" s="12" t="str">
        <f t="shared" si="0"/>
        <v>ZeroZero</v>
      </c>
      <c r="C39" s="13" t="s">
        <v>185</v>
      </c>
      <c r="D39" s="14" t="s">
        <v>181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8000</v>
      </c>
      <c r="N39" s="19" t="s">
        <v>59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4000</v>
      </c>
      <c r="U39" s="18">
        <v>0</v>
      </c>
      <c r="V39" s="18">
        <v>4000</v>
      </c>
      <c r="W39" s="18">
        <v>0</v>
      </c>
      <c r="X39" s="22">
        <v>8000</v>
      </c>
      <c r="Y39" s="16" t="s">
        <v>39</v>
      </c>
      <c r="Z39" s="23" t="s">
        <v>39</v>
      </c>
      <c r="AA39" s="22">
        <v>0</v>
      </c>
      <c r="AB39" s="18">
        <v>0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12000</v>
      </c>
      <c r="AI39" s="14" t="s">
        <v>44</v>
      </c>
    </row>
    <row r="40" spans="1:35" ht="16.5" customHeight="1">
      <c r="A40">
        <v>6033</v>
      </c>
      <c r="B40" s="12" t="str">
        <f t="shared" si="0"/>
        <v>ZeroZero</v>
      </c>
      <c r="C40" s="13" t="s">
        <v>72</v>
      </c>
      <c r="D40" s="14" t="s">
        <v>57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2000</v>
      </c>
      <c r="N40" s="19" t="s">
        <v>47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2000</v>
      </c>
      <c r="U40" s="18">
        <v>0</v>
      </c>
      <c r="V40" s="18">
        <v>0</v>
      </c>
      <c r="W40" s="18">
        <v>0</v>
      </c>
      <c r="X40" s="22">
        <v>2000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6131</v>
      </c>
      <c r="B41" s="12" t="str">
        <f t="shared" si="0"/>
        <v>ZeroZero</v>
      </c>
      <c r="C41" s="13" t="s">
        <v>362</v>
      </c>
      <c r="D41" s="14" t="s">
        <v>53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5000</v>
      </c>
      <c r="N41" s="19" t="s">
        <v>50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5000</v>
      </c>
      <c r="U41" s="18">
        <v>0</v>
      </c>
      <c r="V41" s="18">
        <v>0</v>
      </c>
      <c r="W41" s="18">
        <v>0</v>
      </c>
      <c r="X41" s="22">
        <v>5000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6062</v>
      </c>
      <c r="B42" s="12" t="str">
        <f t="shared" si="0"/>
        <v>ZeroZero</v>
      </c>
      <c r="C42" s="13" t="s">
        <v>154</v>
      </c>
      <c r="D42" s="14" t="s">
        <v>41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2500</v>
      </c>
      <c r="N42" s="19" t="s">
        <v>42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2500</v>
      </c>
      <c r="U42" s="18">
        <v>0</v>
      </c>
      <c r="V42" s="18">
        <v>0</v>
      </c>
      <c r="W42" s="18">
        <v>0</v>
      </c>
      <c r="X42" s="22">
        <v>2500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9192</v>
      </c>
      <c r="B43" s="12" t="str">
        <f t="shared" si="0"/>
        <v>ZeroZero</v>
      </c>
      <c r="C43" s="13" t="s">
        <v>86</v>
      </c>
      <c r="D43" s="14" t="s">
        <v>57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400</v>
      </c>
      <c r="N43" s="19" t="s">
        <v>59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400</v>
      </c>
      <c r="U43" s="18">
        <v>0</v>
      </c>
      <c r="V43" s="18">
        <v>0</v>
      </c>
      <c r="W43" s="18">
        <v>0</v>
      </c>
      <c r="X43" s="22">
        <v>400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6063</v>
      </c>
      <c r="B44" s="12" t="str">
        <f t="shared" si="0"/>
        <v>FCST</v>
      </c>
      <c r="C44" s="13" t="s">
        <v>319</v>
      </c>
      <c r="D44" s="14" t="s">
        <v>53</v>
      </c>
      <c r="E44" s="15" t="str">
        <f t="shared" si="1"/>
        <v>前八週無拉料</v>
      </c>
      <c r="F44" s="16">
        <f t="shared" si="2"/>
        <v>42.3</v>
      </c>
      <c r="G44" s="16" t="str">
        <f t="shared" si="3"/>
        <v>--</v>
      </c>
      <c r="H44" s="16">
        <f t="shared" si="4"/>
        <v>105.6</v>
      </c>
      <c r="I44" s="17" t="str">
        <f>IFERROR(VLOOKUP(C44,#REF!,8,FALSE),"")</f>
        <v/>
      </c>
      <c r="J44" s="18">
        <v>15000</v>
      </c>
      <c r="K44" s="18">
        <v>0</v>
      </c>
      <c r="L44" s="17" t="str">
        <f>IFERROR(VLOOKUP(C44,#REF!,11,FALSE),"")</f>
        <v/>
      </c>
      <c r="M44" s="18">
        <v>6000</v>
      </c>
      <c r="N44" s="19" t="s">
        <v>39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6000</v>
      </c>
      <c r="U44" s="18">
        <v>0</v>
      </c>
      <c r="V44" s="18">
        <v>0</v>
      </c>
      <c r="W44" s="18">
        <v>0</v>
      </c>
      <c r="X44" s="22">
        <v>21000</v>
      </c>
      <c r="Y44" s="16" t="s">
        <v>39</v>
      </c>
      <c r="Z44" s="23">
        <v>147.9</v>
      </c>
      <c r="AA44" s="22">
        <v>0</v>
      </c>
      <c r="AB44" s="18">
        <v>142</v>
      </c>
      <c r="AC44" s="24" t="s">
        <v>62</v>
      </c>
      <c r="AD44" s="25" t="str">
        <f t="shared" si="5"/>
        <v>F</v>
      </c>
      <c r="AE44" s="18">
        <v>0</v>
      </c>
      <c r="AF44" s="18">
        <v>640</v>
      </c>
      <c r="AG44" s="18">
        <v>11360</v>
      </c>
      <c r="AH44" s="18">
        <v>0</v>
      </c>
      <c r="AI44" s="14" t="s">
        <v>44</v>
      </c>
    </row>
    <row r="45" spans="1:35" ht="16.5" customHeight="1">
      <c r="A45">
        <v>9130</v>
      </c>
      <c r="B45" s="12" t="str">
        <f t="shared" si="0"/>
        <v>ZeroZero</v>
      </c>
      <c r="C45" s="13" t="s">
        <v>277</v>
      </c>
      <c r="D45" s="14" t="s">
        <v>146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3000</v>
      </c>
      <c r="N45" s="19" t="s">
        <v>55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0</v>
      </c>
      <c r="U45" s="18">
        <v>0</v>
      </c>
      <c r="V45" s="18">
        <v>3000</v>
      </c>
      <c r="W45" s="18">
        <v>0</v>
      </c>
      <c r="X45" s="22">
        <v>3000</v>
      </c>
      <c r="Y45" s="16" t="s">
        <v>39</v>
      </c>
      <c r="Z45" s="23" t="s">
        <v>39</v>
      </c>
      <c r="AA45" s="22">
        <v>0</v>
      </c>
      <c r="AB45" s="18">
        <v>0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9000</v>
      </c>
      <c r="AH45" s="18">
        <v>0</v>
      </c>
      <c r="AI45" s="14" t="s">
        <v>44</v>
      </c>
    </row>
    <row r="46" spans="1:35" ht="16.5" customHeight="1">
      <c r="A46">
        <v>8511</v>
      </c>
      <c r="B46" s="12" t="str">
        <f t="shared" si="0"/>
        <v>ZeroZero</v>
      </c>
      <c r="C46" s="13" t="s">
        <v>40</v>
      </c>
      <c r="D46" s="14" t="s">
        <v>41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3915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3915</v>
      </c>
      <c r="U46" s="18">
        <v>0</v>
      </c>
      <c r="V46" s="18">
        <v>0</v>
      </c>
      <c r="W46" s="18">
        <v>0</v>
      </c>
      <c r="X46" s="22">
        <v>3915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6071</v>
      </c>
      <c r="B47" s="12" t="str">
        <f t="shared" si="0"/>
        <v>ZeroZero</v>
      </c>
      <c r="C47" s="13" t="s">
        <v>316</v>
      </c>
      <c r="D47" s="14" t="s">
        <v>181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1500</v>
      </c>
      <c r="N47" s="19" t="s">
        <v>59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1500</v>
      </c>
      <c r="U47" s="18">
        <v>0</v>
      </c>
      <c r="V47" s="18">
        <v>0</v>
      </c>
      <c r="W47" s="18">
        <v>0</v>
      </c>
      <c r="X47" s="22">
        <v>1500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3000</v>
      </c>
      <c r="B48" s="12" t="str">
        <f t="shared" si="0"/>
        <v>ZeroZero</v>
      </c>
      <c r="C48" s="13" t="s">
        <v>318</v>
      </c>
      <c r="D48" s="14" t="s">
        <v>181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20000</v>
      </c>
      <c r="N48" s="19" t="s">
        <v>59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20000</v>
      </c>
      <c r="U48" s="18">
        <v>0</v>
      </c>
      <c r="V48" s="18">
        <v>0</v>
      </c>
      <c r="W48" s="18">
        <v>0</v>
      </c>
      <c r="X48" s="22">
        <v>20000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6181</v>
      </c>
      <c r="B49" s="12" t="str">
        <f t="shared" si="0"/>
        <v>ZeroZero</v>
      </c>
      <c r="C49" s="13" t="s">
        <v>383</v>
      </c>
      <c r="D49" s="14" t="s">
        <v>233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6000</v>
      </c>
      <c r="N49" s="19" t="s">
        <v>59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6000</v>
      </c>
      <c r="U49" s="18">
        <v>0</v>
      </c>
      <c r="V49" s="18">
        <v>0</v>
      </c>
      <c r="W49" s="18">
        <v>0</v>
      </c>
      <c r="X49" s="22">
        <v>6000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6188</v>
      </c>
      <c r="B50" s="12" t="str">
        <f t="shared" si="0"/>
        <v>ZeroZero</v>
      </c>
      <c r="C50" s="13" t="s">
        <v>236</v>
      </c>
      <c r="D50" s="14" t="s">
        <v>49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8000</v>
      </c>
      <c r="N50" s="19" t="s">
        <v>50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8000</v>
      </c>
      <c r="U50" s="18">
        <v>0</v>
      </c>
      <c r="V50" s="18">
        <v>0</v>
      </c>
      <c r="W50" s="18">
        <v>0</v>
      </c>
      <c r="X50" s="22">
        <v>8000</v>
      </c>
      <c r="Y50" s="16" t="s">
        <v>39</v>
      </c>
      <c r="Z50" s="23" t="s">
        <v>39</v>
      </c>
      <c r="AA50" s="22">
        <v>0</v>
      </c>
      <c r="AB50" s="18">
        <v>0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6178</v>
      </c>
      <c r="B51" s="12" t="str">
        <f t="shared" si="0"/>
        <v>ZeroZero</v>
      </c>
      <c r="C51" s="13" t="s">
        <v>312</v>
      </c>
      <c r="D51" s="14" t="s">
        <v>181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4000</v>
      </c>
      <c r="N51" s="19" t="s">
        <v>59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4000</v>
      </c>
      <c r="U51" s="18">
        <v>0</v>
      </c>
      <c r="V51" s="18">
        <v>0</v>
      </c>
      <c r="W51" s="18">
        <v>0</v>
      </c>
      <c r="X51" s="22">
        <v>4000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6493</v>
      </c>
      <c r="B52" s="12" t="str">
        <f t="shared" si="0"/>
        <v>ZeroZero</v>
      </c>
      <c r="C52" s="13" t="s">
        <v>239</v>
      </c>
      <c r="D52" s="14" t="s">
        <v>49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4000</v>
      </c>
      <c r="N52" s="19" t="s">
        <v>50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4000</v>
      </c>
      <c r="U52" s="18">
        <v>0</v>
      </c>
      <c r="V52" s="18">
        <v>0</v>
      </c>
      <c r="W52" s="18">
        <v>0</v>
      </c>
      <c r="X52" s="22">
        <v>4000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6095</v>
      </c>
      <c r="B53" s="12" t="str">
        <f t="shared" si="0"/>
        <v>ZeroZero</v>
      </c>
      <c r="C53" s="13" t="s">
        <v>327</v>
      </c>
      <c r="D53" s="14" t="s">
        <v>53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8000</v>
      </c>
      <c r="N53" s="19" t="s">
        <v>50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8000</v>
      </c>
      <c r="U53" s="18">
        <v>0</v>
      </c>
      <c r="V53" s="18">
        <v>0</v>
      </c>
      <c r="W53" s="18">
        <v>0</v>
      </c>
      <c r="X53" s="22">
        <v>8000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6094</v>
      </c>
      <c r="B54" s="12" t="str">
        <f t="shared" si="0"/>
        <v>ZeroZero</v>
      </c>
      <c r="C54" s="13" t="s">
        <v>237</v>
      </c>
      <c r="D54" s="14" t="s">
        <v>49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8000</v>
      </c>
      <c r="N54" s="19" t="s">
        <v>50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8000</v>
      </c>
      <c r="U54" s="18">
        <v>0</v>
      </c>
      <c r="V54" s="18">
        <v>0</v>
      </c>
      <c r="W54" s="18">
        <v>0</v>
      </c>
      <c r="X54" s="22">
        <v>8000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9194</v>
      </c>
      <c r="B55" s="12" t="str">
        <f t="shared" si="0"/>
        <v>ZeroZero</v>
      </c>
      <c r="C55" s="13" t="s">
        <v>238</v>
      </c>
      <c r="D55" s="14" t="s">
        <v>49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8000</v>
      </c>
      <c r="N55" s="19" t="s">
        <v>50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8000</v>
      </c>
      <c r="U55" s="18">
        <v>0</v>
      </c>
      <c r="V55" s="18">
        <v>0</v>
      </c>
      <c r="W55" s="18">
        <v>0</v>
      </c>
      <c r="X55" s="22">
        <v>8000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6060</v>
      </c>
      <c r="B56" s="12" t="str">
        <f t="shared" si="0"/>
        <v>ZeroZero</v>
      </c>
      <c r="C56" s="13" t="s">
        <v>132</v>
      </c>
      <c r="D56" s="14" t="s">
        <v>57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10000</v>
      </c>
      <c r="N56" s="19" t="s">
        <v>47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10000</v>
      </c>
      <c r="U56" s="18">
        <v>0</v>
      </c>
      <c r="V56" s="18">
        <v>0</v>
      </c>
      <c r="W56" s="18">
        <v>0</v>
      </c>
      <c r="X56" s="22">
        <v>10000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8458</v>
      </c>
      <c r="B57" s="12" t="str">
        <f t="shared" si="0"/>
        <v>ZeroZero</v>
      </c>
      <c r="C57" s="13" t="s">
        <v>114</v>
      </c>
      <c r="D57" s="14" t="s">
        <v>57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18000</v>
      </c>
      <c r="N57" s="19" t="s">
        <v>47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18000</v>
      </c>
      <c r="U57" s="18">
        <v>0</v>
      </c>
      <c r="V57" s="18">
        <v>0</v>
      </c>
      <c r="W57" s="18">
        <v>0</v>
      </c>
      <c r="X57" s="22">
        <v>18000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8460</v>
      </c>
      <c r="B58" s="12" t="str">
        <f t="shared" si="0"/>
        <v>OverStock</v>
      </c>
      <c r="C58" s="13" t="s">
        <v>209</v>
      </c>
      <c r="D58" s="14" t="s">
        <v>53</v>
      </c>
      <c r="E58" s="15">
        <f t="shared" si="1"/>
        <v>16</v>
      </c>
      <c r="F58" s="16" t="str">
        <f t="shared" si="2"/>
        <v>--</v>
      </c>
      <c r="G58" s="16">
        <f t="shared" si="3"/>
        <v>16</v>
      </c>
      <c r="H58" s="16" t="str">
        <f t="shared" si="4"/>
        <v>--</v>
      </c>
      <c r="I58" s="17" t="str">
        <f>IFERROR(VLOOKUP(C58,#REF!,8,FALSE),"")</f>
        <v/>
      </c>
      <c r="J58" s="18">
        <v>6000</v>
      </c>
      <c r="K58" s="18">
        <v>6000</v>
      </c>
      <c r="L58" s="17" t="str">
        <f>IFERROR(VLOOKUP(C58,#REF!,11,FALSE),"")</f>
        <v/>
      </c>
      <c r="M58" s="18">
        <v>6000</v>
      </c>
      <c r="N58" s="19" t="s">
        <v>55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6000</v>
      </c>
      <c r="U58" s="18">
        <v>0</v>
      </c>
      <c r="V58" s="18">
        <v>0</v>
      </c>
      <c r="W58" s="18">
        <v>0</v>
      </c>
      <c r="X58" s="22">
        <v>12000</v>
      </c>
      <c r="Y58" s="16">
        <v>32</v>
      </c>
      <c r="Z58" s="23" t="s">
        <v>39</v>
      </c>
      <c r="AA58" s="22">
        <v>375</v>
      </c>
      <c r="AB58" s="18">
        <v>0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9000</v>
      </c>
      <c r="AI58" s="14" t="s">
        <v>44</v>
      </c>
    </row>
    <row r="59" spans="1:35" ht="16.5" customHeight="1">
      <c r="A59">
        <v>8461</v>
      </c>
      <c r="B59" s="12" t="str">
        <f t="shared" si="0"/>
        <v>ZeroZero</v>
      </c>
      <c r="C59" s="13" t="s">
        <v>337</v>
      </c>
      <c r="D59" s="14" t="s">
        <v>53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40</v>
      </c>
      <c r="N59" s="19" t="s">
        <v>55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40</v>
      </c>
      <c r="U59" s="18">
        <v>0</v>
      </c>
      <c r="V59" s="18">
        <v>0</v>
      </c>
      <c r="W59" s="18">
        <v>0</v>
      </c>
      <c r="X59" s="22">
        <v>40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6108</v>
      </c>
      <c r="B60" s="12" t="str">
        <f t="shared" si="0"/>
        <v>ZeroZero</v>
      </c>
      <c r="C60" s="13" t="s">
        <v>133</v>
      </c>
      <c r="D60" s="14" t="s">
        <v>57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15000</v>
      </c>
      <c r="N60" s="19" t="s">
        <v>47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15000</v>
      </c>
      <c r="U60" s="18">
        <v>0</v>
      </c>
      <c r="V60" s="18">
        <v>0</v>
      </c>
      <c r="W60" s="18">
        <v>0</v>
      </c>
      <c r="X60" s="22">
        <v>15000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6126</v>
      </c>
      <c r="B61" s="12" t="str">
        <f t="shared" si="0"/>
        <v>ZeroZero</v>
      </c>
      <c r="C61" s="13" t="s">
        <v>393</v>
      </c>
      <c r="D61" s="14" t="s">
        <v>57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350</v>
      </c>
      <c r="N61" s="19" t="s">
        <v>47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350</v>
      </c>
      <c r="U61" s="18">
        <v>0</v>
      </c>
      <c r="V61" s="18">
        <v>0</v>
      </c>
      <c r="W61" s="18">
        <v>0</v>
      </c>
      <c r="X61" s="22">
        <v>350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6107</v>
      </c>
      <c r="B62" s="12" t="str">
        <f t="shared" si="0"/>
        <v>ZeroZero</v>
      </c>
      <c r="C62" s="13" t="s">
        <v>395</v>
      </c>
      <c r="D62" s="14" t="s">
        <v>57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140</v>
      </c>
      <c r="N62" s="19" t="s">
        <v>47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140</v>
      </c>
      <c r="U62" s="18">
        <v>0</v>
      </c>
      <c r="V62" s="18">
        <v>0</v>
      </c>
      <c r="W62" s="18">
        <v>0</v>
      </c>
      <c r="X62" s="22">
        <v>140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6114</v>
      </c>
      <c r="B63" s="12" t="str">
        <f t="shared" si="0"/>
        <v>ZeroZero</v>
      </c>
      <c r="C63" s="13" t="s">
        <v>389</v>
      </c>
      <c r="D63" s="14" t="s">
        <v>57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100</v>
      </c>
      <c r="N63" s="19" t="s">
        <v>39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100</v>
      </c>
      <c r="U63" s="18">
        <v>0</v>
      </c>
      <c r="V63" s="18">
        <v>0</v>
      </c>
      <c r="W63" s="18">
        <v>0</v>
      </c>
      <c r="X63" s="22">
        <v>100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6127</v>
      </c>
      <c r="B64" s="12" t="str">
        <f t="shared" si="0"/>
        <v>ZeroZero</v>
      </c>
      <c r="C64" s="13" t="s">
        <v>313</v>
      </c>
      <c r="D64" s="14" t="s">
        <v>181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4490</v>
      </c>
      <c r="N64" s="19" t="s">
        <v>59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4406</v>
      </c>
      <c r="U64" s="18">
        <v>0</v>
      </c>
      <c r="V64" s="18">
        <v>84</v>
      </c>
      <c r="W64" s="18">
        <v>0</v>
      </c>
      <c r="X64" s="22">
        <v>4490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8459</v>
      </c>
      <c r="B65" s="12" t="str">
        <f t="shared" si="0"/>
        <v>ZeroZero</v>
      </c>
      <c r="C65" s="13" t="s">
        <v>111</v>
      </c>
      <c r="D65" s="14" t="s">
        <v>57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15000</v>
      </c>
      <c r="N65" s="19" t="s">
        <v>47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15000</v>
      </c>
      <c r="U65" s="18">
        <v>0</v>
      </c>
      <c r="V65" s="18">
        <v>0</v>
      </c>
      <c r="W65" s="18">
        <v>0</v>
      </c>
      <c r="X65" s="22">
        <v>15000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6120</v>
      </c>
      <c r="B66" s="12" t="str">
        <f t="shared" si="0"/>
        <v>ZeroZero</v>
      </c>
      <c r="C66" s="13" t="s">
        <v>112</v>
      </c>
      <c r="D66" s="14" t="s">
        <v>57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14000</v>
      </c>
      <c r="N66" s="19" t="s">
        <v>47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14000</v>
      </c>
      <c r="U66" s="18">
        <v>0</v>
      </c>
      <c r="V66" s="18">
        <v>0</v>
      </c>
      <c r="W66" s="18">
        <v>0</v>
      </c>
      <c r="X66" s="22">
        <v>14000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6119</v>
      </c>
      <c r="B67" s="12" t="str">
        <f t="shared" si="0"/>
        <v>ZeroZero</v>
      </c>
      <c r="C67" s="13" t="s">
        <v>248</v>
      </c>
      <c r="D67" s="14" t="s">
        <v>53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298</v>
      </c>
      <c r="N67" s="19" t="s">
        <v>55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298</v>
      </c>
      <c r="U67" s="18">
        <v>0</v>
      </c>
      <c r="V67" s="18">
        <v>0</v>
      </c>
      <c r="W67" s="18">
        <v>0</v>
      </c>
      <c r="X67" s="22">
        <v>298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6078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65</v>
      </c>
      <c r="D68" s="14" t="s">
        <v>57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150</v>
      </c>
      <c r="N68" s="19" t="s">
        <v>47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150</v>
      </c>
      <c r="U68" s="18">
        <v>0</v>
      </c>
      <c r="V68" s="18">
        <v>0</v>
      </c>
      <c r="W68" s="18">
        <v>0</v>
      </c>
      <c r="X68" s="22">
        <v>150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6079</v>
      </c>
      <c r="B69" s="12" t="str">
        <f t="shared" si="6"/>
        <v>ZeroZero</v>
      </c>
      <c r="C69" s="13" t="s">
        <v>156</v>
      </c>
      <c r="D69" s="14" t="s">
        <v>41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75</v>
      </c>
      <c r="N69" s="19" t="s">
        <v>47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75</v>
      </c>
      <c r="U69" s="18">
        <v>0</v>
      </c>
      <c r="V69" s="18">
        <v>0</v>
      </c>
      <c r="W69" s="18">
        <v>0</v>
      </c>
      <c r="X69" s="22">
        <v>75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6091</v>
      </c>
      <c r="B70" s="12" t="str">
        <f t="shared" si="6"/>
        <v>ZeroZero</v>
      </c>
      <c r="C70" s="13" t="s">
        <v>391</v>
      </c>
      <c r="D70" s="14" t="s">
        <v>57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50</v>
      </c>
      <c r="N70" s="19" t="s">
        <v>47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50</v>
      </c>
      <c r="U70" s="18">
        <v>0</v>
      </c>
      <c r="V70" s="18">
        <v>0</v>
      </c>
      <c r="W70" s="18">
        <v>0</v>
      </c>
      <c r="X70" s="22">
        <v>50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6075</v>
      </c>
      <c r="B71" s="12" t="str">
        <f t="shared" si="6"/>
        <v>Normal</v>
      </c>
      <c r="C71" s="13" t="s">
        <v>45</v>
      </c>
      <c r="D71" s="14" t="s">
        <v>46</v>
      </c>
      <c r="E71" s="15">
        <f t="shared" si="7"/>
        <v>0</v>
      </c>
      <c r="F71" s="16" t="str">
        <f t="shared" si="8"/>
        <v>--</v>
      </c>
      <c r="G71" s="16">
        <f t="shared" si="9"/>
        <v>0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0</v>
      </c>
      <c r="N71" s="19" t="s">
        <v>47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0</v>
      </c>
      <c r="W71" s="18">
        <v>0</v>
      </c>
      <c r="X71" s="22">
        <v>0</v>
      </c>
      <c r="Y71" s="16">
        <v>0</v>
      </c>
      <c r="Z71" s="23" t="s">
        <v>39</v>
      </c>
      <c r="AA71" s="22">
        <v>1005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6090</v>
      </c>
      <c r="B72" s="12" t="str">
        <f t="shared" si="6"/>
        <v>Normal</v>
      </c>
      <c r="C72" s="13" t="s">
        <v>48</v>
      </c>
      <c r="D72" s="14" t="s">
        <v>49</v>
      </c>
      <c r="E72" s="15">
        <f t="shared" si="7"/>
        <v>6.3</v>
      </c>
      <c r="F72" s="16">
        <f t="shared" si="8"/>
        <v>3</v>
      </c>
      <c r="G72" s="16">
        <f t="shared" si="9"/>
        <v>6.3</v>
      </c>
      <c r="H72" s="16">
        <f t="shared" si="10"/>
        <v>3</v>
      </c>
      <c r="I72" s="17" t="str">
        <f>IFERROR(VLOOKUP(C72,#REF!,8,FALSE),"")</f>
        <v/>
      </c>
      <c r="J72" s="18">
        <v>200000</v>
      </c>
      <c r="K72" s="18">
        <v>200000</v>
      </c>
      <c r="L72" s="17" t="str">
        <f>IFERROR(VLOOKUP(C72,#REF!,11,FALSE),"")</f>
        <v/>
      </c>
      <c r="M72" s="18">
        <v>202000</v>
      </c>
      <c r="N72" s="19" t="s">
        <v>50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100000</v>
      </c>
      <c r="U72" s="18">
        <v>0</v>
      </c>
      <c r="V72" s="18">
        <v>102000</v>
      </c>
      <c r="W72" s="18">
        <v>0</v>
      </c>
      <c r="X72" s="22">
        <v>402000</v>
      </c>
      <c r="Y72" s="16">
        <v>12.6</v>
      </c>
      <c r="Z72" s="23">
        <v>6.1</v>
      </c>
      <c r="AA72" s="22">
        <v>32000</v>
      </c>
      <c r="AB72" s="18">
        <v>66366</v>
      </c>
      <c r="AC72" s="24">
        <v>2.1</v>
      </c>
      <c r="AD72" s="25">
        <f t="shared" si="11"/>
        <v>150</v>
      </c>
      <c r="AE72" s="18">
        <v>0</v>
      </c>
      <c r="AF72" s="18">
        <v>227397</v>
      </c>
      <c r="AG72" s="18">
        <v>493200</v>
      </c>
      <c r="AH72" s="18">
        <v>401400</v>
      </c>
      <c r="AI72" s="14" t="s">
        <v>44</v>
      </c>
    </row>
    <row r="73" spans="1:35" ht="16.5" customHeight="1">
      <c r="A73">
        <v>6089</v>
      </c>
      <c r="B73" s="12" t="str">
        <f t="shared" si="6"/>
        <v>Normal</v>
      </c>
      <c r="C73" s="13" t="s">
        <v>51</v>
      </c>
      <c r="D73" s="14" t="s">
        <v>49</v>
      </c>
      <c r="E73" s="15">
        <f t="shared" si="7"/>
        <v>2.4</v>
      </c>
      <c r="F73" s="16">
        <f t="shared" si="8"/>
        <v>18</v>
      </c>
      <c r="G73" s="16">
        <f t="shared" si="9"/>
        <v>4.4000000000000004</v>
      </c>
      <c r="H73" s="16">
        <f t="shared" si="10"/>
        <v>33</v>
      </c>
      <c r="I73" s="17" t="str">
        <f>IFERROR(VLOOKUP(C73,#REF!,8,FALSE),"")</f>
        <v/>
      </c>
      <c r="J73" s="18">
        <v>22000</v>
      </c>
      <c r="K73" s="18">
        <v>0</v>
      </c>
      <c r="L73" s="17" t="str">
        <f>IFERROR(VLOOKUP(C73,#REF!,11,FALSE),"")</f>
        <v/>
      </c>
      <c r="M73" s="18">
        <v>12000</v>
      </c>
      <c r="N73" s="19" t="s">
        <v>50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12000</v>
      </c>
      <c r="U73" s="18">
        <v>0</v>
      </c>
      <c r="V73" s="18">
        <v>0</v>
      </c>
      <c r="W73" s="18">
        <v>0</v>
      </c>
      <c r="X73" s="22">
        <v>34000</v>
      </c>
      <c r="Y73" s="16">
        <v>6.8</v>
      </c>
      <c r="Z73" s="23">
        <v>51.1</v>
      </c>
      <c r="AA73" s="22">
        <v>5000</v>
      </c>
      <c r="AB73" s="18">
        <v>666</v>
      </c>
      <c r="AC73" s="24">
        <v>0.1</v>
      </c>
      <c r="AD73" s="25">
        <f t="shared" si="11"/>
        <v>50</v>
      </c>
      <c r="AE73" s="18">
        <v>6000</v>
      </c>
      <c r="AF73" s="18">
        <v>0</v>
      </c>
      <c r="AG73" s="18">
        <v>0</v>
      </c>
      <c r="AH73" s="18">
        <v>270279</v>
      </c>
      <c r="AI73" s="14" t="s">
        <v>44</v>
      </c>
    </row>
    <row r="74" spans="1:35" ht="16.5" customHeight="1">
      <c r="A74">
        <v>6076</v>
      </c>
      <c r="B74" s="12" t="str">
        <f t="shared" si="6"/>
        <v>Normal</v>
      </c>
      <c r="C74" s="13" t="s">
        <v>52</v>
      </c>
      <c r="D74" s="14" t="s">
        <v>53</v>
      </c>
      <c r="E74" s="15">
        <f t="shared" si="7"/>
        <v>0</v>
      </c>
      <c r="F74" s="16" t="str">
        <f t="shared" si="8"/>
        <v>--</v>
      </c>
      <c r="G74" s="16">
        <f t="shared" si="9"/>
        <v>16</v>
      </c>
      <c r="H74" s="16" t="str">
        <f t="shared" si="10"/>
        <v>--</v>
      </c>
      <c r="I74" s="17" t="str">
        <f>IFERROR(VLOOKUP(C74,#REF!,8,FALSE),"")</f>
        <v/>
      </c>
      <c r="J74" s="18">
        <v>6000</v>
      </c>
      <c r="K74" s="18">
        <v>0</v>
      </c>
      <c r="L74" s="17" t="str">
        <f>IFERROR(VLOOKUP(C74,#REF!,11,FALSE),"")</f>
        <v/>
      </c>
      <c r="M74" s="18">
        <v>0</v>
      </c>
      <c r="N74" s="19" t="s">
        <v>50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0</v>
      </c>
      <c r="W74" s="18">
        <v>0</v>
      </c>
      <c r="X74" s="22">
        <v>6000</v>
      </c>
      <c r="Y74" s="16">
        <v>16</v>
      </c>
      <c r="Z74" s="23" t="s">
        <v>39</v>
      </c>
      <c r="AA74" s="22">
        <v>375</v>
      </c>
      <c r="AB74" s="18" t="s">
        <v>39</v>
      </c>
      <c r="AC74" s="24" t="s">
        <v>43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6117</v>
      </c>
      <c r="B75" s="12" t="str">
        <f t="shared" si="6"/>
        <v>OverStock</v>
      </c>
      <c r="C75" s="13" t="s">
        <v>54</v>
      </c>
      <c r="D75" s="14" t="s">
        <v>53</v>
      </c>
      <c r="E75" s="15">
        <f t="shared" si="7"/>
        <v>15.5</v>
      </c>
      <c r="F75" s="16" t="str">
        <f t="shared" si="8"/>
        <v>--</v>
      </c>
      <c r="G75" s="16">
        <f t="shared" si="9"/>
        <v>5.6</v>
      </c>
      <c r="H75" s="16" t="str">
        <f t="shared" si="10"/>
        <v>--</v>
      </c>
      <c r="I75" s="17" t="str">
        <f>IFERROR(VLOOKUP(C75,#REF!,8,FALSE),"")</f>
        <v/>
      </c>
      <c r="J75" s="18">
        <v>195000</v>
      </c>
      <c r="K75" s="18">
        <v>195000</v>
      </c>
      <c r="L75" s="17" t="str">
        <f>IFERROR(VLOOKUP(C75,#REF!,11,FALSE),"")</f>
        <v/>
      </c>
      <c r="M75" s="18">
        <v>542500</v>
      </c>
      <c r="N75" s="19" t="s">
        <v>55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322500</v>
      </c>
      <c r="U75" s="18">
        <v>0</v>
      </c>
      <c r="V75" s="18">
        <v>220000</v>
      </c>
      <c r="W75" s="18">
        <v>0</v>
      </c>
      <c r="X75" s="22">
        <v>737500</v>
      </c>
      <c r="Y75" s="16">
        <v>21.1</v>
      </c>
      <c r="Z75" s="23" t="s">
        <v>39</v>
      </c>
      <c r="AA75" s="22">
        <v>35000</v>
      </c>
      <c r="AB75" s="18" t="s">
        <v>39</v>
      </c>
      <c r="AC75" s="24" t="s">
        <v>43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6103</v>
      </c>
      <c r="B76" s="12" t="str">
        <f t="shared" si="6"/>
        <v>ZeroZero</v>
      </c>
      <c r="C76" s="13" t="s">
        <v>56</v>
      </c>
      <c r="D76" s="14" t="s">
        <v>57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100</v>
      </c>
      <c r="K76" s="18">
        <v>0</v>
      </c>
      <c r="L76" s="17" t="str">
        <f>IFERROR(VLOOKUP(C76,#REF!,11,FALSE),"")</f>
        <v/>
      </c>
      <c r="M76" s="18">
        <v>0</v>
      </c>
      <c r="N76" s="19" t="s">
        <v>39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100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6097</v>
      </c>
      <c r="B77" s="12" t="str">
        <f t="shared" si="6"/>
        <v>None</v>
      </c>
      <c r="C77" s="13" t="s">
        <v>58</v>
      </c>
      <c r="D77" s="14" t="s">
        <v>57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0</v>
      </c>
      <c r="N77" s="19" t="s">
        <v>59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6098</v>
      </c>
      <c r="B78" s="12" t="str">
        <f t="shared" si="6"/>
        <v>None</v>
      </c>
      <c r="C78" s="13" t="s">
        <v>60</v>
      </c>
      <c r="D78" s="14" t="s">
        <v>57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0</v>
      </c>
      <c r="N78" s="19" t="s">
        <v>47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0</v>
      </c>
      <c r="W78" s="18">
        <v>0</v>
      </c>
      <c r="X78" s="22">
        <v>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6110</v>
      </c>
      <c r="B79" s="12" t="str">
        <f t="shared" si="6"/>
        <v>FCST</v>
      </c>
      <c r="C79" s="13" t="s">
        <v>61</v>
      </c>
      <c r="D79" s="14" t="s">
        <v>57</v>
      </c>
      <c r="E79" s="15" t="str">
        <f t="shared" si="7"/>
        <v>前八週無拉料</v>
      </c>
      <c r="F79" s="16">
        <f t="shared" si="8"/>
        <v>30.4</v>
      </c>
      <c r="G79" s="16" t="str">
        <f t="shared" si="9"/>
        <v>--</v>
      </c>
      <c r="H79" s="16">
        <f t="shared" si="10"/>
        <v>6.8</v>
      </c>
      <c r="I79" s="17" t="str">
        <f>IFERROR(VLOOKUP(C79,#REF!,8,FALSE),"")</f>
        <v/>
      </c>
      <c r="J79" s="18">
        <v>10000</v>
      </c>
      <c r="K79" s="18">
        <v>10000</v>
      </c>
      <c r="L79" s="17" t="str">
        <f>IFERROR(VLOOKUP(C79,#REF!,11,FALSE),"")</f>
        <v/>
      </c>
      <c r="M79" s="18">
        <v>45000</v>
      </c>
      <c r="N79" s="19" t="s">
        <v>59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45000</v>
      </c>
      <c r="U79" s="18">
        <v>0</v>
      </c>
      <c r="V79" s="18">
        <v>0</v>
      </c>
      <c r="W79" s="18">
        <v>0</v>
      </c>
      <c r="X79" s="22">
        <v>55000</v>
      </c>
      <c r="Y79" s="16" t="s">
        <v>39</v>
      </c>
      <c r="Z79" s="23">
        <v>37.1</v>
      </c>
      <c r="AA79" s="22">
        <v>0</v>
      </c>
      <c r="AB79" s="18">
        <v>1481</v>
      </c>
      <c r="AC79" s="24" t="s">
        <v>62</v>
      </c>
      <c r="AD79" s="25" t="str">
        <f t="shared" si="11"/>
        <v>F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6077</v>
      </c>
      <c r="B80" s="12" t="str">
        <f t="shared" si="6"/>
        <v>Normal</v>
      </c>
      <c r="C80" s="13" t="s">
        <v>63</v>
      </c>
      <c r="D80" s="14" t="s">
        <v>57</v>
      </c>
      <c r="E80" s="15">
        <f t="shared" si="7"/>
        <v>8</v>
      </c>
      <c r="F80" s="16">
        <f t="shared" si="8"/>
        <v>8.6999999999999993</v>
      </c>
      <c r="G80" s="16">
        <f t="shared" si="9"/>
        <v>0</v>
      </c>
      <c r="H80" s="16">
        <f t="shared" si="10"/>
        <v>0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5000</v>
      </c>
      <c r="N80" s="19" t="s">
        <v>59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5000</v>
      </c>
      <c r="U80" s="18">
        <v>0</v>
      </c>
      <c r="V80" s="18">
        <v>0</v>
      </c>
      <c r="W80" s="18">
        <v>0</v>
      </c>
      <c r="X80" s="22">
        <v>5000</v>
      </c>
      <c r="Y80" s="16">
        <v>8</v>
      </c>
      <c r="Z80" s="23">
        <v>8.6999999999999993</v>
      </c>
      <c r="AA80" s="22">
        <v>625</v>
      </c>
      <c r="AB80" s="18">
        <v>575</v>
      </c>
      <c r="AC80" s="24">
        <v>0.9</v>
      </c>
      <c r="AD80" s="25">
        <f t="shared" si="11"/>
        <v>100</v>
      </c>
      <c r="AE80" s="18">
        <v>0</v>
      </c>
      <c r="AF80" s="18">
        <v>5179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6118</v>
      </c>
      <c r="B81" s="12" t="str">
        <f t="shared" si="6"/>
        <v>Normal</v>
      </c>
      <c r="C81" s="13" t="s">
        <v>66</v>
      </c>
      <c r="D81" s="14" t="s">
        <v>57</v>
      </c>
      <c r="E81" s="15">
        <f t="shared" si="7"/>
        <v>0</v>
      </c>
      <c r="F81" s="16" t="str">
        <f t="shared" si="8"/>
        <v>--</v>
      </c>
      <c r="G81" s="16">
        <f t="shared" si="9"/>
        <v>0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47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>
        <v>0</v>
      </c>
      <c r="Z81" s="23" t="s">
        <v>39</v>
      </c>
      <c r="AA81" s="22">
        <v>3750</v>
      </c>
      <c r="AB81" s="18" t="s">
        <v>39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6125</v>
      </c>
      <c r="B82" s="12" t="str">
        <f t="shared" si="6"/>
        <v>Normal</v>
      </c>
      <c r="C82" s="13" t="s">
        <v>67</v>
      </c>
      <c r="D82" s="14" t="s">
        <v>57</v>
      </c>
      <c r="E82" s="15">
        <f t="shared" si="7"/>
        <v>0.2</v>
      </c>
      <c r="F82" s="16" t="str">
        <f t="shared" si="8"/>
        <v>--</v>
      </c>
      <c r="G82" s="16">
        <f t="shared" si="9"/>
        <v>0.4</v>
      </c>
      <c r="H82" s="16" t="str">
        <f t="shared" si="10"/>
        <v>--</v>
      </c>
      <c r="I82" s="17" t="str">
        <f>IFERROR(VLOOKUP(C82,#REF!,8,FALSE),"")</f>
        <v/>
      </c>
      <c r="J82" s="18">
        <v>30000</v>
      </c>
      <c r="K82" s="18">
        <v>0</v>
      </c>
      <c r="L82" s="17" t="str">
        <f>IFERROR(VLOOKUP(C82,#REF!,11,FALSE),"")</f>
        <v/>
      </c>
      <c r="M82" s="18">
        <v>15000</v>
      </c>
      <c r="N82" s="19" t="s">
        <v>47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15000</v>
      </c>
      <c r="U82" s="18">
        <v>0</v>
      </c>
      <c r="V82" s="18">
        <v>0</v>
      </c>
      <c r="W82" s="18">
        <v>0</v>
      </c>
      <c r="X82" s="22">
        <v>45000</v>
      </c>
      <c r="Y82" s="16">
        <v>0.6</v>
      </c>
      <c r="Z82" s="23" t="s">
        <v>39</v>
      </c>
      <c r="AA82" s="22">
        <v>71250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6150</v>
      </c>
      <c r="B83" s="12" t="str">
        <f t="shared" si="6"/>
        <v>None</v>
      </c>
      <c r="C83" s="13" t="s">
        <v>70</v>
      </c>
      <c r="D83" s="14" t="s">
        <v>57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0</v>
      </c>
      <c r="N83" s="19" t="s">
        <v>47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8939</v>
      </c>
      <c r="B84" s="12" t="str">
        <f t="shared" si="6"/>
        <v>Normal</v>
      </c>
      <c r="C84" s="13" t="s">
        <v>71</v>
      </c>
      <c r="D84" s="14" t="s">
        <v>57</v>
      </c>
      <c r="E84" s="15">
        <f t="shared" si="7"/>
        <v>0</v>
      </c>
      <c r="F84" s="16" t="str">
        <f t="shared" si="8"/>
        <v>--</v>
      </c>
      <c r="G84" s="16">
        <f t="shared" si="9"/>
        <v>0.4</v>
      </c>
      <c r="H84" s="16" t="str">
        <f t="shared" si="10"/>
        <v>--</v>
      </c>
      <c r="I84" s="17" t="str">
        <f>IFERROR(VLOOKUP(C84,#REF!,8,FALSE),"")</f>
        <v/>
      </c>
      <c r="J84" s="18">
        <v>15000</v>
      </c>
      <c r="K84" s="18">
        <v>0</v>
      </c>
      <c r="L84" s="17" t="str">
        <f>IFERROR(VLOOKUP(C84,#REF!,11,FALSE),"")</f>
        <v/>
      </c>
      <c r="M84" s="18">
        <v>0</v>
      </c>
      <c r="N84" s="19" t="s">
        <v>47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15000</v>
      </c>
      <c r="Y84" s="16">
        <v>0.4</v>
      </c>
      <c r="Z84" s="23" t="s">
        <v>39</v>
      </c>
      <c r="AA84" s="22">
        <v>35625</v>
      </c>
      <c r="AB84" s="18" t="s">
        <v>39</v>
      </c>
      <c r="AC84" s="24" t="s">
        <v>43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6049</v>
      </c>
      <c r="B85" s="12" t="str">
        <f t="shared" si="6"/>
        <v>None</v>
      </c>
      <c r="C85" s="13" t="s">
        <v>73</v>
      </c>
      <c r="D85" s="14" t="s">
        <v>57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0</v>
      </c>
      <c r="N85" s="19" t="s">
        <v>39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43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8802</v>
      </c>
      <c r="B86" s="12" t="str">
        <f t="shared" si="6"/>
        <v>None</v>
      </c>
      <c r="C86" s="13" t="s">
        <v>74</v>
      </c>
      <c r="D86" s="14" t="s">
        <v>57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0</v>
      </c>
      <c r="N86" s="19" t="s">
        <v>39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43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5341</v>
      </c>
      <c r="B87" s="12" t="str">
        <f t="shared" si="6"/>
        <v>None</v>
      </c>
      <c r="C87" s="13" t="s">
        <v>75</v>
      </c>
      <c r="D87" s="14" t="s">
        <v>57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0</v>
      </c>
      <c r="N87" s="19" t="s">
        <v>59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6129</v>
      </c>
      <c r="B88" s="12" t="str">
        <f t="shared" si="6"/>
        <v>None</v>
      </c>
      <c r="C88" s="13" t="s">
        <v>76</v>
      </c>
      <c r="D88" s="14" t="s">
        <v>57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0</v>
      </c>
      <c r="N88" s="19" t="s">
        <v>39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43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6050</v>
      </c>
      <c r="B89" s="12" t="str">
        <f t="shared" si="6"/>
        <v>None</v>
      </c>
      <c r="C89" s="13" t="s">
        <v>77</v>
      </c>
      <c r="D89" s="14" t="s">
        <v>57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0</v>
      </c>
      <c r="N89" s="19" t="s">
        <v>47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0</v>
      </c>
      <c r="W89" s="18">
        <v>0</v>
      </c>
      <c r="X89" s="22">
        <v>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43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6130</v>
      </c>
      <c r="B90" s="12" t="str">
        <f t="shared" si="6"/>
        <v>FCST</v>
      </c>
      <c r="C90" s="13" t="s">
        <v>79</v>
      </c>
      <c r="D90" s="14" t="s">
        <v>57</v>
      </c>
      <c r="E90" s="15" t="str">
        <f t="shared" si="7"/>
        <v>前八週無拉料</v>
      </c>
      <c r="F90" s="16">
        <f t="shared" si="8"/>
        <v>0</v>
      </c>
      <c r="G90" s="16" t="str">
        <f t="shared" si="9"/>
        <v>--</v>
      </c>
      <c r="H90" s="16">
        <f t="shared" si="10"/>
        <v>2.2999999999999998</v>
      </c>
      <c r="I90" s="17" t="str">
        <f>IFERROR(VLOOKUP(C90,#REF!,8,FALSE),"")</f>
        <v/>
      </c>
      <c r="J90" s="18">
        <v>6000</v>
      </c>
      <c r="K90" s="18">
        <v>0</v>
      </c>
      <c r="L90" s="17" t="str">
        <f>IFERROR(VLOOKUP(C90,#REF!,11,FALSE),"")</f>
        <v/>
      </c>
      <c r="M90" s="18">
        <v>0</v>
      </c>
      <c r="N90" s="19" t="s">
        <v>59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6000</v>
      </c>
      <c r="Y90" s="16" t="s">
        <v>39</v>
      </c>
      <c r="Z90" s="23">
        <v>2.2999999999999998</v>
      </c>
      <c r="AA90" s="22">
        <v>0</v>
      </c>
      <c r="AB90" s="18">
        <v>2666</v>
      </c>
      <c r="AC90" s="24" t="s">
        <v>62</v>
      </c>
      <c r="AD90" s="25" t="str">
        <f t="shared" si="11"/>
        <v>F</v>
      </c>
      <c r="AE90" s="18">
        <v>6000</v>
      </c>
      <c r="AF90" s="18">
        <v>6000</v>
      </c>
      <c r="AG90" s="18">
        <v>12000</v>
      </c>
      <c r="AH90" s="18">
        <v>6000</v>
      </c>
      <c r="AI90" s="14" t="s">
        <v>44</v>
      </c>
    </row>
    <row r="91" spans="1:35" ht="16.5" customHeight="1">
      <c r="A91">
        <v>6145</v>
      </c>
      <c r="B91" s="12" t="str">
        <f t="shared" si="6"/>
        <v>FCST</v>
      </c>
      <c r="C91" s="13" t="s">
        <v>80</v>
      </c>
      <c r="D91" s="14" t="s">
        <v>57</v>
      </c>
      <c r="E91" s="15" t="str">
        <f t="shared" si="7"/>
        <v>前八週無拉料</v>
      </c>
      <c r="F91" s="16">
        <f t="shared" si="8"/>
        <v>0</v>
      </c>
      <c r="G91" s="16" t="str">
        <f t="shared" si="9"/>
        <v>--</v>
      </c>
      <c r="H91" s="16">
        <f t="shared" si="10"/>
        <v>0.6</v>
      </c>
      <c r="I91" s="17" t="str">
        <f>IFERROR(VLOOKUP(C91,#REF!,8,FALSE),"")</f>
        <v/>
      </c>
      <c r="J91" s="18">
        <v>9000</v>
      </c>
      <c r="K91" s="18">
        <v>0</v>
      </c>
      <c r="L91" s="17" t="str">
        <f>IFERROR(VLOOKUP(C91,#REF!,11,FALSE),"")</f>
        <v/>
      </c>
      <c r="M91" s="18">
        <v>0</v>
      </c>
      <c r="N91" s="19" t="s">
        <v>59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9000</v>
      </c>
      <c r="Y91" s="16" t="s">
        <v>39</v>
      </c>
      <c r="Z91" s="23">
        <v>0.6</v>
      </c>
      <c r="AA91" s="22">
        <v>0</v>
      </c>
      <c r="AB91" s="18">
        <v>16100</v>
      </c>
      <c r="AC91" s="24" t="s">
        <v>62</v>
      </c>
      <c r="AD91" s="25" t="str">
        <f t="shared" si="11"/>
        <v>F</v>
      </c>
      <c r="AE91" s="18">
        <v>0</v>
      </c>
      <c r="AF91" s="18">
        <v>108912</v>
      </c>
      <c r="AG91" s="18">
        <v>50564</v>
      </c>
      <c r="AH91" s="18">
        <v>36000</v>
      </c>
      <c r="AI91" s="14" t="s">
        <v>44</v>
      </c>
    </row>
    <row r="92" spans="1:35" ht="16.5" customHeight="1">
      <c r="A92">
        <v>1983</v>
      </c>
      <c r="B92" s="12" t="str">
        <f t="shared" si="6"/>
        <v>Normal</v>
      </c>
      <c r="C92" s="13" t="s">
        <v>81</v>
      </c>
      <c r="D92" s="14" t="s">
        <v>57</v>
      </c>
      <c r="E92" s="15">
        <f t="shared" si="7"/>
        <v>0</v>
      </c>
      <c r="F92" s="16" t="str">
        <f t="shared" si="8"/>
        <v>--</v>
      </c>
      <c r="G92" s="16">
        <f t="shared" si="9"/>
        <v>0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0</v>
      </c>
      <c r="N92" s="19" t="s">
        <v>47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0</v>
      </c>
      <c r="Y92" s="16">
        <v>0</v>
      </c>
      <c r="Z92" s="23" t="s">
        <v>39</v>
      </c>
      <c r="AA92" s="22">
        <v>3750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6175</v>
      </c>
      <c r="B93" s="12" t="str">
        <f t="shared" si="6"/>
        <v>None</v>
      </c>
      <c r="C93" s="13" t="s">
        <v>82</v>
      </c>
      <c r="D93" s="14" t="s">
        <v>57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0</v>
      </c>
      <c r="N93" s="19" t="s">
        <v>47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8419</v>
      </c>
      <c r="B94" s="12" t="str">
        <f t="shared" si="6"/>
        <v>None</v>
      </c>
      <c r="C94" s="13" t="s">
        <v>83</v>
      </c>
      <c r="D94" s="14" t="s">
        <v>57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0</v>
      </c>
      <c r="N94" s="19" t="s">
        <v>47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6066</v>
      </c>
      <c r="B95" s="12" t="str">
        <f t="shared" si="6"/>
        <v>FCST</v>
      </c>
      <c r="C95" s="13" t="s">
        <v>85</v>
      </c>
      <c r="D95" s="14" t="s">
        <v>57</v>
      </c>
      <c r="E95" s="15" t="str">
        <f t="shared" si="7"/>
        <v>前八週無拉料</v>
      </c>
      <c r="F95" s="16">
        <f t="shared" si="8"/>
        <v>0</v>
      </c>
      <c r="G95" s="16" t="str">
        <f t="shared" si="9"/>
        <v>--</v>
      </c>
      <c r="H95" s="16">
        <f t="shared" si="10"/>
        <v>0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0</v>
      </c>
      <c r="N95" s="19" t="s">
        <v>39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0</v>
      </c>
      <c r="Y95" s="16" t="s">
        <v>39</v>
      </c>
      <c r="Z95" s="23">
        <v>0</v>
      </c>
      <c r="AA95" s="22">
        <v>0</v>
      </c>
      <c r="AB95" s="18">
        <v>1112</v>
      </c>
      <c r="AC95" s="24" t="s">
        <v>62</v>
      </c>
      <c r="AD95" s="25" t="str">
        <f t="shared" si="11"/>
        <v>F</v>
      </c>
      <c r="AE95" s="18">
        <v>10000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9156</v>
      </c>
      <c r="B96" s="12" t="str">
        <f t="shared" si="6"/>
        <v>OverStock</v>
      </c>
      <c r="C96" s="13" t="s">
        <v>87</v>
      </c>
      <c r="D96" s="14" t="s">
        <v>53</v>
      </c>
      <c r="E96" s="15">
        <f t="shared" si="7"/>
        <v>0</v>
      </c>
      <c r="F96" s="16">
        <f t="shared" si="8"/>
        <v>0</v>
      </c>
      <c r="G96" s="16">
        <f t="shared" si="9"/>
        <v>30.9</v>
      </c>
      <c r="H96" s="16">
        <f t="shared" si="10"/>
        <v>3.8</v>
      </c>
      <c r="I96" s="17" t="str">
        <f>IFERROR(VLOOKUP(C96,#REF!,8,FALSE),"")</f>
        <v/>
      </c>
      <c r="J96" s="18">
        <v>896000</v>
      </c>
      <c r="K96" s="18">
        <v>456000</v>
      </c>
      <c r="L96" s="17" t="str">
        <f>IFERROR(VLOOKUP(C96,#REF!,11,FALSE),"")</f>
        <v/>
      </c>
      <c r="M96" s="18">
        <v>0</v>
      </c>
      <c r="N96" s="19" t="s">
        <v>55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896000</v>
      </c>
      <c r="Y96" s="16">
        <v>30.9</v>
      </c>
      <c r="Z96" s="23">
        <v>3.8</v>
      </c>
      <c r="AA96" s="22">
        <v>29000</v>
      </c>
      <c r="AB96" s="18">
        <v>234780</v>
      </c>
      <c r="AC96" s="24">
        <v>8.1</v>
      </c>
      <c r="AD96" s="25">
        <f t="shared" si="11"/>
        <v>150</v>
      </c>
      <c r="AE96" s="18">
        <v>75408</v>
      </c>
      <c r="AF96" s="18">
        <v>1503944</v>
      </c>
      <c r="AG96" s="18">
        <v>800508</v>
      </c>
      <c r="AH96" s="18">
        <v>812420</v>
      </c>
      <c r="AI96" s="14" t="s">
        <v>44</v>
      </c>
    </row>
    <row r="97" spans="1:35" ht="16.5" customHeight="1">
      <c r="A97">
        <v>8906</v>
      </c>
      <c r="B97" s="12" t="str">
        <f t="shared" si="6"/>
        <v>OverStock</v>
      </c>
      <c r="C97" s="13" t="s">
        <v>88</v>
      </c>
      <c r="D97" s="14" t="s">
        <v>89</v>
      </c>
      <c r="E97" s="15">
        <f t="shared" si="7"/>
        <v>9.6</v>
      </c>
      <c r="F97" s="16">
        <f t="shared" si="8"/>
        <v>6.8</v>
      </c>
      <c r="G97" s="16">
        <f t="shared" si="9"/>
        <v>12.8</v>
      </c>
      <c r="H97" s="16">
        <f t="shared" si="10"/>
        <v>9</v>
      </c>
      <c r="I97" s="17" t="str">
        <f>IFERROR(VLOOKUP(C97,#REF!,8,FALSE),"")</f>
        <v/>
      </c>
      <c r="J97" s="18">
        <v>20000</v>
      </c>
      <c r="K97" s="18">
        <v>20000</v>
      </c>
      <c r="L97" s="17" t="str">
        <f>IFERROR(VLOOKUP(C97,#REF!,11,FALSE),"")</f>
        <v/>
      </c>
      <c r="M97" s="18">
        <v>15000</v>
      </c>
      <c r="N97" s="19" t="s">
        <v>59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15000</v>
      </c>
      <c r="W97" s="18">
        <v>0</v>
      </c>
      <c r="X97" s="22">
        <v>35000</v>
      </c>
      <c r="Y97" s="16">
        <v>22.4</v>
      </c>
      <c r="Z97" s="23">
        <v>15.8</v>
      </c>
      <c r="AA97" s="22">
        <v>1563</v>
      </c>
      <c r="AB97" s="18">
        <v>2222</v>
      </c>
      <c r="AC97" s="24">
        <v>1.4</v>
      </c>
      <c r="AD97" s="25">
        <f t="shared" si="11"/>
        <v>100</v>
      </c>
      <c r="AE97" s="18">
        <v>5000</v>
      </c>
      <c r="AF97" s="18">
        <v>10000</v>
      </c>
      <c r="AG97" s="18">
        <v>10000</v>
      </c>
      <c r="AH97" s="18">
        <v>5000</v>
      </c>
      <c r="AI97" s="14" t="s">
        <v>44</v>
      </c>
    </row>
    <row r="98" spans="1:35" ht="16.5" customHeight="1">
      <c r="A98">
        <v>6068</v>
      </c>
      <c r="B98" s="12" t="str">
        <f t="shared" si="6"/>
        <v>Normal</v>
      </c>
      <c r="C98" s="13" t="s">
        <v>90</v>
      </c>
      <c r="D98" s="14" t="s">
        <v>89</v>
      </c>
      <c r="E98" s="15">
        <f t="shared" si="7"/>
        <v>8</v>
      </c>
      <c r="F98" s="16">
        <f t="shared" si="8"/>
        <v>18</v>
      </c>
      <c r="G98" s="16">
        <f t="shared" si="9"/>
        <v>0</v>
      </c>
      <c r="H98" s="16">
        <f t="shared" si="10"/>
        <v>0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10000</v>
      </c>
      <c r="N98" s="19" t="s">
        <v>59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10000</v>
      </c>
      <c r="W98" s="18">
        <v>0</v>
      </c>
      <c r="X98" s="22">
        <v>10000</v>
      </c>
      <c r="Y98" s="16">
        <v>8</v>
      </c>
      <c r="Z98" s="23">
        <v>18</v>
      </c>
      <c r="AA98" s="22">
        <v>1250</v>
      </c>
      <c r="AB98" s="18">
        <v>556</v>
      </c>
      <c r="AC98" s="24">
        <v>0.4</v>
      </c>
      <c r="AD98" s="25">
        <f t="shared" si="11"/>
        <v>50</v>
      </c>
      <c r="AE98" s="18">
        <v>2500</v>
      </c>
      <c r="AF98" s="18">
        <v>2500</v>
      </c>
      <c r="AG98" s="18">
        <v>0</v>
      </c>
      <c r="AH98" s="18">
        <v>2500</v>
      </c>
      <c r="AI98" s="14" t="s">
        <v>44</v>
      </c>
    </row>
    <row r="99" spans="1:35" ht="16.5" customHeight="1">
      <c r="A99">
        <v>8455</v>
      </c>
      <c r="B99" s="12" t="str">
        <f t="shared" si="6"/>
        <v>OverStock</v>
      </c>
      <c r="C99" s="13" t="s">
        <v>92</v>
      </c>
      <c r="D99" s="14" t="s">
        <v>89</v>
      </c>
      <c r="E99" s="15">
        <f t="shared" si="7"/>
        <v>8</v>
      </c>
      <c r="F99" s="16" t="str">
        <f t="shared" si="8"/>
        <v>--</v>
      </c>
      <c r="G99" s="16">
        <f t="shared" si="9"/>
        <v>24</v>
      </c>
      <c r="H99" s="16" t="str">
        <f t="shared" si="10"/>
        <v>--</v>
      </c>
      <c r="I99" s="17" t="str">
        <f>IFERROR(VLOOKUP(C99,#REF!,8,FALSE),"")</f>
        <v/>
      </c>
      <c r="J99" s="18">
        <v>30000</v>
      </c>
      <c r="K99" s="18">
        <v>30000</v>
      </c>
      <c r="L99" s="17" t="str">
        <f>IFERROR(VLOOKUP(C99,#REF!,11,FALSE),"")</f>
        <v/>
      </c>
      <c r="M99" s="18">
        <v>10000</v>
      </c>
      <c r="N99" s="19" t="s">
        <v>59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10000</v>
      </c>
      <c r="U99" s="18">
        <v>0</v>
      </c>
      <c r="V99" s="18">
        <v>0</v>
      </c>
      <c r="W99" s="18">
        <v>0</v>
      </c>
      <c r="X99" s="22">
        <v>40000</v>
      </c>
      <c r="Y99" s="16">
        <v>32</v>
      </c>
      <c r="Z99" s="23" t="s">
        <v>39</v>
      </c>
      <c r="AA99" s="22">
        <v>1250</v>
      </c>
      <c r="AB99" s="18" t="s">
        <v>39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9073</v>
      </c>
      <c r="B100" s="12" t="str">
        <f t="shared" si="6"/>
        <v>ZeroZero</v>
      </c>
      <c r="C100" s="13" t="s">
        <v>93</v>
      </c>
      <c r="D100" s="14" t="s">
        <v>89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2500</v>
      </c>
      <c r="K100" s="18">
        <v>0</v>
      </c>
      <c r="L100" s="17" t="str">
        <f>IFERROR(VLOOKUP(C100,#REF!,11,FALSE),"")</f>
        <v/>
      </c>
      <c r="M100" s="18">
        <v>0</v>
      </c>
      <c r="N100" s="19" t="s">
        <v>39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2500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6067</v>
      </c>
      <c r="B101" s="12" t="str">
        <f t="shared" si="6"/>
        <v>Normal</v>
      </c>
      <c r="C101" s="13" t="s">
        <v>94</v>
      </c>
      <c r="D101" s="14" t="s">
        <v>89</v>
      </c>
      <c r="E101" s="15">
        <f t="shared" si="7"/>
        <v>10.7</v>
      </c>
      <c r="F101" s="16" t="str">
        <f t="shared" si="8"/>
        <v>--</v>
      </c>
      <c r="G101" s="16">
        <f t="shared" si="9"/>
        <v>0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10000</v>
      </c>
      <c r="N101" s="19" t="s">
        <v>59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10000</v>
      </c>
      <c r="U101" s="18">
        <v>0</v>
      </c>
      <c r="V101" s="18">
        <v>0</v>
      </c>
      <c r="W101" s="18">
        <v>0</v>
      </c>
      <c r="X101" s="22">
        <v>10000</v>
      </c>
      <c r="Y101" s="16">
        <v>10.7</v>
      </c>
      <c r="Z101" s="23" t="s">
        <v>39</v>
      </c>
      <c r="AA101" s="22">
        <v>938</v>
      </c>
      <c r="AB101" s="18" t="s">
        <v>39</v>
      </c>
      <c r="AC101" s="24" t="s">
        <v>43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6128</v>
      </c>
      <c r="B102" s="12" t="str">
        <f t="shared" si="6"/>
        <v>FCST</v>
      </c>
      <c r="C102" s="13" t="s">
        <v>95</v>
      </c>
      <c r="D102" s="14" t="s">
        <v>57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0</v>
      </c>
      <c r="N102" s="19" t="s">
        <v>39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0</v>
      </c>
      <c r="Y102" s="16" t="s">
        <v>39</v>
      </c>
      <c r="Z102" s="23">
        <v>0</v>
      </c>
      <c r="AA102" s="22">
        <v>0</v>
      </c>
      <c r="AB102" s="18">
        <v>321</v>
      </c>
      <c r="AC102" s="24" t="s">
        <v>62</v>
      </c>
      <c r="AD102" s="25" t="str">
        <f t="shared" si="11"/>
        <v>F</v>
      </c>
      <c r="AE102" s="18">
        <v>0</v>
      </c>
      <c r="AF102" s="18">
        <v>2277</v>
      </c>
      <c r="AG102" s="18">
        <v>600</v>
      </c>
      <c r="AH102" s="18">
        <v>3369</v>
      </c>
      <c r="AI102" s="14" t="s">
        <v>44</v>
      </c>
    </row>
    <row r="103" spans="1:35" ht="16.5" customHeight="1">
      <c r="A103">
        <v>6064</v>
      </c>
      <c r="B103" s="12" t="str">
        <f t="shared" si="6"/>
        <v>FCST</v>
      </c>
      <c r="C103" s="13" t="s">
        <v>96</v>
      </c>
      <c r="D103" s="14" t="s">
        <v>53</v>
      </c>
      <c r="E103" s="15" t="str">
        <f t="shared" si="7"/>
        <v>前八週無拉料</v>
      </c>
      <c r="F103" s="16">
        <f t="shared" si="8"/>
        <v>0</v>
      </c>
      <c r="G103" s="16" t="str">
        <f t="shared" si="9"/>
        <v>--</v>
      </c>
      <c r="H103" s="16">
        <f t="shared" si="10"/>
        <v>3.2</v>
      </c>
      <c r="I103" s="17" t="str">
        <f>IFERROR(VLOOKUP(C103,#REF!,8,FALSE),"")</f>
        <v/>
      </c>
      <c r="J103" s="18">
        <v>21000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50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21000</v>
      </c>
      <c r="Y103" s="16" t="s">
        <v>39</v>
      </c>
      <c r="Z103" s="23">
        <v>3.2</v>
      </c>
      <c r="AA103" s="22">
        <v>0</v>
      </c>
      <c r="AB103" s="18">
        <v>6572</v>
      </c>
      <c r="AC103" s="24" t="s">
        <v>62</v>
      </c>
      <c r="AD103" s="25" t="str">
        <f t="shared" si="11"/>
        <v>F</v>
      </c>
      <c r="AE103" s="18">
        <v>0</v>
      </c>
      <c r="AF103" s="18">
        <v>11152</v>
      </c>
      <c r="AG103" s="18">
        <v>28000</v>
      </c>
      <c r="AH103" s="18">
        <v>0</v>
      </c>
      <c r="AI103" s="14" t="s">
        <v>44</v>
      </c>
    </row>
    <row r="104" spans="1:35" ht="16.5" customHeight="1">
      <c r="A104">
        <v>8821</v>
      </c>
      <c r="B104" s="12" t="str">
        <f t="shared" si="6"/>
        <v>OverStock</v>
      </c>
      <c r="C104" s="13" t="s">
        <v>97</v>
      </c>
      <c r="D104" s="14" t="s">
        <v>98</v>
      </c>
      <c r="E104" s="15">
        <f t="shared" si="7"/>
        <v>0</v>
      </c>
      <c r="F104" s="16" t="str">
        <f t="shared" si="8"/>
        <v>--</v>
      </c>
      <c r="G104" s="16">
        <f t="shared" si="9"/>
        <v>24</v>
      </c>
      <c r="H104" s="16" t="str">
        <f t="shared" si="10"/>
        <v>--</v>
      </c>
      <c r="I104" s="17" t="str">
        <f>IFERROR(VLOOKUP(C104,#REF!,8,FALSE),"")</f>
        <v/>
      </c>
      <c r="J104" s="18">
        <v>6000</v>
      </c>
      <c r="K104" s="18">
        <v>6000</v>
      </c>
      <c r="L104" s="17" t="str">
        <f>IFERROR(VLOOKUP(C104,#REF!,11,FALSE),"")</f>
        <v/>
      </c>
      <c r="M104" s="18">
        <v>0</v>
      </c>
      <c r="N104" s="19" t="s">
        <v>59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6000</v>
      </c>
      <c r="Y104" s="16">
        <v>24</v>
      </c>
      <c r="Z104" s="23" t="s">
        <v>39</v>
      </c>
      <c r="AA104" s="22">
        <v>250</v>
      </c>
      <c r="AB104" s="18" t="s">
        <v>39</v>
      </c>
      <c r="AC104" s="24" t="s">
        <v>43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8882</v>
      </c>
      <c r="B105" s="12" t="str">
        <f t="shared" si="6"/>
        <v>Normal</v>
      </c>
      <c r="C105" s="13" t="s">
        <v>99</v>
      </c>
      <c r="D105" s="14" t="s">
        <v>53</v>
      </c>
      <c r="E105" s="15">
        <f t="shared" si="7"/>
        <v>0</v>
      </c>
      <c r="F105" s="16" t="str">
        <f t="shared" si="8"/>
        <v>--</v>
      </c>
      <c r="G105" s="16">
        <f t="shared" si="9"/>
        <v>0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0</v>
      </c>
      <c r="N105" s="19" t="s">
        <v>50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0</v>
      </c>
      <c r="Y105" s="16">
        <v>0</v>
      </c>
      <c r="Z105" s="23" t="s">
        <v>39</v>
      </c>
      <c r="AA105" s="22">
        <v>500</v>
      </c>
      <c r="AB105" s="18" t="s">
        <v>39</v>
      </c>
      <c r="AC105" s="24" t="s">
        <v>43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customHeight="1">
      <c r="A106">
        <v>6132</v>
      </c>
      <c r="B106" s="12" t="str">
        <f t="shared" si="6"/>
        <v>Normal</v>
      </c>
      <c r="C106" s="13" t="s">
        <v>100</v>
      </c>
      <c r="D106" s="14" t="s">
        <v>53</v>
      </c>
      <c r="E106" s="15">
        <f t="shared" si="7"/>
        <v>6</v>
      </c>
      <c r="F106" s="16">
        <f t="shared" si="8"/>
        <v>2.2999999999999998</v>
      </c>
      <c r="G106" s="16">
        <f t="shared" si="9"/>
        <v>0</v>
      </c>
      <c r="H106" s="16">
        <f t="shared" si="10"/>
        <v>0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9000</v>
      </c>
      <c r="N106" s="19" t="s">
        <v>55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9000</v>
      </c>
      <c r="U106" s="18">
        <v>0</v>
      </c>
      <c r="V106" s="18">
        <v>0</v>
      </c>
      <c r="W106" s="18">
        <v>0</v>
      </c>
      <c r="X106" s="22">
        <v>9000</v>
      </c>
      <c r="Y106" s="16">
        <v>6</v>
      </c>
      <c r="Z106" s="23">
        <v>2.2999999999999998</v>
      </c>
      <c r="AA106" s="22">
        <v>1500</v>
      </c>
      <c r="AB106" s="18">
        <v>4000</v>
      </c>
      <c r="AC106" s="24">
        <v>2.7</v>
      </c>
      <c r="AD106" s="25">
        <f t="shared" si="11"/>
        <v>150</v>
      </c>
      <c r="AE106" s="18">
        <v>0</v>
      </c>
      <c r="AF106" s="18">
        <v>24000</v>
      </c>
      <c r="AG106" s="18">
        <v>12000</v>
      </c>
      <c r="AH106" s="18">
        <v>0</v>
      </c>
      <c r="AI106" s="14" t="s">
        <v>44</v>
      </c>
    </row>
    <row r="107" spans="1:35" ht="16.5" customHeight="1">
      <c r="A107">
        <v>6051</v>
      </c>
      <c r="B107" s="12" t="str">
        <f t="shared" si="6"/>
        <v>Normal</v>
      </c>
      <c r="C107" s="13" t="s">
        <v>101</v>
      </c>
      <c r="D107" s="14" t="s">
        <v>53</v>
      </c>
      <c r="E107" s="15">
        <f t="shared" si="7"/>
        <v>4.5</v>
      </c>
      <c r="F107" s="16">
        <f t="shared" si="8"/>
        <v>2.2000000000000002</v>
      </c>
      <c r="G107" s="16">
        <f t="shared" si="9"/>
        <v>9.6999999999999993</v>
      </c>
      <c r="H107" s="16">
        <f t="shared" si="10"/>
        <v>4.5999999999999996</v>
      </c>
      <c r="I107" s="17" t="str">
        <f>IFERROR(VLOOKUP(C107,#REF!,8,FALSE),"")</f>
        <v/>
      </c>
      <c r="J107" s="18">
        <v>2150000</v>
      </c>
      <c r="K107" s="18">
        <v>1000000</v>
      </c>
      <c r="L107" s="17" t="str">
        <f>IFERROR(VLOOKUP(C107,#REF!,11,FALSE),"")</f>
        <v/>
      </c>
      <c r="M107" s="18">
        <v>1010000</v>
      </c>
      <c r="N107" s="19" t="s">
        <v>50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1010000</v>
      </c>
      <c r="U107" s="18">
        <v>0</v>
      </c>
      <c r="V107" s="18">
        <v>0</v>
      </c>
      <c r="W107" s="18">
        <v>0</v>
      </c>
      <c r="X107" s="22">
        <v>3160000</v>
      </c>
      <c r="Y107" s="16">
        <v>14.2</v>
      </c>
      <c r="Z107" s="23">
        <v>6.8</v>
      </c>
      <c r="AA107" s="22">
        <v>222500</v>
      </c>
      <c r="AB107" s="18">
        <v>464766</v>
      </c>
      <c r="AC107" s="24">
        <v>2.1</v>
      </c>
      <c r="AD107" s="25">
        <f t="shared" si="11"/>
        <v>150</v>
      </c>
      <c r="AE107" s="18">
        <v>0</v>
      </c>
      <c r="AF107" s="18">
        <v>1593627</v>
      </c>
      <c r="AG107" s="18">
        <v>3452352</v>
      </c>
      <c r="AH107" s="18">
        <v>2809761</v>
      </c>
      <c r="AI107" s="14" t="s">
        <v>44</v>
      </c>
    </row>
    <row r="108" spans="1:35" ht="16.5" customHeight="1">
      <c r="A108">
        <v>8803</v>
      </c>
      <c r="B108" s="12" t="str">
        <f t="shared" si="6"/>
        <v>OverStock</v>
      </c>
      <c r="C108" s="13" t="s">
        <v>102</v>
      </c>
      <c r="D108" s="14" t="s">
        <v>53</v>
      </c>
      <c r="E108" s="15">
        <f t="shared" si="7"/>
        <v>44.8</v>
      </c>
      <c r="F108" s="16">
        <f t="shared" si="8"/>
        <v>3.1</v>
      </c>
      <c r="G108" s="16">
        <f t="shared" si="9"/>
        <v>0</v>
      </c>
      <c r="H108" s="16">
        <f t="shared" si="10"/>
        <v>0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4200000</v>
      </c>
      <c r="N108" s="19" t="s">
        <v>50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4200000</v>
      </c>
      <c r="U108" s="18">
        <v>0</v>
      </c>
      <c r="V108" s="18">
        <v>0</v>
      </c>
      <c r="W108" s="18">
        <v>0</v>
      </c>
      <c r="X108" s="22">
        <v>4200000</v>
      </c>
      <c r="Y108" s="16">
        <v>44.8</v>
      </c>
      <c r="Z108" s="23">
        <v>3.1</v>
      </c>
      <c r="AA108" s="22">
        <v>93750</v>
      </c>
      <c r="AB108" s="18">
        <v>1340748</v>
      </c>
      <c r="AC108" s="24">
        <v>14.3</v>
      </c>
      <c r="AD108" s="25">
        <f t="shared" si="11"/>
        <v>150</v>
      </c>
      <c r="AE108" s="18">
        <v>0</v>
      </c>
      <c r="AF108" s="18">
        <v>7306965</v>
      </c>
      <c r="AG108" s="18">
        <v>6031773</v>
      </c>
      <c r="AH108" s="18">
        <v>4072176</v>
      </c>
      <c r="AI108" s="14" t="s">
        <v>44</v>
      </c>
    </row>
    <row r="109" spans="1:35" ht="16.5" customHeight="1">
      <c r="A109">
        <v>8839</v>
      </c>
      <c r="B109" s="12" t="str">
        <f t="shared" si="6"/>
        <v>Normal</v>
      </c>
      <c r="C109" s="13" t="s">
        <v>103</v>
      </c>
      <c r="D109" s="14" t="s">
        <v>53</v>
      </c>
      <c r="E109" s="15">
        <f t="shared" si="7"/>
        <v>0</v>
      </c>
      <c r="F109" s="16" t="str">
        <f t="shared" si="8"/>
        <v>--</v>
      </c>
      <c r="G109" s="16">
        <f t="shared" si="9"/>
        <v>0</v>
      </c>
      <c r="H109" s="16" t="str">
        <f t="shared" si="10"/>
        <v>--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50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0</v>
      </c>
      <c r="Y109" s="16">
        <v>0</v>
      </c>
      <c r="Z109" s="23" t="s">
        <v>39</v>
      </c>
      <c r="AA109" s="22">
        <v>1250</v>
      </c>
      <c r="AB109" s="18">
        <v>0</v>
      </c>
      <c r="AC109" s="24" t="s">
        <v>43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60000</v>
      </c>
      <c r="AI109" s="14" t="s">
        <v>44</v>
      </c>
    </row>
    <row r="110" spans="1:35" ht="16.5" customHeight="1">
      <c r="A110">
        <v>6056</v>
      </c>
      <c r="B110" s="12" t="str">
        <f t="shared" si="6"/>
        <v>None</v>
      </c>
      <c r="C110" s="13" t="s">
        <v>105</v>
      </c>
      <c r="D110" s="14" t="s">
        <v>57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0</v>
      </c>
      <c r="N110" s="19" t="s">
        <v>47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0</v>
      </c>
      <c r="W110" s="18">
        <v>0</v>
      </c>
      <c r="X110" s="22">
        <v>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43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44</v>
      </c>
    </row>
    <row r="111" spans="1:35" ht="16.5" customHeight="1">
      <c r="A111">
        <v>6055</v>
      </c>
      <c r="B111" s="12" t="str">
        <f t="shared" si="6"/>
        <v>ZeroZero</v>
      </c>
      <c r="C111" s="13" t="s">
        <v>106</v>
      </c>
      <c r="D111" s="14" t="s">
        <v>57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820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39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820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6059</v>
      </c>
      <c r="B112" s="12" t="str">
        <f t="shared" si="6"/>
        <v>Normal</v>
      </c>
      <c r="C112" s="13" t="s">
        <v>107</v>
      </c>
      <c r="D112" s="14" t="s">
        <v>46</v>
      </c>
      <c r="E112" s="15">
        <f t="shared" si="7"/>
        <v>0</v>
      </c>
      <c r="F112" s="16">
        <f t="shared" si="8"/>
        <v>0</v>
      </c>
      <c r="G112" s="16">
        <f t="shared" si="9"/>
        <v>0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0</v>
      </c>
      <c r="N112" s="19" t="s">
        <v>59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0</v>
      </c>
      <c r="Y112" s="16">
        <v>0</v>
      </c>
      <c r="Z112" s="23">
        <v>0</v>
      </c>
      <c r="AA112" s="22">
        <v>4130</v>
      </c>
      <c r="AB112" s="18">
        <v>8405</v>
      </c>
      <c r="AC112" s="24">
        <v>2</v>
      </c>
      <c r="AD112" s="25">
        <f t="shared" si="11"/>
        <v>150</v>
      </c>
      <c r="AE112" s="18">
        <v>2330</v>
      </c>
      <c r="AF112" s="18">
        <v>63257</v>
      </c>
      <c r="AG112" s="18">
        <v>59196</v>
      </c>
      <c r="AH112" s="18">
        <v>61500</v>
      </c>
      <c r="AI112" s="14" t="s">
        <v>44</v>
      </c>
    </row>
    <row r="113" spans="1:35" ht="16.5" customHeight="1">
      <c r="A113">
        <v>6052</v>
      </c>
      <c r="B113" s="12" t="str">
        <f t="shared" si="6"/>
        <v>None</v>
      </c>
      <c r="C113" s="13" t="s">
        <v>108</v>
      </c>
      <c r="D113" s="14" t="s">
        <v>57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0</v>
      </c>
      <c r="N113" s="19" t="s">
        <v>47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43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6054</v>
      </c>
      <c r="B114" s="12" t="str">
        <f t="shared" si="6"/>
        <v>Normal</v>
      </c>
      <c r="C114" s="13" t="s">
        <v>109</v>
      </c>
      <c r="D114" s="14" t="s">
        <v>57</v>
      </c>
      <c r="E114" s="15">
        <f t="shared" si="7"/>
        <v>0</v>
      </c>
      <c r="F114" s="16" t="str">
        <f t="shared" si="8"/>
        <v>--</v>
      </c>
      <c r="G114" s="16">
        <f t="shared" si="9"/>
        <v>0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47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>
        <v>0</v>
      </c>
      <c r="Z114" s="23" t="s">
        <v>39</v>
      </c>
      <c r="AA114" s="22">
        <v>7500</v>
      </c>
      <c r="AB114" s="18" t="s">
        <v>39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6134</v>
      </c>
      <c r="B115" s="12" t="str">
        <f t="shared" si="6"/>
        <v>Normal</v>
      </c>
      <c r="C115" s="13" t="s">
        <v>110</v>
      </c>
      <c r="D115" s="14" t="s">
        <v>57</v>
      </c>
      <c r="E115" s="15">
        <f t="shared" si="7"/>
        <v>0</v>
      </c>
      <c r="F115" s="16">
        <f t="shared" si="8"/>
        <v>0</v>
      </c>
      <c r="G115" s="16">
        <f t="shared" si="9"/>
        <v>0</v>
      </c>
      <c r="H115" s="16">
        <f t="shared" si="10"/>
        <v>0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0</v>
      </c>
      <c r="N115" s="19" t="s">
        <v>47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0</v>
      </c>
      <c r="Y115" s="16">
        <v>0</v>
      </c>
      <c r="Z115" s="23">
        <v>0</v>
      </c>
      <c r="AA115" s="22">
        <v>13125</v>
      </c>
      <c r="AB115" s="18">
        <v>28101</v>
      </c>
      <c r="AC115" s="24">
        <v>2.1</v>
      </c>
      <c r="AD115" s="25">
        <f t="shared" si="11"/>
        <v>150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8806</v>
      </c>
      <c r="B116" s="12" t="str">
        <f t="shared" si="6"/>
        <v>Normal</v>
      </c>
      <c r="C116" s="13" t="s">
        <v>113</v>
      </c>
      <c r="D116" s="14" t="s">
        <v>57</v>
      </c>
      <c r="E116" s="15">
        <f t="shared" si="7"/>
        <v>0</v>
      </c>
      <c r="F116" s="16">
        <f t="shared" si="8"/>
        <v>0</v>
      </c>
      <c r="G116" s="16">
        <f t="shared" si="9"/>
        <v>0</v>
      </c>
      <c r="H116" s="16">
        <f t="shared" si="10"/>
        <v>0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0</v>
      </c>
      <c r="N116" s="19" t="s">
        <v>47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0</v>
      </c>
      <c r="W116" s="18">
        <v>0</v>
      </c>
      <c r="X116" s="22">
        <v>0</v>
      </c>
      <c r="Y116" s="16">
        <v>0</v>
      </c>
      <c r="Z116" s="23">
        <v>0</v>
      </c>
      <c r="AA116" s="22">
        <v>5000</v>
      </c>
      <c r="AB116" s="18">
        <v>13332</v>
      </c>
      <c r="AC116" s="24">
        <v>2.7</v>
      </c>
      <c r="AD116" s="25">
        <f t="shared" si="11"/>
        <v>150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8805</v>
      </c>
      <c r="B117" s="12" t="str">
        <f t="shared" si="6"/>
        <v>Normal</v>
      </c>
      <c r="C117" s="13" t="s">
        <v>115</v>
      </c>
      <c r="D117" s="14" t="s">
        <v>57</v>
      </c>
      <c r="E117" s="15">
        <f t="shared" si="7"/>
        <v>0</v>
      </c>
      <c r="F117" s="16">
        <f t="shared" si="8"/>
        <v>0</v>
      </c>
      <c r="G117" s="16">
        <f t="shared" si="9"/>
        <v>0</v>
      </c>
      <c r="H117" s="16">
        <f t="shared" si="10"/>
        <v>0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0</v>
      </c>
      <c r="N117" s="19" t="s">
        <v>47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0</v>
      </c>
      <c r="Y117" s="16">
        <v>0</v>
      </c>
      <c r="Z117" s="23">
        <v>0</v>
      </c>
      <c r="AA117" s="22">
        <v>12500</v>
      </c>
      <c r="AB117" s="18">
        <v>33333</v>
      </c>
      <c r="AC117" s="24">
        <v>2.7</v>
      </c>
      <c r="AD117" s="25">
        <f t="shared" si="11"/>
        <v>150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9076</v>
      </c>
      <c r="B118" s="12" t="str">
        <f t="shared" si="6"/>
        <v>Normal</v>
      </c>
      <c r="C118" s="13" t="s">
        <v>116</v>
      </c>
      <c r="D118" s="14" t="s">
        <v>57</v>
      </c>
      <c r="E118" s="15">
        <f t="shared" si="7"/>
        <v>0</v>
      </c>
      <c r="F118" s="16">
        <f t="shared" si="8"/>
        <v>0</v>
      </c>
      <c r="G118" s="16">
        <f t="shared" si="9"/>
        <v>0</v>
      </c>
      <c r="H118" s="16">
        <f t="shared" si="10"/>
        <v>0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0</v>
      </c>
      <c r="N118" s="19" t="s">
        <v>47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0</v>
      </c>
      <c r="Y118" s="16">
        <v>0</v>
      </c>
      <c r="Z118" s="23">
        <v>0</v>
      </c>
      <c r="AA118" s="22">
        <v>32500</v>
      </c>
      <c r="AB118" s="18">
        <v>64134</v>
      </c>
      <c r="AC118" s="24">
        <v>2</v>
      </c>
      <c r="AD118" s="25">
        <f t="shared" si="11"/>
        <v>150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6053</v>
      </c>
      <c r="B119" s="12" t="str">
        <f t="shared" si="6"/>
        <v>Normal</v>
      </c>
      <c r="C119" s="13" t="s">
        <v>117</v>
      </c>
      <c r="D119" s="14" t="s">
        <v>57</v>
      </c>
      <c r="E119" s="15">
        <f t="shared" si="7"/>
        <v>0</v>
      </c>
      <c r="F119" s="16">
        <f t="shared" si="8"/>
        <v>0</v>
      </c>
      <c r="G119" s="16">
        <f t="shared" si="9"/>
        <v>0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0</v>
      </c>
      <c r="N119" s="19" t="s">
        <v>47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0</v>
      </c>
      <c r="Y119" s="16">
        <v>0</v>
      </c>
      <c r="Z119" s="23">
        <v>0</v>
      </c>
      <c r="AA119" s="22">
        <v>5000</v>
      </c>
      <c r="AB119" s="18">
        <v>13332</v>
      </c>
      <c r="AC119" s="24">
        <v>2.7</v>
      </c>
      <c r="AD119" s="25">
        <f t="shared" si="11"/>
        <v>150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6057</v>
      </c>
      <c r="B120" s="12" t="str">
        <f t="shared" si="6"/>
        <v>Normal</v>
      </c>
      <c r="C120" s="13" t="s">
        <v>118</v>
      </c>
      <c r="D120" s="14" t="s">
        <v>57</v>
      </c>
      <c r="E120" s="15">
        <f t="shared" si="7"/>
        <v>0</v>
      </c>
      <c r="F120" s="16">
        <f t="shared" si="8"/>
        <v>0</v>
      </c>
      <c r="G120" s="16">
        <f t="shared" si="9"/>
        <v>0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0</v>
      </c>
      <c r="N120" s="19" t="s">
        <v>47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0</v>
      </c>
      <c r="Y120" s="16">
        <v>0</v>
      </c>
      <c r="Z120" s="23">
        <v>0</v>
      </c>
      <c r="AA120" s="22">
        <v>55000</v>
      </c>
      <c r="AB120" s="18">
        <v>128052</v>
      </c>
      <c r="AC120" s="24">
        <v>2.2999999999999998</v>
      </c>
      <c r="AD120" s="25">
        <f t="shared" si="11"/>
        <v>150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8804</v>
      </c>
      <c r="B121" s="12" t="str">
        <f t="shared" si="6"/>
        <v>Normal</v>
      </c>
      <c r="C121" s="13" t="s">
        <v>119</v>
      </c>
      <c r="D121" s="14" t="s">
        <v>57</v>
      </c>
      <c r="E121" s="15">
        <f t="shared" si="7"/>
        <v>0.7</v>
      </c>
      <c r="F121" s="16" t="str">
        <f t="shared" si="8"/>
        <v>--</v>
      </c>
      <c r="G121" s="16">
        <f t="shared" si="9"/>
        <v>0.3</v>
      </c>
      <c r="H121" s="16" t="str">
        <f t="shared" si="10"/>
        <v>--</v>
      </c>
      <c r="I121" s="17" t="str">
        <f>IFERROR(VLOOKUP(C121,#REF!,8,FALSE),"")</f>
        <v/>
      </c>
      <c r="J121" s="18">
        <v>10000</v>
      </c>
      <c r="K121" s="18">
        <v>10000</v>
      </c>
      <c r="L121" s="17" t="str">
        <f>IFERROR(VLOOKUP(C121,#REF!,11,FALSE),"")</f>
        <v/>
      </c>
      <c r="M121" s="18">
        <v>20000</v>
      </c>
      <c r="N121" s="19" t="s">
        <v>47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20000</v>
      </c>
      <c r="U121" s="18">
        <v>0</v>
      </c>
      <c r="V121" s="18">
        <v>0</v>
      </c>
      <c r="W121" s="18">
        <v>0</v>
      </c>
      <c r="X121" s="22">
        <v>30000</v>
      </c>
      <c r="Y121" s="16">
        <v>1</v>
      </c>
      <c r="Z121" s="23" t="s">
        <v>39</v>
      </c>
      <c r="AA121" s="22">
        <v>28750</v>
      </c>
      <c r="AB121" s="18" t="s">
        <v>39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6513</v>
      </c>
      <c r="B122" s="12" t="str">
        <f t="shared" si="6"/>
        <v>OverStock</v>
      </c>
      <c r="C122" s="13" t="s">
        <v>121</v>
      </c>
      <c r="D122" s="14" t="s">
        <v>57</v>
      </c>
      <c r="E122" s="15">
        <f t="shared" si="7"/>
        <v>17.7</v>
      </c>
      <c r="F122" s="16" t="str">
        <f t="shared" si="8"/>
        <v>--</v>
      </c>
      <c r="G122" s="16">
        <f t="shared" si="9"/>
        <v>0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795000</v>
      </c>
      <c r="N122" s="19" t="s">
        <v>47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795000</v>
      </c>
      <c r="U122" s="18">
        <v>0</v>
      </c>
      <c r="V122" s="18">
        <v>0</v>
      </c>
      <c r="W122" s="18">
        <v>0</v>
      </c>
      <c r="X122" s="22">
        <v>795000</v>
      </c>
      <c r="Y122" s="16">
        <v>17.7</v>
      </c>
      <c r="Z122" s="23" t="s">
        <v>39</v>
      </c>
      <c r="AA122" s="22">
        <v>45000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8456</v>
      </c>
      <c r="B123" s="12" t="str">
        <f t="shared" si="6"/>
        <v>Normal</v>
      </c>
      <c r="C123" s="13" t="s">
        <v>122</v>
      </c>
      <c r="D123" s="14" t="s">
        <v>57</v>
      </c>
      <c r="E123" s="15">
        <f t="shared" si="7"/>
        <v>0</v>
      </c>
      <c r="F123" s="16" t="str">
        <f t="shared" si="8"/>
        <v>--</v>
      </c>
      <c r="G123" s="16">
        <f t="shared" si="9"/>
        <v>1.7</v>
      </c>
      <c r="H123" s="16" t="str">
        <f t="shared" si="10"/>
        <v>--</v>
      </c>
      <c r="I123" s="17" t="str">
        <f>IFERROR(VLOOKUP(C123,#REF!,8,FALSE),"")</f>
        <v/>
      </c>
      <c r="J123" s="18">
        <v>275000</v>
      </c>
      <c r="K123" s="18">
        <v>0</v>
      </c>
      <c r="L123" s="17" t="str">
        <f>IFERROR(VLOOKUP(C123,#REF!,11,FALSE),"")</f>
        <v/>
      </c>
      <c r="M123" s="18">
        <v>0</v>
      </c>
      <c r="N123" s="19" t="s">
        <v>47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275000</v>
      </c>
      <c r="Y123" s="16">
        <v>1.7</v>
      </c>
      <c r="Z123" s="23" t="s">
        <v>39</v>
      </c>
      <c r="AA123" s="22">
        <v>164375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6058</v>
      </c>
      <c r="B124" s="12" t="str">
        <f t="shared" si="6"/>
        <v>FCST</v>
      </c>
      <c r="C124" s="13" t="s">
        <v>123</v>
      </c>
      <c r="D124" s="14" t="s">
        <v>57</v>
      </c>
      <c r="E124" s="15" t="str">
        <f t="shared" si="7"/>
        <v>前八週無拉料</v>
      </c>
      <c r="F124" s="16">
        <f t="shared" si="8"/>
        <v>0</v>
      </c>
      <c r="G124" s="16" t="str">
        <f t="shared" si="9"/>
        <v>--</v>
      </c>
      <c r="H124" s="16">
        <f t="shared" si="10"/>
        <v>4.4000000000000004</v>
      </c>
      <c r="I124" s="17" t="str">
        <f>IFERROR(VLOOKUP(C124,#REF!,8,FALSE),"")</f>
        <v/>
      </c>
      <c r="J124" s="18">
        <v>280000</v>
      </c>
      <c r="K124" s="18">
        <v>140000</v>
      </c>
      <c r="L124" s="17" t="str">
        <f>IFERROR(VLOOKUP(C124,#REF!,11,FALSE),"")</f>
        <v/>
      </c>
      <c r="M124" s="18">
        <v>2100</v>
      </c>
      <c r="N124" s="19" t="s">
        <v>47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2100</v>
      </c>
      <c r="U124" s="18">
        <v>0</v>
      </c>
      <c r="V124" s="18">
        <v>0</v>
      </c>
      <c r="W124" s="18">
        <v>0</v>
      </c>
      <c r="X124" s="22">
        <v>282100</v>
      </c>
      <c r="Y124" s="16" t="s">
        <v>39</v>
      </c>
      <c r="Z124" s="23">
        <v>4.4000000000000004</v>
      </c>
      <c r="AA124" s="22">
        <v>0</v>
      </c>
      <c r="AB124" s="18">
        <v>63426</v>
      </c>
      <c r="AC124" s="24" t="s">
        <v>62</v>
      </c>
      <c r="AD124" s="25" t="str">
        <f t="shared" si="11"/>
        <v>F</v>
      </c>
      <c r="AE124" s="18">
        <v>0</v>
      </c>
      <c r="AF124" s="18">
        <v>200940</v>
      </c>
      <c r="AG124" s="18">
        <v>493200</v>
      </c>
      <c r="AH124" s="18">
        <v>401400</v>
      </c>
      <c r="AI124" s="14" t="s">
        <v>44</v>
      </c>
    </row>
    <row r="125" spans="1:35" ht="16.5" customHeight="1">
      <c r="A125">
        <v>3010</v>
      </c>
      <c r="B125" s="12" t="str">
        <f t="shared" si="6"/>
        <v>FCST</v>
      </c>
      <c r="C125" s="13" t="s">
        <v>124</v>
      </c>
      <c r="D125" s="14" t="s">
        <v>57</v>
      </c>
      <c r="E125" s="15" t="str">
        <f t="shared" si="7"/>
        <v>前八週無拉料</v>
      </c>
      <c r="F125" s="16">
        <f t="shared" si="8"/>
        <v>0</v>
      </c>
      <c r="G125" s="16" t="str">
        <f t="shared" si="9"/>
        <v>--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59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 t="s">
        <v>39</v>
      </c>
      <c r="Z125" s="23">
        <v>0</v>
      </c>
      <c r="AA125" s="22">
        <v>0</v>
      </c>
      <c r="AB125" s="18">
        <v>39604</v>
      </c>
      <c r="AC125" s="24" t="s">
        <v>62</v>
      </c>
      <c r="AD125" s="25" t="str">
        <f t="shared" si="11"/>
        <v>F</v>
      </c>
      <c r="AE125" s="18">
        <v>0</v>
      </c>
      <c r="AF125" s="18">
        <v>200000</v>
      </c>
      <c r="AG125" s="18">
        <v>334492</v>
      </c>
      <c r="AH125" s="18">
        <v>371860</v>
      </c>
      <c r="AI125" s="14" t="s">
        <v>44</v>
      </c>
    </row>
    <row r="126" spans="1:35" ht="16.5" customHeight="1">
      <c r="A126">
        <v>3961</v>
      </c>
      <c r="B126" s="12" t="str">
        <f t="shared" si="6"/>
        <v>None</v>
      </c>
      <c r="C126" s="13" t="s">
        <v>125</v>
      </c>
      <c r="D126" s="14" t="s">
        <v>57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0</v>
      </c>
      <c r="N126" s="19" t="s">
        <v>59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43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6173</v>
      </c>
      <c r="B127" s="12" t="str">
        <f t="shared" si="6"/>
        <v>FCST</v>
      </c>
      <c r="C127" s="13" t="s">
        <v>127</v>
      </c>
      <c r="D127" s="14" t="s">
        <v>57</v>
      </c>
      <c r="E127" s="15" t="str">
        <f t="shared" si="7"/>
        <v>前八週無拉料</v>
      </c>
      <c r="F127" s="16">
        <f t="shared" si="8"/>
        <v>215.8</v>
      </c>
      <c r="G127" s="16" t="str">
        <f t="shared" si="9"/>
        <v>--</v>
      </c>
      <c r="H127" s="16">
        <f t="shared" si="10"/>
        <v>0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120000</v>
      </c>
      <c r="N127" s="19" t="s">
        <v>59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120000</v>
      </c>
      <c r="U127" s="18">
        <v>0</v>
      </c>
      <c r="V127" s="18">
        <v>0</v>
      </c>
      <c r="W127" s="18">
        <v>0</v>
      </c>
      <c r="X127" s="22">
        <v>120000</v>
      </c>
      <c r="Y127" s="16" t="s">
        <v>39</v>
      </c>
      <c r="Z127" s="23">
        <v>215.8</v>
      </c>
      <c r="AA127" s="22">
        <v>0</v>
      </c>
      <c r="AB127" s="18">
        <v>556</v>
      </c>
      <c r="AC127" s="24" t="s">
        <v>62</v>
      </c>
      <c r="AD127" s="25" t="str">
        <f t="shared" si="11"/>
        <v>F</v>
      </c>
      <c r="AE127" s="18">
        <v>0</v>
      </c>
      <c r="AF127" s="18">
        <v>5000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6162</v>
      </c>
      <c r="B128" s="12" t="str">
        <f t="shared" si="6"/>
        <v>FCST</v>
      </c>
      <c r="C128" s="13" t="s">
        <v>128</v>
      </c>
      <c r="D128" s="14" t="s">
        <v>57</v>
      </c>
      <c r="E128" s="15" t="str">
        <f t="shared" si="7"/>
        <v>前八週無拉料</v>
      </c>
      <c r="F128" s="16">
        <f t="shared" si="8"/>
        <v>0</v>
      </c>
      <c r="G128" s="16" t="str">
        <f t="shared" si="9"/>
        <v>--</v>
      </c>
      <c r="H128" s="16">
        <f t="shared" si="10"/>
        <v>10.8</v>
      </c>
      <c r="I128" s="17" t="str">
        <f>IFERROR(VLOOKUP(C128,#REF!,8,FALSE),"")</f>
        <v/>
      </c>
      <c r="J128" s="18">
        <v>1805000</v>
      </c>
      <c r="K128" s="18">
        <v>0</v>
      </c>
      <c r="L128" s="17" t="str">
        <f>IFERROR(VLOOKUP(C128,#REF!,11,FALSE),"")</f>
        <v/>
      </c>
      <c r="M128" s="18">
        <v>0</v>
      </c>
      <c r="N128" s="19" t="s">
        <v>59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1805000</v>
      </c>
      <c r="Y128" s="16" t="s">
        <v>39</v>
      </c>
      <c r="Z128" s="23">
        <v>10.8</v>
      </c>
      <c r="AA128" s="22">
        <v>0</v>
      </c>
      <c r="AB128" s="18">
        <v>166904</v>
      </c>
      <c r="AC128" s="24" t="s">
        <v>62</v>
      </c>
      <c r="AD128" s="25" t="str">
        <f t="shared" si="11"/>
        <v>F</v>
      </c>
      <c r="AE128" s="18">
        <v>30000</v>
      </c>
      <c r="AF128" s="18">
        <v>885500</v>
      </c>
      <c r="AG128" s="18">
        <v>740976</v>
      </c>
      <c r="AH128" s="18">
        <v>581896</v>
      </c>
      <c r="AI128" s="14" t="s">
        <v>44</v>
      </c>
    </row>
    <row r="129" spans="1:35" ht="16.5" customHeight="1">
      <c r="A129">
        <v>8430</v>
      </c>
      <c r="B129" s="12" t="str">
        <f t="shared" si="6"/>
        <v>FCST</v>
      </c>
      <c r="C129" s="13" t="s">
        <v>129</v>
      </c>
      <c r="D129" s="14" t="s">
        <v>57</v>
      </c>
      <c r="E129" s="15" t="str">
        <f t="shared" si="7"/>
        <v>前八週無拉料</v>
      </c>
      <c r="F129" s="16">
        <f t="shared" si="8"/>
        <v>0</v>
      </c>
      <c r="G129" s="16" t="str">
        <f t="shared" si="9"/>
        <v>--</v>
      </c>
      <c r="H129" s="16">
        <f t="shared" si="10"/>
        <v>6.3</v>
      </c>
      <c r="I129" s="17" t="str">
        <f>IFERROR(VLOOKUP(C129,#REF!,8,FALSE),"")</f>
        <v/>
      </c>
      <c r="J129" s="18">
        <v>20000</v>
      </c>
      <c r="K129" s="18">
        <v>15000</v>
      </c>
      <c r="L129" s="17" t="str">
        <f>IFERROR(VLOOKUP(C129,#REF!,11,FALSE),"")</f>
        <v/>
      </c>
      <c r="M129" s="18">
        <v>0</v>
      </c>
      <c r="N129" s="19" t="s">
        <v>59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20000</v>
      </c>
      <c r="Y129" s="16" t="s">
        <v>39</v>
      </c>
      <c r="Z129" s="23">
        <v>6.3</v>
      </c>
      <c r="AA129" s="22">
        <v>0</v>
      </c>
      <c r="AB129" s="18">
        <v>3169</v>
      </c>
      <c r="AC129" s="24" t="s">
        <v>62</v>
      </c>
      <c r="AD129" s="25" t="str">
        <f t="shared" si="11"/>
        <v>F</v>
      </c>
      <c r="AE129" s="18">
        <v>16967</v>
      </c>
      <c r="AF129" s="18">
        <v>11552</v>
      </c>
      <c r="AG129" s="18">
        <v>0</v>
      </c>
      <c r="AH129" s="18">
        <v>5000</v>
      </c>
      <c r="AI129" s="14" t="s">
        <v>44</v>
      </c>
    </row>
    <row r="130" spans="1:35" ht="16.5" customHeight="1">
      <c r="A130">
        <v>3017</v>
      </c>
      <c r="B130" s="12" t="str">
        <f t="shared" si="6"/>
        <v>Normal</v>
      </c>
      <c r="C130" s="13" t="s">
        <v>130</v>
      </c>
      <c r="D130" s="14" t="s">
        <v>57</v>
      </c>
      <c r="E130" s="15">
        <f t="shared" si="7"/>
        <v>0</v>
      </c>
      <c r="F130" s="16" t="str">
        <f t="shared" si="8"/>
        <v>--</v>
      </c>
      <c r="G130" s="16">
        <f t="shared" si="9"/>
        <v>0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0</v>
      </c>
      <c r="N130" s="19" t="s">
        <v>47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0</v>
      </c>
      <c r="Y130" s="16">
        <v>0</v>
      </c>
      <c r="Z130" s="23" t="s">
        <v>39</v>
      </c>
      <c r="AA130" s="22">
        <v>30000</v>
      </c>
      <c r="AB130" s="18" t="s">
        <v>39</v>
      </c>
      <c r="AC130" s="24" t="s">
        <v>43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1963</v>
      </c>
      <c r="B131" s="12" t="str">
        <f t="shared" si="6"/>
        <v>Normal</v>
      </c>
      <c r="C131" s="13" t="s">
        <v>131</v>
      </c>
      <c r="D131" s="14" t="s">
        <v>57</v>
      </c>
      <c r="E131" s="15">
        <f t="shared" si="7"/>
        <v>0.4</v>
      </c>
      <c r="F131" s="16" t="str">
        <f t="shared" si="8"/>
        <v>--</v>
      </c>
      <c r="G131" s="16">
        <f t="shared" si="9"/>
        <v>0.4</v>
      </c>
      <c r="H131" s="16" t="str">
        <f t="shared" si="10"/>
        <v>--</v>
      </c>
      <c r="I131" s="17" t="str">
        <f>IFERROR(VLOOKUP(C131,#REF!,8,FALSE),"")</f>
        <v/>
      </c>
      <c r="J131" s="18">
        <v>10000</v>
      </c>
      <c r="K131" s="18">
        <v>0</v>
      </c>
      <c r="L131" s="17" t="str">
        <f>IFERROR(VLOOKUP(C131,#REF!,11,FALSE),"")</f>
        <v/>
      </c>
      <c r="M131" s="18">
        <v>10000</v>
      </c>
      <c r="N131" s="19" t="s">
        <v>47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10000</v>
      </c>
      <c r="U131" s="18">
        <v>0</v>
      </c>
      <c r="V131" s="18">
        <v>0</v>
      </c>
      <c r="W131" s="18">
        <v>0</v>
      </c>
      <c r="X131" s="22">
        <v>20000</v>
      </c>
      <c r="Y131" s="16">
        <v>0.8</v>
      </c>
      <c r="Z131" s="23" t="s">
        <v>39</v>
      </c>
      <c r="AA131" s="22">
        <v>26250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6034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134</v>
      </c>
      <c r="D132" s="14" t="s">
        <v>49</v>
      </c>
      <c r="E132" s="15">
        <f t="shared" ref="E132:E195" si="13">IF(AA132=0,"前八週無拉料",ROUND(M132/AA132,1))</f>
        <v>2.4</v>
      </c>
      <c r="F132" s="16">
        <f t="shared" ref="F132:F195" si="14">IF(OR(AB132=0,LEN(AB132)=0),"--",ROUND(M132/AB132,1))</f>
        <v>1.1000000000000001</v>
      </c>
      <c r="G132" s="16">
        <f t="shared" ref="G132:G195" si="15">IF(AA132=0,"--",ROUND(J132/AA132,1))</f>
        <v>6.9</v>
      </c>
      <c r="H132" s="16">
        <f t="shared" ref="H132:H195" si="16">IF(OR(AB132=0,LEN(AB132)=0),"--",ROUND(J132/AB132,1))</f>
        <v>3.3</v>
      </c>
      <c r="I132" s="17" t="str">
        <f>IFERROR(VLOOKUP(C132,#REF!,8,FALSE),"")</f>
        <v/>
      </c>
      <c r="J132" s="18">
        <v>3622000</v>
      </c>
      <c r="K132" s="18">
        <v>3622000</v>
      </c>
      <c r="L132" s="17" t="str">
        <f>IFERROR(VLOOKUP(C132,#REF!,11,FALSE),"")</f>
        <v/>
      </c>
      <c r="M132" s="18">
        <v>1262000</v>
      </c>
      <c r="N132" s="19" t="s">
        <v>50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908000</v>
      </c>
      <c r="U132" s="18">
        <v>0</v>
      </c>
      <c r="V132" s="18">
        <v>354000</v>
      </c>
      <c r="W132" s="18">
        <v>0</v>
      </c>
      <c r="X132" s="22">
        <v>4884000</v>
      </c>
      <c r="Y132" s="16">
        <v>9.4</v>
      </c>
      <c r="Z132" s="23">
        <v>4.4000000000000004</v>
      </c>
      <c r="AA132" s="22">
        <v>521250</v>
      </c>
      <c r="AB132" s="18">
        <v>1101699</v>
      </c>
      <c r="AC132" s="24">
        <v>2.1</v>
      </c>
      <c r="AD132" s="25">
        <f t="shared" ref="AD132:AD195" si="17">IF($AC132="E","E",IF($AC132="F","F",IF($AC132&lt;0.5,50,IF($AC132&lt;2,100,150))))</f>
        <v>150</v>
      </c>
      <c r="AE132" s="18">
        <v>550662</v>
      </c>
      <c r="AF132" s="18">
        <v>3594216</v>
      </c>
      <c r="AG132" s="18">
        <v>7693872</v>
      </c>
      <c r="AH132" s="18">
        <v>6261801</v>
      </c>
      <c r="AI132" s="14" t="s">
        <v>44</v>
      </c>
    </row>
    <row r="133" spans="1:35" ht="16.5" customHeight="1">
      <c r="A133">
        <v>6172</v>
      </c>
      <c r="B133" s="12" t="str">
        <f t="shared" si="12"/>
        <v>None</v>
      </c>
      <c r="C133" s="13" t="s">
        <v>135</v>
      </c>
      <c r="D133" s="14" t="s">
        <v>46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0</v>
      </c>
      <c r="N133" s="19" t="s">
        <v>39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6186</v>
      </c>
      <c r="B134" s="12" t="str">
        <f t="shared" si="12"/>
        <v>OverStock</v>
      </c>
      <c r="C134" s="13" t="s">
        <v>136</v>
      </c>
      <c r="D134" s="14" t="s">
        <v>137</v>
      </c>
      <c r="E134" s="15">
        <f t="shared" si="13"/>
        <v>1.1000000000000001</v>
      </c>
      <c r="F134" s="16" t="str">
        <f t="shared" si="14"/>
        <v>--</v>
      </c>
      <c r="G134" s="16">
        <f t="shared" si="15"/>
        <v>20.8</v>
      </c>
      <c r="H134" s="16" t="str">
        <f t="shared" si="16"/>
        <v>--</v>
      </c>
      <c r="I134" s="17" t="str">
        <f>IFERROR(VLOOKUP(C134,#REF!,8,FALSE),"")</f>
        <v/>
      </c>
      <c r="J134" s="18">
        <v>1032500</v>
      </c>
      <c r="K134" s="18">
        <v>722500</v>
      </c>
      <c r="L134" s="17" t="str">
        <f>IFERROR(VLOOKUP(C134,#REF!,11,FALSE),"")</f>
        <v/>
      </c>
      <c r="M134" s="18">
        <v>55000</v>
      </c>
      <c r="N134" s="19" t="s">
        <v>59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55000</v>
      </c>
      <c r="U134" s="18">
        <v>0</v>
      </c>
      <c r="V134" s="18">
        <v>0</v>
      </c>
      <c r="W134" s="18">
        <v>0</v>
      </c>
      <c r="X134" s="22">
        <v>1087500</v>
      </c>
      <c r="Y134" s="16">
        <v>21.9</v>
      </c>
      <c r="Z134" s="23" t="s">
        <v>39</v>
      </c>
      <c r="AA134" s="22">
        <v>49688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8423</v>
      </c>
      <c r="B135" s="12" t="str">
        <f t="shared" si="12"/>
        <v>None</v>
      </c>
      <c r="C135" s="13" t="s">
        <v>138</v>
      </c>
      <c r="D135" s="14" t="s">
        <v>137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0</v>
      </c>
      <c r="N135" s="19" t="s">
        <v>59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6166</v>
      </c>
      <c r="B136" s="12" t="str">
        <f t="shared" si="12"/>
        <v>OverStock</v>
      </c>
      <c r="C136" s="13" t="s">
        <v>139</v>
      </c>
      <c r="D136" s="14" t="s">
        <v>137</v>
      </c>
      <c r="E136" s="15">
        <f t="shared" si="13"/>
        <v>24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30000</v>
      </c>
      <c r="N136" s="19" t="s">
        <v>59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30000</v>
      </c>
      <c r="U136" s="18">
        <v>0</v>
      </c>
      <c r="V136" s="18">
        <v>0</v>
      </c>
      <c r="W136" s="18">
        <v>0</v>
      </c>
      <c r="X136" s="22">
        <v>30000</v>
      </c>
      <c r="Y136" s="16">
        <v>24</v>
      </c>
      <c r="Z136" s="23" t="s">
        <v>39</v>
      </c>
      <c r="AA136" s="22">
        <v>1250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6031</v>
      </c>
      <c r="B137" s="12" t="str">
        <f t="shared" si="12"/>
        <v>OverStock</v>
      </c>
      <c r="C137" s="13" t="s">
        <v>141</v>
      </c>
      <c r="D137" s="14" t="s">
        <v>137</v>
      </c>
      <c r="E137" s="15">
        <f t="shared" si="13"/>
        <v>0</v>
      </c>
      <c r="F137" s="16" t="str">
        <f t="shared" si="14"/>
        <v>--</v>
      </c>
      <c r="G137" s="16">
        <f t="shared" si="15"/>
        <v>53</v>
      </c>
      <c r="H137" s="16" t="str">
        <f t="shared" si="16"/>
        <v>--</v>
      </c>
      <c r="I137" s="17" t="str">
        <f>IFERROR(VLOOKUP(C137,#REF!,8,FALSE),"")</f>
        <v/>
      </c>
      <c r="J137" s="18">
        <v>1325000</v>
      </c>
      <c r="K137" s="18">
        <v>855000</v>
      </c>
      <c r="L137" s="17" t="str">
        <f>IFERROR(VLOOKUP(C137,#REF!,11,FALSE),"")</f>
        <v/>
      </c>
      <c r="M137" s="18">
        <v>0</v>
      </c>
      <c r="N137" s="19" t="s">
        <v>59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1325000</v>
      </c>
      <c r="Y137" s="16">
        <v>53</v>
      </c>
      <c r="Z137" s="23" t="s">
        <v>39</v>
      </c>
      <c r="AA137" s="22">
        <v>25000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6179</v>
      </c>
      <c r="B138" s="12" t="str">
        <f t="shared" si="12"/>
        <v>None</v>
      </c>
      <c r="C138" s="13" t="s">
        <v>142</v>
      </c>
      <c r="D138" s="14" t="s">
        <v>143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0</v>
      </c>
      <c r="N138" s="19" t="s">
        <v>47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6176</v>
      </c>
      <c r="B139" s="12" t="str">
        <f t="shared" si="12"/>
        <v>Normal</v>
      </c>
      <c r="C139" s="13" t="s">
        <v>144</v>
      </c>
      <c r="D139" s="14" t="s">
        <v>49</v>
      </c>
      <c r="E139" s="15">
        <f t="shared" si="13"/>
        <v>0.3</v>
      </c>
      <c r="F139" s="16">
        <f t="shared" si="14"/>
        <v>0.1</v>
      </c>
      <c r="G139" s="16">
        <f t="shared" si="15"/>
        <v>8.6</v>
      </c>
      <c r="H139" s="16">
        <f t="shared" si="16"/>
        <v>3.9</v>
      </c>
      <c r="I139" s="17" t="str">
        <f>IFERROR(VLOOKUP(C139,#REF!,8,FALSE),"")</f>
        <v/>
      </c>
      <c r="J139" s="18">
        <v>3300000</v>
      </c>
      <c r="K139" s="18">
        <v>3300000</v>
      </c>
      <c r="L139" s="17" t="str">
        <f>IFERROR(VLOOKUP(C139,#REF!,11,FALSE),"")</f>
        <v/>
      </c>
      <c r="M139" s="18">
        <v>96425</v>
      </c>
      <c r="N139" s="19" t="s">
        <v>50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2425</v>
      </c>
      <c r="U139" s="18">
        <v>0</v>
      </c>
      <c r="V139" s="18">
        <v>94000</v>
      </c>
      <c r="W139" s="18">
        <v>0</v>
      </c>
      <c r="X139" s="22">
        <v>3396425</v>
      </c>
      <c r="Y139" s="16">
        <v>8.9</v>
      </c>
      <c r="Z139" s="23">
        <v>4.0999999999999996</v>
      </c>
      <c r="AA139" s="22">
        <v>382000</v>
      </c>
      <c r="AB139" s="18">
        <v>838623</v>
      </c>
      <c r="AC139" s="24">
        <v>2.2000000000000002</v>
      </c>
      <c r="AD139" s="25">
        <f t="shared" si="17"/>
        <v>150</v>
      </c>
      <c r="AE139" s="18">
        <v>344022</v>
      </c>
      <c r="AF139" s="18">
        <v>2764797</v>
      </c>
      <c r="AG139" s="18">
        <v>5918400</v>
      </c>
      <c r="AH139" s="18">
        <v>4816800</v>
      </c>
      <c r="AI139" s="14" t="s">
        <v>44</v>
      </c>
    </row>
    <row r="140" spans="1:35" ht="16.5" customHeight="1">
      <c r="A140">
        <v>6167</v>
      </c>
      <c r="B140" s="12" t="str">
        <f t="shared" si="12"/>
        <v>Normal</v>
      </c>
      <c r="C140" s="13" t="s">
        <v>145</v>
      </c>
      <c r="D140" s="14" t="s">
        <v>146</v>
      </c>
      <c r="E140" s="15">
        <f t="shared" si="13"/>
        <v>2.2999999999999998</v>
      </c>
      <c r="F140" s="16">
        <f t="shared" si="14"/>
        <v>2.8</v>
      </c>
      <c r="G140" s="16">
        <f t="shared" si="15"/>
        <v>0</v>
      </c>
      <c r="H140" s="16">
        <f t="shared" si="16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18000</v>
      </c>
      <c r="N140" s="19" t="s">
        <v>59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3000</v>
      </c>
      <c r="V140" s="18">
        <v>15000</v>
      </c>
      <c r="W140" s="18">
        <v>0</v>
      </c>
      <c r="X140" s="22">
        <v>18000</v>
      </c>
      <c r="Y140" s="16">
        <v>2.2999999999999998</v>
      </c>
      <c r="Z140" s="23">
        <v>2.8</v>
      </c>
      <c r="AA140" s="22">
        <v>7875</v>
      </c>
      <c r="AB140" s="18">
        <v>6340</v>
      </c>
      <c r="AC140" s="24">
        <v>0.8</v>
      </c>
      <c r="AD140" s="25">
        <f t="shared" si="17"/>
        <v>100</v>
      </c>
      <c r="AE140" s="18">
        <v>0</v>
      </c>
      <c r="AF140" s="18">
        <v>34168</v>
      </c>
      <c r="AG140" s="18">
        <v>34896</v>
      </c>
      <c r="AH140" s="18">
        <v>40000</v>
      </c>
      <c r="AI140" s="14" t="s">
        <v>44</v>
      </c>
    </row>
    <row r="141" spans="1:35" ht="16.5" customHeight="1">
      <c r="A141">
        <v>6144</v>
      </c>
      <c r="B141" s="12" t="str">
        <f t="shared" si="12"/>
        <v>OverStock</v>
      </c>
      <c r="C141" s="13" t="s">
        <v>147</v>
      </c>
      <c r="D141" s="14" t="s">
        <v>146</v>
      </c>
      <c r="E141" s="15">
        <f t="shared" si="13"/>
        <v>83.6</v>
      </c>
      <c r="F141" s="16">
        <f t="shared" si="14"/>
        <v>7.8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1410000</v>
      </c>
      <c r="N141" s="19" t="s">
        <v>50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615000</v>
      </c>
      <c r="U141" s="18">
        <v>0</v>
      </c>
      <c r="V141" s="18">
        <v>795000</v>
      </c>
      <c r="W141" s="18">
        <v>0</v>
      </c>
      <c r="X141" s="22">
        <v>1410000</v>
      </c>
      <c r="Y141" s="16">
        <v>83.6</v>
      </c>
      <c r="Z141" s="23">
        <v>7.8</v>
      </c>
      <c r="AA141" s="22">
        <v>16875</v>
      </c>
      <c r="AB141" s="18">
        <v>180768</v>
      </c>
      <c r="AC141" s="24">
        <v>10.7</v>
      </c>
      <c r="AD141" s="25">
        <f t="shared" si="17"/>
        <v>150</v>
      </c>
      <c r="AE141" s="18">
        <v>0</v>
      </c>
      <c r="AF141" s="18">
        <v>801336</v>
      </c>
      <c r="AG141" s="18">
        <v>1052967</v>
      </c>
      <c r="AH141" s="18">
        <v>607779</v>
      </c>
      <c r="AI141" s="14" t="s">
        <v>44</v>
      </c>
    </row>
    <row r="142" spans="1:35" ht="16.5" customHeight="1">
      <c r="A142">
        <v>4432</v>
      </c>
      <c r="B142" s="12" t="str">
        <f t="shared" si="12"/>
        <v>Normal</v>
      </c>
      <c r="C142" s="13" t="s">
        <v>148</v>
      </c>
      <c r="D142" s="14" t="s">
        <v>146</v>
      </c>
      <c r="E142" s="15">
        <f t="shared" si="13"/>
        <v>0</v>
      </c>
      <c r="F142" s="16" t="str">
        <f t="shared" si="14"/>
        <v>--</v>
      </c>
      <c r="G142" s="16">
        <f t="shared" si="15"/>
        <v>0</v>
      </c>
      <c r="H142" s="16" t="str">
        <f t="shared" si="16"/>
        <v>--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0</v>
      </c>
      <c r="N142" s="19" t="s">
        <v>50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0</v>
      </c>
      <c r="Y142" s="16">
        <v>0</v>
      </c>
      <c r="Z142" s="23" t="s">
        <v>39</v>
      </c>
      <c r="AA142" s="22">
        <v>1875</v>
      </c>
      <c r="AB142" s="18">
        <v>0</v>
      </c>
      <c r="AC142" s="24" t="s">
        <v>43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45000</v>
      </c>
      <c r="AI142" s="14" t="s">
        <v>44</v>
      </c>
    </row>
    <row r="143" spans="1:35" ht="16.5" customHeight="1">
      <c r="A143">
        <v>6169</v>
      </c>
      <c r="B143" s="12" t="str">
        <f t="shared" si="12"/>
        <v>OverStock</v>
      </c>
      <c r="C143" s="13" t="s">
        <v>149</v>
      </c>
      <c r="D143" s="14" t="s">
        <v>41</v>
      </c>
      <c r="E143" s="15">
        <f t="shared" si="13"/>
        <v>4</v>
      </c>
      <c r="F143" s="16" t="str">
        <f t="shared" si="14"/>
        <v>--</v>
      </c>
      <c r="G143" s="16">
        <f t="shared" si="15"/>
        <v>92</v>
      </c>
      <c r="H143" s="16" t="str">
        <f t="shared" si="16"/>
        <v>--</v>
      </c>
      <c r="I143" s="17" t="str">
        <f>IFERROR(VLOOKUP(C143,#REF!,8,FALSE),"")</f>
        <v/>
      </c>
      <c r="J143" s="18">
        <v>69000</v>
      </c>
      <c r="K143" s="18">
        <v>45000</v>
      </c>
      <c r="L143" s="17" t="str">
        <f>IFERROR(VLOOKUP(C143,#REF!,11,FALSE),"")</f>
        <v/>
      </c>
      <c r="M143" s="18">
        <v>3000</v>
      </c>
      <c r="N143" s="19" t="s">
        <v>47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3000</v>
      </c>
      <c r="U143" s="18">
        <v>0</v>
      </c>
      <c r="V143" s="18">
        <v>0</v>
      </c>
      <c r="W143" s="18">
        <v>0</v>
      </c>
      <c r="X143" s="22">
        <v>72000</v>
      </c>
      <c r="Y143" s="16">
        <v>96</v>
      </c>
      <c r="Z143" s="23" t="s">
        <v>39</v>
      </c>
      <c r="AA143" s="22">
        <v>750</v>
      </c>
      <c r="AB143" s="18" t="s">
        <v>39</v>
      </c>
      <c r="AC143" s="24" t="s">
        <v>43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6155</v>
      </c>
      <c r="B144" s="12" t="str">
        <f t="shared" si="12"/>
        <v>ZeroZero</v>
      </c>
      <c r="C144" s="13" t="s">
        <v>150</v>
      </c>
      <c r="D144" s="14" t="s">
        <v>41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60000</v>
      </c>
      <c r="K144" s="18">
        <v>0</v>
      </c>
      <c r="L144" s="17" t="str">
        <f>IFERROR(VLOOKUP(C144,#REF!,11,FALSE),"")</f>
        <v/>
      </c>
      <c r="M144" s="18">
        <v>0</v>
      </c>
      <c r="N144" s="19" t="s">
        <v>39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60000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8417</v>
      </c>
      <c r="B145" s="12" t="str">
        <f t="shared" si="12"/>
        <v>ZeroZero</v>
      </c>
      <c r="C145" s="13" t="s">
        <v>151</v>
      </c>
      <c r="D145" s="14" t="s">
        <v>41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735000</v>
      </c>
      <c r="K145" s="18">
        <v>42000</v>
      </c>
      <c r="L145" s="17" t="str">
        <f>IFERROR(VLOOKUP(C145,#REF!,11,FALSE),"")</f>
        <v/>
      </c>
      <c r="M145" s="18">
        <v>0</v>
      </c>
      <c r="N145" s="19" t="s">
        <v>47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735000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6158</v>
      </c>
      <c r="B146" s="12" t="str">
        <f t="shared" si="12"/>
        <v>None</v>
      </c>
      <c r="C146" s="13" t="s">
        <v>152</v>
      </c>
      <c r="D146" s="14" t="s">
        <v>41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47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43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6035</v>
      </c>
      <c r="B147" s="12" t="str">
        <f t="shared" si="12"/>
        <v>ZeroZero</v>
      </c>
      <c r="C147" s="13" t="s">
        <v>153</v>
      </c>
      <c r="D147" s="14" t="s">
        <v>41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2500</v>
      </c>
      <c r="K147" s="18">
        <v>2500</v>
      </c>
      <c r="L147" s="17" t="str">
        <f>IFERROR(VLOOKUP(C147,#REF!,11,FALSE),"")</f>
        <v/>
      </c>
      <c r="M147" s="18">
        <v>0</v>
      </c>
      <c r="N147" s="19" t="s">
        <v>47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2500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6156</v>
      </c>
      <c r="B148" s="12" t="str">
        <f t="shared" si="12"/>
        <v>ZeroZero</v>
      </c>
      <c r="C148" s="13" t="s">
        <v>155</v>
      </c>
      <c r="D148" s="14" t="s">
        <v>41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187500</v>
      </c>
      <c r="K148" s="18">
        <v>0</v>
      </c>
      <c r="L148" s="17" t="str">
        <f>IFERROR(VLOOKUP(C148,#REF!,11,FALSE),"")</f>
        <v/>
      </c>
      <c r="M148" s="18">
        <v>0</v>
      </c>
      <c r="N148" s="19" t="s">
        <v>47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187500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43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6151</v>
      </c>
      <c r="B149" s="12" t="str">
        <f t="shared" si="12"/>
        <v>Normal</v>
      </c>
      <c r="C149" s="13" t="s">
        <v>157</v>
      </c>
      <c r="D149" s="14" t="s">
        <v>41</v>
      </c>
      <c r="E149" s="15">
        <f t="shared" si="13"/>
        <v>0</v>
      </c>
      <c r="F149" s="16" t="str">
        <f t="shared" si="14"/>
        <v>--</v>
      </c>
      <c r="G149" s="16">
        <f t="shared" si="15"/>
        <v>0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0</v>
      </c>
      <c r="N149" s="19" t="s">
        <v>47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0</v>
      </c>
      <c r="Y149" s="16">
        <v>0</v>
      </c>
      <c r="Z149" s="23" t="s">
        <v>39</v>
      </c>
      <c r="AA149" s="22">
        <v>375</v>
      </c>
      <c r="AB149" s="18" t="s">
        <v>39</v>
      </c>
      <c r="AC149" s="24" t="s">
        <v>43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6036</v>
      </c>
      <c r="B150" s="12" t="str">
        <f t="shared" si="12"/>
        <v>FCST</v>
      </c>
      <c r="C150" s="13" t="s">
        <v>158</v>
      </c>
      <c r="D150" s="14" t="s">
        <v>159</v>
      </c>
      <c r="E150" s="15" t="str">
        <f t="shared" si="13"/>
        <v>前八週無拉料</v>
      </c>
      <c r="F150" s="16">
        <f t="shared" si="14"/>
        <v>1.8</v>
      </c>
      <c r="G150" s="16" t="str">
        <f t="shared" si="15"/>
        <v>--</v>
      </c>
      <c r="H150" s="16">
        <f t="shared" si="16"/>
        <v>0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3000</v>
      </c>
      <c r="N150" s="19" t="s">
        <v>59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3000</v>
      </c>
      <c r="W150" s="18">
        <v>0</v>
      </c>
      <c r="X150" s="22">
        <v>3000</v>
      </c>
      <c r="Y150" s="16" t="s">
        <v>39</v>
      </c>
      <c r="Z150" s="23">
        <v>1.8</v>
      </c>
      <c r="AA150" s="22">
        <v>0</v>
      </c>
      <c r="AB150" s="18">
        <v>1665</v>
      </c>
      <c r="AC150" s="24" t="s">
        <v>62</v>
      </c>
      <c r="AD150" s="25" t="str">
        <f t="shared" si="17"/>
        <v>F</v>
      </c>
      <c r="AE150" s="18">
        <v>0</v>
      </c>
      <c r="AF150" s="18">
        <v>0</v>
      </c>
      <c r="AG150" s="18">
        <v>12000</v>
      </c>
      <c r="AH150" s="18">
        <v>0</v>
      </c>
      <c r="AI150" s="14" t="s">
        <v>44</v>
      </c>
    </row>
    <row r="151" spans="1:35" ht="16.5" customHeight="1">
      <c r="A151">
        <v>6153</v>
      </c>
      <c r="B151" s="12" t="str">
        <f t="shared" si="12"/>
        <v>None</v>
      </c>
      <c r="C151" s="13" t="s">
        <v>160</v>
      </c>
      <c r="D151" s="14" t="s">
        <v>159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0</v>
      </c>
      <c r="N151" s="19" t="s">
        <v>47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0</v>
      </c>
      <c r="Y151" s="16" t="s">
        <v>39</v>
      </c>
      <c r="Z151" s="23" t="s">
        <v>39</v>
      </c>
      <c r="AA151" s="22">
        <v>0</v>
      </c>
      <c r="AB151" s="18">
        <v>0</v>
      </c>
      <c r="AC151" s="24" t="s">
        <v>43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42669</v>
      </c>
      <c r="AI151" s="14" t="s">
        <v>44</v>
      </c>
    </row>
    <row r="152" spans="1:35" ht="16.5" customHeight="1">
      <c r="A152">
        <v>8420</v>
      </c>
      <c r="B152" s="12" t="str">
        <f t="shared" si="12"/>
        <v>Normal</v>
      </c>
      <c r="C152" s="13" t="s">
        <v>161</v>
      </c>
      <c r="D152" s="14" t="s">
        <v>159</v>
      </c>
      <c r="E152" s="15">
        <f t="shared" si="13"/>
        <v>13.8</v>
      </c>
      <c r="F152" s="16">
        <f t="shared" si="14"/>
        <v>1.5</v>
      </c>
      <c r="G152" s="16">
        <f t="shared" si="15"/>
        <v>0</v>
      </c>
      <c r="H152" s="16">
        <f t="shared" si="16"/>
        <v>0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279000</v>
      </c>
      <c r="N152" s="19" t="s">
        <v>47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279000</v>
      </c>
      <c r="W152" s="18">
        <v>0</v>
      </c>
      <c r="X152" s="22">
        <v>279000</v>
      </c>
      <c r="Y152" s="16">
        <v>13.8</v>
      </c>
      <c r="Z152" s="23">
        <v>1.5</v>
      </c>
      <c r="AA152" s="22">
        <v>20250</v>
      </c>
      <c r="AB152" s="18">
        <v>183465</v>
      </c>
      <c r="AC152" s="24">
        <v>9.1</v>
      </c>
      <c r="AD152" s="25">
        <f t="shared" si="17"/>
        <v>150</v>
      </c>
      <c r="AE152" s="18">
        <v>0</v>
      </c>
      <c r="AF152" s="18">
        <v>825609</v>
      </c>
      <c r="AG152" s="18">
        <v>1036767</v>
      </c>
      <c r="AH152" s="18">
        <v>900558</v>
      </c>
      <c r="AI152" s="14" t="s">
        <v>44</v>
      </c>
    </row>
    <row r="153" spans="1:35" ht="16.5" customHeight="1">
      <c r="A153">
        <v>6184</v>
      </c>
      <c r="B153" s="12" t="str">
        <f t="shared" si="12"/>
        <v>Normal</v>
      </c>
      <c r="C153" s="13" t="s">
        <v>162</v>
      </c>
      <c r="D153" s="14" t="s">
        <v>159</v>
      </c>
      <c r="E153" s="15">
        <f t="shared" si="13"/>
        <v>0</v>
      </c>
      <c r="F153" s="16" t="str">
        <f t="shared" si="14"/>
        <v>--</v>
      </c>
      <c r="G153" s="16">
        <f t="shared" si="15"/>
        <v>7.4</v>
      </c>
      <c r="H153" s="16" t="str">
        <f t="shared" si="16"/>
        <v>--</v>
      </c>
      <c r="I153" s="17" t="str">
        <f>IFERROR(VLOOKUP(C153,#REF!,8,FALSE),"")</f>
        <v/>
      </c>
      <c r="J153" s="18">
        <v>72000</v>
      </c>
      <c r="K153" s="18">
        <v>51000</v>
      </c>
      <c r="L153" s="17" t="str">
        <f>IFERROR(VLOOKUP(C153,#REF!,11,FALSE),"")</f>
        <v/>
      </c>
      <c r="M153" s="18">
        <v>0</v>
      </c>
      <c r="N153" s="19" t="s">
        <v>47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0</v>
      </c>
      <c r="W153" s="18">
        <v>0</v>
      </c>
      <c r="X153" s="22">
        <v>72000</v>
      </c>
      <c r="Y153" s="16">
        <v>7.4</v>
      </c>
      <c r="Z153" s="23" t="s">
        <v>39</v>
      </c>
      <c r="AA153" s="22">
        <v>9750</v>
      </c>
      <c r="AB153" s="18" t="s">
        <v>39</v>
      </c>
      <c r="AC153" s="24" t="s">
        <v>43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6149</v>
      </c>
      <c r="B154" s="12" t="str">
        <f t="shared" si="12"/>
        <v>Normal</v>
      </c>
      <c r="C154" s="13" t="s">
        <v>165</v>
      </c>
      <c r="D154" s="14" t="s">
        <v>159</v>
      </c>
      <c r="E154" s="15">
        <f t="shared" si="13"/>
        <v>0</v>
      </c>
      <c r="F154" s="16" t="str">
        <f t="shared" si="14"/>
        <v>--</v>
      </c>
      <c r="G154" s="16">
        <f t="shared" si="15"/>
        <v>4.0999999999999996</v>
      </c>
      <c r="H154" s="16" t="str">
        <f t="shared" si="16"/>
        <v>--</v>
      </c>
      <c r="I154" s="17" t="str">
        <f>IFERROR(VLOOKUP(C154,#REF!,8,FALSE),"")</f>
        <v/>
      </c>
      <c r="J154" s="18">
        <v>189000</v>
      </c>
      <c r="K154" s="18">
        <v>162000</v>
      </c>
      <c r="L154" s="17" t="str">
        <f>IFERROR(VLOOKUP(C154,#REF!,11,FALSE),"")</f>
        <v/>
      </c>
      <c r="M154" s="18">
        <v>0</v>
      </c>
      <c r="N154" s="19" t="s">
        <v>47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189000</v>
      </c>
      <c r="Y154" s="16">
        <v>4.0999999999999996</v>
      </c>
      <c r="Z154" s="23" t="s">
        <v>39</v>
      </c>
      <c r="AA154" s="22">
        <v>46125</v>
      </c>
      <c r="AB154" s="18" t="s">
        <v>39</v>
      </c>
      <c r="AC154" s="24" t="s">
        <v>43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6163</v>
      </c>
      <c r="B155" s="12" t="str">
        <f t="shared" si="12"/>
        <v>Normal</v>
      </c>
      <c r="C155" s="13" t="s">
        <v>166</v>
      </c>
      <c r="D155" s="14" t="s">
        <v>159</v>
      </c>
      <c r="E155" s="15">
        <f t="shared" si="13"/>
        <v>0.9</v>
      </c>
      <c r="F155" s="16" t="str">
        <f t="shared" si="14"/>
        <v>--</v>
      </c>
      <c r="G155" s="16">
        <f t="shared" si="15"/>
        <v>11.7</v>
      </c>
      <c r="H155" s="16" t="str">
        <f t="shared" si="16"/>
        <v>--</v>
      </c>
      <c r="I155" s="17" t="str">
        <f>IFERROR(VLOOKUP(C155,#REF!,8,FALSE),"")</f>
        <v/>
      </c>
      <c r="J155" s="18">
        <v>648000</v>
      </c>
      <c r="K155" s="18">
        <v>648000</v>
      </c>
      <c r="L155" s="17" t="str">
        <f>IFERROR(VLOOKUP(C155,#REF!,11,FALSE),"")</f>
        <v/>
      </c>
      <c r="M155" s="18">
        <v>48000</v>
      </c>
      <c r="N155" s="19" t="s">
        <v>47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48000</v>
      </c>
      <c r="U155" s="18">
        <v>0</v>
      </c>
      <c r="V155" s="18">
        <v>0</v>
      </c>
      <c r="W155" s="18">
        <v>0</v>
      </c>
      <c r="X155" s="22">
        <v>696000</v>
      </c>
      <c r="Y155" s="16">
        <v>12.5</v>
      </c>
      <c r="Z155" s="23" t="s">
        <v>39</v>
      </c>
      <c r="AA155" s="22">
        <v>55500</v>
      </c>
      <c r="AB155" s="18" t="s">
        <v>39</v>
      </c>
      <c r="AC155" s="24" t="s">
        <v>43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6037</v>
      </c>
      <c r="B156" s="12" t="str">
        <f t="shared" si="12"/>
        <v>ZeroZero</v>
      </c>
      <c r="C156" s="13" t="s">
        <v>167</v>
      </c>
      <c r="D156" s="14" t="s">
        <v>159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17" t="str">
        <f>IFERROR(VLOOKUP(C156,#REF!,8,FALSE),"")</f>
        <v/>
      </c>
      <c r="J156" s="18">
        <v>1200000</v>
      </c>
      <c r="K156" s="18">
        <v>700000</v>
      </c>
      <c r="L156" s="17" t="str">
        <f>IFERROR(VLOOKUP(C156,#REF!,11,FALSE),"")</f>
        <v/>
      </c>
      <c r="M156" s="18">
        <v>0</v>
      </c>
      <c r="N156" s="19" t="s">
        <v>47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1200000</v>
      </c>
      <c r="Y156" s="16" t="s">
        <v>39</v>
      </c>
      <c r="Z156" s="23" t="s">
        <v>39</v>
      </c>
      <c r="AA156" s="22">
        <v>0</v>
      </c>
      <c r="AB156" s="18" t="s">
        <v>39</v>
      </c>
      <c r="AC156" s="24" t="s">
        <v>43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6160</v>
      </c>
      <c r="B157" s="12" t="str">
        <f t="shared" si="12"/>
        <v>OverStock</v>
      </c>
      <c r="C157" s="13" t="s">
        <v>168</v>
      </c>
      <c r="D157" s="14" t="s">
        <v>159</v>
      </c>
      <c r="E157" s="15">
        <f t="shared" si="13"/>
        <v>0</v>
      </c>
      <c r="F157" s="16" t="str">
        <f t="shared" si="14"/>
        <v>--</v>
      </c>
      <c r="G157" s="16">
        <f t="shared" si="15"/>
        <v>33.299999999999997</v>
      </c>
      <c r="H157" s="16" t="str">
        <f t="shared" si="16"/>
        <v>--</v>
      </c>
      <c r="I157" s="17" t="str">
        <f>IFERROR(VLOOKUP(C157,#REF!,8,FALSE),"")</f>
        <v/>
      </c>
      <c r="J157" s="18">
        <v>100000</v>
      </c>
      <c r="K157" s="18">
        <v>80000</v>
      </c>
      <c r="L157" s="17" t="str">
        <f>IFERROR(VLOOKUP(C157,#REF!,11,FALSE),"")</f>
        <v/>
      </c>
      <c r="M157" s="18">
        <v>0</v>
      </c>
      <c r="N157" s="19" t="s">
        <v>47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100000</v>
      </c>
      <c r="Y157" s="16">
        <v>33.299999999999997</v>
      </c>
      <c r="Z157" s="23" t="s">
        <v>39</v>
      </c>
      <c r="AA157" s="22">
        <v>3000</v>
      </c>
      <c r="AB157" s="18" t="s">
        <v>39</v>
      </c>
      <c r="AC157" s="24" t="s">
        <v>43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44</v>
      </c>
    </row>
    <row r="158" spans="1:35" ht="16.5" customHeight="1">
      <c r="A158">
        <v>6177</v>
      </c>
      <c r="B158" s="12" t="str">
        <f t="shared" si="12"/>
        <v>Normal</v>
      </c>
      <c r="C158" s="13" t="s">
        <v>169</v>
      </c>
      <c r="D158" s="14" t="s">
        <v>159</v>
      </c>
      <c r="E158" s="15">
        <f t="shared" si="13"/>
        <v>5.5</v>
      </c>
      <c r="F158" s="16" t="str">
        <f t="shared" si="14"/>
        <v>--</v>
      </c>
      <c r="G158" s="16">
        <f t="shared" si="15"/>
        <v>10.4</v>
      </c>
      <c r="H158" s="16" t="str">
        <f t="shared" si="16"/>
        <v>--</v>
      </c>
      <c r="I158" s="17" t="str">
        <f>IFERROR(VLOOKUP(C158,#REF!,8,FALSE),"")</f>
        <v/>
      </c>
      <c r="J158" s="18">
        <v>792000</v>
      </c>
      <c r="K158" s="18">
        <v>594000</v>
      </c>
      <c r="L158" s="17" t="str">
        <f>IFERROR(VLOOKUP(C158,#REF!,11,FALSE),"")</f>
        <v/>
      </c>
      <c r="M158" s="18">
        <v>418500</v>
      </c>
      <c r="N158" s="19" t="s">
        <v>47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418500</v>
      </c>
      <c r="U158" s="18">
        <v>0</v>
      </c>
      <c r="V158" s="18">
        <v>0</v>
      </c>
      <c r="W158" s="18">
        <v>0</v>
      </c>
      <c r="X158" s="22">
        <v>1210500</v>
      </c>
      <c r="Y158" s="16">
        <v>15.8</v>
      </c>
      <c r="Z158" s="23" t="s">
        <v>39</v>
      </c>
      <c r="AA158" s="22">
        <v>76500</v>
      </c>
      <c r="AB158" s="18" t="s">
        <v>39</v>
      </c>
      <c r="AC158" s="24" t="s">
        <v>43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6182</v>
      </c>
      <c r="B159" s="12" t="str">
        <f t="shared" si="12"/>
        <v>ZeroZero</v>
      </c>
      <c r="C159" s="13" t="s">
        <v>170</v>
      </c>
      <c r="D159" s="14" t="s">
        <v>159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31500</v>
      </c>
      <c r="K159" s="18">
        <v>31500</v>
      </c>
      <c r="L159" s="17" t="str">
        <f>IFERROR(VLOOKUP(C159,#REF!,11,FALSE),"")</f>
        <v/>
      </c>
      <c r="M159" s="18">
        <v>0</v>
      </c>
      <c r="N159" s="19" t="s">
        <v>47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31500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6152</v>
      </c>
      <c r="B160" s="12" t="str">
        <f t="shared" si="12"/>
        <v>ZeroZero</v>
      </c>
      <c r="C160" s="13" t="s">
        <v>171</v>
      </c>
      <c r="D160" s="14" t="s">
        <v>159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400000</v>
      </c>
      <c r="K160" s="18">
        <v>400000</v>
      </c>
      <c r="L160" s="17" t="str">
        <f>IFERROR(VLOOKUP(C160,#REF!,11,FALSE),"")</f>
        <v/>
      </c>
      <c r="M160" s="18">
        <v>0</v>
      </c>
      <c r="N160" s="19" t="s">
        <v>47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400000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43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6170</v>
      </c>
      <c r="B161" s="12" t="str">
        <f t="shared" si="12"/>
        <v>ZeroZero</v>
      </c>
      <c r="C161" s="13" t="s">
        <v>172</v>
      </c>
      <c r="D161" s="14" t="s">
        <v>159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396000</v>
      </c>
      <c r="K161" s="18">
        <v>198000</v>
      </c>
      <c r="L161" s="17" t="str">
        <f>IFERROR(VLOOKUP(C161,#REF!,11,FALSE),"")</f>
        <v/>
      </c>
      <c r="M161" s="18">
        <v>0</v>
      </c>
      <c r="N161" s="19" t="s">
        <v>47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396000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43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8418</v>
      </c>
      <c r="B162" s="12" t="str">
        <f t="shared" si="12"/>
        <v>ZeroZero</v>
      </c>
      <c r="C162" s="13" t="s">
        <v>173</v>
      </c>
      <c r="D162" s="14" t="s">
        <v>159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10000</v>
      </c>
      <c r="K162" s="18">
        <v>10000</v>
      </c>
      <c r="L162" s="17" t="str">
        <f>IFERROR(VLOOKUP(C162,#REF!,11,FALSE),"")</f>
        <v/>
      </c>
      <c r="M162" s="18">
        <v>0</v>
      </c>
      <c r="N162" s="19" t="s">
        <v>39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10000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43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6154</v>
      </c>
      <c r="B163" s="12" t="str">
        <f t="shared" si="12"/>
        <v>OverStock</v>
      </c>
      <c r="C163" s="13" t="s">
        <v>174</v>
      </c>
      <c r="D163" s="14" t="s">
        <v>159</v>
      </c>
      <c r="E163" s="15">
        <f t="shared" si="13"/>
        <v>0</v>
      </c>
      <c r="F163" s="16" t="str">
        <f t="shared" si="14"/>
        <v>--</v>
      </c>
      <c r="G163" s="16">
        <f t="shared" si="15"/>
        <v>28</v>
      </c>
      <c r="H163" s="16" t="str">
        <f t="shared" si="16"/>
        <v>--</v>
      </c>
      <c r="I163" s="17" t="str">
        <f>IFERROR(VLOOKUP(C163,#REF!,8,FALSE),"")</f>
        <v/>
      </c>
      <c r="J163" s="18">
        <v>210000</v>
      </c>
      <c r="K163" s="18">
        <v>170000</v>
      </c>
      <c r="L163" s="17" t="str">
        <f>IFERROR(VLOOKUP(C163,#REF!,11,FALSE),"")</f>
        <v/>
      </c>
      <c r="M163" s="18">
        <v>0</v>
      </c>
      <c r="N163" s="19" t="s">
        <v>47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210000</v>
      </c>
      <c r="Y163" s="16">
        <v>28</v>
      </c>
      <c r="Z163" s="23" t="s">
        <v>39</v>
      </c>
      <c r="AA163" s="22">
        <v>7500</v>
      </c>
      <c r="AB163" s="18" t="s">
        <v>39</v>
      </c>
      <c r="AC163" s="24" t="s">
        <v>43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6038</v>
      </c>
      <c r="B164" s="12" t="str">
        <f t="shared" si="12"/>
        <v>Normal</v>
      </c>
      <c r="C164" s="13" t="s">
        <v>175</v>
      </c>
      <c r="D164" s="14" t="s">
        <v>159</v>
      </c>
      <c r="E164" s="15">
        <f t="shared" si="13"/>
        <v>1.4</v>
      </c>
      <c r="F164" s="16" t="str">
        <f t="shared" si="14"/>
        <v>--</v>
      </c>
      <c r="G164" s="16">
        <f t="shared" si="15"/>
        <v>10.4</v>
      </c>
      <c r="H164" s="16" t="str">
        <f t="shared" si="16"/>
        <v>--</v>
      </c>
      <c r="I164" s="17" t="str">
        <f>IFERROR(VLOOKUP(C164,#REF!,8,FALSE),"")</f>
        <v/>
      </c>
      <c r="J164" s="18">
        <v>792000</v>
      </c>
      <c r="K164" s="18">
        <v>594000</v>
      </c>
      <c r="L164" s="17" t="str">
        <f>IFERROR(VLOOKUP(C164,#REF!,11,FALSE),"")</f>
        <v/>
      </c>
      <c r="M164" s="18">
        <v>103500</v>
      </c>
      <c r="N164" s="19" t="s">
        <v>47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103500</v>
      </c>
      <c r="U164" s="18">
        <v>0</v>
      </c>
      <c r="V164" s="18">
        <v>0</v>
      </c>
      <c r="W164" s="18">
        <v>0</v>
      </c>
      <c r="X164" s="22">
        <v>895500</v>
      </c>
      <c r="Y164" s="16">
        <v>11.7</v>
      </c>
      <c r="Z164" s="23" t="s">
        <v>39</v>
      </c>
      <c r="AA164" s="22">
        <v>76500</v>
      </c>
      <c r="AB164" s="18" t="s">
        <v>39</v>
      </c>
      <c r="AC164" s="24" t="s">
        <v>43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44</v>
      </c>
    </row>
    <row r="165" spans="1:35" ht="16.5" customHeight="1">
      <c r="A165">
        <v>6039</v>
      </c>
      <c r="B165" s="12" t="str">
        <f t="shared" si="12"/>
        <v>OverStock</v>
      </c>
      <c r="C165" s="13" t="s">
        <v>176</v>
      </c>
      <c r="D165" s="14" t="s">
        <v>159</v>
      </c>
      <c r="E165" s="15">
        <f t="shared" si="13"/>
        <v>0</v>
      </c>
      <c r="F165" s="16" t="str">
        <f t="shared" si="14"/>
        <v>--</v>
      </c>
      <c r="G165" s="16">
        <f t="shared" si="15"/>
        <v>887.2</v>
      </c>
      <c r="H165" s="16" t="str">
        <f t="shared" si="16"/>
        <v>--</v>
      </c>
      <c r="I165" s="17" t="str">
        <f>IFERROR(VLOOKUP(C165,#REF!,8,FALSE),"")</f>
        <v/>
      </c>
      <c r="J165" s="18">
        <v>499500</v>
      </c>
      <c r="K165" s="18">
        <v>391500</v>
      </c>
      <c r="L165" s="17" t="str">
        <f>IFERROR(VLOOKUP(C165,#REF!,11,FALSE),"")</f>
        <v/>
      </c>
      <c r="M165" s="18">
        <v>0</v>
      </c>
      <c r="N165" s="19" t="s">
        <v>47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499500</v>
      </c>
      <c r="Y165" s="16">
        <v>887.2</v>
      </c>
      <c r="Z165" s="23" t="s">
        <v>39</v>
      </c>
      <c r="AA165" s="22">
        <v>563</v>
      </c>
      <c r="AB165" s="18" t="s">
        <v>39</v>
      </c>
      <c r="AC165" s="24" t="s">
        <v>43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44</v>
      </c>
    </row>
    <row r="166" spans="1:35" ht="16.5" customHeight="1">
      <c r="A166">
        <v>4413</v>
      </c>
      <c r="B166" s="12" t="str">
        <f t="shared" si="12"/>
        <v>Normal</v>
      </c>
      <c r="C166" s="13" t="s">
        <v>177</v>
      </c>
      <c r="D166" s="14" t="s">
        <v>159</v>
      </c>
      <c r="E166" s="15">
        <f t="shared" si="13"/>
        <v>0</v>
      </c>
      <c r="F166" s="16" t="str">
        <f t="shared" si="14"/>
        <v>--</v>
      </c>
      <c r="G166" s="16">
        <f t="shared" si="15"/>
        <v>13.3</v>
      </c>
      <c r="H166" s="16" t="str">
        <f t="shared" si="16"/>
        <v>--</v>
      </c>
      <c r="I166" s="17" t="str">
        <f>IFERROR(VLOOKUP(C166,#REF!,8,FALSE),"")</f>
        <v/>
      </c>
      <c r="J166" s="18">
        <v>60000</v>
      </c>
      <c r="K166" s="18">
        <v>27000</v>
      </c>
      <c r="L166" s="17" t="str">
        <f>IFERROR(VLOOKUP(C166,#REF!,11,FALSE),"")</f>
        <v/>
      </c>
      <c r="M166" s="18">
        <v>0</v>
      </c>
      <c r="N166" s="19" t="s">
        <v>47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60000</v>
      </c>
      <c r="Y166" s="16">
        <v>13.3</v>
      </c>
      <c r="Z166" s="23" t="s">
        <v>39</v>
      </c>
      <c r="AA166" s="22">
        <v>4500</v>
      </c>
      <c r="AB166" s="18" t="s">
        <v>39</v>
      </c>
      <c r="AC166" s="24" t="s">
        <v>43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6183</v>
      </c>
      <c r="B167" s="12" t="str">
        <f t="shared" si="12"/>
        <v>Normal</v>
      </c>
      <c r="C167" s="13" t="s">
        <v>179</v>
      </c>
      <c r="D167" s="14" t="s">
        <v>159</v>
      </c>
      <c r="E167" s="15">
        <f t="shared" si="13"/>
        <v>0</v>
      </c>
      <c r="F167" s="16" t="str">
        <f t="shared" si="14"/>
        <v>--</v>
      </c>
      <c r="G167" s="16">
        <f t="shared" si="15"/>
        <v>4</v>
      </c>
      <c r="H167" s="16" t="str">
        <f t="shared" si="16"/>
        <v>--</v>
      </c>
      <c r="I167" s="17" t="str">
        <f>IFERROR(VLOOKUP(C167,#REF!,8,FALSE),"")</f>
        <v/>
      </c>
      <c r="J167" s="18">
        <v>36000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47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36000</v>
      </c>
      <c r="Y167" s="16">
        <v>4</v>
      </c>
      <c r="Z167" s="23" t="s">
        <v>39</v>
      </c>
      <c r="AA167" s="22">
        <v>9000</v>
      </c>
      <c r="AB167" s="18" t="s">
        <v>39</v>
      </c>
      <c r="AC167" s="24" t="s">
        <v>43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8425</v>
      </c>
      <c r="B168" s="12" t="str">
        <f t="shared" si="12"/>
        <v>Normal</v>
      </c>
      <c r="C168" s="13" t="s">
        <v>180</v>
      </c>
      <c r="D168" s="14" t="s">
        <v>181</v>
      </c>
      <c r="E168" s="15">
        <f t="shared" si="13"/>
        <v>8</v>
      </c>
      <c r="F168" s="16" t="str">
        <f t="shared" si="14"/>
        <v>--</v>
      </c>
      <c r="G168" s="16">
        <f t="shared" si="15"/>
        <v>0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8000</v>
      </c>
      <c r="N168" s="19" t="s">
        <v>59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8000</v>
      </c>
      <c r="W168" s="18">
        <v>0</v>
      </c>
      <c r="X168" s="22">
        <v>8000</v>
      </c>
      <c r="Y168" s="16">
        <v>8</v>
      </c>
      <c r="Z168" s="23" t="s">
        <v>39</v>
      </c>
      <c r="AA168" s="22">
        <v>1000</v>
      </c>
      <c r="AB168" s="18" t="s">
        <v>39</v>
      </c>
      <c r="AC168" s="24" t="s">
        <v>43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6165</v>
      </c>
      <c r="B169" s="12" t="str">
        <f t="shared" si="12"/>
        <v>OverStock</v>
      </c>
      <c r="C169" s="13" t="s">
        <v>182</v>
      </c>
      <c r="D169" s="14" t="s">
        <v>181</v>
      </c>
      <c r="E169" s="15">
        <f t="shared" si="13"/>
        <v>0</v>
      </c>
      <c r="F169" s="16">
        <f t="shared" si="14"/>
        <v>0</v>
      </c>
      <c r="G169" s="16">
        <f t="shared" si="15"/>
        <v>127</v>
      </c>
      <c r="H169" s="16">
        <f t="shared" si="16"/>
        <v>2.2000000000000002</v>
      </c>
      <c r="I169" s="17" t="str">
        <f>IFERROR(VLOOKUP(C169,#REF!,8,FALSE),"")</f>
        <v/>
      </c>
      <c r="J169" s="18">
        <v>8000</v>
      </c>
      <c r="K169" s="18">
        <v>8000</v>
      </c>
      <c r="L169" s="17" t="str">
        <f>IFERROR(VLOOKUP(C169,#REF!,11,FALSE),"")</f>
        <v/>
      </c>
      <c r="M169" s="18">
        <v>0</v>
      </c>
      <c r="N169" s="19" t="s">
        <v>59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8000</v>
      </c>
      <c r="Y169" s="16">
        <v>127</v>
      </c>
      <c r="Z169" s="23">
        <v>2.2000000000000002</v>
      </c>
      <c r="AA169" s="22">
        <v>63</v>
      </c>
      <c r="AB169" s="18">
        <v>3556</v>
      </c>
      <c r="AC169" s="24">
        <v>56.4</v>
      </c>
      <c r="AD169" s="25">
        <f t="shared" si="17"/>
        <v>150</v>
      </c>
      <c r="AE169" s="18">
        <v>16000</v>
      </c>
      <c r="AF169" s="18">
        <v>0</v>
      </c>
      <c r="AG169" s="18">
        <v>16000</v>
      </c>
      <c r="AH169" s="18">
        <v>0</v>
      </c>
      <c r="AI169" s="14" t="s">
        <v>44</v>
      </c>
    </row>
    <row r="170" spans="1:35" ht="16.5" customHeight="1">
      <c r="A170">
        <v>6174</v>
      </c>
      <c r="B170" s="12" t="str">
        <f t="shared" si="12"/>
        <v>Normal</v>
      </c>
      <c r="C170" s="13" t="s">
        <v>183</v>
      </c>
      <c r="D170" s="14" t="s">
        <v>181</v>
      </c>
      <c r="E170" s="15">
        <f t="shared" si="13"/>
        <v>6</v>
      </c>
      <c r="F170" s="16">
        <f t="shared" si="14"/>
        <v>7.2</v>
      </c>
      <c r="G170" s="16">
        <f t="shared" si="15"/>
        <v>0.4</v>
      </c>
      <c r="H170" s="16">
        <f t="shared" si="16"/>
        <v>0.5</v>
      </c>
      <c r="I170" s="17" t="str">
        <f>IFERROR(VLOOKUP(C170,#REF!,8,FALSE),"")</f>
        <v/>
      </c>
      <c r="J170" s="18">
        <v>4000</v>
      </c>
      <c r="K170" s="18">
        <v>4000</v>
      </c>
      <c r="L170" s="17" t="str">
        <f>IFERROR(VLOOKUP(C170,#REF!,11,FALSE),"")</f>
        <v/>
      </c>
      <c r="M170" s="18">
        <v>60000</v>
      </c>
      <c r="N170" s="19" t="s">
        <v>59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8000</v>
      </c>
      <c r="U170" s="18">
        <v>12000</v>
      </c>
      <c r="V170" s="18">
        <v>40000</v>
      </c>
      <c r="W170" s="18">
        <v>0</v>
      </c>
      <c r="X170" s="22">
        <v>64000</v>
      </c>
      <c r="Y170" s="16">
        <v>6.4</v>
      </c>
      <c r="Z170" s="23">
        <v>7.7</v>
      </c>
      <c r="AA170" s="22">
        <v>10000</v>
      </c>
      <c r="AB170" s="18">
        <v>8312</v>
      </c>
      <c r="AC170" s="24">
        <v>0.8</v>
      </c>
      <c r="AD170" s="25">
        <f t="shared" si="17"/>
        <v>100</v>
      </c>
      <c r="AE170" s="18">
        <v>0</v>
      </c>
      <c r="AF170" s="18">
        <v>58800</v>
      </c>
      <c r="AG170" s="18">
        <v>32000</v>
      </c>
      <c r="AH170" s="18">
        <v>32000</v>
      </c>
      <c r="AI170" s="14" t="s">
        <v>44</v>
      </c>
    </row>
    <row r="171" spans="1:35" ht="16.5" customHeight="1">
      <c r="A171">
        <v>6180</v>
      </c>
      <c r="B171" s="12" t="str">
        <f t="shared" si="12"/>
        <v>Normal</v>
      </c>
      <c r="C171" s="13" t="s">
        <v>184</v>
      </c>
      <c r="D171" s="14" t="s">
        <v>181</v>
      </c>
      <c r="E171" s="15">
        <f t="shared" si="13"/>
        <v>13.4</v>
      </c>
      <c r="F171" s="16">
        <f t="shared" si="14"/>
        <v>3.6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156000</v>
      </c>
      <c r="N171" s="19" t="s">
        <v>59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48000</v>
      </c>
      <c r="V171" s="18">
        <v>108000</v>
      </c>
      <c r="W171" s="18">
        <v>0</v>
      </c>
      <c r="X171" s="22">
        <v>156000</v>
      </c>
      <c r="Y171" s="16">
        <v>13.4</v>
      </c>
      <c r="Z171" s="23">
        <v>3.6</v>
      </c>
      <c r="AA171" s="22">
        <v>11625</v>
      </c>
      <c r="AB171" s="18">
        <v>42788</v>
      </c>
      <c r="AC171" s="24">
        <v>3.7</v>
      </c>
      <c r="AD171" s="25">
        <f t="shared" si="17"/>
        <v>150</v>
      </c>
      <c r="AE171" s="18">
        <v>39164</v>
      </c>
      <c r="AF171" s="18">
        <v>202772</v>
      </c>
      <c r="AG171" s="18">
        <v>158152</v>
      </c>
      <c r="AH171" s="18">
        <v>37040</v>
      </c>
      <c r="AI171" s="14" t="s">
        <v>44</v>
      </c>
    </row>
    <row r="172" spans="1:35" ht="16.5" customHeight="1">
      <c r="A172">
        <v>6157</v>
      </c>
      <c r="B172" s="12" t="str">
        <f t="shared" si="12"/>
        <v>None</v>
      </c>
      <c r="C172" s="13" t="s">
        <v>186</v>
      </c>
      <c r="D172" s="14" t="s">
        <v>181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0</v>
      </c>
      <c r="N172" s="19" t="s">
        <v>59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0</v>
      </c>
      <c r="W172" s="18">
        <v>0</v>
      </c>
      <c r="X172" s="22">
        <v>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43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6185</v>
      </c>
      <c r="B173" s="12" t="str">
        <f t="shared" si="12"/>
        <v>Normal</v>
      </c>
      <c r="C173" s="13" t="s">
        <v>187</v>
      </c>
      <c r="D173" s="14" t="s">
        <v>181</v>
      </c>
      <c r="E173" s="15">
        <f t="shared" si="13"/>
        <v>0</v>
      </c>
      <c r="F173" s="16" t="str">
        <f t="shared" si="14"/>
        <v>--</v>
      </c>
      <c r="G173" s="16">
        <f t="shared" si="15"/>
        <v>0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0</v>
      </c>
      <c r="N173" s="19" t="s">
        <v>59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0</v>
      </c>
      <c r="Y173" s="16">
        <v>0</v>
      </c>
      <c r="Z173" s="23" t="s">
        <v>39</v>
      </c>
      <c r="AA173" s="22">
        <v>500</v>
      </c>
      <c r="AB173" s="18">
        <v>0</v>
      </c>
      <c r="AC173" s="24" t="s">
        <v>43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6147</v>
      </c>
      <c r="B174" s="12" t="str">
        <f t="shared" si="12"/>
        <v>Normal</v>
      </c>
      <c r="C174" s="13" t="s">
        <v>188</v>
      </c>
      <c r="D174" s="14" t="s">
        <v>181</v>
      </c>
      <c r="E174" s="15">
        <f t="shared" si="13"/>
        <v>5.3</v>
      </c>
      <c r="F174" s="16">
        <f t="shared" si="14"/>
        <v>4.0999999999999996</v>
      </c>
      <c r="G174" s="16">
        <f t="shared" si="15"/>
        <v>8.1999999999999993</v>
      </c>
      <c r="H174" s="16">
        <f t="shared" si="16"/>
        <v>6.4</v>
      </c>
      <c r="I174" s="17" t="str">
        <f>IFERROR(VLOOKUP(C174,#REF!,8,FALSE),"")</f>
        <v/>
      </c>
      <c r="J174" s="18">
        <v>840000</v>
      </c>
      <c r="K174" s="18">
        <v>840000</v>
      </c>
      <c r="L174" s="17" t="str">
        <f>IFERROR(VLOOKUP(C174,#REF!,11,FALSE),"")</f>
        <v/>
      </c>
      <c r="M174" s="18">
        <v>540000</v>
      </c>
      <c r="N174" s="19" t="s">
        <v>59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48000</v>
      </c>
      <c r="V174" s="18">
        <v>492000</v>
      </c>
      <c r="W174" s="18">
        <v>0</v>
      </c>
      <c r="X174" s="22">
        <v>1380000</v>
      </c>
      <c r="Y174" s="16">
        <v>13.5</v>
      </c>
      <c r="Z174" s="23">
        <v>10.6</v>
      </c>
      <c r="AA174" s="22">
        <v>102000</v>
      </c>
      <c r="AB174" s="18">
        <v>130781</v>
      </c>
      <c r="AC174" s="24">
        <v>1.3</v>
      </c>
      <c r="AD174" s="25">
        <f t="shared" si="17"/>
        <v>100</v>
      </c>
      <c r="AE174" s="18">
        <v>107441</v>
      </c>
      <c r="AF174" s="18">
        <v>781877</v>
      </c>
      <c r="AG174" s="18">
        <v>301307</v>
      </c>
      <c r="AH174" s="18">
        <v>66363</v>
      </c>
      <c r="AI174" s="14" t="s">
        <v>44</v>
      </c>
    </row>
    <row r="175" spans="1:35" ht="16.5" customHeight="1">
      <c r="A175">
        <v>9102</v>
      </c>
      <c r="B175" s="12" t="str">
        <f t="shared" si="12"/>
        <v>OverStock</v>
      </c>
      <c r="C175" s="13" t="s">
        <v>189</v>
      </c>
      <c r="D175" s="14" t="s">
        <v>181</v>
      </c>
      <c r="E175" s="15">
        <f t="shared" si="13"/>
        <v>6.9</v>
      </c>
      <c r="F175" s="16">
        <f t="shared" si="14"/>
        <v>3.1</v>
      </c>
      <c r="G175" s="16">
        <f t="shared" si="15"/>
        <v>17.7</v>
      </c>
      <c r="H175" s="16">
        <f t="shared" si="16"/>
        <v>8</v>
      </c>
      <c r="I175" s="17" t="str">
        <f>IFERROR(VLOOKUP(C175,#REF!,8,FALSE),"")</f>
        <v/>
      </c>
      <c r="J175" s="18">
        <v>740000</v>
      </c>
      <c r="K175" s="18">
        <v>740000</v>
      </c>
      <c r="L175" s="17" t="str">
        <f>IFERROR(VLOOKUP(C175,#REF!,11,FALSE),"")</f>
        <v/>
      </c>
      <c r="M175" s="18">
        <v>287000</v>
      </c>
      <c r="N175" s="19" t="s">
        <v>59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287000</v>
      </c>
      <c r="W175" s="18">
        <v>0</v>
      </c>
      <c r="X175" s="22">
        <v>1027000</v>
      </c>
      <c r="Y175" s="16">
        <v>24.6</v>
      </c>
      <c r="Z175" s="23">
        <v>11.1</v>
      </c>
      <c r="AA175" s="22">
        <v>41750</v>
      </c>
      <c r="AB175" s="18">
        <v>92776</v>
      </c>
      <c r="AC175" s="24">
        <v>2.2000000000000002</v>
      </c>
      <c r="AD175" s="25">
        <f t="shared" si="17"/>
        <v>150</v>
      </c>
      <c r="AE175" s="18">
        <v>37732</v>
      </c>
      <c r="AF175" s="18">
        <v>532072</v>
      </c>
      <c r="AG175" s="18">
        <v>306124</v>
      </c>
      <c r="AH175" s="18">
        <v>82008</v>
      </c>
      <c r="AI175" s="14" t="s">
        <v>44</v>
      </c>
    </row>
    <row r="176" spans="1:35" ht="16.5" customHeight="1">
      <c r="A176">
        <v>8421</v>
      </c>
      <c r="B176" s="12" t="str">
        <f t="shared" si="12"/>
        <v>Normal</v>
      </c>
      <c r="C176" s="13" t="s">
        <v>190</v>
      </c>
      <c r="D176" s="14" t="s">
        <v>181</v>
      </c>
      <c r="E176" s="15">
        <f t="shared" si="13"/>
        <v>2.4</v>
      </c>
      <c r="F176" s="16">
        <f t="shared" si="14"/>
        <v>2</v>
      </c>
      <c r="G176" s="16">
        <f t="shared" si="15"/>
        <v>0.6</v>
      </c>
      <c r="H176" s="16">
        <f t="shared" si="16"/>
        <v>0.5</v>
      </c>
      <c r="I176" s="17" t="str">
        <f>IFERROR(VLOOKUP(C176,#REF!,8,FALSE),"")</f>
        <v/>
      </c>
      <c r="J176" s="18">
        <v>4000</v>
      </c>
      <c r="K176" s="18">
        <v>4000</v>
      </c>
      <c r="L176" s="17" t="str">
        <f>IFERROR(VLOOKUP(C176,#REF!,11,FALSE),"")</f>
        <v/>
      </c>
      <c r="M176" s="18">
        <v>16000</v>
      </c>
      <c r="N176" s="19" t="s">
        <v>59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16000</v>
      </c>
      <c r="W176" s="18">
        <v>0</v>
      </c>
      <c r="X176" s="22">
        <v>20000</v>
      </c>
      <c r="Y176" s="16">
        <v>3</v>
      </c>
      <c r="Z176" s="23">
        <v>2.5</v>
      </c>
      <c r="AA176" s="22">
        <v>6750</v>
      </c>
      <c r="AB176" s="18">
        <v>8136</v>
      </c>
      <c r="AC176" s="24">
        <v>1.2</v>
      </c>
      <c r="AD176" s="25">
        <f t="shared" si="17"/>
        <v>100</v>
      </c>
      <c r="AE176" s="18">
        <v>8000</v>
      </c>
      <c r="AF176" s="18">
        <v>32000</v>
      </c>
      <c r="AG176" s="18">
        <v>33224</v>
      </c>
      <c r="AH176" s="18">
        <v>0</v>
      </c>
      <c r="AI176" s="14" t="s">
        <v>44</v>
      </c>
    </row>
    <row r="177" spans="1:35" ht="16.5" customHeight="1">
      <c r="A177">
        <v>6187</v>
      </c>
      <c r="B177" s="12" t="str">
        <f t="shared" si="12"/>
        <v>Normal</v>
      </c>
      <c r="C177" s="13" t="s">
        <v>191</v>
      </c>
      <c r="D177" s="14" t="s">
        <v>181</v>
      </c>
      <c r="E177" s="15">
        <f t="shared" si="13"/>
        <v>2.4</v>
      </c>
      <c r="F177" s="16">
        <f t="shared" si="14"/>
        <v>0.9</v>
      </c>
      <c r="G177" s="16">
        <f t="shared" si="15"/>
        <v>3.8</v>
      </c>
      <c r="H177" s="16">
        <f t="shared" si="16"/>
        <v>1.4</v>
      </c>
      <c r="I177" s="17" t="str">
        <f>IFERROR(VLOOKUP(C177,#REF!,8,FALSE),"")</f>
        <v/>
      </c>
      <c r="J177" s="18">
        <v>12000</v>
      </c>
      <c r="K177" s="18">
        <v>12000</v>
      </c>
      <c r="L177" s="17" t="str">
        <f>IFERROR(VLOOKUP(C177,#REF!,11,FALSE),"")</f>
        <v/>
      </c>
      <c r="M177" s="18">
        <v>7500</v>
      </c>
      <c r="N177" s="19" t="s">
        <v>59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7500</v>
      </c>
      <c r="W177" s="18">
        <v>0</v>
      </c>
      <c r="X177" s="22">
        <v>19500</v>
      </c>
      <c r="Y177" s="16">
        <v>6.1</v>
      </c>
      <c r="Z177" s="23">
        <v>2.2000000000000002</v>
      </c>
      <c r="AA177" s="22">
        <v>3188</v>
      </c>
      <c r="AB177" s="18">
        <v>8808</v>
      </c>
      <c r="AC177" s="24">
        <v>2.8</v>
      </c>
      <c r="AD177" s="25">
        <f t="shared" si="17"/>
        <v>150</v>
      </c>
      <c r="AE177" s="18">
        <v>0</v>
      </c>
      <c r="AF177" s="18">
        <v>31756</v>
      </c>
      <c r="AG177" s="18">
        <v>47512</v>
      </c>
      <c r="AH177" s="18">
        <v>6000</v>
      </c>
      <c r="AI177" s="14" t="s">
        <v>44</v>
      </c>
    </row>
    <row r="178" spans="1:35" ht="16.5" customHeight="1">
      <c r="A178">
        <v>9205</v>
      </c>
      <c r="B178" s="12" t="str">
        <f t="shared" si="12"/>
        <v>OverStock</v>
      </c>
      <c r="C178" s="13" t="s">
        <v>192</v>
      </c>
      <c r="D178" s="14" t="s">
        <v>181</v>
      </c>
      <c r="E178" s="15">
        <f t="shared" si="13"/>
        <v>5.6</v>
      </c>
      <c r="F178" s="16">
        <f t="shared" si="14"/>
        <v>2.5</v>
      </c>
      <c r="G178" s="16">
        <f t="shared" si="15"/>
        <v>11.2</v>
      </c>
      <c r="H178" s="16">
        <f t="shared" si="16"/>
        <v>4.9000000000000004</v>
      </c>
      <c r="I178" s="17" t="str">
        <f>IFERROR(VLOOKUP(C178,#REF!,8,FALSE),"")</f>
        <v/>
      </c>
      <c r="J178" s="18">
        <v>660000</v>
      </c>
      <c r="K178" s="18">
        <v>660000</v>
      </c>
      <c r="L178" s="17" t="str">
        <f>IFERROR(VLOOKUP(C178,#REF!,11,FALSE),"")</f>
        <v/>
      </c>
      <c r="M178" s="18">
        <v>332000</v>
      </c>
      <c r="N178" s="19" t="s">
        <v>59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8000</v>
      </c>
      <c r="V178" s="18">
        <v>324000</v>
      </c>
      <c r="W178" s="18">
        <v>0</v>
      </c>
      <c r="X178" s="22">
        <v>992000</v>
      </c>
      <c r="Y178" s="16">
        <v>16.8</v>
      </c>
      <c r="Z178" s="23">
        <v>7.4</v>
      </c>
      <c r="AA178" s="22">
        <v>59000</v>
      </c>
      <c r="AB178" s="18">
        <v>134136</v>
      </c>
      <c r="AC178" s="24">
        <v>2.2999999999999998</v>
      </c>
      <c r="AD178" s="25">
        <f t="shared" si="17"/>
        <v>150</v>
      </c>
      <c r="AE178" s="18">
        <v>16000</v>
      </c>
      <c r="AF178" s="18">
        <v>842072</v>
      </c>
      <c r="AG178" s="18">
        <v>489076</v>
      </c>
      <c r="AH178" s="18">
        <v>518836</v>
      </c>
      <c r="AI178" s="14" t="s">
        <v>44</v>
      </c>
    </row>
    <row r="179" spans="1:35" ht="16.5" customHeight="1">
      <c r="A179">
        <v>8867</v>
      </c>
      <c r="B179" s="12" t="str">
        <f t="shared" si="12"/>
        <v>Normal</v>
      </c>
      <c r="C179" s="13" t="s">
        <v>193</v>
      </c>
      <c r="D179" s="14" t="s">
        <v>53</v>
      </c>
      <c r="E179" s="15">
        <f t="shared" si="13"/>
        <v>0</v>
      </c>
      <c r="F179" s="16" t="str">
        <f t="shared" si="14"/>
        <v>--</v>
      </c>
      <c r="G179" s="16">
        <f t="shared" si="15"/>
        <v>0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0</v>
      </c>
      <c r="N179" s="19" t="s">
        <v>55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0</v>
      </c>
      <c r="W179" s="18">
        <v>0</v>
      </c>
      <c r="X179" s="22">
        <v>0</v>
      </c>
      <c r="Y179" s="16">
        <v>0</v>
      </c>
      <c r="Z179" s="23" t="s">
        <v>39</v>
      </c>
      <c r="AA179" s="22">
        <v>88</v>
      </c>
      <c r="AB179" s="18" t="s">
        <v>39</v>
      </c>
      <c r="AC179" s="24" t="s">
        <v>43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2996</v>
      </c>
      <c r="B180" s="12" t="str">
        <f t="shared" si="12"/>
        <v>FCST</v>
      </c>
      <c r="C180" s="13" t="s">
        <v>194</v>
      </c>
      <c r="D180" s="14" t="s">
        <v>53</v>
      </c>
      <c r="E180" s="15" t="str">
        <f t="shared" si="13"/>
        <v>前八週無拉料</v>
      </c>
      <c r="F180" s="16">
        <f t="shared" si="14"/>
        <v>9</v>
      </c>
      <c r="G180" s="16" t="str">
        <f t="shared" si="15"/>
        <v>--</v>
      </c>
      <c r="H180" s="16">
        <f t="shared" si="16"/>
        <v>0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327000</v>
      </c>
      <c r="N180" s="19" t="s">
        <v>50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327000</v>
      </c>
      <c r="U180" s="18">
        <v>0</v>
      </c>
      <c r="V180" s="18">
        <v>0</v>
      </c>
      <c r="W180" s="18">
        <v>0</v>
      </c>
      <c r="X180" s="22">
        <v>327000</v>
      </c>
      <c r="Y180" s="16" t="s">
        <v>39</v>
      </c>
      <c r="Z180" s="23">
        <v>9</v>
      </c>
      <c r="AA180" s="22">
        <v>0</v>
      </c>
      <c r="AB180" s="18">
        <v>36351</v>
      </c>
      <c r="AC180" s="24" t="s">
        <v>62</v>
      </c>
      <c r="AD180" s="25" t="str">
        <f t="shared" si="17"/>
        <v>F</v>
      </c>
      <c r="AE180" s="18">
        <v>0</v>
      </c>
      <c r="AF180" s="18">
        <v>36000</v>
      </c>
      <c r="AG180" s="18">
        <v>377907</v>
      </c>
      <c r="AH180" s="18">
        <v>282600</v>
      </c>
      <c r="AI180" s="14" t="s">
        <v>44</v>
      </c>
    </row>
    <row r="181" spans="1:35" ht="16.5" customHeight="1">
      <c r="A181">
        <v>2997</v>
      </c>
      <c r="B181" s="12" t="str">
        <f t="shared" si="12"/>
        <v>OverStock</v>
      </c>
      <c r="C181" s="13" t="s">
        <v>195</v>
      </c>
      <c r="D181" s="14" t="s">
        <v>53</v>
      </c>
      <c r="E181" s="15">
        <f t="shared" si="13"/>
        <v>56.2</v>
      </c>
      <c r="F181" s="16">
        <f t="shared" si="14"/>
        <v>6.4</v>
      </c>
      <c r="G181" s="16">
        <f t="shared" si="15"/>
        <v>6.3</v>
      </c>
      <c r="H181" s="16">
        <f t="shared" si="16"/>
        <v>0.7</v>
      </c>
      <c r="I181" s="17" t="str">
        <f>IFERROR(VLOOKUP(C181,#REF!,8,FALSE),"")</f>
        <v/>
      </c>
      <c r="J181" s="18">
        <v>410000</v>
      </c>
      <c r="K181" s="18">
        <v>410000</v>
      </c>
      <c r="L181" s="17" t="str">
        <f>IFERROR(VLOOKUP(C181,#REF!,11,FALSE),"")</f>
        <v/>
      </c>
      <c r="M181" s="18">
        <v>3650000</v>
      </c>
      <c r="N181" s="19" t="s">
        <v>50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3650000</v>
      </c>
      <c r="U181" s="18">
        <v>0</v>
      </c>
      <c r="V181" s="18">
        <v>0</v>
      </c>
      <c r="W181" s="18">
        <v>0</v>
      </c>
      <c r="X181" s="22">
        <v>4060000</v>
      </c>
      <c r="Y181" s="16">
        <v>62.5</v>
      </c>
      <c r="Z181" s="23">
        <v>7.2</v>
      </c>
      <c r="AA181" s="22">
        <v>65000</v>
      </c>
      <c r="AB181" s="18">
        <v>566610</v>
      </c>
      <c r="AC181" s="24">
        <v>8.6999999999999993</v>
      </c>
      <c r="AD181" s="25">
        <f t="shared" si="17"/>
        <v>150</v>
      </c>
      <c r="AE181" s="18">
        <v>0</v>
      </c>
      <c r="AF181" s="18">
        <v>3060108</v>
      </c>
      <c r="AG181" s="18">
        <v>2651364</v>
      </c>
      <c r="AH181" s="18">
        <v>1812567</v>
      </c>
      <c r="AI181" s="14" t="s">
        <v>44</v>
      </c>
    </row>
    <row r="182" spans="1:35" ht="16.5" customHeight="1">
      <c r="A182">
        <v>3959</v>
      </c>
      <c r="B182" s="12" t="str">
        <f t="shared" si="12"/>
        <v>Normal</v>
      </c>
      <c r="C182" s="13" t="s">
        <v>196</v>
      </c>
      <c r="D182" s="14" t="s">
        <v>53</v>
      </c>
      <c r="E182" s="15">
        <f t="shared" si="13"/>
        <v>0</v>
      </c>
      <c r="F182" s="16">
        <f t="shared" si="14"/>
        <v>0</v>
      </c>
      <c r="G182" s="16">
        <f t="shared" si="15"/>
        <v>0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0</v>
      </c>
      <c r="N182" s="19" t="s">
        <v>55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0</v>
      </c>
      <c r="U182" s="18">
        <v>0</v>
      </c>
      <c r="V182" s="18">
        <v>0</v>
      </c>
      <c r="W182" s="18">
        <v>0</v>
      </c>
      <c r="X182" s="22">
        <v>0</v>
      </c>
      <c r="Y182" s="16">
        <v>0</v>
      </c>
      <c r="Z182" s="23">
        <v>0</v>
      </c>
      <c r="AA182" s="22">
        <v>11000</v>
      </c>
      <c r="AB182" s="18">
        <v>14224</v>
      </c>
      <c r="AC182" s="24">
        <v>1.3</v>
      </c>
      <c r="AD182" s="25">
        <f t="shared" si="17"/>
        <v>100</v>
      </c>
      <c r="AE182" s="18">
        <v>32000</v>
      </c>
      <c r="AF182" s="18">
        <v>96000</v>
      </c>
      <c r="AG182" s="18">
        <v>0</v>
      </c>
      <c r="AH182" s="18">
        <v>32000</v>
      </c>
      <c r="AI182" s="14" t="s">
        <v>44</v>
      </c>
    </row>
    <row r="183" spans="1:35" ht="16.5" customHeight="1">
      <c r="A183">
        <v>1921</v>
      </c>
      <c r="B183" s="12" t="str">
        <f t="shared" si="12"/>
        <v>Normal</v>
      </c>
      <c r="C183" s="13" t="s">
        <v>197</v>
      </c>
      <c r="D183" s="14" t="s">
        <v>53</v>
      </c>
      <c r="E183" s="15">
        <f t="shared" si="13"/>
        <v>4.8</v>
      </c>
      <c r="F183" s="16">
        <f t="shared" si="14"/>
        <v>2.1</v>
      </c>
      <c r="G183" s="16">
        <f t="shared" si="15"/>
        <v>0</v>
      </c>
      <c r="H183" s="16">
        <f t="shared" si="16"/>
        <v>0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80000</v>
      </c>
      <c r="N183" s="19" t="s">
        <v>55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80000</v>
      </c>
      <c r="U183" s="18">
        <v>0</v>
      </c>
      <c r="V183" s="18">
        <v>0</v>
      </c>
      <c r="W183" s="18">
        <v>0</v>
      </c>
      <c r="X183" s="22">
        <v>80000</v>
      </c>
      <c r="Y183" s="16">
        <v>4.8</v>
      </c>
      <c r="Z183" s="23">
        <v>2.1</v>
      </c>
      <c r="AA183" s="22">
        <v>16500</v>
      </c>
      <c r="AB183" s="18">
        <v>38784</v>
      </c>
      <c r="AC183" s="24">
        <v>2.4</v>
      </c>
      <c r="AD183" s="25">
        <f t="shared" si="17"/>
        <v>150</v>
      </c>
      <c r="AE183" s="18">
        <v>16000</v>
      </c>
      <c r="AF183" s="18">
        <v>197524</v>
      </c>
      <c r="AG183" s="18">
        <v>151536</v>
      </c>
      <c r="AH183" s="18">
        <v>183408</v>
      </c>
      <c r="AI183" s="14" t="s">
        <v>44</v>
      </c>
    </row>
    <row r="184" spans="1:35" ht="16.5" customHeight="1">
      <c r="A184">
        <v>1922</v>
      </c>
      <c r="B184" s="12" t="str">
        <f t="shared" si="12"/>
        <v>Normal</v>
      </c>
      <c r="C184" s="13" t="s">
        <v>198</v>
      </c>
      <c r="D184" s="14" t="s">
        <v>53</v>
      </c>
      <c r="E184" s="15">
        <f t="shared" si="13"/>
        <v>12</v>
      </c>
      <c r="F184" s="16">
        <f t="shared" si="14"/>
        <v>1.7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9000</v>
      </c>
      <c r="N184" s="19" t="s">
        <v>55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9000</v>
      </c>
      <c r="U184" s="18">
        <v>0</v>
      </c>
      <c r="V184" s="18">
        <v>0</v>
      </c>
      <c r="W184" s="18">
        <v>0</v>
      </c>
      <c r="X184" s="22">
        <v>9000</v>
      </c>
      <c r="Y184" s="16">
        <v>12</v>
      </c>
      <c r="Z184" s="23">
        <v>1.7</v>
      </c>
      <c r="AA184" s="22">
        <v>750</v>
      </c>
      <c r="AB184" s="18">
        <v>5332</v>
      </c>
      <c r="AC184" s="24">
        <v>7.1</v>
      </c>
      <c r="AD184" s="25">
        <f t="shared" si="17"/>
        <v>150</v>
      </c>
      <c r="AE184" s="18">
        <v>0</v>
      </c>
      <c r="AF184" s="18">
        <v>12000</v>
      </c>
      <c r="AG184" s="18">
        <v>36000</v>
      </c>
      <c r="AH184" s="18">
        <v>113076</v>
      </c>
      <c r="AI184" s="14" t="s">
        <v>44</v>
      </c>
    </row>
    <row r="185" spans="1:35" ht="16.5" customHeight="1">
      <c r="A185">
        <v>1923</v>
      </c>
      <c r="B185" s="12" t="str">
        <f t="shared" si="12"/>
        <v>OverStock</v>
      </c>
      <c r="C185" s="13" t="s">
        <v>199</v>
      </c>
      <c r="D185" s="14" t="s">
        <v>146</v>
      </c>
      <c r="E185" s="15">
        <f t="shared" si="13"/>
        <v>14.9</v>
      </c>
      <c r="F185" s="16">
        <f t="shared" si="14"/>
        <v>1.8</v>
      </c>
      <c r="G185" s="16">
        <f t="shared" si="15"/>
        <v>13.7</v>
      </c>
      <c r="H185" s="16">
        <f t="shared" si="16"/>
        <v>1.7</v>
      </c>
      <c r="I185" s="17" t="str">
        <f>IFERROR(VLOOKUP(C185,#REF!,8,FALSE),"")</f>
        <v/>
      </c>
      <c r="J185" s="18">
        <v>36000</v>
      </c>
      <c r="K185" s="18">
        <v>36000</v>
      </c>
      <c r="L185" s="17" t="str">
        <f>IFERROR(VLOOKUP(C185,#REF!,11,FALSE),"")</f>
        <v/>
      </c>
      <c r="M185" s="18">
        <v>39000</v>
      </c>
      <c r="N185" s="19" t="s">
        <v>59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15000</v>
      </c>
      <c r="V185" s="18">
        <v>24000</v>
      </c>
      <c r="W185" s="18">
        <v>0</v>
      </c>
      <c r="X185" s="22">
        <v>75000</v>
      </c>
      <c r="Y185" s="16">
        <v>28.6</v>
      </c>
      <c r="Z185" s="23">
        <v>3.5</v>
      </c>
      <c r="AA185" s="22">
        <v>2625</v>
      </c>
      <c r="AB185" s="18">
        <v>21164</v>
      </c>
      <c r="AC185" s="24">
        <v>8.1</v>
      </c>
      <c r="AD185" s="25">
        <f t="shared" si="17"/>
        <v>150</v>
      </c>
      <c r="AE185" s="18">
        <v>12000</v>
      </c>
      <c r="AF185" s="18">
        <v>130496</v>
      </c>
      <c r="AG185" s="18">
        <v>74564</v>
      </c>
      <c r="AH185" s="18">
        <v>48000</v>
      </c>
      <c r="AI185" s="14" t="s">
        <v>44</v>
      </c>
    </row>
    <row r="186" spans="1:35" ht="16.5" customHeight="1">
      <c r="A186">
        <v>8868</v>
      </c>
      <c r="B186" s="12" t="str">
        <f t="shared" si="12"/>
        <v>Normal</v>
      </c>
      <c r="C186" s="13" t="s">
        <v>201</v>
      </c>
      <c r="D186" s="14" t="s">
        <v>53</v>
      </c>
      <c r="E186" s="15">
        <f t="shared" si="13"/>
        <v>2.6</v>
      </c>
      <c r="F186" s="16">
        <f t="shared" si="14"/>
        <v>0.3</v>
      </c>
      <c r="G186" s="16">
        <f t="shared" si="15"/>
        <v>0</v>
      </c>
      <c r="H186" s="16">
        <f t="shared" si="16"/>
        <v>0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200</v>
      </c>
      <c r="N186" s="19" t="s">
        <v>55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200</v>
      </c>
      <c r="U186" s="18">
        <v>0</v>
      </c>
      <c r="V186" s="18">
        <v>0</v>
      </c>
      <c r="W186" s="18">
        <v>0</v>
      </c>
      <c r="X186" s="22">
        <v>200</v>
      </c>
      <c r="Y186" s="16">
        <v>2.6</v>
      </c>
      <c r="Z186" s="23">
        <v>0.3</v>
      </c>
      <c r="AA186" s="22">
        <v>76</v>
      </c>
      <c r="AB186" s="18">
        <v>573</v>
      </c>
      <c r="AC186" s="24">
        <v>7.5</v>
      </c>
      <c r="AD186" s="25">
        <f t="shared" si="17"/>
        <v>150</v>
      </c>
      <c r="AE186" s="18">
        <v>2148</v>
      </c>
      <c r="AF186" s="18">
        <v>3000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1924</v>
      </c>
      <c r="B187" s="12" t="str">
        <f t="shared" si="12"/>
        <v>Normal</v>
      </c>
      <c r="C187" s="13" t="s">
        <v>202</v>
      </c>
      <c r="D187" s="14" t="s">
        <v>53</v>
      </c>
      <c r="E187" s="15">
        <f t="shared" si="13"/>
        <v>3.4</v>
      </c>
      <c r="F187" s="16">
        <f t="shared" si="14"/>
        <v>1.4</v>
      </c>
      <c r="G187" s="16">
        <f t="shared" si="15"/>
        <v>2.2999999999999998</v>
      </c>
      <c r="H187" s="16">
        <f t="shared" si="16"/>
        <v>1</v>
      </c>
      <c r="I187" s="17" t="str">
        <f>IFERROR(VLOOKUP(C187,#REF!,8,FALSE),"")</f>
        <v/>
      </c>
      <c r="J187" s="18">
        <v>20000</v>
      </c>
      <c r="K187" s="18">
        <v>20000</v>
      </c>
      <c r="L187" s="17" t="str">
        <f>IFERROR(VLOOKUP(C187,#REF!,11,FALSE),"")</f>
        <v/>
      </c>
      <c r="M187" s="18">
        <v>29000</v>
      </c>
      <c r="N187" s="19" t="s">
        <v>55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29000</v>
      </c>
      <c r="U187" s="18">
        <v>0</v>
      </c>
      <c r="V187" s="18">
        <v>0</v>
      </c>
      <c r="W187" s="18">
        <v>0</v>
      </c>
      <c r="X187" s="22">
        <v>49000</v>
      </c>
      <c r="Y187" s="16">
        <v>5.7</v>
      </c>
      <c r="Z187" s="23">
        <v>2.2999999999999998</v>
      </c>
      <c r="AA187" s="22">
        <v>8625</v>
      </c>
      <c r="AB187" s="18">
        <v>20876</v>
      </c>
      <c r="AC187" s="24">
        <v>2.4</v>
      </c>
      <c r="AD187" s="25">
        <f t="shared" si="17"/>
        <v>150</v>
      </c>
      <c r="AE187" s="18">
        <v>4000</v>
      </c>
      <c r="AF187" s="18">
        <v>99200</v>
      </c>
      <c r="AG187" s="18">
        <v>91180</v>
      </c>
      <c r="AH187" s="18">
        <v>155376</v>
      </c>
      <c r="AI187" s="14" t="s">
        <v>44</v>
      </c>
    </row>
    <row r="188" spans="1:35" ht="16.5" customHeight="1">
      <c r="A188">
        <v>1925</v>
      </c>
      <c r="B188" s="12" t="str">
        <f t="shared" si="12"/>
        <v>OverStock</v>
      </c>
      <c r="C188" s="13" t="s">
        <v>203</v>
      </c>
      <c r="D188" s="14" t="s">
        <v>53</v>
      </c>
      <c r="E188" s="15">
        <f t="shared" si="13"/>
        <v>0.3</v>
      </c>
      <c r="F188" s="16">
        <f t="shared" si="14"/>
        <v>0</v>
      </c>
      <c r="G188" s="16">
        <f t="shared" si="15"/>
        <v>23</v>
      </c>
      <c r="H188" s="16">
        <f t="shared" si="16"/>
        <v>3.4</v>
      </c>
      <c r="I188" s="17" t="str">
        <f>IFERROR(VLOOKUP(C188,#REF!,8,FALSE),"")</f>
        <v/>
      </c>
      <c r="J188" s="18">
        <v>474000</v>
      </c>
      <c r="K188" s="18">
        <v>390000</v>
      </c>
      <c r="L188" s="17" t="str">
        <f>IFERROR(VLOOKUP(C188,#REF!,11,FALSE),"")</f>
        <v/>
      </c>
      <c r="M188" s="18">
        <v>6000</v>
      </c>
      <c r="N188" s="19" t="s">
        <v>55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6000</v>
      </c>
      <c r="W188" s="18">
        <v>0</v>
      </c>
      <c r="X188" s="22">
        <v>480000</v>
      </c>
      <c r="Y188" s="16">
        <v>23.3</v>
      </c>
      <c r="Z188" s="23">
        <v>3.5</v>
      </c>
      <c r="AA188" s="22">
        <v>20625</v>
      </c>
      <c r="AB188" s="18">
        <v>137705</v>
      </c>
      <c r="AC188" s="24">
        <v>6.7</v>
      </c>
      <c r="AD188" s="25">
        <f t="shared" si="17"/>
        <v>150</v>
      </c>
      <c r="AE188" s="18">
        <v>124504</v>
      </c>
      <c r="AF188" s="18">
        <v>756782</v>
      </c>
      <c r="AG188" s="18">
        <v>529226</v>
      </c>
      <c r="AH188" s="18">
        <v>307574</v>
      </c>
      <c r="AI188" s="14" t="s">
        <v>44</v>
      </c>
    </row>
    <row r="189" spans="1:35" ht="16.5" customHeight="1">
      <c r="A189">
        <v>4396</v>
      </c>
      <c r="B189" s="12" t="str">
        <f t="shared" si="12"/>
        <v>Normal</v>
      </c>
      <c r="C189" s="13" t="s">
        <v>204</v>
      </c>
      <c r="D189" s="14" t="s">
        <v>53</v>
      </c>
      <c r="E189" s="15">
        <f t="shared" si="13"/>
        <v>4.8</v>
      </c>
      <c r="F189" s="16">
        <f t="shared" si="14"/>
        <v>1.7</v>
      </c>
      <c r="G189" s="16">
        <f t="shared" si="15"/>
        <v>0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36000</v>
      </c>
      <c r="N189" s="19" t="s">
        <v>55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36000</v>
      </c>
      <c r="U189" s="18">
        <v>0</v>
      </c>
      <c r="V189" s="18">
        <v>0</v>
      </c>
      <c r="W189" s="18">
        <v>0</v>
      </c>
      <c r="X189" s="22">
        <v>36000</v>
      </c>
      <c r="Y189" s="16">
        <v>4.8</v>
      </c>
      <c r="Z189" s="23">
        <v>1.7</v>
      </c>
      <c r="AA189" s="22">
        <v>7500</v>
      </c>
      <c r="AB189" s="18">
        <v>21180</v>
      </c>
      <c r="AC189" s="24">
        <v>2.8</v>
      </c>
      <c r="AD189" s="25">
        <f t="shared" si="17"/>
        <v>150</v>
      </c>
      <c r="AE189" s="18">
        <v>16000</v>
      </c>
      <c r="AF189" s="18">
        <v>96000</v>
      </c>
      <c r="AG189" s="18">
        <v>94620</v>
      </c>
      <c r="AH189" s="18">
        <v>145868</v>
      </c>
      <c r="AI189" s="14" t="s">
        <v>44</v>
      </c>
    </row>
    <row r="190" spans="1:35" ht="16.5" customHeight="1">
      <c r="A190">
        <v>1997</v>
      </c>
      <c r="B190" s="12" t="str">
        <f t="shared" si="12"/>
        <v>OverStock</v>
      </c>
      <c r="C190" s="13" t="s">
        <v>205</v>
      </c>
      <c r="D190" s="14" t="s">
        <v>53</v>
      </c>
      <c r="E190" s="15">
        <f t="shared" si="13"/>
        <v>288</v>
      </c>
      <c r="F190" s="16">
        <f t="shared" si="14"/>
        <v>40.5</v>
      </c>
      <c r="G190" s="16">
        <f t="shared" si="15"/>
        <v>0</v>
      </c>
      <c r="H190" s="16">
        <f t="shared" si="16"/>
        <v>0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108000</v>
      </c>
      <c r="N190" s="19" t="s">
        <v>55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108000</v>
      </c>
      <c r="U190" s="18">
        <v>0</v>
      </c>
      <c r="V190" s="18">
        <v>0</v>
      </c>
      <c r="W190" s="18">
        <v>0</v>
      </c>
      <c r="X190" s="22">
        <v>108000</v>
      </c>
      <c r="Y190" s="16">
        <v>288</v>
      </c>
      <c r="Z190" s="23">
        <v>40.5</v>
      </c>
      <c r="AA190" s="22">
        <v>375</v>
      </c>
      <c r="AB190" s="18">
        <v>2668</v>
      </c>
      <c r="AC190" s="24">
        <v>7.1</v>
      </c>
      <c r="AD190" s="25">
        <f t="shared" si="17"/>
        <v>150</v>
      </c>
      <c r="AE190" s="18">
        <v>0</v>
      </c>
      <c r="AF190" s="18">
        <v>12000</v>
      </c>
      <c r="AG190" s="18">
        <v>12000</v>
      </c>
      <c r="AH190" s="18">
        <v>12000</v>
      </c>
      <c r="AI190" s="14" t="s">
        <v>44</v>
      </c>
    </row>
    <row r="191" spans="1:35" ht="16.5" customHeight="1">
      <c r="A191">
        <v>4472</v>
      </c>
      <c r="B191" s="12" t="str">
        <f t="shared" si="12"/>
        <v>OverStock</v>
      </c>
      <c r="C191" s="13" t="s">
        <v>206</v>
      </c>
      <c r="D191" s="14" t="s">
        <v>53</v>
      </c>
      <c r="E191" s="15">
        <f t="shared" si="13"/>
        <v>14.2</v>
      </c>
      <c r="F191" s="16">
        <f t="shared" si="14"/>
        <v>3.3</v>
      </c>
      <c r="G191" s="16">
        <f t="shared" si="15"/>
        <v>8</v>
      </c>
      <c r="H191" s="16">
        <f t="shared" si="16"/>
        <v>1.9</v>
      </c>
      <c r="I191" s="17" t="str">
        <f>IFERROR(VLOOKUP(C191,#REF!,8,FALSE),"")</f>
        <v/>
      </c>
      <c r="J191" s="18">
        <v>2997000</v>
      </c>
      <c r="K191" s="18">
        <v>2997000</v>
      </c>
      <c r="L191" s="17" t="str">
        <f>IFERROR(VLOOKUP(C191,#REF!,11,FALSE),"")</f>
        <v/>
      </c>
      <c r="M191" s="18">
        <v>5274000</v>
      </c>
      <c r="N191" s="19" t="s">
        <v>55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4980000</v>
      </c>
      <c r="U191" s="18">
        <v>132000</v>
      </c>
      <c r="V191" s="18">
        <v>162000</v>
      </c>
      <c r="W191" s="18">
        <v>0</v>
      </c>
      <c r="X191" s="22">
        <v>8271000</v>
      </c>
      <c r="Y191" s="16">
        <v>22.2</v>
      </c>
      <c r="Z191" s="23">
        <v>5.0999999999999996</v>
      </c>
      <c r="AA191" s="22">
        <v>372375</v>
      </c>
      <c r="AB191" s="18">
        <v>1612792</v>
      </c>
      <c r="AC191" s="24">
        <v>4.3</v>
      </c>
      <c r="AD191" s="25">
        <f t="shared" si="17"/>
        <v>150</v>
      </c>
      <c r="AE191" s="18">
        <v>714962</v>
      </c>
      <c r="AF191" s="18">
        <v>8304416</v>
      </c>
      <c r="AG191" s="18">
        <v>7499648</v>
      </c>
      <c r="AH191" s="18">
        <v>6787863</v>
      </c>
      <c r="AI191" s="14" t="s">
        <v>44</v>
      </c>
    </row>
    <row r="192" spans="1:35" ht="16.5" customHeight="1">
      <c r="A192">
        <v>1928</v>
      </c>
      <c r="B192" s="12" t="str">
        <f t="shared" si="12"/>
        <v>Normal</v>
      </c>
      <c r="C192" s="13" t="s">
        <v>207</v>
      </c>
      <c r="D192" s="14" t="s">
        <v>53</v>
      </c>
      <c r="E192" s="15">
        <f t="shared" si="13"/>
        <v>11.2</v>
      </c>
      <c r="F192" s="16">
        <f t="shared" si="14"/>
        <v>6.8</v>
      </c>
      <c r="G192" s="16">
        <f t="shared" si="15"/>
        <v>0.5</v>
      </c>
      <c r="H192" s="16">
        <f t="shared" si="16"/>
        <v>0.3</v>
      </c>
      <c r="I192" s="17" t="str">
        <f>IFERROR(VLOOKUP(C192,#REF!,8,FALSE),"")</f>
        <v/>
      </c>
      <c r="J192" s="18">
        <v>18000</v>
      </c>
      <c r="K192" s="18">
        <v>0</v>
      </c>
      <c r="L192" s="17" t="str">
        <f>IFERROR(VLOOKUP(C192,#REF!,11,FALSE),"")</f>
        <v/>
      </c>
      <c r="M192" s="18">
        <v>417000</v>
      </c>
      <c r="N192" s="19" t="s">
        <v>55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237000</v>
      </c>
      <c r="U192" s="18">
        <v>66000</v>
      </c>
      <c r="V192" s="18">
        <v>114000</v>
      </c>
      <c r="W192" s="18">
        <v>0</v>
      </c>
      <c r="X192" s="22">
        <v>435000</v>
      </c>
      <c r="Y192" s="16">
        <v>11.7</v>
      </c>
      <c r="Z192" s="23">
        <v>7.1</v>
      </c>
      <c r="AA192" s="22">
        <v>37125</v>
      </c>
      <c r="AB192" s="18">
        <v>61407</v>
      </c>
      <c r="AC192" s="24">
        <v>1.7</v>
      </c>
      <c r="AD192" s="25">
        <f t="shared" si="17"/>
        <v>100</v>
      </c>
      <c r="AE192" s="18">
        <v>75796</v>
      </c>
      <c r="AF192" s="18">
        <v>312096</v>
      </c>
      <c r="AG192" s="18">
        <v>215616</v>
      </c>
      <c r="AH192" s="18">
        <v>221386</v>
      </c>
      <c r="AI192" s="14" t="s">
        <v>44</v>
      </c>
    </row>
    <row r="193" spans="1:35" ht="16.5" customHeight="1">
      <c r="A193">
        <v>1929</v>
      </c>
      <c r="B193" s="12" t="str">
        <f t="shared" si="12"/>
        <v>FCST</v>
      </c>
      <c r="C193" s="13" t="s">
        <v>208</v>
      </c>
      <c r="D193" s="14" t="s">
        <v>53</v>
      </c>
      <c r="E193" s="15" t="str">
        <f t="shared" si="13"/>
        <v>前八週無拉料</v>
      </c>
      <c r="F193" s="16">
        <f t="shared" si="14"/>
        <v>0</v>
      </c>
      <c r="G193" s="16" t="str">
        <f t="shared" si="15"/>
        <v>--</v>
      </c>
      <c r="H193" s="16">
        <f t="shared" si="16"/>
        <v>1.5</v>
      </c>
      <c r="I193" s="17" t="str">
        <f>IFERROR(VLOOKUP(C193,#REF!,8,FALSE),"")</f>
        <v/>
      </c>
      <c r="J193" s="18">
        <v>3000</v>
      </c>
      <c r="K193" s="18">
        <v>0</v>
      </c>
      <c r="L193" s="17" t="str">
        <f>IFERROR(VLOOKUP(C193,#REF!,11,FALSE),"")</f>
        <v/>
      </c>
      <c r="M193" s="18">
        <v>0</v>
      </c>
      <c r="N193" s="19" t="s">
        <v>55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3000</v>
      </c>
      <c r="Y193" s="16" t="s">
        <v>39</v>
      </c>
      <c r="Z193" s="23">
        <v>1.5</v>
      </c>
      <c r="AA193" s="22">
        <v>0</v>
      </c>
      <c r="AB193" s="18">
        <v>1998</v>
      </c>
      <c r="AC193" s="24" t="s">
        <v>62</v>
      </c>
      <c r="AD193" s="25" t="str">
        <f t="shared" si="17"/>
        <v>F</v>
      </c>
      <c r="AE193" s="18">
        <v>12000</v>
      </c>
      <c r="AF193" s="18">
        <v>6000</v>
      </c>
      <c r="AG193" s="18">
        <v>0</v>
      </c>
      <c r="AH193" s="18">
        <v>0</v>
      </c>
      <c r="AI193" s="14" t="s">
        <v>44</v>
      </c>
    </row>
    <row r="194" spans="1:35" ht="16.5" customHeight="1">
      <c r="A194">
        <v>4471</v>
      </c>
      <c r="B194" s="12" t="str">
        <f t="shared" si="12"/>
        <v>Normal</v>
      </c>
      <c r="C194" s="13" t="s">
        <v>210</v>
      </c>
      <c r="D194" s="14" t="s">
        <v>53</v>
      </c>
      <c r="E194" s="15">
        <f t="shared" si="13"/>
        <v>6.6</v>
      </c>
      <c r="F194" s="16">
        <f t="shared" si="14"/>
        <v>4.2</v>
      </c>
      <c r="G194" s="16">
        <f t="shared" si="15"/>
        <v>9.1999999999999993</v>
      </c>
      <c r="H194" s="16">
        <f t="shared" si="16"/>
        <v>5.8</v>
      </c>
      <c r="I194" s="17" t="str">
        <f>IFERROR(VLOOKUP(C194,#REF!,8,FALSE),"")</f>
        <v/>
      </c>
      <c r="J194" s="18">
        <v>1425000</v>
      </c>
      <c r="K194" s="18">
        <v>1110000</v>
      </c>
      <c r="L194" s="17" t="str">
        <f>IFERROR(VLOOKUP(C194,#REF!,11,FALSE),"")</f>
        <v/>
      </c>
      <c r="M194" s="18">
        <v>1023000</v>
      </c>
      <c r="N194" s="19" t="s">
        <v>55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366000</v>
      </c>
      <c r="U194" s="18">
        <v>0</v>
      </c>
      <c r="V194" s="18">
        <v>657000</v>
      </c>
      <c r="W194" s="18">
        <v>0</v>
      </c>
      <c r="X194" s="22">
        <v>2448000</v>
      </c>
      <c r="Y194" s="16">
        <v>15.8</v>
      </c>
      <c r="Z194" s="23">
        <v>10</v>
      </c>
      <c r="AA194" s="22">
        <v>154500</v>
      </c>
      <c r="AB194" s="18">
        <v>245147</v>
      </c>
      <c r="AC194" s="24">
        <v>1.6</v>
      </c>
      <c r="AD194" s="25">
        <f t="shared" si="17"/>
        <v>100</v>
      </c>
      <c r="AE194" s="18">
        <v>57617</v>
      </c>
      <c r="AF194" s="18">
        <v>1376884</v>
      </c>
      <c r="AG194" s="18">
        <v>1029122</v>
      </c>
      <c r="AH194" s="18">
        <v>1060064</v>
      </c>
      <c r="AI194" s="14" t="s">
        <v>44</v>
      </c>
    </row>
    <row r="195" spans="1:35" ht="16.5" customHeight="1">
      <c r="A195">
        <v>9127</v>
      </c>
      <c r="B195" s="12" t="str">
        <f t="shared" si="12"/>
        <v>Normal</v>
      </c>
      <c r="C195" s="13" t="s">
        <v>212</v>
      </c>
      <c r="D195" s="14" t="s">
        <v>53</v>
      </c>
      <c r="E195" s="15">
        <f t="shared" si="13"/>
        <v>3.2</v>
      </c>
      <c r="F195" s="16">
        <f t="shared" si="14"/>
        <v>2</v>
      </c>
      <c r="G195" s="16">
        <f t="shared" si="15"/>
        <v>4.0999999999999996</v>
      </c>
      <c r="H195" s="16">
        <f t="shared" si="16"/>
        <v>2.5</v>
      </c>
      <c r="I195" s="17" t="str">
        <f>IFERROR(VLOOKUP(C195,#REF!,8,FALSE),"")</f>
        <v/>
      </c>
      <c r="J195" s="18">
        <v>921000</v>
      </c>
      <c r="K195" s="18">
        <v>921000</v>
      </c>
      <c r="L195" s="17" t="str">
        <f>IFERROR(VLOOKUP(C195,#REF!,11,FALSE),"")</f>
        <v/>
      </c>
      <c r="M195" s="18">
        <v>723000</v>
      </c>
      <c r="N195" s="19" t="s">
        <v>55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78000</v>
      </c>
      <c r="U195" s="18">
        <v>558000</v>
      </c>
      <c r="V195" s="18">
        <v>87000</v>
      </c>
      <c r="W195" s="18">
        <v>0</v>
      </c>
      <c r="X195" s="22">
        <v>1644000</v>
      </c>
      <c r="Y195" s="16">
        <v>7.4</v>
      </c>
      <c r="Z195" s="23">
        <v>4.5</v>
      </c>
      <c r="AA195" s="22">
        <v>222750</v>
      </c>
      <c r="AB195" s="18">
        <v>366577</v>
      </c>
      <c r="AC195" s="24">
        <v>1.6</v>
      </c>
      <c r="AD195" s="25">
        <f t="shared" si="17"/>
        <v>100</v>
      </c>
      <c r="AE195" s="18">
        <v>97613</v>
      </c>
      <c r="AF195" s="18">
        <v>1586929</v>
      </c>
      <c r="AG195" s="18">
        <v>2237802</v>
      </c>
      <c r="AH195" s="18">
        <v>2330581</v>
      </c>
      <c r="AI195" s="14" t="s">
        <v>44</v>
      </c>
    </row>
    <row r="196" spans="1:35" ht="16.5" customHeight="1">
      <c r="A196">
        <v>5199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213</v>
      </c>
      <c r="D196" s="14" t="s">
        <v>53</v>
      </c>
      <c r="E196" s="15">
        <f t="shared" ref="E196:E259" si="19">IF(AA196=0,"前八週無拉料",ROUND(M196/AA196,1))</f>
        <v>13.4</v>
      </c>
      <c r="F196" s="16">
        <f t="shared" ref="F196:F259" si="20">IF(OR(AB196=0,LEN(AB196)=0),"--",ROUND(M196/AB196,1))</f>
        <v>1.5</v>
      </c>
      <c r="G196" s="16">
        <f t="shared" ref="G196:G259" si="21">IF(AA196=0,"--",ROUND(J196/AA196,1))</f>
        <v>13</v>
      </c>
      <c r="H196" s="16">
        <f t="shared" ref="H196:H259" si="22">IF(OR(AB196=0,LEN(AB196)=0),"--",ROUND(J196/AB196,1))</f>
        <v>1.4</v>
      </c>
      <c r="I196" s="17" t="str">
        <f>IFERROR(VLOOKUP(C196,#REF!,8,FALSE),"")</f>
        <v/>
      </c>
      <c r="J196" s="18">
        <v>492000</v>
      </c>
      <c r="K196" s="18">
        <v>222000</v>
      </c>
      <c r="L196" s="17" t="str">
        <f>IFERROR(VLOOKUP(C196,#REF!,11,FALSE),"")</f>
        <v/>
      </c>
      <c r="M196" s="18">
        <v>507000</v>
      </c>
      <c r="N196" s="19" t="s">
        <v>55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270000</v>
      </c>
      <c r="U196" s="18">
        <v>33000</v>
      </c>
      <c r="V196" s="18">
        <v>204000</v>
      </c>
      <c r="W196" s="18">
        <v>0</v>
      </c>
      <c r="X196" s="22">
        <v>999000</v>
      </c>
      <c r="Y196" s="16">
        <v>26.4</v>
      </c>
      <c r="Z196" s="23">
        <v>2.9</v>
      </c>
      <c r="AA196" s="22">
        <v>37875</v>
      </c>
      <c r="AB196" s="18">
        <v>346820</v>
      </c>
      <c r="AC196" s="24">
        <v>9.1999999999999993</v>
      </c>
      <c r="AD196" s="25">
        <f t="shared" ref="AD196:AD259" si="23">IF($AC196="E","E",IF($AC196="F","F",IF($AC196&lt;0.5,50,IF($AC196&lt;2,100,150))))</f>
        <v>150</v>
      </c>
      <c r="AE196" s="18">
        <v>205354</v>
      </c>
      <c r="AF196" s="18">
        <v>1778010</v>
      </c>
      <c r="AG196" s="18">
        <v>1627393</v>
      </c>
      <c r="AH196" s="18">
        <v>1709540</v>
      </c>
      <c r="AI196" s="14" t="s">
        <v>44</v>
      </c>
    </row>
    <row r="197" spans="1:35" ht="16.5" customHeight="1">
      <c r="A197">
        <v>8752</v>
      </c>
      <c r="B197" s="12" t="str">
        <f t="shared" si="18"/>
        <v>OverStock</v>
      </c>
      <c r="C197" s="13" t="s">
        <v>214</v>
      </c>
      <c r="D197" s="14" t="s">
        <v>53</v>
      </c>
      <c r="E197" s="15">
        <f t="shared" si="19"/>
        <v>6.7</v>
      </c>
      <c r="F197" s="16">
        <f t="shared" si="20"/>
        <v>0.5</v>
      </c>
      <c r="G197" s="16">
        <f t="shared" si="21"/>
        <v>323.8</v>
      </c>
      <c r="H197" s="16">
        <f t="shared" si="22"/>
        <v>23.1</v>
      </c>
      <c r="I197" s="17" t="str">
        <f>IFERROR(VLOOKUP(C197,#REF!,8,FALSE),"")</f>
        <v/>
      </c>
      <c r="J197" s="18">
        <v>3036000</v>
      </c>
      <c r="K197" s="18">
        <v>1746000</v>
      </c>
      <c r="L197" s="17" t="str">
        <f>IFERROR(VLOOKUP(C197,#REF!,11,FALSE),"")</f>
        <v/>
      </c>
      <c r="M197" s="18">
        <v>63000</v>
      </c>
      <c r="N197" s="19" t="s">
        <v>55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60000</v>
      </c>
      <c r="V197" s="18">
        <v>3000</v>
      </c>
      <c r="W197" s="18">
        <v>0</v>
      </c>
      <c r="X197" s="22">
        <v>3099000</v>
      </c>
      <c r="Y197" s="16">
        <v>330.6</v>
      </c>
      <c r="Z197" s="23">
        <v>23.5</v>
      </c>
      <c r="AA197" s="22">
        <v>9375</v>
      </c>
      <c r="AB197" s="18">
        <v>131609</v>
      </c>
      <c r="AC197" s="24">
        <v>14</v>
      </c>
      <c r="AD197" s="25">
        <f t="shared" si="23"/>
        <v>150</v>
      </c>
      <c r="AE197" s="18">
        <v>22696</v>
      </c>
      <c r="AF197" s="18">
        <v>518880</v>
      </c>
      <c r="AG197" s="18">
        <v>926856</v>
      </c>
      <c r="AH197" s="18">
        <v>967344</v>
      </c>
      <c r="AI197" s="14" t="s">
        <v>44</v>
      </c>
    </row>
    <row r="198" spans="1:35" ht="16.5" customHeight="1">
      <c r="A198">
        <v>3036</v>
      </c>
      <c r="B198" s="12" t="str">
        <f t="shared" si="18"/>
        <v>FCST</v>
      </c>
      <c r="C198" s="13" t="s">
        <v>215</v>
      </c>
      <c r="D198" s="14" t="s">
        <v>53</v>
      </c>
      <c r="E198" s="15" t="str">
        <f t="shared" si="19"/>
        <v>前八週無拉料</v>
      </c>
      <c r="F198" s="16">
        <f t="shared" si="20"/>
        <v>12</v>
      </c>
      <c r="G198" s="16" t="str">
        <f t="shared" si="21"/>
        <v>--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16000</v>
      </c>
      <c r="N198" s="19" t="s">
        <v>55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16000</v>
      </c>
      <c r="U198" s="18">
        <v>0</v>
      </c>
      <c r="V198" s="18">
        <v>0</v>
      </c>
      <c r="W198" s="18">
        <v>0</v>
      </c>
      <c r="X198" s="22">
        <v>16000</v>
      </c>
      <c r="Y198" s="16" t="s">
        <v>39</v>
      </c>
      <c r="Z198" s="23">
        <v>12</v>
      </c>
      <c r="AA198" s="22">
        <v>0</v>
      </c>
      <c r="AB198" s="18">
        <v>1332</v>
      </c>
      <c r="AC198" s="24" t="s">
        <v>62</v>
      </c>
      <c r="AD198" s="25" t="str">
        <f t="shared" si="23"/>
        <v>F</v>
      </c>
      <c r="AE198" s="18">
        <v>0</v>
      </c>
      <c r="AF198" s="18">
        <v>12000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4426</v>
      </c>
      <c r="B199" s="12" t="str">
        <f t="shared" si="18"/>
        <v>Normal</v>
      </c>
      <c r="C199" s="13" t="s">
        <v>216</v>
      </c>
      <c r="D199" s="14" t="s">
        <v>53</v>
      </c>
      <c r="E199" s="15">
        <f t="shared" si="19"/>
        <v>1.4</v>
      </c>
      <c r="F199" s="16">
        <f t="shared" si="20"/>
        <v>0.5</v>
      </c>
      <c r="G199" s="16">
        <f t="shared" si="21"/>
        <v>9.6</v>
      </c>
      <c r="H199" s="16">
        <f t="shared" si="22"/>
        <v>3.5</v>
      </c>
      <c r="I199" s="17" t="str">
        <f>IFERROR(VLOOKUP(C199,#REF!,8,FALSE),"")</f>
        <v/>
      </c>
      <c r="J199" s="18">
        <v>201000</v>
      </c>
      <c r="K199" s="18">
        <v>105000</v>
      </c>
      <c r="L199" s="17" t="str">
        <f>IFERROR(VLOOKUP(C199,#REF!,11,FALSE),"")</f>
        <v/>
      </c>
      <c r="M199" s="18">
        <v>30000</v>
      </c>
      <c r="N199" s="19" t="s">
        <v>55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24000</v>
      </c>
      <c r="U199" s="18">
        <v>6000</v>
      </c>
      <c r="V199" s="18">
        <v>0</v>
      </c>
      <c r="W199" s="18">
        <v>0</v>
      </c>
      <c r="X199" s="22">
        <v>231000</v>
      </c>
      <c r="Y199" s="16">
        <v>11</v>
      </c>
      <c r="Z199" s="23">
        <v>4.0999999999999996</v>
      </c>
      <c r="AA199" s="22">
        <v>21000</v>
      </c>
      <c r="AB199" s="18">
        <v>56880</v>
      </c>
      <c r="AC199" s="24">
        <v>2.7</v>
      </c>
      <c r="AD199" s="25">
        <f t="shared" si="23"/>
        <v>150</v>
      </c>
      <c r="AE199" s="18">
        <v>23728</v>
      </c>
      <c r="AF199" s="18">
        <v>313488</v>
      </c>
      <c r="AG199" s="18">
        <v>251888</v>
      </c>
      <c r="AH199" s="18">
        <v>225092</v>
      </c>
      <c r="AI199" s="14" t="s">
        <v>44</v>
      </c>
    </row>
    <row r="200" spans="1:35" ht="16.5" customHeight="1">
      <c r="A200">
        <v>4414</v>
      </c>
      <c r="B200" s="12" t="str">
        <f t="shared" si="18"/>
        <v>Normal</v>
      </c>
      <c r="C200" s="13" t="s">
        <v>217</v>
      </c>
      <c r="D200" s="14" t="s">
        <v>53</v>
      </c>
      <c r="E200" s="15">
        <f t="shared" si="19"/>
        <v>4.4000000000000004</v>
      </c>
      <c r="F200" s="16">
        <f t="shared" si="20"/>
        <v>2.7</v>
      </c>
      <c r="G200" s="16">
        <f t="shared" si="21"/>
        <v>8</v>
      </c>
      <c r="H200" s="16">
        <f t="shared" si="22"/>
        <v>4.9000000000000004</v>
      </c>
      <c r="I200" s="17" t="str">
        <f>IFERROR(VLOOKUP(C200,#REF!,8,FALSE),"")</f>
        <v/>
      </c>
      <c r="J200" s="18">
        <v>33000</v>
      </c>
      <c r="K200" s="18">
        <v>18000</v>
      </c>
      <c r="L200" s="17" t="str">
        <f>IFERROR(VLOOKUP(C200,#REF!,11,FALSE),"")</f>
        <v/>
      </c>
      <c r="M200" s="18">
        <v>18000</v>
      </c>
      <c r="N200" s="19" t="s">
        <v>55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3000</v>
      </c>
      <c r="U200" s="18">
        <v>15000</v>
      </c>
      <c r="V200" s="18">
        <v>0</v>
      </c>
      <c r="W200" s="18">
        <v>0</v>
      </c>
      <c r="X200" s="22">
        <v>51000</v>
      </c>
      <c r="Y200" s="16">
        <v>12.4</v>
      </c>
      <c r="Z200" s="23">
        <v>7.6</v>
      </c>
      <c r="AA200" s="22">
        <v>4125</v>
      </c>
      <c r="AB200" s="18">
        <v>6752</v>
      </c>
      <c r="AC200" s="24">
        <v>1.6</v>
      </c>
      <c r="AD200" s="25">
        <f t="shared" si="23"/>
        <v>100</v>
      </c>
      <c r="AE200" s="18">
        <v>12000</v>
      </c>
      <c r="AF200" s="18">
        <v>36000</v>
      </c>
      <c r="AG200" s="18">
        <v>24764</v>
      </c>
      <c r="AH200" s="18">
        <v>12000</v>
      </c>
      <c r="AI200" s="14" t="s">
        <v>44</v>
      </c>
    </row>
    <row r="201" spans="1:35" ht="16.5" customHeight="1">
      <c r="A201">
        <v>8798</v>
      </c>
      <c r="B201" s="12" t="str">
        <f t="shared" si="18"/>
        <v>ZeroZero</v>
      </c>
      <c r="C201" s="13" t="s">
        <v>218</v>
      </c>
      <c r="D201" s="14" t="s">
        <v>53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10000</v>
      </c>
      <c r="K201" s="18">
        <v>0</v>
      </c>
      <c r="L201" s="17" t="str">
        <f>IFERROR(VLOOKUP(C201,#REF!,11,FALSE),"")</f>
        <v/>
      </c>
      <c r="M201" s="18">
        <v>0</v>
      </c>
      <c r="N201" s="19" t="s">
        <v>50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10000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43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1930</v>
      </c>
      <c r="B202" s="12" t="str">
        <f t="shared" si="18"/>
        <v>OverStock</v>
      </c>
      <c r="C202" s="13" t="s">
        <v>219</v>
      </c>
      <c r="D202" s="14" t="s">
        <v>53</v>
      </c>
      <c r="E202" s="15">
        <f t="shared" si="19"/>
        <v>0</v>
      </c>
      <c r="F202" s="16">
        <f t="shared" si="20"/>
        <v>0</v>
      </c>
      <c r="G202" s="16">
        <f t="shared" si="21"/>
        <v>19.399999999999999</v>
      </c>
      <c r="H202" s="16">
        <f t="shared" si="22"/>
        <v>5.6</v>
      </c>
      <c r="I202" s="17" t="str">
        <f>IFERROR(VLOOKUP(C202,#REF!,8,FALSE),"")</f>
        <v/>
      </c>
      <c r="J202" s="18">
        <v>153000</v>
      </c>
      <c r="K202" s="18">
        <v>153000</v>
      </c>
      <c r="L202" s="17" t="str">
        <f>IFERROR(VLOOKUP(C202,#REF!,11,FALSE),"")</f>
        <v/>
      </c>
      <c r="M202" s="18">
        <v>0</v>
      </c>
      <c r="N202" s="19" t="s">
        <v>55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153000</v>
      </c>
      <c r="Y202" s="16">
        <v>19.399999999999999</v>
      </c>
      <c r="Z202" s="23">
        <v>5.6</v>
      </c>
      <c r="AA202" s="22">
        <v>7875</v>
      </c>
      <c r="AB202" s="18">
        <v>27264</v>
      </c>
      <c r="AC202" s="24">
        <v>3.5</v>
      </c>
      <c r="AD202" s="25">
        <f t="shared" si="23"/>
        <v>150</v>
      </c>
      <c r="AE202" s="18">
        <v>0</v>
      </c>
      <c r="AF202" s="18">
        <v>114008</v>
      </c>
      <c r="AG202" s="18">
        <v>143364</v>
      </c>
      <c r="AH202" s="18">
        <v>44440</v>
      </c>
      <c r="AI202" s="14" t="s">
        <v>44</v>
      </c>
    </row>
    <row r="203" spans="1:35" ht="16.5" customHeight="1">
      <c r="A203">
        <v>1932</v>
      </c>
      <c r="B203" s="12" t="str">
        <f t="shared" si="18"/>
        <v>OverStock</v>
      </c>
      <c r="C203" s="13" t="s">
        <v>220</v>
      </c>
      <c r="D203" s="14" t="s">
        <v>53</v>
      </c>
      <c r="E203" s="15">
        <f t="shared" si="19"/>
        <v>1.1000000000000001</v>
      </c>
      <c r="F203" s="16">
        <f t="shared" si="20"/>
        <v>0.6</v>
      </c>
      <c r="G203" s="16">
        <f t="shared" si="21"/>
        <v>26.2</v>
      </c>
      <c r="H203" s="16">
        <f t="shared" si="22"/>
        <v>14</v>
      </c>
      <c r="I203" s="17" t="str">
        <f>IFERROR(VLOOKUP(C203,#REF!,8,FALSE),"")</f>
        <v/>
      </c>
      <c r="J203" s="18">
        <v>6351000</v>
      </c>
      <c r="K203" s="18">
        <v>4551000</v>
      </c>
      <c r="L203" s="17" t="str">
        <f>IFERROR(VLOOKUP(C203,#REF!,11,FALSE),"")</f>
        <v/>
      </c>
      <c r="M203" s="18">
        <v>270000</v>
      </c>
      <c r="N203" s="19" t="s">
        <v>55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258000</v>
      </c>
      <c r="V203" s="18">
        <v>12000</v>
      </c>
      <c r="W203" s="18">
        <v>0</v>
      </c>
      <c r="X203" s="22">
        <v>6621000</v>
      </c>
      <c r="Y203" s="16">
        <v>27.3</v>
      </c>
      <c r="Z203" s="23">
        <v>14.6</v>
      </c>
      <c r="AA203" s="22">
        <v>242625</v>
      </c>
      <c r="AB203" s="18">
        <v>453437</v>
      </c>
      <c r="AC203" s="24">
        <v>1.9</v>
      </c>
      <c r="AD203" s="25">
        <f t="shared" si="23"/>
        <v>100</v>
      </c>
      <c r="AE203" s="18">
        <v>152647</v>
      </c>
      <c r="AF203" s="18">
        <v>2310936</v>
      </c>
      <c r="AG203" s="18">
        <v>2120890</v>
      </c>
      <c r="AH203" s="18">
        <v>1509934</v>
      </c>
      <c r="AI203" s="14" t="s">
        <v>44</v>
      </c>
    </row>
    <row r="204" spans="1:35" ht="16.5" customHeight="1">
      <c r="A204">
        <v>9132</v>
      </c>
      <c r="B204" s="12" t="str">
        <f t="shared" si="18"/>
        <v>OverStock</v>
      </c>
      <c r="C204" s="13" t="s">
        <v>221</v>
      </c>
      <c r="D204" s="14" t="s">
        <v>53</v>
      </c>
      <c r="E204" s="15">
        <f t="shared" si="19"/>
        <v>2.7</v>
      </c>
      <c r="F204" s="16">
        <f t="shared" si="20"/>
        <v>1.1000000000000001</v>
      </c>
      <c r="G204" s="16">
        <f t="shared" si="21"/>
        <v>38.6</v>
      </c>
      <c r="H204" s="16">
        <f t="shared" si="22"/>
        <v>15.7</v>
      </c>
      <c r="I204" s="17" t="str">
        <f>IFERROR(VLOOKUP(C204,#REF!,8,FALSE),"")</f>
        <v/>
      </c>
      <c r="J204" s="18">
        <v>5067000</v>
      </c>
      <c r="K204" s="18">
        <v>2967000</v>
      </c>
      <c r="L204" s="17" t="str">
        <f>IFERROR(VLOOKUP(C204,#REF!,11,FALSE),"")</f>
        <v/>
      </c>
      <c r="M204" s="18">
        <v>356800</v>
      </c>
      <c r="N204" s="19" t="s">
        <v>55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2800</v>
      </c>
      <c r="U204" s="18">
        <v>183000</v>
      </c>
      <c r="V204" s="18">
        <v>171000</v>
      </c>
      <c r="W204" s="18">
        <v>0</v>
      </c>
      <c r="X204" s="22">
        <v>5423800</v>
      </c>
      <c r="Y204" s="16">
        <v>41.3</v>
      </c>
      <c r="Z204" s="23">
        <v>16.8</v>
      </c>
      <c r="AA204" s="22">
        <v>131363</v>
      </c>
      <c r="AB204" s="18">
        <v>323524</v>
      </c>
      <c r="AC204" s="24">
        <v>2.5</v>
      </c>
      <c r="AD204" s="25">
        <f t="shared" si="23"/>
        <v>150</v>
      </c>
      <c r="AE204" s="18">
        <v>121953</v>
      </c>
      <c r="AF204" s="18">
        <v>1542482</v>
      </c>
      <c r="AG204" s="18">
        <v>1855484</v>
      </c>
      <c r="AH204" s="18">
        <v>2054605</v>
      </c>
      <c r="AI204" s="14" t="s">
        <v>44</v>
      </c>
    </row>
    <row r="205" spans="1:35" ht="16.5" customHeight="1">
      <c r="A205">
        <v>1933</v>
      </c>
      <c r="B205" s="12" t="str">
        <f t="shared" si="18"/>
        <v>Normal</v>
      </c>
      <c r="C205" s="13" t="s">
        <v>222</v>
      </c>
      <c r="D205" s="14" t="s">
        <v>53</v>
      </c>
      <c r="E205" s="15">
        <f t="shared" si="19"/>
        <v>12.6</v>
      </c>
      <c r="F205" s="16">
        <f t="shared" si="20"/>
        <v>9.9</v>
      </c>
      <c r="G205" s="16">
        <f t="shared" si="21"/>
        <v>0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279600</v>
      </c>
      <c r="N205" s="19" t="s">
        <v>55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249000</v>
      </c>
      <c r="U205" s="18">
        <v>30000</v>
      </c>
      <c r="V205" s="18">
        <v>600</v>
      </c>
      <c r="W205" s="18">
        <v>0</v>
      </c>
      <c r="X205" s="22">
        <v>279600</v>
      </c>
      <c r="Y205" s="16">
        <v>12.6</v>
      </c>
      <c r="Z205" s="23">
        <v>9.9</v>
      </c>
      <c r="AA205" s="22">
        <v>22125</v>
      </c>
      <c r="AB205" s="18">
        <v>28103</v>
      </c>
      <c r="AC205" s="24">
        <v>1.3</v>
      </c>
      <c r="AD205" s="25">
        <f t="shared" si="23"/>
        <v>100</v>
      </c>
      <c r="AE205" s="18">
        <v>4995</v>
      </c>
      <c r="AF205" s="18">
        <v>171210</v>
      </c>
      <c r="AG205" s="18">
        <v>98350</v>
      </c>
      <c r="AH205" s="18">
        <v>157770</v>
      </c>
      <c r="AI205" s="14" t="s">
        <v>44</v>
      </c>
    </row>
    <row r="206" spans="1:35" ht="16.5" customHeight="1">
      <c r="A206">
        <v>1934</v>
      </c>
      <c r="B206" s="12" t="str">
        <f t="shared" si="18"/>
        <v>OverStock</v>
      </c>
      <c r="C206" s="13" t="s">
        <v>223</v>
      </c>
      <c r="D206" s="14" t="s">
        <v>53</v>
      </c>
      <c r="E206" s="15">
        <f t="shared" si="19"/>
        <v>96</v>
      </c>
      <c r="F206" s="16">
        <f t="shared" si="20"/>
        <v>57</v>
      </c>
      <c r="G206" s="16">
        <f t="shared" si="21"/>
        <v>0</v>
      </c>
      <c r="H206" s="16">
        <f t="shared" si="22"/>
        <v>0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1440000</v>
      </c>
      <c r="N206" s="19" t="s">
        <v>55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540000</v>
      </c>
      <c r="U206" s="18">
        <v>900000</v>
      </c>
      <c r="V206" s="18">
        <v>0</v>
      </c>
      <c r="W206" s="18">
        <v>0</v>
      </c>
      <c r="X206" s="22">
        <v>1440000</v>
      </c>
      <c r="Y206" s="16">
        <v>96</v>
      </c>
      <c r="Z206" s="23">
        <v>57</v>
      </c>
      <c r="AA206" s="22">
        <v>15000</v>
      </c>
      <c r="AB206" s="18">
        <v>25265</v>
      </c>
      <c r="AC206" s="24">
        <v>1.7</v>
      </c>
      <c r="AD206" s="25">
        <f t="shared" si="23"/>
        <v>100</v>
      </c>
      <c r="AE206" s="18">
        <v>28995</v>
      </c>
      <c r="AF206" s="18">
        <v>84962</v>
      </c>
      <c r="AG206" s="18">
        <v>151030</v>
      </c>
      <c r="AH206" s="18">
        <v>120188</v>
      </c>
      <c r="AI206" s="14" t="s">
        <v>44</v>
      </c>
    </row>
    <row r="207" spans="1:35" ht="16.5" customHeight="1">
      <c r="A207">
        <v>1936</v>
      </c>
      <c r="B207" s="12" t="str">
        <f t="shared" si="18"/>
        <v>OverStock</v>
      </c>
      <c r="C207" s="13" t="s">
        <v>224</v>
      </c>
      <c r="D207" s="14" t="s">
        <v>53</v>
      </c>
      <c r="E207" s="15">
        <f t="shared" si="19"/>
        <v>4.8</v>
      </c>
      <c r="F207" s="16">
        <f t="shared" si="20"/>
        <v>2.2000000000000002</v>
      </c>
      <c r="G207" s="16">
        <f t="shared" si="21"/>
        <v>12.8</v>
      </c>
      <c r="H207" s="16">
        <f t="shared" si="22"/>
        <v>6</v>
      </c>
      <c r="I207" s="17" t="str">
        <f>IFERROR(VLOOKUP(C207,#REF!,8,FALSE),"")</f>
        <v/>
      </c>
      <c r="J207" s="18">
        <v>40000</v>
      </c>
      <c r="K207" s="18">
        <v>20000</v>
      </c>
      <c r="L207" s="17" t="str">
        <f>IFERROR(VLOOKUP(C207,#REF!,11,FALSE),"")</f>
        <v/>
      </c>
      <c r="M207" s="18">
        <v>15000</v>
      </c>
      <c r="N207" s="19" t="s">
        <v>55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15000</v>
      </c>
      <c r="U207" s="18">
        <v>0</v>
      </c>
      <c r="V207" s="18">
        <v>0</v>
      </c>
      <c r="W207" s="18">
        <v>0</v>
      </c>
      <c r="X207" s="22">
        <v>55000</v>
      </c>
      <c r="Y207" s="16">
        <v>17.600000000000001</v>
      </c>
      <c r="Z207" s="23">
        <v>8.1999999999999993</v>
      </c>
      <c r="AA207" s="22">
        <v>3125</v>
      </c>
      <c r="AB207" s="18">
        <v>6668</v>
      </c>
      <c r="AC207" s="24">
        <v>2.1</v>
      </c>
      <c r="AD207" s="25">
        <f t="shared" si="23"/>
        <v>150</v>
      </c>
      <c r="AE207" s="18">
        <v>0</v>
      </c>
      <c r="AF207" s="18">
        <v>40000</v>
      </c>
      <c r="AG207" s="18">
        <v>20000</v>
      </c>
      <c r="AH207" s="18">
        <v>20000</v>
      </c>
      <c r="AI207" s="14" t="s">
        <v>44</v>
      </c>
    </row>
    <row r="208" spans="1:35" ht="16.5" customHeight="1">
      <c r="A208">
        <v>5068</v>
      </c>
      <c r="B208" s="12" t="str">
        <f t="shared" si="18"/>
        <v>Normal</v>
      </c>
      <c r="C208" s="13" t="s">
        <v>225</v>
      </c>
      <c r="D208" s="14" t="s">
        <v>53</v>
      </c>
      <c r="E208" s="15">
        <f t="shared" si="19"/>
        <v>1.3</v>
      </c>
      <c r="F208" s="16">
        <f t="shared" si="20"/>
        <v>0.5</v>
      </c>
      <c r="G208" s="16">
        <f t="shared" si="21"/>
        <v>7.7</v>
      </c>
      <c r="H208" s="16">
        <f t="shared" si="22"/>
        <v>2.7</v>
      </c>
      <c r="I208" s="17" t="str">
        <f>IFERROR(VLOOKUP(C208,#REF!,8,FALSE),"")</f>
        <v/>
      </c>
      <c r="J208" s="18">
        <v>115000</v>
      </c>
      <c r="K208" s="18">
        <v>115000</v>
      </c>
      <c r="L208" s="17" t="str">
        <f>IFERROR(VLOOKUP(C208,#REF!,11,FALSE),"")</f>
        <v/>
      </c>
      <c r="M208" s="18">
        <v>20000</v>
      </c>
      <c r="N208" s="19" t="s">
        <v>55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20000</v>
      </c>
      <c r="V208" s="18">
        <v>0</v>
      </c>
      <c r="W208" s="18">
        <v>0</v>
      </c>
      <c r="X208" s="22">
        <v>135000</v>
      </c>
      <c r="Y208" s="16">
        <v>9</v>
      </c>
      <c r="Z208" s="23">
        <v>3.2</v>
      </c>
      <c r="AA208" s="22">
        <v>15000</v>
      </c>
      <c r="AB208" s="18">
        <v>42100</v>
      </c>
      <c r="AC208" s="24">
        <v>2.8</v>
      </c>
      <c r="AD208" s="25">
        <f t="shared" si="23"/>
        <v>150</v>
      </c>
      <c r="AE208" s="18">
        <v>20000</v>
      </c>
      <c r="AF208" s="18">
        <v>180000</v>
      </c>
      <c r="AG208" s="18">
        <v>198908</v>
      </c>
      <c r="AH208" s="18">
        <v>365900</v>
      </c>
      <c r="AI208" s="14" t="s">
        <v>44</v>
      </c>
    </row>
    <row r="209" spans="1:35" ht="16.5" customHeight="1">
      <c r="A209">
        <v>5066</v>
      </c>
      <c r="B209" s="12" t="str">
        <f t="shared" si="18"/>
        <v>OverStock</v>
      </c>
      <c r="C209" s="13" t="s">
        <v>226</v>
      </c>
      <c r="D209" s="14" t="s">
        <v>53</v>
      </c>
      <c r="E209" s="15">
        <f t="shared" si="19"/>
        <v>24</v>
      </c>
      <c r="F209" s="16">
        <f t="shared" si="20"/>
        <v>1.5</v>
      </c>
      <c r="G209" s="16">
        <f t="shared" si="21"/>
        <v>49.5</v>
      </c>
      <c r="H209" s="16">
        <f t="shared" si="22"/>
        <v>3.1</v>
      </c>
      <c r="I209" s="17" t="str">
        <f>IFERROR(VLOOKUP(C209,#REF!,8,FALSE),"")</f>
        <v/>
      </c>
      <c r="J209" s="18">
        <v>340000</v>
      </c>
      <c r="K209" s="18">
        <v>340000</v>
      </c>
      <c r="L209" s="17" t="str">
        <f>IFERROR(VLOOKUP(C209,#REF!,11,FALSE),"")</f>
        <v/>
      </c>
      <c r="M209" s="18">
        <v>165000</v>
      </c>
      <c r="N209" s="19" t="s">
        <v>50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165000</v>
      </c>
      <c r="U209" s="18">
        <v>0</v>
      </c>
      <c r="V209" s="18">
        <v>0</v>
      </c>
      <c r="W209" s="18">
        <v>0</v>
      </c>
      <c r="X209" s="22">
        <v>505000</v>
      </c>
      <c r="Y209" s="16">
        <v>73.5</v>
      </c>
      <c r="Z209" s="23">
        <v>4.7</v>
      </c>
      <c r="AA209" s="22">
        <v>6875</v>
      </c>
      <c r="AB209" s="18">
        <v>108249</v>
      </c>
      <c r="AC209" s="24">
        <v>15.7</v>
      </c>
      <c r="AD209" s="25">
        <f t="shared" si="23"/>
        <v>150</v>
      </c>
      <c r="AE209" s="18">
        <v>0</v>
      </c>
      <c r="AF209" s="18">
        <v>658632</v>
      </c>
      <c r="AG209" s="18">
        <v>416400</v>
      </c>
      <c r="AH209" s="18">
        <v>298800</v>
      </c>
      <c r="AI209" s="14" t="s">
        <v>44</v>
      </c>
    </row>
    <row r="210" spans="1:35" ht="16.5" customHeight="1">
      <c r="A210">
        <v>4442</v>
      </c>
      <c r="B210" s="12" t="str">
        <f t="shared" si="18"/>
        <v>Normal</v>
      </c>
      <c r="C210" s="13" t="s">
        <v>227</v>
      </c>
      <c r="D210" s="14" t="s">
        <v>53</v>
      </c>
      <c r="E210" s="15">
        <f t="shared" si="19"/>
        <v>2.7</v>
      </c>
      <c r="F210" s="16">
        <f t="shared" si="20"/>
        <v>1</v>
      </c>
      <c r="G210" s="16">
        <f t="shared" si="21"/>
        <v>8.9</v>
      </c>
      <c r="H210" s="16">
        <f t="shared" si="22"/>
        <v>3.2</v>
      </c>
      <c r="I210" s="17" t="str">
        <f>IFERROR(VLOOKUP(C210,#REF!,8,FALSE),"")</f>
        <v/>
      </c>
      <c r="J210" s="18">
        <v>50000</v>
      </c>
      <c r="K210" s="18">
        <v>50000</v>
      </c>
      <c r="L210" s="17" t="str">
        <f>IFERROR(VLOOKUP(C210,#REF!,11,FALSE),"")</f>
        <v/>
      </c>
      <c r="M210" s="18">
        <v>15000</v>
      </c>
      <c r="N210" s="19" t="s">
        <v>55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15000</v>
      </c>
      <c r="U210" s="18">
        <v>0</v>
      </c>
      <c r="V210" s="18">
        <v>0</v>
      </c>
      <c r="W210" s="18">
        <v>0</v>
      </c>
      <c r="X210" s="22">
        <v>65000</v>
      </c>
      <c r="Y210" s="16">
        <v>11.6</v>
      </c>
      <c r="Z210" s="23">
        <v>4.2</v>
      </c>
      <c r="AA210" s="22">
        <v>5625</v>
      </c>
      <c r="AB210" s="18">
        <v>15556</v>
      </c>
      <c r="AC210" s="24">
        <v>2.8</v>
      </c>
      <c r="AD210" s="25">
        <f t="shared" si="23"/>
        <v>150</v>
      </c>
      <c r="AE210" s="18">
        <v>20000</v>
      </c>
      <c r="AF210" s="18">
        <v>100000</v>
      </c>
      <c r="AG210" s="18">
        <v>20000</v>
      </c>
      <c r="AH210" s="18">
        <v>20000</v>
      </c>
      <c r="AI210" s="14" t="s">
        <v>44</v>
      </c>
    </row>
    <row r="211" spans="1:35" ht="16.5" customHeight="1">
      <c r="A211">
        <v>8404</v>
      </c>
      <c r="B211" s="12" t="str">
        <f t="shared" si="18"/>
        <v>Normal</v>
      </c>
      <c r="C211" s="13" t="s">
        <v>228</v>
      </c>
      <c r="D211" s="14" t="s">
        <v>53</v>
      </c>
      <c r="E211" s="15">
        <f t="shared" si="19"/>
        <v>1.5</v>
      </c>
      <c r="F211" s="16">
        <f t="shared" si="20"/>
        <v>0.6</v>
      </c>
      <c r="G211" s="16">
        <f t="shared" si="21"/>
        <v>5.4</v>
      </c>
      <c r="H211" s="16">
        <f t="shared" si="22"/>
        <v>2</v>
      </c>
      <c r="I211" s="17" t="str">
        <f>IFERROR(VLOOKUP(C211,#REF!,8,FALSE),"")</f>
        <v/>
      </c>
      <c r="J211" s="18">
        <v>212000</v>
      </c>
      <c r="K211" s="18">
        <v>0</v>
      </c>
      <c r="L211" s="17" t="str">
        <f>IFERROR(VLOOKUP(C211,#REF!,11,FALSE),"")</f>
        <v/>
      </c>
      <c r="M211" s="18">
        <v>60000</v>
      </c>
      <c r="N211" s="19" t="s">
        <v>55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60000</v>
      </c>
      <c r="U211" s="18">
        <v>0</v>
      </c>
      <c r="V211" s="18">
        <v>0</v>
      </c>
      <c r="W211" s="18">
        <v>0</v>
      </c>
      <c r="X211" s="22">
        <v>272000</v>
      </c>
      <c r="Y211" s="16">
        <v>6.9</v>
      </c>
      <c r="Z211" s="23">
        <v>2.5</v>
      </c>
      <c r="AA211" s="22">
        <v>39500</v>
      </c>
      <c r="AB211" s="18">
        <v>106992</v>
      </c>
      <c r="AC211" s="24">
        <v>2.7</v>
      </c>
      <c r="AD211" s="25">
        <f t="shared" si="23"/>
        <v>150</v>
      </c>
      <c r="AE211" s="18">
        <v>16000</v>
      </c>
      <c r="AF211" s="18">
        <v>538536</v>
      </c>
      <c r="AG211" s="18">
        <v>440860</v>
      </c>
      <c r="AH211" s="18">
        <v>776876</v>
      </c>
      <c r="AI211" s="14" t="s">
        <v>44</v>
      </c>
    </row>
    <row r="212" spans="1:35" ht="16.5" customHeight="1">
      <c r="A212">
        <v>4444</v>
      </c>
      <c r="B212" s="12" t="str">
        <f t="shared" si="18"/>
        <v>Normal</v>
      </c>
      <c r="C212" s="13" t="s">
        <v>229</v>
      </c>
      <c r="D212" s="14" t="s">
        <v>53</v>
      </c>
      <c r="E212" s="15">
        <f t="shared" si="19"/>
        <v>0</v>
      </c>
      <c r="F212" s="16" t="str">
        <f t="shared" si="20"/>
        <v>--</v>
      </c>
      <c r="G212" s="16">
        <f t="shared" si="21"/>
        <v>0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55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>
        <v>0</v>
      </c>
      <c r="Z212" s="23" t="s">
        <v>39</v>
      </c>
      <c r="AA212" s="22">
        <v>1125</v>
      </c>
      <c r="AB212" s="18" t="s">
        <v>39</v>
      </c>
      <c r="AC212" s="24" t="s">
        <v>43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4443</v>
      </c>
      <c r="B213" s="12" t="str">
        <f t="shared" si="18"/>
        <v>Normal</v>
      </c>
      <c r="C213" s="13" t="s">
        <v>230</v>
      </c>
      <c r="D213" s="14" t="s">
        <v>146</v>
      </c>
      <c r="E213" s="15">
        <f t="shared" si="19"/>
        <v>1.2</v>
      </c>
      <c r="F213" s="16">
        <f t="shared" si="20"/>
        <v>0.6</v>
      </c>
      <c r="G213" s="16">
        <f t="shared" si="21"/>
        <v>1.5</v>
      </c>
      <c r="H213" s="16">
        <f t="shared" si="22"/>
        <v>0.8</v>
      </c>
      <c r="I213" s="17" t="str">
        <f>IFERROR(VLOOKUP(C213,#REF!,8,FALSE),"")</f>
        <v/>
      </c>
      <c r="J213" s="18">
        <v>50000</v>
      </c>
      <c r="K213" s="18">
        <v>50000</v>
      </c>
      <c r="L213" s="17" t="str">
        <f>IFERROR(VLOOKUP(C213,#REF!,11,FALSE),"")</f>
        <v/>
      </c>
      <c r="M213" s="18">
        <v>40000</v>
      </c>
      <c r="N213" s="19" t="s">
        <v>50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40000</v>
      </c>
      <c r="W213" s="18">
        <v>0</v>
      </c>
      <c r="X213" s="22">
        <v>90000</v>
      </c>
      <c r="Y213" s="16">
        <v>2.8</v>
      </c>
      <c r="Z213" s="23">
        <v>1.4</v>
      </c>
      <c r="AA213" s="22">
        <v>32500</v>
      </c>
      <c r="AB213" s="18">
        <v>66666</v>
      </c>
      <c r="AC213" s="24">
        <v>2.1</v>
      </c>
      <c r="AD213" s="25">
        <f t="shared" si="23"/>
        <v>150</v>
      </c>
      <c r="AE213" s="18">
        <v>0</v>
      </c>
      <c r="AF213" s="18">
        <v>240000</v>
      </c>
      <c r="AG213" s="18">
        <v>480000</v>
      </c>
      <c r="AH213" s="18">
        <v>390387</v>
      </c>
      <c r="AI213" s="14" t="s">
        <v>44</v>
      </c>
    </row>
    <row r="214" spans="1:35" ht="16.5" customHeight="1">
      <c r="A214">
        <v>8457</v>
      </c>
      <c r="B214" s="12" t="str">
        <f t="shared" si="18"/>
        <v>FCST</v>
      </c>
      <c r="C214" s="13" t="s">
        <v>231</v>
      </c>
      <c r="D214" s="14" t="s">
        <v>57</v>
      </c>
      <c r="E214" s="15" t="str">
        <f t="shared" si="19"/>
        <v>前八週無拉料</v>
      </c>
      <c r="F214" s="16">
        <f t="shared" si="20"/>
        <v>0</v>
      </c>
      <c r="G214" s="16" t="str">
        <f t="shared" si="21"/>
        <v>--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0</v>
      </c>
      <c r="N214" s="19" t="s">
        <v>39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0</v>
      </c>
      <c r="Y214" s="16" t="s">
        <v>39</v>
      </c>
      <c r="Z214" s="23">
        <v>0</v>
      </c>
      <c r="AA214" s="22">
        <v>0</v>
      </c>
      <c r="AB214" s="18">
        <v>88</v>
      </c>
      <c r="AC214" s="24" t="s">
        <v>62</v>
      </c>
      <c r="AD214" s="25" t="str">
        <f t="shared" si="23"/>
        <v>F</v>
      </c>
      <c r="AE214" s="18">
        <v>4</v>
      </c>
      <c r="AF214" s="18">
        <v>800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6073</v>
      </c>
      <c r="B215" s="12" t="str">
        <f t="shared" si="18"/>
        <v>OverStock</v>
      </c>
      <c r="C215" s="13" t="s">
        <v>232</v>
      </c>
      <c r="D215" s="14" t="s">
        <v>233</v>
      </c>
      <c r="E215" s="15">
        <f t="shared" si="19"/>
        <v>13</v>
      </c>
      <c r="F215" s="16">
        <f t="shared" si="20"/>
        <v>2.5</v>
      </c>
      <c r="G215" s="16">
        <f t="shared" si="21"/>
        <v>12</v>
      </c>
      <c r="H215" s="16">
        <f t="shared" si="22"/>
        <v>2.2999999999999998</v>
      </c>
      <c r="I215" s="17" t="str">
        <f>IFERROR(VLOOKUP(C215,#REF!,8,FALSE),"")</f>
        <v/>
      </c>
      <c r="J215" s="18">
        <v>10560</v>
      </c>
      <c r="K215" s="18">
        <v>10560</v>
      </c>
      <c r="L215" s="17" t="str">
        <f>IFERROR(VLOOKUP(C215,#REF!,11,FALSE),"")</f>
        <v/>
      </c>
      <c r="M215" s="18">
        <v>11440</v>
      </c>
      <c r="N215" s="19" t="s">
        <v>59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11440</v>
      </c>
      <c r="W215" s="18">
        <v>0</v>
      </c>
      <c r="X215" s="22">
        <v>22000</v>
      </c>
      <c r="Y215" s="16">
        <v>25</v>
      </c>
      <c r="Z215" s="23">
        <v>4.9000000000000004</v>
      </c>
      <c r="AA215" s="22">
        <v>880</v>
      </c>
      <c r="AB215" s="18">
        <v>4512</v>
      </c>
      <c r="AC215" s="24">
        <v>5.0999999999999996</v>
      </c>
      <c r="AD215" s="25">
        <f t="shared" si="23"/>
        <v>150</v>
      </c>
      <c r="AE215" s="18">
        <v>10476</v>
      </c>
      <c r="AF215" s="18">
        <v>16828</v>
      </c>
      <c r="AG215" s="18">
        <v>15280</v>
      </c>
      <c r="AH215" s="18">
        <v>13300</v>
      </c>
      <c r="AI215" s="14" t="s">
        <v>44</v>
      </c>
    </row>
    <row r="216" spans="1:35" ht="16.5" customHeight="1">
      <c r="A216">
        <v>6013</v>
      </c>
      <c r="B216" s="12" t="str">
        <f t="shared" si="18"/>
        <v>OverStock</v>
      </c>
      <c r="C216" s="13" t="s">
        <v>234</v>
      </c>
      <c r="D216" s="14" t="s">
        <v>233</v>
      </c>
      <c r="E216" s="15">
        <f t="shared" si="19"/>
        <v>20.7</v>
      </c>
      <c r="F216" s="16">
        <f t="shared" si="20"/>
        <v>7.5</v>
      </c>
      <c r="G216" s="16">
        <f t="shared" si="21"/>
        <v>5.5</v>
      </c>
      <c r="H216" s="16">
        <f t="shared" si="22"/>
        <v>2</v>
      </c>
      <c r="I216" s="17" t="str">
        <f>IFERROR(VLOOKUP(C216,#REF!,8,FALSE),"")</f>
        <v/>
      </c>
      <c r="J216" s="18">
        <v>39000</v>
      </c>
      <c r="K216" s="18">
        <v>39000</v>
      </c>
      <c r="L216" s="17" t="str">
        <f>IFERROR(VLOOKUP(C216,#REF!,11,FALSE),"")</f>
        <v/>
      </c>
      <c r="M216" s="18">
        <v>148000</v>
      </c>
      <c r="N216" s="19" t="s">
        <v>59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89700</v>
      </c>
      <c r="U216" s="18">
        <v>0</v>
      </c>
      <c r="V216" s="18">
        <v>58300</v>
      </c>
      <c r="W216" s="18">
        <v>0</v>
      </c>
      <c r="X216" s="22">
        <v>187000</v>
      </c>
      <c r="Y216" s="16">
        <v>26.2</v>
      </c>
      <c r="Z216" s="23">
        <v>9.5</v>
      </c>
      <c r="AA216" s="22">
        <v>7150</v>
      </c>
      <c r="AB216" s="18">
        <v>19748</v>
      </c>
      <c r="AC216" s="24">
        <v>2.8</v>
      </c>
      <c r="AD216" s="25">
        <f t="shared" si="23"/>
        <v>150</v>
      </c>
      <c r="AE216" s="18">
        <v>23796</v>
      </c>
      <c r="AF216" s="18">
        <v>65204</v>
      </c>
      <c r="AG216" s="18">
        <v>108820</v>
      </c>
      <c r="AH216" s="18">
        <v>50724</v>
      </c>
      <c r="AI216" s="14" t="s">
        <v>44</v>
      </c>
    </row>
    <row r="217" spans="1:35" ht="16.5" customHeight="1">
      <c r="A217">
        <v>5069</v>
      </c>
      <c r="B217" s="12" t="str">
        <f t="shared" si="18"/>
        <v>ZeroZero</v>
      </c>
      <c r="C217" s="13" t="s">
        <v>235</v>
      </c>
      <c r="D217" s="14" t="s">
        <v>233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3000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39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3000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1943</v>
      </c>
      <c r="B218" s="12" t="str">
        <f t="shared" si="18"/>
        <v>Normal</v>
      </c>
      <c r="C218" s="13" t="s">
        <v>240</v>
      </c>
      <c r="D218" s="14" t="s">
        <v>49</v>
      </c>
      <c r="E218" s="15">
        <f t="shared" si="19"/>
        <v>10.7</v>
      </c>
      <c r="F218" s="16" t="str">
        <f t="shared" si="20"/>
        <v>--</v>
      </c>
      <c r="G218" s="16">
        <f t="shared" si="21"/>
        <v>0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12000</v>
      </c>
      <c r="N218" s="19" t="s">
        <v>50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12000</v>
      </c>
      <c r="U218" s="18">
        <v>0</v>
      </c>
      <c r="V218" s="18">
        <v>0</v>
      </c>
      <c r="W218" s="18">
        <v>0</v>
      </c>
      <c r="X218" s="22">
        <v>12000</v>
      </c>
      <c r="Y218" s="16">
        <v>10.7</v>
      </c>
      <c r="Z218" s="23" t="s">
        <v>39</v>
      </c>
      <c r="AA218" s="22">
        <v>1125</v>
      </c>
      <c r="AB218" s="18" t="s">
        <v>39</v>
      </c>
      <c r="AC218" s="24" t="s">
        <v>43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5104</v>
      </c>
      <c r="B219" s="12" t="str">
        <f t="shared" si="18"/>
        <v>Normal</v>
      </c>
      <c r="C219" s="13" t="s">
        <v>241</v>
      </c>
      <c r="D219" s="14" t="s">
        <v>49</v>
      </c>
      <c r="E219" s="15">
        <f t="shared" si="19"/>
        <v>8</v>
      </c>
      <c r="F219" s="16" t="str">
        <f t="shared" si="20"/>
        <v>--</v>
      </c>
      <c r="G219" s="16">
        <f t="shared" si="21"/>
        <v>0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3000</v>
      </c>
      <c r="N219" s="19" t="s">
        <v>50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3000</v>
      </c>
      <c r="U219" s="18">
        <v>0</v>
      </c>
      <c r="V219" s="18">
        <v>0</v>
      </c>
      <c r="W219" s="18">
        <v>0</v>
      </c>
      <c r="X219" s="22">
        <v>3000</v>
      </c>
      <c r="Y219" s="16">
        <v>8</v>
      </c>
      <c r="Z219" s="23" t="s">
        <v>39</v>
      </c>
      <c r="AA219" s="22">
        <v>375</v>
      </c>
      <c r="AB219" s="18" t="s">
        <v>39</v>
      </c>
      <c r="AC219" s="24" t="s">
        <v>43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1981</v>
      </c>
      <c r="B220" s="12" t="str">
        <f t="shared" si="18"/>
        <v>FCST</v>
      </c>
      <c r="C220" s="13" t="s">
        <v>242</v>
      </c>
      <c r="D220" s="14" t="s">
        <v>49</v>
      </c>
      <c r="E220" s="15" t="str">
        <f t="shared" si="19"/>
        <v>前八週無拉料</v>
      </c>
      <c r="F220" s="16">
        <f t="shared" si="20"/>
        <v>1500</v>
      </c>
      <c r="G220" s="16" t="str">
        <f t="shared" si="21"/>
        <v>--</v>
      </c>
      <c r="H220" s="16">
        <f t="shared" si="22"/>
        <v>0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18000</v>
      </c>
      <c r="N220" s="19" t="s">
        <v>50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18000</v>
      </c>
      <c r="U220" s="18">
        <v>0</v>
      </c>
      <c r="V220" s="18">
        <v>0</v>
      </c>
      <c r="W220" s="18">
        <v>0</v>
      </c>
      <c r="X220" s="22">
        <v>18000</v>
      </c>
      <c r="Y220" s="16" t="s">
        <v>39</v>
      </c>
      <c r="Z220" s="23">
        <v>1500</v>
      </c>
      <c r="AA220" s="22">
        <v>0</v>
      </c>
      <c r="AB220" s="18">
        <v>12</v>
      </c>
      <c r="AC220" s="24" t="s">
        <v>62</v>
      </c>
      <c r="AD220" s="25" t="str">
        <f t="shared" si="23"/>
        <v>F</v>
      </c>
      <c r="AE220" s="18">
        <v>0</v>
      </c>
      <c r="AF220" s="18">
        <v>110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1982</v>
      </c>
      <c r="B221" s="12" t="str">
        <f t="shared" si="18"/>
        <v>ZeroZero</v>
      </c>
      <c r="C221" s="13" t="s">
        <v>243</v>
      </c>
      <c r="D221" s="14" t="s">
        <v>49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3000</v>
      </c>
      <c r="K221" s="18">
        <v>3000</v>
      </c>
      <c r="L221" s="17" t="str">
        <f>IFERROR(VLOOKUP(C221,#REF!,11,FALSE),"")</f>
        <v/>
      </c>
      <c r="M221" s="18">
        <v>0</v>
      </c>
      <c r="N221" s="19" t="s">
        <v>50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3000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4428</v>
      </c>
      <c r="B222" s="12" t="str">
        <f t="shared" si="18"/>
        <v>FCST</v>
      </c>
      <c r="C222" s="13" t="s">
        <v>244</v>
      </c>
      <c r="D222" s="14" t="s">
        <v>49</v>
      </c>
      <c r="E222" s="15" t="str">
        <f t="shared" si="19"/>
        <v>前八週無拉料</v>
      </c>
      <c r="F222" s="16">
        <f t="shared" si="20"/>
        <v>15.3</v>
      </c>
      <c r="G222" s="16" t="str">
        <f t="shared" si="21"/>
        <v>--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1386000</v>
      </c>
      <c r="N222" s="19" t="s">
        <v>50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1386000</v>
      </c>
      <c r="U222" s="18">
        <v>0</v>
      </c>
      <c r="V222" s="18">
        <v>0</v>
      </c>
      <c r="W222" s="18">
        <v>0</v>
      </c>
      <c r="X222" s="22">
        <v>1386000</v>
      </c>
      <c r="Y222" s="16" t="s">
        <v>39</v>
      </c>
      <c r="Z222" s="23">
        <v>15.3</v>
      </c>
      <c r="AA222" s="22">
        <v>0</v>
      </c>
      <c r="AB222" s="18">
        <v>90551</v>
      </c>
      <c r="AC222" s="24" t="s">
        <v>62</v>
      </c>
      <c r="AD222" s="25" t="str">
        <f t="shared" si="23"/>
        <v>F</v>
      </c>
      <c r="AE222" s="18">
        <v>11706</v>
      </c>
      <c r="AF222" s="18">
        <v>454824</v>
      </c>
      <c r="AG222" s="18">
        <v>431414</v>
      </c>
      <c r="AH222" s="18">
        <v>194018</v>
      </c>
      <c r="AI222" s="14" t="s">
        <v>44</v>
      </c>
    </row>
    <row r="223" spans="1:35" ht="16.5" customHeight="1">
      <c r="A223">
        <v>1970</v>
      </c>
      <c r="B223" s="12" t="str">
        <f t="shared" si="18"/>
        <v>None</v>
      </c>
      <c r="C223" s="13" t="s">
        <v>245</v>
      </c>
      <c r="D223" s="14" t="s">
        <v>49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0</v>
      </c>
      <c r="N223" s="19" t="s">
        <v>50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1971</v>
      </c>
      <c r="B224" s="12" t="str">
        <f t="shared" si="18"/>
        <v>OverStock</v>
      </c>
      <c r="C224" s="13" t="s">
        <v>246</v>
      </c>
      <c r="D224" s="14" t="s">
        <v>53</v>
      </c>
      <c r="E224" s="15">
        <f t="shared" si="19"/>
        <v>3.4</v>
      </c>
      <c r="F224" s="16">
        <f t="shared" si="20"/>
        <v>10.3</v>
      </c>
      <c r="G224" s="16">
        <f t="shared" si="21"/>
        <v>25.7</v>
      </c>
      <c r="H224" s="16">
        <f t="shared" si="22"/>
        <v>77.3</v>
      </c>
      <c r="I224" s="17" t="str">
        <f>IFERROR(VLOOKUP(C224,#REF!,8,FALSE),"")</f>
        <v/>
      </c>
      <c r="J224" s="18">
        <v>135000</v>
      </c>
      <c r="K224" s="18">
        <v>0</v>
      </c>
      <c r="L224" s="17" t="str">
        <f>IFERROR(VLOOKUP(C224,#REF!,11,FALSE),"")</f>
        <v/>
      </c>
      <c r="M224" s="18">
        <v>18000</v>
      </c>
      <c r="N224" s="19" t="s">
        <v>50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18000</v>
      </c>
      <c r="U224" s="18">
        <v>0</v>
      </c>
      <c r="V224" s="18">
        <v>0</v>
      </c>
      <c r="W224" s="18">
        <v>0</v>
      </c>
      <c r="X224" s="22">
        <v>153000</v>
      </c>
      <c r="Y224" s="16">
        <v>29.1</v>
      </c>
      <c r="Z224" s="23">
        <v>87.6</v>
      </c>
      <c r="AA224" s="22">
        <v>5250</v>
      </c>
      <c r="AB224" s="18">
        <v>1747</v>
      </c>
      <c r="AC224" s="24">
        <v>0.3</v>
      </c>
      <c r="AD224" s="25">
        <f t="shared" si="23"/>
        <v>50</v>
      </c>
      <c r="AE224" s="18">
        <v>5500</v>
      </c>
      <c r="AF224" s="18">
        <v>3190</v>
      </c>
      <c r="AG224" s="18">
        <v>7030</v>
      </c>
      <c r="AH224" s="18">
        <v>3570</v>
      </c>
      <c r="AI224" s="14" t="s">
        <v>44</v>
      </c>
    </row>
    <row r="225" spans="1:35" ht="16.5" customHeight="1">
      <c r="A225">
        <v>5071</v>
      </c>
      <c r="B225" s="12" t="str">
        <f t="shared" si="18"/>
        <v>Normal</v>
      </c>
      <c r="C225" s="13" t="s">
        <v>247</v>
      </c>
      <c r="D225" s="14" t="s">
        <v>53</v>
      </c>
      <c r="E225" s="15">
        <f t="shared" si="19"/>
        <v>0</v>
      </c>
      <c r="F225" s="16">
        <f t="shared" si="20"/>
        <v>0</v>
      </c>
      <c r="G225" s="16">
        <f t="shared" si="21"/>
        <v>16</v>
      </c>
      <c r="H225" s="16">
        <f t="shared" si="22"/>
        <v>11.7</v>
      </c>
      <c r="I225" s="17" t="str">
        <f>IFERROR(VLOOKUP(C225,#REF!,8,FALSE),"")</f>
        <v/>
      </c>
      <c r="J225" s="18">
        <v>12000</v>
      </c>
      <c r="K225" s="18">
        <v>6000</v>
      </c>
      <c r="L225" s="17" t="str">
        <f>IFERROR(VLOOKUP(C225,#REF!,11,FALSE),"")</f>
        <v/>
      </c>
      <c r="M225" s="18">
        <v>0</v>
      </c>
      <c r="N225" s="19" t="s">
        <v>50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12000</v>
      </c>
      <c r="Y225" s="16">
        <v>16</v>
      </c>
      <c r="Z225" s="23">
        <v>11.7</v>
      </c>
      <c r="AA225" s="22">
        <v>750</v>
      </c>
      <c r="AB225" s="18">
        <v>1030</v>
      </c>
      <c r="AC225" s="24">
        <v>1.4</v>
      </c>
      <c r="AD225" s="25">
        <f t="shared" si="23"/>
        <v>100</v>
      </c>
      <c r="AE225" s="18">
        <v>4164</v>
      </c>
      <c r="AF225" s="18">
        <v>2580</v>
      </c>
      <c r="AG225" s="18">
        <v>2526</v>
      </c>
      <c r="AH225" s="18">
        <v>1680</v>
      </c>
      <c r="AI225" s="14" t="s">
        <v>44</v>
      </c>
    </row>
    <row r="226" spans="1:35" ht="16.5" customHeight="1">
      <c r="A226">
        <v>1972</v>
      </c>
      <c r="B226" s="12" t="str">
        <f t="shared" si="18"/>
        <v>None</v>
      </c>
      <c r="C226" s="13" t="s">
        <v>250</v>
      </c>
      <c r="D226" s="14" t="s">
        <v>49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0</v>
      </c>
      <c r="N226" s="19" t="s">
        <v>50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43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1973</v>
      </c>
      <c r="B227" s="12" t="str">
        <f t="shared" si="18"/>
        <v>OverStock</v>
      </c>
      <c r="C227" s="13" t="s">
        <v>251</v>
      </c>
      <c r="D227" s="14" t="s">
        <v>53</v>
      </c>
      <c r="E227" s="15">
        <f t="shared" si="19"/>
        <v>0</v>
      </c>
      <c r="F227" s="16">
        <f t="shared" si="20"/>
        <v>0</v>
      </c>
      <c r="G227" s="16">
        <f t="shared" si="21"/>
        <v>20.6</v>
      </c>
      <c r="H227" s="16">
        <f t="shared" si="22"/>
        <v>10</v>
      </c>
      <c r="I227" s="17" t="str">
        <f>IFERROR(VLOOKUP(C227,#REF!,8,FALSE),"")</f>
        <v/>
      </c>
      <c r="J227" s="18">
        <v>45000</v>
      </c>
      <c r="K227" s="18">
        <v>42500</v>
      </c>
      <c r="L227" s="17" t="str">
        <f>IFERROR(VLOOKUP(C227,#REF!,11,FALSE),"")</f>
        <v/>
      </c>
      <c r="M227" s="18">
        <v>0</v>
      </c>
      <c r="N227" s="19" t="s">
        <v>50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45000</v>
      </c>
      <c r="Y227" s="16">
        <v>20.6</v>
      </c>
      <c r="Z227" s="23">
        <v>10</v>
      </c>
      <c r="AA227" s="22">
        <v>2188</v>
      </c>
      <c r="AB227" s="18">
        <v>4513</v>
      </c>
      <c r="AC227" s="24">
        <v>2.1</v>
      </c>
      <c r="AD227" s="25">
        <f t="shared" si="23"/>
        <v>150</v>
      </c>
      <c r="AE227" s="18">
        <v>16392</v>
      </c>
      <c r="AF227" s="18">
        <v>13684</v>
      </c>
      <c r="AG227" s="18">
        <v>10538</v>
      </c>
      <c r="AH227" s="18">
        <v>9754</v>
      </c>
      <c r="AI227" s="14" t="s">
        <v>44</v>
      </c>
    </row>
    <row r="228" spans="1:35" ht="16.5" customHeight="1">
      <c r="A228">
        <v>8984</v>
      </c>
      <c r="B228" s="12" t="str">
        <f t="shared" si="18"/>
        <v>None</v>
      </c>
      <c r="C228" s="13" t="s">
        <v>252</v>
      </c>
      <c r="D228" s="14" t="s">
        <v>49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0</v>
      </c>
      <c r="N228" s="19" t="s">
        <v>39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0</v>
      </c>
      <c r="Y228" s="16" t="s">
        <v>39</v>
      </c>
      <c r="Z228" s="23" t="s">
        <v>39</v>
      </c>
      <c r="AA228" s="22">
        <v>0</v>
      </c>
      <c r="AB228" s="18">
        <v>0</v>
      </c>
      <c r="AC228" s="24" t="s">
        <v>43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1974</v>
      </c>
      <c r="B229" s="12" t="str">
        <f t="shared" si="18"/>
        <v>None</v>
      </c>
      <c r="C229" s="13" t="s">
        <v>253</v>
      </c>
      <c r="D229" s="14" t="s">
        <v>98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59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43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1975</v>
      </c>
      <c r="B230" s="12" t="str">
        <f t="shared" si="18"/>
        <v>Normal</v>
      </c>
      <c r="C230" s="13" t="s">
        <v>254</v>
      </c>
      <c r="D230" s="14" t="s">
        <v>53</v>
      </c>
      <c r="E230" s="15">
        <f t="shared" si="19"/>
        <v>0</v>
      </c>
      <c r="F230" s="16">
        <f t="shared" si="20"/>
        <v>0</v>
      </c>
      <c r="G230" s="16">
        <f t="shared" si="21"/>
        <v>16</v>
      </c>
      <c r="H230" s="16">
        <f t="shared" si="22"/>
        <v>0.9</v>
      </c>
      <c r="I230" s="17" t="str">
        <f>IFERROR(VLOOKUP(C230,#REF!,8,FALSE),"")</f>
        <v/>
      </c>
      <c r="J230" s="18">
        <v>180000</v>
      </c>
      <c r="K230" s="18">
        <v>180000</v>
      </c>
      <c r="L230" s="17" t="str">
        <f>IFERROR(VLOOKUP(C230,#REF!,11,FALSE),"")</f>
        <v/>
      </c>
      <c r="M230" s="18">
        <v>0</v>
      </c>
      <c r="N230" s="19" t="s">
        <v>50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180000</v>
      </c>
      <c r="Y230" s="16">
        <v>16</v>
      </c>
      <c r="Z230" s="23">
        <v>0.9</v>
      </c>
      <c r="AA230" s="22">
        <v>11250</v>
      </c>
      <c r="AB230" s="18">
        <v>193083</v>
      </c>
      <c r="AC230" s="24">
        <v>17.2</v>
      </c>
      <c r="AD230" s="25">
        <f t="shared" si="23"/>
        <v>150</v>
      </c>
      <c r="AE230" s="18">
        <v>0</v>
      </c>
      <c r="AF230" s="18">
        <v>413904</v>
      </c>
      <c r="AG230" s="18">
        <v>1323831</v>
      </c>
      <c r="AH230" s="18">
        <v>0</v>
      </c>
      <c r="AI230" s="14" t="s">
        <v>44</v>
      </c>
    </row>
    <row r="231" spans="1:35" ht="16.5" customHeight="1">
      <c r="A231">
        <v>1976</v>
      </c>
      <c r="B231" s="12" t="str">
        <f t="shared" si="18"/>
        <v>None</v>
      </c>
      <c r="C231" s="13" t="s">
        <v>255</v>
      </c>
      <c r="D231" s="14" t="s">
        <v>53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50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0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43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1977</v>
      </c>
      <c r="B232" s="12" t="str">
        <f t="shared" si="18"/>
        <v>None</v>
      </c>
      <c r="C232" s="13" t="s">
        <v>256</v>
      </c>
      <c r="D232" s="14" t="s">
        <v>53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0</v>
      </c>
      <c r="N232" s="19" t="s">
        <v>50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3001</v>
      </c>
      <c r="B233" s="12" t="str">
        <f t="shared" si="18"/>
        <v>Normal</v>
      </c>
      <c r="C233" s="13" t="s">
        <v>257</v>
      </c>
      <c r="D233" s="14" t="s">
        <v>53</v>
      </c>
      <c r="E233" s="15">
        <f t="shared" si="19"/>
        <v>3.6</v>
      </c>
      <c r="F233" s="16">
        <f t="shared" si="20"/>
        <v>5.8</v>
      </c>
      <c r="G233" s="16">
        <f t="shared" si="21"/>
        <v>6.4</v>
      </c>
      <c r="H233" s="16">
        <f t="shared" si="22"/>
        <v>10.5</v>
      </c>
      <c r="I233" s="17" t="str">
        <f>IFERROR(VLOOKUP(C233,#REF!,8,FALSE),"")</f>
        <v/>
      </c>
      <c r="J233" s="18">
        <v>1030000</v>
      </c>
      <c r="K233" s="18">
        <v>700000</v>
      </c>
      <c r="L233" s="17" t="str">
        <f>IFERROR(VLOOKUP(C233,#REF!,11,FALSE),"")</f>
        <v/>
      </c>
      <c r="M233" s="18">
        <v>570000</v>
      </c>
      <c r="N233" s="19" t="s">
        <v>50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570000</v>
      </c>
      <c r="U233" s="18">
        <v>0</v>
      </c>
      <c r="V233" s="18">
        <v>0</v>
      </c>
      <c r="W233" s="18">
        <v>0</v>
      </c>
      <c r="X233" s="22">
        <v>1600000</v>
      </c>
      <c r="Y233" s="16">
        <v>10</v>
      </c>
      <c r="Z233" s="23">
        <v>16.3</v>
      </c>
      <c r="AA233" s="22">
        <v>160000</v>
      </c>
      <c r="AB233" s="18">
        <v>98147</v>
      </c>
      <c r="AC233" s="24">
        <v>0.6</v>
      </c>
      <c r="AD233" s="25">
        <f t="shared" si="23"/>
        <v>100</v>
      </c>
      <c r="AE233" s="18">
        <v>142715</v>
      </c>
      <c r="AF233" s="18">
        <v>594910</v>
      </c>
      <c r="AG233" s="18">
        <v>176328</v>
      </c>
      <c r="AH233" s="18">
        <v>122987</v>
      </c>
      <c r="AI233" s="14" t="s">
        <v>44</v>
      </c>
    </row>
    <row r="234" spans="1:35" ht="16.5" customHeight="1">
      <c r="A234">
        <v>1978</v>
      </c>
      <c r="B234" s="12" t="str">
        <f t="shared" si="18"/>
        <v>Normal</v>
      </c>
      <c r="C234" s="13" t="s">
        <v>258</v>
      </c>
      <c r="D234" s="14" t="s">
        <v>49</v>
      </c>
      <c r="E234" s="15">
        <f t="shared" si="19"/>
        <v>13.3</v>
      </c>
      <c r="F234" s="16" t="str">
        <f t="shared" si="20"/>
        <v>--</v>
      </c>
      <c r="G234" s="16">
        <f t="shared" si="21"/>
        <v>2.7</v>
      </c>
      <c r="H234" s="16" t="str">
        <f t="shared" si="22"/>
        <v>--</v>
      </c>
      <c r="I234" s="17" t="str">
        <f>IFERROR(VLOOKUP(C234,#REF!,8,FALSE),"")</f>
        <v/>
      </c>
      <c r="J234" s="18">
        <v>2000</v>
      </c>
      <c r="K234" s="18">
        <v>2000</v>
      </c>
      <c r="L234" s="17" t="str">
        <f>IFERROR(VLOOKUP(C234,#REF!,11,FALSE),"")</f>
        <v/>
      </c>
      <c r="M234" s="18">
        <v>10000</v>
      </c>
      <c r="N234" s="19" t="s">
        <v>50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10000</v>
      </c>
      <c r="U234" s="18">
        <v>0</v>
      </c>
      <c r="V234" s="18">
        <v>0</v>
      </c>
      <c r="W234" s="18">
        <v>0</v>
      </c>
      <c r="X234" s="22">
        <v>12000</v>
      </c>
      <c r="Y234" s="16">
        <v>16</v>
      </c>
      <c r="Z234" s="23" t="s">
        <v>39</v>
      </c>
      <c r="AA234" s="22">
        <v>750</v>
      </c>
      <c r="AB234" s="18" t="s">
        <v>39</v>
      </c>
      <c r="AC234" s="24" t="s">
        <v>43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3998</v>
      </c>
      <c r="B235" s="12" t="str">
        <f t="shared" si="18"/>
        <v>FCST</v>
      </c>
      <c r="C235" s="13" t="s">
        <v>261</v>
      </c>
      <c r="D235" s="14" t="s">
        <v>49</v>
      </c>
      <c r="E235" s="15" t="str">
        <f t="shared" si="19"/>
        <v>前八週無拉料</v>
      </c>
      <c r="F235" s="16">
        <f t="shared" si="20"/>
        <v>0</v>
      </c>
      <c r="G235" s="16" t="str">
        <f t="shared" si="21"/>
        <v>--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39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 t="s">
        <v>39</v>
      </c>
      <c r="Z235" s="23">
        <v>0</v>
      </c>
      <c r="AA235" s="22">
        <v>0</v>
      </c>
      <c r="AB235" s="18">
        <v>209</v>
      </c>
      <c r="AC235" s="24" t="s">
        <v>62</v>
      </c>
      <c r="AD235" s="25" t="str">
        <f t="shared" si="23"/>
        <v>F</v>
      </c>
      <c r="AE235" s="18">
        <v>0</v>
      </c>
      <c r="AF235" s="18">
        <v>0</v>
      </c>
      <c r="AG235" s="18">
        <v>1880</v>
      </c>
      <c r="AH235" s="18">
        <v>0</v>
      </c>
      <c r="AI235" s="14" t="s">
        <v>44</v>
      </c>
    </row>
    <row r="236" spans="1:35" ht="16.5" customHeight="1">
      <c r="A236">
        <v>1944</v>
      </c>
      <c r="B236" s="12" t="str">
        <f t="shared" si="18"/>
        <v>None</v>
      </c>
      <c r="C236" s="13" t="s">
        <v>263</v>
      </c>
      <c r="D236" s="14" t="s">
        <v>49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50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43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1945</v>
      </c>
      <c r="B237" s="12" t="str">
        <f t="shared" si="18"/>
        <v>None</v>
      </c>
      <c r="C237" s="13" t="s">
        <v>266</v>
      </c>
      <c r="D237" s="14" t="s">
        <v>267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59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43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1946</v>
      </c>
      <c r="B238" s="12" t="str">
        <f t="shared" si="18"/>
        <v>Normal</v>
      </c>
      <c r="C238" s="13" t="s">
        <v>268</v>
      </c>
      <c r="D238" s="14" t="s">
        <v>267</v>
      </c>
      <c r="E238" s="15">
        <f t="shared" si="19"/>
        <v>2.4</v>
      </c>
      <c r="F238" s="16">
        <f t="shared" si="20"/>
        <v>0.9</v>
      </c>
      <c r="G238" s="16">
        <f t="shared" si="21"/>
        <v>0</v>
      </c>
      <c r="H238" s="16">
        <f t="shared" si="22"/>
        <v>0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9400</v>
      </c>
      <c r="N238" s="19" t="s">
        <v>59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9400</v>
      </c>
      <c r="U238" s="18">
        <v>0</v>
      </c>
      <c r="V238" s="18">
        <v>0</v>
      </c>
      <c r="W238" s="18">
        <v>0</v>
      </c>
      <c r="X238" s="22">
        <v>9400</v>
      </c>
      <c r="Y238" s="16">
        <v>2.4</v>
      </c>
      <c r="Z238" s="23">
        <v>0.9</v>
      </c>
      <c r="AA238" s="22">
        <v>4000</v>
      </c>
      <c r="AB238" s="18">
        <v>10590</v>
      </c>
      <c r="AC238" s="24">
        <v>2.6</v>
      </c>
      <c r="AD238" s="25">
        <f t="shared" si="23"/>
        <v>150</v>
      </c>
      <c r="AE238" s="18">
        <v>65834</v>
      </c>
      <c r="AF238" s="18">
        <v>13274</v>
      </c>
      <c r="AG238" s="18">
        <v>39194</v>
      </c>
      <c r="AH238" s="18">
        <v>22994</v>
      </c>
      <c r="AI238" s="14" t="s">
        <v>44</v>
      </c>
    </row>
    <row r="239" spans="1:35" ht="16.5" customHeight="1">
      <c r="A239">
        <v>1947</v>
      </c>
      <c r="B239" s="12" t="str">
        <f t="shared" si="18"/>
        <v>FCST</v>
      </c>
      <c r="C239" s="13" t="s">
        <v>269</v>
      </c>
      <c r="D239" s="14" t="s">
        <v>267</v>
      </c>
      <c r="E239" s="15" t="str">
        <f t="shared" si="19"/>
        <v>前八週無拉料</v>
      </c>
      <c r="F239" s="16">
        <f t="shared" si="20"/>
        <v>2.2999999999999998</v>
      </c>
      <c r="G239" s="16" t="str">
        <f t="shared" si="21"/>
        <v>--</v>
      </c>
      <c r="H239" s="16">
        <f t="shared" si="22"/>
        <v>26.8</v>
      </c>
      <c r="I239" s="17" t="str">
        <f>IFERROR(VLOOKUP(C239,#REF!,8,FALSE),"")</f>
        <v/>
      </c>
      <c r="J239" s="18">
        <v>70000</v>
      </c>
      <c r="K239" s="18">
        <v>32000</v>
      </c>
      <c r="L239" s="17" t="str">
        <f>IFERROR(VLOOKUP(C239,#REF!,11,FALSE),"")</f>
        <v/>
      </c>
      <c r="M239" s="18">
        <v>6000</v>
      </c>
      <c r="N239" s="19" t="s">
        <v>59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6000</v>
      </c>
      <c r="U239" s="18">
        <v>0</v>
      </c>
      <c r="V239" s="18">
        <v>0</v>
      </c>
      <c r="W239" s="18">
        <v>0</v>
      </c>
      <c r="X239" s="22">
        <v>76000</v>
      </c>
      <c r="Y239" s="16" t="s">
        <v>39</v>
      </c>
      <c r="Z239" s="23">
        <v>29.1</v>
      </c>
      <c r="AA239" s="22">
        <v>0</v>
      </c>
      <c r="AB239" s="18">
        <v>2609</v>
      </c>
      <c r="AC239" s="24" t="s">
        <v>62</v>
      </c>
      <c r="AD239" s="25" t="str">
        <f t="shared" si="23"/>
        <v>F</v>
      </c>
      <c r="AE239" s="18">
        <v>6180</v>
      </c>
      <c r="AF239" s="18">
        <v>17300</v>
      </c>
      <c r="AG239" s="18">
        <v>5690</v>
      </c>
      <c r="AH239" s="18">
        <v>5690</v>
      </c>
      <c r="AI239" s="14" t="s">
        <v>44</v>
      </c>
    </row>
    <row r="240" spans="1:35" ht="16.5" customHeight="1">
      <c r="A240">
        <v>1948</v>
      </c>
      <c r="B240" s="12" t="str">
        <f t="shared" si="18"/>
        <v>Normal</v>
      </c>
      <c r="C240" s="13" t="s">
        <v>270</v>
      </c>
      <c r="D240" s="14" t="s">
        <v>267</v>
      </c>
      <c r="E240" s="15">
        <f t="shared" si="19"/>
        <v>5.3</v>
      </c>
      <c r="F240" s="16">
        <f t="shared" si="20"/>
        <v>2.2999999999999998</v>
      </c>
      <c r="G240" s="16">
        <f t="shared" si="21"/>
        <v>0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12015</v>
      </c>
      <c r="N240" s="19" t="s">
        <v>59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12015</v>
      </c>
      <c r="U240" s="18">
        <v>0</v>
      </c>
      <c r="V240" s="18">
        <v>0</v>
      </c>
      <c r="W240" s="18">
        <v>0</v>
      </c>
      <c r="X240" s="22">
        <v>12015</v>
      </c>
      <c r="Y240" s="16">
        <v>5.3</v>
      </c>
      <c r="Z240" s="23">
        <v>2.2999999999999998</v>
      </c>
      <c r="AA240" s="22">
        <v>2250</v>
      </c>
      <c r="AB240" s="18">
        <v>5295</v>
      </c>
      <c r="AC240" s="24">
        <v>2.4</v>
      </c>
      <c r="AD240" s="25">
        <f t="shared" si="23"/>
        <v>150</v>
      </c>
      <c r="AE240" s="18">
        <v>33003</v>
      </c>
      <c r="AF240" s="18">
        <v>6551</v>
      </c>
      <c r="AG240" s="18">
        <v>19511</v>
      </c>
      <c r="AH240" s="18">
        <v>11411</v>
      </c>
      <c r="AI240" s="14" t="s">
        <v>44</v>
      </c>
    </row>
    <row r="241" spans="1:35" ht="16.5" customHeight="1">
      <c r="A241">
        <v>1949</v>
      </c>
      <c r="B241" s="12" t="str">
        <f t="shared" si="18"/>
        <v>OverStock</v>
      </c>
      <c r="C241" s="13" t="s">
        <v>271</v>
      </c>
      <c r="D241" s="14" t="s">
        <v>267</v>
      </c>
      <c r="E241" s="15">
        <f t="shared" si="19"/>
        <v>12</v>
      </c>
      <c r="F241" s="16">
        <f t="shared" si="20"/>
        <v>1.9</v>
      </c>
      <c r="G241" s="16">
        <f t="shared" si="21"/>
        <v>46</v>
      </c>
      <c r="H241" s="16">
        <f t="shared" si="22"/>
        <v>7.5</v>
      </c>
      <c r="I241" s="17" t="str">
        <f>IFERROR(VLOOKUP(C241,#REF!,8,FALSE),"")</f>
        <v/>
      </c>
      <c r="J241" s="18">
        <v>46000</v>
      </c>
      <c r="K241" s="18">
        <v>10000</v>
      </c>
      <c r="L241" s="17" t="str">
        <f>IFERROR(VLOOKUP(C241,#REF!,11,FALSE),"")</f>
        <v/>
      </c>
      <c r="M241" s="18">
        <v>12000</v>
      </c>
      <c r="N241" s="19" t="s">
        <v>59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12000</v>
      </c>
      <c r="U241" s="18">
        <v>0</v>
      </c>
      <c r="V241" s="18">
        <v>0</v>
      </c>
      <c r="W241" s="18">
        <v>0</v>
      </c>
      <c r="X241" s="22">
        <v>58000</v>
      </c>
      <c r="Y241" s="16">
        <v>58</v>
      </c>
      <c r="Z241" s="23">
        <v>9.4</v>
      </c>
      <c r="AA241" s="22">
        <v>1000</v>
      </c>
      <c r="AB241" s="18">
        <v>6161</v>
      </c>
      <c r="AC241" s="24">
        <v>6.2</v>
      </c>
      <c r="AD241" s="25">
        <f t="shared" si="23"/>
        <v>150</v>
      </c>
      <c r="AE241" s="18">
        <v>17126</v>
      </c>
      <c r="AF241" s="18">
        <v>25320</v>
      </c>
      <c r="AG241" s="18">
        <v>36040</v>
      </c>
      <c r="AH241" s="18">
        <v>43040</v>
      </c>
      <c r="AI241" s="14" t="s">
        <v>44</v>
      </c>
    </row>
    <row r="242" spans="1:35" ht="16.5" customHeight="1">
      <c r="A242">
        <v>3174</v>
      </c>
      <c r="B242" s="12" t="str">
        <f t="shared" si="18"/>
        <v>None</v>
      </c>
      <c r="C242" s="13" t="s">
        <v>272</v>
      </c>
      <c r="D242" s="14" t="s">
        <v>267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19" t="s">
        <v>59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1950</v>
      </c>
      <c r="B243" s="12" t="str">
        <f t="shared" si="18"/>
        <v>FCST</v>
      </c>
      <c r="C243" s="13" t="s">
        <v>274</v>
      </c>
      <c r="D243" s="14" t="s">
        <v>267</v>
      </c>
      <c r="E243" s="15" t="str">
        <f t="shared" si="19"/>
        <v>前八週無拉料</v>
      </c>
      <c r="F243" s="16">
        <f t="shared" si="20"/>
        <v>0</v>
      </c>
      <c r="G243" s="16" t="str">
        <f t="shared" si="21"/>
        <v>--</v>
      </c>
      <c r="H243" s="16">
        <f t="shared" si="22"/>
        <v>0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0</v>
      </c>
      <c r="N243" s="19" t="s">
        <v>59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0</v>
      </c>
      <c r="Y243" s="16" t="s">
        <v>39</v>
      </c>
      <c r="Z243" s="23">
        <v>0</v>
      </c>
      <c r="AA243" s="22">
        <v>0</v>
      </c>
      <c r="AB243" s="18">
        <v>8001</v>
      </c>
      <c r="AC243" s="24" t="s">
        <v>62</v>
      </c>
      <c r="AD243" s="25" t="str">
        <f t="shared" si="23"/>
        <v>F</v>
      </c>
      <c r="AE243" s="18">
        <v>0</v>
      </c>
      <c r="AF243" s="18">
        <v>24000</v>
      </c>
      <c r="AG243" s="18">
        <v>60000</v>
      </c>
      <c r="AH243" s="18">
        <v>48000</v>
      </c>
      <c r="AI243" s="14" t="s">
        <v>44</v>
      </c>
    </row>
    <row r="244" spans="1:35" ht="16.5" customHeight="1">
      <c r="A244">
        <v>1951</v>
      </c>
      <c r="B244" s="12" t="str">
        <f t="shared" si="18"/>
        <v>Normal</v>
      </c>
      <c r="C244" s="13" t="s">
        <v>275</v>
      </c>
      <c r="D244" s="14" t="s">
        <v>267</v>
      </c>
      <c r="E244" s="15">
        <f t="shared" si="19"/>
        <v>13.3</v>
      </c>
      <c r="F244" s="16" t="str">
        <f t="shared" si="20"/>
        <v>--</v>
      </c>
      <c r="G244" s="16">
        <f t="shared" si="21"/>
        <v>0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60000</v>
      </c>
      <c r="N244" s="19" t="s">
        <v>59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60000</v>
      </c>
      <c r="U244" s="18">
        <v>0</v>
      </c>
      <c r="V244" s="18">
        <v>0</v>
      </c>
      <c r="W244" s="18">
        <v>0</v>
      </c>
      <c r="X244" s="22">
        <v>60000</v>
      </c>
      <c r="Y244" s="16">
        <v>13.3</v>
      </c>
      <c r="Z244" s="23" t="s">
        <v>39</v>
      </c>
      <c r="AA244" s="22">
        <v>4500</v>
      </c>
      <c r="AB244" s="18" t="s">
        <v>39</v>
      </c>
      <c r="AC244" s="24" t="s">
        <v>43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1953</v>
      </c>
      <c r="B245" s="12" t="str">
        <f t="shared" si="18"/>
        <v>OverStock</v>
      </c>
      <c r="C245" s="13" t="s">
        <v>276</v>
      </c>
      <c r="D245" s="14" t="s">
        <v>267</v>
      </c>
      <c r="E245" s="15">
        <f t="shared" si="19"/>
        <v>1.5</v>
      </c>
      <c r="F245" s="16">
        <f t="shared" si="20"/>
        <v>0.3</v>
      </c>
      <c r="G245" s="16">
        <f t="shared" si="21"/>
        <v>27.3</v>
      </c>
      <c r="H245" s="16">
        <f t="shared" si="22"/>
        <v>6</v>
      </c>
      <c r="I245" s="17" t="str">
        <f>IFERROR(VLOOKUP(C245,#REF!,8,FALSE),"")</f>
        <v/>
      </c>
      <c r="J245" s="18">
        <v>977280</v>
      </c>
      <c r="K245" s="18">
        <v>905360</v>
      </c>
      <c r="L245" s="17" t="str">
        <f>IFERROR(VLOOKUP(C245,#REF!,11,FALSE),"")</f>
        <v/>
      </c>
      <c r="M245" s="18">
        <v>52800</v>
      </c>
      <c r="N245" s="19" t="s">
        <v>59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52800</v>
      </c>
      <c r="U245" s="18">
        <v>0</v>
      </c>
      <c r="V245" s="18">
        <v>0</v>
      </c>
      <c r="W245" s="18">
        <v>0</v>
      </c>
      <c r="X245" s="22">
        <v>1030080</v>
      </c>
      <c r="Y245" s="16">
        <v>28.8</v>
      </c>
      <c r="Z245" s="23">
        <v>6.3</v>
      </c>
      <c r="AA245" s="22">
        <v>35760</v>
      </c>
      <c r="AB245" s="18">
        <v>162652</v>
      </c>
      <c r="AC245" s="24">
        <v>4.5</v>
      </c>
      <c r="AD245" s="25">
        <f t="shared" si="23"/>
        <v>150</v>
      </c>
      <c r="AE245" s="18">
        <v>540408</v>
      </c>
      <c r="AF245" s="18">
        <v>556066</v>
      </c>
      <c r="AG245" s="18">
        <v>1160720</v>
      </c>
      <c r="AH245" s="18">
        <v>1450877</v>
      </c>
      <c r="AI245" s="14" t="s">
        <v>44</v>
      </c>
    </row>
    <row r="246" spans="1:35" ht="16.5" customHeight="1">
      <c r="A246">
        <v>1954</v>
      </c>
      <c r="B246" s="12" t="str">
        <f t="shared" si="18"/>
        <v>Normal</v>
      </c>
      <c r="C246" s="13" t="s">
        <v>278</v>
      </c>
      <c r="D246" s="14" t="s">
        <v>146</v>
      </c>
      <c r="E246" s="15">
        <f t="shared" si="19"/>
        <v>0</v>
      </c>
      <c r="F246" s="16">
        <f t="shared" si="20"/>
        <v>0</v>
      </c>
      <c r="G246" s="16">
        <f t="shared" si="21"/>
        <v>14</v>
      </c>
      <c r="H246" s="16">
        <f t="shared" si="22"/>
        <v>7.4</v>
      </c>
      <c r="I246" s="17" t="str">
        <f>IFERROR(VLOOKUP(C246,#REF!,8,FALSE),"")</f>
        <v/>
      </c>
      <c r="J246" s="18">
        <v>21000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59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21000</v>
      </c>
      <c r="Y246" s="16">
        <v>14</v>
      </c>
      <c r="Z246" s="23">
        <v>7.4</v>
      </c>
      <c r="AA246" s="22">
        <v>1500</v>
      </c>
      <c r="AB246" s="18">
        <v>2820</v>
      </c>
      <c r="AC246" s="24">
        <v>1.9</v>
      </c>
      <c r="AD246" s="25">
        <f t="shared" si="23"/>
        <v>100</v>
      </c>
      <c r="AE246" s="18">
        <v>10816</v>
      </c>
      <c r="AF246" s="18">
        <v>7570</v>
      </c>
      <c r="AG246" s="18">
        <v>6998</v>
      </c>
      <c r="AH246" s="18">
        <v>5240</v>
      </c>
      <c r="AI246" s="14" t="s">
        <v>44</v>
      </c>
    </row>
    <row r="247" spans="1:35" ht="16.5" customHeight="1">
      <c r="A247">
        <v>1955</v>
      </c>
      <c r="B247" s="12" t="str">
        <f t="shared" si="18"/>
        <v>Normal</v>
      </c>
      <c r="C247" s="13" t="s">
        <v>279</v>
      </c>
      <c r="D247" s="14" t="s">
        <v>146</v>
      </c>
      <c r="E247" s="15">
        <f t="shared" si="19"/>
        <v>0</v>
      </c>
      <c r="F247" s="16">
        <f t="shared" si="20"/>
        <v>0</v>
      </c>
      <c r="G247" s="16">
        <f t="shared" si="21"/>
        <v>2.7</v>
      </c>
      <c r="H247" s="16">
        <f t="shared" si="22"/>
        <v>2.9</v>
      </c>
      <c r="I247" s="17" t="str">
        <f>IFERROR(VLOOKUP(C247,#REF!,8,FALSE),"")</f>
        <v/>
      </c>
      <c r="J247" s="18">
        <v>3000</v>
      </c>
      <c r="K247" s="18">
        <v>3000</v>
      </c>
      <c r="L247" s="17" t="str">
        <f>IFERROR(VLOOKUP(C247,#REF!,11,FALSE),"")</f>
        <v/>
      </c>
      <c r="M247" s="18">
        <v>0</v>
      </c>
      <c r="N247" s="19" t="s">
        <v>59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3000</v>
      </c>
      <c r="Y247" s="16">
        <v>2.7</v>
      </c>
      <c r="Z247" s="23">
        <v>2.9</v>
      </c>
      <c r="AA247" s="22">
        <v>1125</v>
      </c>
      <c r="AB247" s="18">
        <v>1052</v>
      </c>
      <c r="AC247" s="24">
        <v>0.9</v>
      </c>
      <c r="AD247" s="25">
        <f t="shared" si="23"/>
        <v>100</v>
      </c>
      <c r="AE247" s="18">
        <v>4562</v>
      </c>
      <c r="AF247" s="18">
        <v>3568</v>
      </c>
      <c r="AG247" s="18">
        <v>1340</v>
      </c>
      <c r="AH247" s="18">
        <v>612</v>
      </c>
      <c r="AI247" s="14" t="s">
        <v>44</v>
      </c>
    </row>
    <row r="248" spans="1:35" ht="16.5" customHeight="1">
      <c r="A248">
        <v>1956</v>
      </c>
      <c r="B248" s="12" t="str">
        <f t="shared" si="18"/>
        <v>None</v>
      </c>
      <c r="C248" s="13" t="s">
        <v>280</v>
      </c>
      <c r="D248" s="14" t="s">
        <v>53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0</v>
      </c>
      <c r="N248" s="19" t="s">
        <v>55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5134</v>
      </c>
      <c r="B249" s="12" t="str">
        <f t="shared" si="18"/>
        <v>Normal</v>
      </c>
      <c r="C249" s="13" t="s">
        <v>283</v>
      </c>
      <c r="D249" s="14" t="s">
        <v>282</v>
      </c>
      <c r="E249" s="15">
        <f t="shared" si="19"/>
        <v>0</v>
      </c>
      <c r="F249" s="16">
        <f t="shared" si="20"/>
        <v>0</v>
      </c>
      <c r="G249" s="16">
        <f t="shared" si="21"/>
        <v>13.5</v>
      </c>
      <c r="H249" s="16">
        <f t="shared" si="22"/>
        <v>11</v>
      </c>
      <c r="I249" s="17" t="str">
        <f>IFERROR(VLOOKUP(C249,#REF!,8,FALSE),"")</f>
        <v/>
      </c>
      <c r="J249" s="18">
        <v>125150</v>
      </c>
      <c r="K249" s="18">
        <v>122527</v>
      </c>
      <c r="L249" s="17" t="str">
        <f>IFERROR(VLOOKUP(C249,#REF!,11,FALSE),"")</f>
        <v/>
      </c>
      <c r="M249" s="18">
        <v>0</v>
      </c>
      <c r="N249" s="19" t="s">
        <v>59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125150</v>
      </c>
      <c r="Y249" s="16">
        <v>13.5</v>
      </c>
      <c r="Z249" s="23">
        <v>11</v>
      </c>
      <c r="AA249" s="22">
        <v>9265</v>
      </c>
      <c r="AB249" s="18">
        <v>11408</v>
      </c>
      <c r="AC249" s="24">
        <v>1.2</v>
      </c>
      <c r="AD249" s="25">
        <f t="shared" si="23"/>
        <v>100</v>
      </c>
      <c r="AE249" s="18">
        <v>17829</v>
      </c>
      <c r="AF249" s="18">
        <v>54840</v>
      </c>
      <c r="AG249" s="18">
        <v>30000</v>
      </c>
      <c r="AH249" s="18">
        <v>30000</v>
      </c>
      <c r="AI249" s="14" t="s">
        <v>44</v>
      </c>
    </row>
    <row r="250" spans="1:35" ht="16.5" customHeight="1">
      <c r="A250">
        <v>5135</v>
      </c>
      <c r="B250" s="12" t="str">
        <f t="shared" si="18"/>
        <v>OverStock</v>
      </c>
      <c r="C250" s="13" t="s">
        <v>284</v>
      </c>
      <c r="D250" s="14" t="s">
        <v>282</v>
      </c>
      <c r="E250" s="15">
        <f t="shared" si="19"/>
        <v>1.2</v>
      </c>
      <c r="F250" s="16">
        <f t="shared" si="20"/>
        <v>0.7</v>
      </c>
      <c r="G250" s="16">
        <f t="shared" si="21"/>
        <v>21.5</v>
      </c>
      <c r="H250" s="16">
        <f t="shared" si="22"/>
        <v>12</v>
      </c>
      <c r="I250" s="17" t="str">
        <f>IFERROR(VLOOKUP(C250,#REF!,8,FALSE),"")</f>
        <v/>
      </c>
      <c r="J250" s="18">
        <v>3199230</v>
      </c>
      <c r="K250" s="18">
        <v>1625000</v>
      </c>
      <c r="L250" s="17" t="str">
        <f>IFERROR(VLOOKUP(C250,#REF!,11,FALSE),"")</f>
        <v/>
      </c>
      <c r="M250" s="18">
        <v>180000</v>
      </c>
      <c r="N250" s="19" t="s">
        <v>59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180000</v>
      </c>
      <c r="U250" s="18">
        <v>0</v>
      </c>
      <c r="V250" s="18">
        <v>0</v>
      </c>
      <c r="W250" s="18">
        <v>0</v>
      </c>
      <c r="X250" s="22">
        <v>3379230</v>
      </c>
      <c r="Y250" s="16">
        <v>22.7</v>
      </c>
      <c r="Z250" s="23">
        <v>12.7</v>
      </c>
      <c r="AA250" s="22">
        <v>148846</v>
      </c>
      <c r="AB250" s="18">
        <v>266257</v>
      </c>
      <c r="AC250" s="24">
        <v>1.8</v>
      </c>
      <c r="AD250" s="25">
        <f t="shared" si="23"/>
        <v>100</v>
      </c>
      <c r="AE250" s="18">
        <v>570519</v>
      </c>
      <c r="AF250" s="18">
        <v>954882</v>
      </c>
      <c r="AG250" s="18">
        <v>870912</v>
      </c>
      <c r="AH250" s="18">
        <v>762048</v>
      </c>
      <c r="AI250" s="14" t="s">
        <v>44</v>
      </c>
    </row>
    <row r="251" spans="1:35" ht="16.5" customHeight="1">
      <c r="A251">
        <v>1957</v>
      </c>
      <c r="B251" s="12" t="str">
        <f t="shared" si="18"/>
        <v>Normal</v>
      </c>
      <c r="C251" s="13" t="s">
        <v>285</v>
      </c>
      <c r="D251" s="14" t="s">
        <v>282</v>
      </c>
      <c r="E251" s="15">
        <f t="shared" si="19"/>
        <v>8.6</v>
      </c>
      <c r="F251" s="16">
        <f t="shared" si="20"/>
        <v>7.3</v>
      </c>
      <c r="G251" s="16">
        <f t="shared" si="21"/>
        <v>0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45000</v>
      </c>
      <c r="N251" s="19" t="s">
        <v>59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45000</v>
      </c>
      <c r="U251" s="18">
        <v>0</v>
      </c>
      <c r="V251" s="18">
        <v>0</v>
      </c>
      <c r="W251" s="18">
        <v>0</v>
      </c>
      <c r="X251" s="22">
        <v>45000</v>
      </c>
      <c r="Y251" s="16">
        <v>8.6</v>
      </c>
      <c r="Z251" s="23">
        <v>7.3</v>
      </c>
      <c r="AA251" s="22">
        <v>5250</v>
      </c>
      <c r="AB251" s="18">
        <v>6195</v>
      </c>
      <c r="AC251" s="24">
        <v>1.2</v>
      </c>
      <c r="AD251" s="25">
        <f t="shared" si="23"/>
        <v>100</v>
      </c>
      <c r="AE251" s="18">
        <v>33074</v>
      </c>
      <c r="AF251" s="18">
        <v>6480</v>
      </c>
      <c r="AG251" s="18">
        <v>16200</v>
      </c>
      <c r="AH251" s="18">
        <v>0</v>
      </c>
      <c r="AI251" s="14" t="s">
        <v>44</v>
      </c>
    </row>
    <row r="252" spans="1:35" ht="16.5" customHeight="1">
      <c r="A252">
        <v>1958</v>
      </c>
      <c r="B252" s="12" t="str">
        <f t="shared" si="18"/>
        <v>Normal</v>
      </c>
      <c r="C252" s="13" t="s">
        <v>286</v>
      </c>
      <c r="D252" s="14" t="s">
        <v>282</v>
      </c>
      <c r="E252" s="15">
        <f t="shared" si="19"/>
        <v>4.5999999999999996</v>
      </c>
      <c r="F252" s="16">
        <f t="shared" si="20"/>
        <v>3.9</v>
      </c>
      <c r="G252" s="16">
        <f t="shared" si="21"/>
        <v>1.7</v>
      </c>
      <c r="H252" s="16">
        <f t="shared" si="22"/>
        <v>1.5</v>
      </c>
      <c r="I252" s="17" t="str">
        <f>IFERROR(VLOOKUP(C252,#REF!,8,FALSE),"")</f>
        <v/>
      </c>
      <c r="J252" s="18">
        <v>9000</v>
      </c>
      <c r="K252" s="18">
        <v>9000</v>
      </c>
      <c r="L252" s="17" t="str">
        <f>IFERROR(VLOOKUP(C252,#REF!,11,FALSE),"")</f>
        <v/>
      </c>
      <c r="M252" s="18">
        <v>24000</v>
      </c>
      <c r="N252" s="19" t="s">
        <v>59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24000</v>
      </c>
      <c r="U252" s="18">
        <v>0</v>
      </c>
      <c r="V252" s="18">
        <v>0</v>
      </c>
      <c r="W252" s="18">
        <v>0</v>
      </c>
      <c r="X252" s="22">
        <v>33000</v>
      </c>
      <c r="Y252" s="16">
        <v>6.3</v>
      </c>
      <c r="Z252" s="23">
        <v>5.3</v>
      </c>
      <c r="AA252" s="22">
        <v>5250</v>
      </c>
      <c r="AB252" s="18">
        <v>6195</v>
      </c>
      <c r="AC252" s="24">
        <v>1.2</v>
      </c>
      <c r="AD252" s="25">
        <f t="shared" si="23"/>
        <v>100</v>
      </c>
      <c r="AE252" s="18">
        <v>33074</v>
      </c>
      <c r="AF252" s="18">
        <v>6480</v>
      </c>
      <c r="AG252" s="18">
        <v>16200</v>
      </c>
      <c r="AH252" s="18">
        <v>0</v>
      </c>
      <c r="AI252" s="14" t="s">
        <v>44</v>
      </c>
    </row>
    <row r="253" spans="1:35" ht="16.5" customHeight="1">
      <c r="A253">
        <v>4331</v>
      </c>
      <c r="B253" s="12" t="str">
        <f t="shared" si="18"/>
        <v>ZeroZero</v>
      </c>
      <c r="C253" s="13" t="s">
        <v>287</v>
      </c>
      <c r="D253" s="14" t="s">
        <v>282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1000</v>
      </c>
      <c r="N253" s="19" t="s">
        <v>39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1000</v>
      </c>
      <c r="U253" s="18">
        <v>0</v>
      </c>
      <c r="V253" s="18">
        <v>0</v>
      </c>
      <c r="W253" s="18">
        <v>0</v>
      </c>
      <c r="X253" s="22">
        <v>1000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43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1961</v>
      </c>
      <c r="B254" s="12" t="str">
        <f t="shared" si="18"/>
        <v>Normal</v>
      </c>
      <c r="C254" s="13" t="s">
        <v>288</v>
      </c>
      <c r="D254" s="14" t="s">
        <v>282</v>
      </c>
      <c r="E254" s="15">
        <f t="shared" si="19"/>
        <v>1.3</v>
      </c>
      <c r="F254" s="16">
        <f t="shared" si="20"/>
        <v>0.8</v>
      </c>
      <c r="G254" s="16">
        <f t="shared" si="21"/>
        <v>4</v>
      </c>
      <c r="H254" s="16">
        <f t="shared" si="22"/>
        <v>2.4</v>
      </c>
      <c r="I254" s="17" t="str">
        <f>IFERROR(VLOOKUP(C254,#REF!,8,FALSE),"")</f>
        <v/>
      </c>
      <c r="J254" s="18">
        <v>15000</v>
      </c>
      <c r="K254" s="18">
        <v>15000</v>
      </c>
      <c r="L254" s="17" t="str">
        <f>IFERROR(VLOOKUP(C254,#REF!,11,FALSE),"")</f>
        <v/>
      </c>
      <c r="M254" s="18">
        <v>5000</v>
      </c>
      <c r="N254" s="19" t="s">
        <v>59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5000</v>
      </c>
      <c r="U254" s="18">
        <v>0</v>
      </c>
      <c r="V254" s="18">
        <v>0</v>
      </c>
      <c r="W254" s="18">
        <v>0</v>
      </c>
      <c r="X254" s="22">
        <v>20000</v>
      </c>
      <c r="Y254" s="16">
        <v>5.3</v>
      </c>
      <c r="Z254" s="23">
        <v>3.2</v>
      </c>
      <c r="AA254" s="22">
        <v>3750</v>
      </c>
      <c r="AB254" s="18">
        <v>6195</v>
      </c>
      <c r="AC254" s="24">
        <v>1.7</v>
      </c>
      <c r="AD254" s="25">
        <f t="shared" si="23"/>
        <v>100</v>
      </c>
      <c r="AE254" s="18">
        <v>33074</v>
      </c>
      <c r="AF254" s="18">
        <v>6480</v>
      </c>
      <c r="AG254" s="18">
        <v>16200</v>
      </c>
      <c r="AH254" s="18">
        <v>0</v>
      </c>
      <c r="AI254" s="14" t="s">
        <v>44</v>
      </c>
    </row>
    <row r="255" spans="1:35" ht="16.5" customHeight="1">
      <c r="A255">
        <v>8766</v>
      </c>
      <c r="B255" s="12" t="str">
        <f t="shared" si="18"/>
        <v>OverStock</v>
      </c>
      <c r="C255" s="13" t="s">
        <v>289</v>
      </c>
      <c r="D255" s="14" t="s">
        <v>282</v>
      </c>
      <c r="E255" s="15">
        <f t="shared" si="19"/>
        <v>2.9</v>
      </c>
      <c r="F255" s="16">
        <f t="shared" si="20"/>
        <v>1.7</v>
      </c>
      <c r="G255" s="16">
        <f t="shared" si="21"/>
        <v>20.9</v>
      </c>
      <c r="H255" s="16">
        <f t="shared" si="22"/>
        <v>12</v>
      </c>
      <c r="I255" s="17" t="str">
        <f>IFERROR(VLOOKUP(C255,#REF!,8,FALSE),"")</f>
        <v/>
      </c>
      <c r="J255" s="18">
        <v>483000</v>
      </c>
      <c r="K255" s="18">
        <v>390000</v>
      </c>
      <c r="L255" s="17" t="str">
        <f>IFERROR(VLOOKUP(C255,#REF!,11,FALSE),"")</f>
        <v/>
      </c>
      <c r="M255" s="18">
        <v>67000</v>
      </c>
      <c r="N255" s="19" t="s">
        <v>59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67000</v>
      </c>
      <c r="U255" s="18">
        <v>0</v>
      </c>
      <c r="V255" s="18">
        <v>0</v>
      </c>
      <c r="W255" s="18">
        <v>0</v>
      </c>
      <c r="X255" s="22">
        <v>550000</v>
      </c>
      <c r="Y255" s="16">
        <v>23.8</v>
      </c>
      <c r="Z255" s="23">
        <v>13.7</v>
      </c>
      <c r="AA255" s="22">
        <v>23125</v>
      </c>
      <c r="AB255" s="18">
        <v>40242</v>
      </c>
      <c r="AC255" s="24">
        <v>1.7</v>
      </c>
      <c r="AD255" s="25">
        <f t="shared" si="23"/>
        <v>100</v>
      </c>
      <c r="AE255" s="18">
        <v>61902</v>
      </c>
      <c r="AF255" s="18">
        <v>300276</v>
      </c>
      <c r="AG255" s="18">
        <v>0</v>
      </c>
      <c r="AH255" s="18">
        <v>156240</v>
      </c>
      <c r="AI255" s="14" t="s">
        <v>44</v>
      </c>
    </row>
    <row r="256" spans="1:35" ht="16.5" customHeight="1">
      <c r="A256">
        <v>5609</v>
      </c>
      <c r="B256" s="12" t="str">
        <f t="shared" si="18"/>
        <v>OverStock</v>
      </c>
      <c r="C256" s="13" t="s">
        <v>290</v>
      </c>
      <c r="D256" s="14" t="s">
        <v>282</v>
      </c>
      <c r="E256" s="15">
        <f t="shared" si="19"/>
        <v>5.0999999999999996</v>
      </c>
      <c r="F256" s="16">
        <f t="shared" si="20"/>
        <v>2.4</v>
      </c>
      <c r="G256" s="16">
        <f t="shared" si="21"/>
        <v>24</v>
      </c>
      <c r="H256" s="16">
        <f t="shared" si="22"/>
        <v>11.2</v>
      </c>
      <c r="I256" s="17" t="str">
        <f>IFERROR(VLOOKUP(C256,#REF!,8,FALSE),"")</f>
        <v/>
      </c>
      <c r="J256" s="18">
        <v>450000</v>
      </c>
      <c r="K256" s="18">
        <v>366000</v>
      </c>
      <c r="L256" s="17" t="str">
        <f>IFERROR(VLOOKUP(C256,#REF!,11,FALSE),"")</f>
        <v/>
      </c>
      <c r="M256" s="18">
        <v>96000</v>
      </c>
      <c r="N256" s="19" t="s">
        <v>59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96000</v>
      </c>
      <c r="U256" s="18">
        <v>0</v>
      </c>
      <c r="V256" s="18">
        <v>0</v>
      </c>
      <c r="W256" s="18">
        <v>0</v>
      </c>
      <c r="X256" s="22">
        <v>546000</v>
      </c>
      <c r="Y256" s="16">
        <v>29.1</v>
      </c>
      <c r="Z256" s="23">
        <v>13.6</v>
      </c>
      <c r="AA256" s="22">
        <v>18750</v>
      </c>
      <c r="AB256" s="18">
        <v>40242</v>
      </c>
      <c r="AC256" s="24">
        <v>2.1</v>
      </c>
      <c r="AD256" s="25">
        <f t="shared" si="23"/>
        <v>150</v>
      </c>
      <c r="AE256" s="18">
        <v>61902</v>
      </c>
      <c r="AF256" s="18">
        <v>300276</v>
      </c>
      <c r="AG256" s="18">
        <v>0</v>
      </c>
      <c r="AH256" s="18">
        <v>156240</v>
      </c>
      <c r="AI256" s="14" t="s">
        <v>44</v>
      </c>
    </row>
    <row r="257" spans="1:35" ht="16.5" customHeight="1">
      <c r="A257">
        <v>3012</v>
      </c>
      <c r="B257" s="12" t="str">
        <f t="shared" si="18"/>
        <v>Normal</v>
      </c>
      <c r="C257" s="13" t="s">
        <v>291</v>
      </c>
      <c r="D257" s="14" t="s">
        <v>282</v>
      </c>
      <c r="E257" s="15">
        <f t="shared" si="19"/>
        <v>2.4</v>
      </c>
      <c r="F257" s="16">
        <f t="shared" si="20"/>
        <v>5.4</v>
      </c>
      <c r="G257" s="16">
        <f t="shared" si="21"/>
        <v>0</v>
      </c>
      <c r="H257" s="16">
        <f t="shared" si="22"/>
        <v>0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15000</v>
      </c>
      <c r="N257" s="19" t="s">
        <v>59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15000</v>
      </c>
      <c r="U257" s="18">
        <v>0</v>
      </c>
      <c r="V257" s="18">
        <v>0</v>
      </c>
      <c r="W257" s="18">
        <v>0</v>
      </c>
      <c r="X257" s="22">
        <v>15000</v>
      </c>
      <c r="Y257" s="16">
        <v>2.4</v>
      </c>
      <c r="Z257" s="23">
        <v>5.4</v>
      </c>
      <c r="AA257" s="22">
        <v>6250</v>
      </c>
      <c r="AB257" s="18">
        <v>2766</v>
      </c>
      <c r="AC257" s="24">
        <v>0.4</v>
      </c>
      <c r="AD257" s="25">
        <f t="shared" si="23"/>
        <v>50</v>
      </c>
      <c r="AE257" s="18">
        <v>57</v>
      </c>
      <c r="AF257" s="18">
        <v>24840</v>
      </c>
      <c r="AG257" s="18">
        <v>0</v>
      </c>
      <c r="AH257" s="18">
        <v>0</v>
      </c>
      <c r="AI257" s="14" t="s">
        <v>44</v>
      </c>
    </row>
    <row r="258" spans="1:35" ht="16.5" customHeight="1">
      <c r="A258">
        <v>1968</v>
      </c>
      <c r="B258" s="12" t="str">
        <f t="shared" si="18"/>
        <v>None</v>
      </c>
      <c r="C258" s="13" t="s">
        <v>292</v>
      </c>
      <c r="D258" s="14" t="s">
        <v>282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50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0</v>
      </c>
      <c r="Y258" s="16" t="s">
        <v>39</v>
      </c>
      <c r="Z258" s="23" t="s">
        <v>39</v>
      </c>
      <c r="AA258" s="22">
        <v>0</v>
      </c>
      <c r="AB258" s="18" t="s">
        <v>39</v>
      </c>
      <c r="AC258" s="24" t="s">
        <v>43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44</v>
      </c>
    </row>
    <row r="259" spans="1:35" ht="16.5" customHeight="1">
      <c r="A259">
        <v>9144</v>
      </c>
      <c r="B259" s="12" t="str">
        <f t="shared" si="18"/>
        <v>OverStock</v>
      </c>
      <c r="C259" s="13" t="s">
        <v>293</v>
      </c>
      <c r="D259" s="14" t="s">
        <v>282</v>
      </c>
      <c r="E259" s="15">
        <f t="shared" si="19"/>
        <v>24.4</v>
      </c>
      <c r="F259" s="16" t="str">
        <f t="shared" si="20"/>
        <v>--</v>
      </c>
      <c r="G259" s="16">
        <f t="shared" si="21"/>
        <v>0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100700</v>
      </c>
      <c r="N259" s="19" t="s">
        <v>50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100700</v>
      </c>
      <c r="U259" s="18">
        <v>0</v>
      </c>
      <c r="V259" s="18">
        <v>0</v>
      </c>
      <c r="W259" s="18">
        <v>0</v>
      </c>
      <c r="X259" s="22">
        <v>100700</v>
      </c>
      <c r="Y259" s="16">
        <v>24.4</v>
      </c>
      <c r="Z259" s="23" t="s">
        <v>39</v>
      </c>
      <c r="AA259" s="22">
        <v>4125</v>
      </c>
      <c r="AB259" s="18">
        <v>0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12492</v>
      </c>
      <c r="AI259" s="14" t="s">
        <v>44</v>
      </c>
    </row>
    <row r="260" spans="1:35" ht="16.5" customHeight="1">
      <c r="A260">
        <v>4475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294</v>
      </c>
      <c r="D260" s="14" t="s">
        <v>282</v>
      </c>
      <c r="E260" s="15">
        <f t="shared" ref="E260:E323" si="25">IF(AA260=0,"前八週無拉料",ROUND(M260/AA260,1))</f>
        <v>0.1</v>
      </c>
      <c r="F260" s="16" t="str">
        <f t="shared" ref="F260:F323" si="26">IF(OR(AB260=0,LEN(AB260)=0),"--",ROUND(M260/AB260,1))</f>
        <v>--</v>
      </c>
      <c r="G260" s="16">
        <f t="shared" ref="G260:G323" si="27">IF(AA260=0,"--",ROUND(J260/AA260,1))</f>
        <v>1.2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41036</v>
      </c>
      <c r="K260" s="18">
        <v>41036</v>
      </c>
      <c r="L260" s="17" t="str">
        <f>IFERROR(VLOOKUP(C260,#REF!,11,FALSE),"")</f>
        <v/>
      </c>
      <c r="M260" s="18">
        <v>3000</v>
      </c>
      <c r="N260" s="19" t="s">
        <v>59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3000</v>
      </c>
      <c r="U260" s="18">
        <v>0</v>
      </c>
      <c r="V260" s="18">
        <v>0</v>
      </c>
      <c r="W260" s="18">
        <v>0</v>
      </c>
      <c r="X260" s="22">
        <v>44036</v>
      </c>
      <c r="Y260" s="16">
        <v>1.2</v>
      </c>
      <c r="Z260" s="23" t="s">
        <v>39</v>
      </c>
      <c r="AA260" s="22">
        <v>35250</v>
      </c>
      <c r="AB260" s="18" t="s">
        <v>39</v>
      </c>
      <c r="AC260" s="24" t="s">
        <v>43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3209</v>
      </c>
      <c r="B261" s="12" t="str">
        <f t="shared" si="24"/>
        <v>ZeroZero</v>
      </c>
      <c r="C261" s="13" t="s">
        <v>295</v>
      </c>
      <c r="D261" s="14" t="s">
        <v>296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8456</v>
      </c>
      <c r="K261" s="18">
        <v>8456</v>
      </c>
      <c r="L261" s="17" t="str">
        <f>IFERROR(VLOOKUP(C261,#REF!,11,FALSE),"")</f>
        <v/>
      </c>
      <c r="M261" s="18">
        <v>0</v>
      </c>
      <c r="N261" s="19" t="s">
        <v>59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8456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43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44</v>
      </c>
    </row>
    <row r="262" spans="1:35" ht="16.5" customHeight="1">
      <c r="A262">
        <v>4415</v>
      </c>
      <c r="B262" s="12" t="str">
        <f t="shared" si="24"/>
        <v>ZeroZero</v>
      </c>
      <c r="C262" s="13" t="s">
        <v>297</v>
      </c>
      <c r="D262" s="14" t="s">
        <v>296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4228</v>
      </c>
      <c r="K262" s="18">
        <v>4228</v>
      </c>
      <c r="L262" s="17" t="str">
        <f>IFERROR(VLOOKUP(C262,#REF!,11,FALSE),"")</f>
        <v/>
      </c>
      <c r="M262" s="18">
        <v>0</v>
      </c>
      <c r="N262" s="19" t="s">
        <v>59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4228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43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2016</v>
      </c>
      <c r="B263" s="12" t="str">
        <f t="shared" si="24"/>
        <v>Normal</v>
      </c>
      <c r="C263" s="13" t="s">
        <v>298</v>
      </c>
      <c r="D263" s="14" t="s">
        <v>296</v>
      </c>
      <c r="E263" s="15">
        <f t="shared" si="25"/>
        <v>0</v>
      </c>
      <c r="F263" s="16" t="str">
        <f t="shared" si="26"/>
        <v>--</v>
      </c>
      <c r="G263" s="16">
        <f t="shared" si="27"/>
        <v>0.2</v>
      </c>
      <c r="H263" s="16" t="str">
        <f t="shared" si="28"/>
        <v>--</v>
      </c>
      <c r="I263" s="17" t="str">
        <f>IFERROR(VLOOKUP(C263,#REF!,8,FALSE),"")</f>
        <v/>
      </c>
      <c r="J263" s="18">
        <v>20</v>
      </c>
      <c r="K263" s="18">
        <v>20</v>
      </c>
      <c r="L263" s="17" t="str">
        <f>IFERROR(VLOOKUP(C263,#REF!,11,FALSE),"")</f>
        <v/>
      </c>
      <c r="M263" s="18">
        <v>0</v>
      </c>
      <c r="N263" s="19" t="s">
        <v>59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20</v>
      </c>
      <c r="Y263" s="16">
        <v>0.2</v>
      </c>
      <c r="Z263" s="23" t="s">
        <v>39</v>
      </c>
      <c r="AA263" s="22">
        <v>108</v>
      </c>
      <c r="AB263" s="18">
        <v>0</v>
      </c>
      <c r="AC263" s="24" t="s">
        <v>43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32</v>
      </c>
      <c r="AI263" s="14" t="s">
        <v>44</v>
      </c>
    </row>
    <row r="264" spans="1:35" ht="16.5" customHeight="1">
      <c r="A264">
        <v>4403</v>
      </c>
      <c r="B264" s="12" t="str">
        <f t="shared" si="24"/>
        <v>Normal</v>
      </c>
      <c r="C264" s="13" t="s">
        <v>299</v>
      </c>
      <c r="D264" s="14" t="s">
        <v>296</v>
      </c>
      <c r="E264" s="15">
        <f t="shared" si="25"/>
        <v>0</v>
      </c>
      <c r="F264" s="16">
        <f t="shared" si="26"/>
        <v>0</v>
      </c>
      <c r="G264" s="16">
        <f t="shared" si="27"/>
        <v>3.7</v>
      </c>
      <c r="H264" s="16">
        <f t="shared" si="28"/>
        <v>2.4</v>
      </c>
      <c r="I264" s="17" t="str">
        <f>IFERROR(VLOOKUP(C264,#REF!,8,FALSE),"")</f>
        <v/>
      </c>
      <c r="J264" s="18">
        <v>224</v>
      </c>
      <c r="K264" s="18">
        <v>224</v>
      </c>
      <c r="L264" s="17" t="str">
        <f>IFERROR(VLOOKUP(C264,#REF!,11,FALSE),"")</f>
        <v/>
      </c>
      <c r="M264" s="18">
        <v>0</v>
      </c>
      <c r="N264" s="19" t="s">
        <v>59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224</v>
      </c>
      <c r="Y264" s="16">
        <v>3.7</v>
      </c>
      <c r="Z264" s="23">
        <v>2.4</v>
      </c>
      <c r="AA264" s="22">
        <v>61</v>
      </c>
      <c r="AB264" s="18">
        <v>94</v>
      </c>
      <c r="AC264" s="24">
        <v>1.5</v>
      </c>
      <c r="AD264" s="25">
        <f t="shared" si="29"/>
        <v>100</v>
      </c>
      <c r="AE264" s="18">
        <v>364</v>
      </c>
      <c r="AF264" s="18">
        <v>16</v>
      </c>
      <c r="AG264" s="18">
        <v>458</v>
      </c>
      <c r="AH264" s="18">
        <v>0</v>
      </c>
      <c r="AI264" s="14" t="s">
        <v>44</v>
      </c>
    </row>
    <row r="265" spans="1:35" ht="16.5" customHeight="1">
      <c r="A265">
        <v>5077</v>
      </c>
      <c r="B265" s="12" t="str">
        <f t="shared" si="24"/>
        <v>OverStock</v>
      </c>
      <c r="C265" s="13" t="s">
        <v>300</v>
      </c>
      <c r="D265" s="14" t="s">
        <v>296</v>
      </c>
      <c r="E265" s="15">
        <f t="shared" si="25"/>
        <v>0</v>
      </c>
      <c r="F265" s="16" t="str">
        <f t="shared" si="26"/>
        <v>--</v>
      </c>
      <c r="G265" s="16">
        <f t="shared" si="27"/>
        <v>22.7</v>
      </c>
      <c r="H265" s="16" t="str">
        <f t="shared" si="28"/>
        <v>--</v>
      </c>
      <c r="I265" s="17" t="str">
        <f>IFERROR(VLOOKUP(C265,#REF!,8,FALSE),"")</f>
        <v/>
      </c>
      <c r="J265" s="18">
        <v>725</v>
      </c>
      <c r="K265" s="18">
        <v>725</v>
      </c>
      <c r="L265" s="17" t="str">
        <f>IFERROR(VLOOKUP(C265,#REF!,11,FALSE),"")</f>
        <v/>
      </c>
      <c r="M265" s="18">
        <v>0</v>
      </c>
      <c r="N265" s="19" t="s">
        <v>59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0</v>
      </c>
      <c r="W265" s="18">
        <v>0</v>
      </c>
      <c r="X265" s="22">
        <v>725</v>
      </c>
      <c r="Y265" s="16">
        <v>22.7</v>
      </c>
      <c r="Z265" s="23" t="s">
        <v>39</v>
      </c>
      <c r="AA265" s="22">
        <v>32</v>
      </c>
      <c r="AB265" s="18">
        <v>0</v>
      </c>
      <c r="AC265" s="24" t="s">
        <v>43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4463</v>
      </c>
      <c r="B266" s="12" t="str">
        <f t="shared" si="24"/>
        <v>Normal</v>
      </c>
      <c r="C266" s="13" t="s">
        <v>301</v>
      </c>
      <c r="D266" s="14" t="s">
        <v>296</v>
      </c>
      <c r="E266" s="15">
        <f t="shared" si="25"/>
        <v>0</v>
      </c>
      <c r="F266" s="16">
        <f t="shared" si="26"/>
        <v>0</v>
      </c>
      <c r="G266" s="16">
        <f t="shared" si="27"/>
        <v>7.2</v>
      </c>
      <c r="H266" s="16">
        <f t="shared" si="28"/>
        <v>0.1</v>
      </c>
      <c r="I266" s="17" t="str">
        <f>IFERROR(VLOOKUP(C266,#REF!,8,FALSE),"")</f>
        <v/>
      </c>
      <c r="J266" s="18">
        <v>1800</v>
      </c>
      <c r="K266" s="18">
        <v>1800</v>
      </c>
      <c r="L266" s="17" t="str">
        <f>IFERROR(VLOOKUP(C266,#REF!,11,FALSE),"")</f>
        <v/>
      </c>
      <c r="M266" s="18">
        <v>0</v>
      </c>
      <c r="N266" s="19" t="s">
        <v>59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1800</v>
      </c>
      <c r="Y266" s="16">
        <v>7.2</v>
      </c>
      <c r="Z266" s="23">
        <v>0.1</v>
      </c>
      <c r="AA266" s="22">
        <v>250</v>
      </c>
      <c r="AB266" s="18">
        <v>22222</v>
      </c>
      <c r="AC266" s="24">
        <v>88.9</v>
      </c>
      <c r="AD266" s="25">
        <f t="shared" si="29"/>
        <v>150</v>
      </c>
      <c r="AE266" s="18">
        <v>0</v>
      </c>
      <c r="AF266" s="18">
        <v>200000</v>
      </c>
      <c r="AG266" s="18">
        <v>0</v>
      </c>
      <c r="AH266" s="18">
        <v>0</v>
      </c>
      <c r="AI266" s="14" t="s">
        <v>44</v>
      </c>
    </row>
    <row r="267" spans="1:35" ht="16.5" customHeight="1">
      <c r="A267">
        <v>5103</v>
      </c>
      <c r="B267" s="12" t="str">
        <f t="shared" si="24"/>
        <v>Normal</v>
      </c>
      <c r="C267" s="13" t="s">
        <v>302</v>
      </c>
      <c r="D267" s="14" t="s">
        <v>296</v>
      </c>
      <c r="E267" s="15">
        <f t="shared" si="25"/>
        <v>0</v>
      </c>
      <c r="F267" s="16">
        <f t="shared" si="26"/>
        <v>0</v>
      </c>
      <c r="G267" s="16">
        <f t="shared" si="27"/>
        <v>13.8</v>
      </c>
      <c r="H267" s="16">
        <f t="shared" si="28"/>
        <v>0</v>
      </c>
      <c r="I267" s="17" t="str">
        <f>IFERROR(VLOOKUP(C267,#REF!,8,FALSE),"")</f>
        <v/>
      </c>
      <c r="J267" s="18">
        <v>950</v>
      </c>
      <c r="K267" s="18">
        <v>950</v>
      </c>
      <c r="L267" s="17" t="str">
        <f>IFERROR(VLOOKUP(C267,#REF!,11,FALSE),"")</f>
        <v/>
      </c>
      <c r="M267" s="18">
        <v>0</v>
      </c>
      <c r="N267" s="19" t="s">
        <v>59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950</v>
      </c>
      <c r="Y267" s="16">
        <v>13.8</v>
      </c>
      <c r="Z267" s="23">
        <v>0</v>
      </c>
      <c r="AA267" s="22">
        <v>69</v>
      </c>
      <c r="AB267" s="18">
        <v>22222</v>
      </c>
      <c r="AC267" s="24">
        <v>322.10000000000002</v>
      </c>
      <c r="AD267" s="25">
        <f t="shared" si="29"/>
        <v>150</v>
      </c>
      <c r="AE267" s="18">
        <v>0</v>
      </c>
      <c r="AF267" s="18">
        <v>200000</v>
      </c>
      <c r="AG267" s="18">
        <v>0</v>
      </c>
      <c r="AH267" s="18">
        <v>0</v>
      </c>
      <c r="AI267" s="14" t="s">
        <v>44</v>
      </c>
    </row>
    <row r="268" spans="1:35" ht="16.5" customHeight="1">
      <c r="A268">
        <v>4450</v>
      </c>
      <c r="B268" s="12" t="str">
        <f t="shared" si="24"/>
        <v>FCST</v>
      </c>
      <c r="C268" s="13" t="s">
        <v>303</v>
      </c>
      <c r="D268" s="14" t="s">
        <v>296</v>
      </c>
      <c r="E268" s="15" t="str">
        <f t="shared" si="25"/>
        <v>前八週無拉料</v>
      </c>
      <c r="F268" s="16">
        <f t="shared" si="26"/>
        <v>0</v>
      </c>
      <c r="G268" s="16" t="str">
        <f t="shared" si="27"/>
        <v>--</v>
      </c>
      <c r="H268" s="16">
        <f t="shared" si="28"/>
        <v>25.4</v>
      </c>
      <c r="I268" s="17" t="str">
        <f>IFERROR(VLOOKUP(C268,#REF!,8,FALSE),"")</f>
        <v/>
      </c>
      <c r="J268" s="18">
        <v>1220</v>
      </c>
      <c r="K268" s="18">
        <v>1220</v>
      </c>
      <c r="L268" s="17" t="str">
        <f>IFERROR(VLOOKUP(C268,#REF!,11,FALSE),"")</f>
        <v/>
      </c>
      <c r="M268" s="18">
        <v>0</v>
      </c>
      <c r="N268" s="19" t="s">
        <v>59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1220</v>
      </c>
      <c r="Y268" s="16" t="s">
        <v>39</v>
      </c>
      <c r="Z268" s="23">
        <v>25.4</v>
      </c>
      <c r="AA268" s="22">
        <v>0</v>
      </c>
      <c r="AB268" s="18">
        <v>48</v>
      </c>
      <c r="AC268" s="24" t="s">
        <v>62</v>
      </c>
      <c r="AD268" s="25" t="str">
        <f t="shared" si="29"/>
        <v>F</v>
      </c>
      <c r="AE268" s="18">
        <v>212</v>
      </c>
      <c r="AF268" s="18">
        <v>120</v>
      </c>
      <c r="AG268" s="18">
        <v>104</v>
      </c>
      <c r="AH268" s="18">
        <v>0</v>
      </c>
      <c r="AI268" s="14" t="s">
        <v>44</v>
      </c>
    </row>
    <row r="269" spans="1:35" ht="16.5" customHeight="1">
      <c r="A269">
        <v>4451</v>
      </c>
      <c r="B269" s="12" t="str">
        <f t="shared" si="24"/>
        <v>ZeroZero</v>
      </c>
      <c r="C269" s="13" t="s">
        <v>304</v>
      </c>
      <c r="D269" s="14" t="s">
        <v>296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1204</v>
      </c>
      <c r="K269" s="18">
        <v>1204</v>
      </c>
      <c r="L269" s="17" t="str">
        <f>IFERROR(VLOOKUP(C269,#REF!,11,FALSE),"")</f>
        <v/>
      </c>
      <c r="M269" s="18">
        <v>0</v>
      </c>
      <c r="N269" s="19" t="s">
        <v>59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1204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43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44</v>
      </c>
    </row>
    <row r="270" spans="1:35" ht="16.5" customHeight="1">
      <c r="A270">
        <v>2031</v>
      </c>
      <c r="B270" s="12" t="str">
        <f t="shared" si="24"/>
        <v>OverStock</v>
      </c>
      <c r="C270" s="13" t="s">
        <v>305</v>
      </c>
      <c r="D270" s="14" t="s">
        <v>296</v>
      </c>
      <c r="E270" s="15">
        <f t="shared" si="25"/>
        <v>0</v>
      </c>
      <c r="F270" s="16">
        <f t="shared" si="26"/>
        <v>0</v>
      </c>
      <c r="G270" s="16">
        <f t="shared" si="27"/>
        <v>24.4</v>
      </c>
      <c r="H270" s="16">
        <f t="shared" si="28"/>
        <v>24.4</v>
      </c>
      <c r="I270" s="17" t="str">
        <f>IFERROR(VLOOKUP(C270,#REF!,8,FALSE),"")</f>
        <v/>
      </c>
      <c r="J270" s="18">
        <v>439</v>
      </c>
      <c r="K270" s="18">
        <v>439</v>
      </c>
      <c r="L270" s="17" t="str">
        <f>IFERROR(VLOOKUP(C270,#REF!,11,FALSE),"")</f>
        <v/>
      </c>
      <c r="M270" s="18">
        <v>0</v>
      </c>
      <c r="N270" s="19" t="s">
        <v>59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439</v>
      </c>
      <c r="Y270" s="16">
        <v>24.4</v>
      </c>
      <c r="Z270" s="23">
        <v>24.4</v>
      </c>
      <c r="AA270" s="22">
        <v>18</v>
      </c>
      <c r="AB270" s="18">
        <v>18</v>
      </c>
      <c r="AC270" s="24">
        <v>1</v>
      </c>
      <c r="AD270" s="25">
        <f t="shared" si="29"/>
        <v>100</v>
      </c>
      <c r="AE270" s="18">
        <v>58</v>
      </c>
      <c r="AF270" s="18">
        <v>58</v>
      </c>
      <c r="AG270" s="18">
        <v>52</v>
      </c>
      <c r="AH270" s="18">
        <v>0</v>
      </c>
      <c r="AI270" s="14" t="s">
        <v>44</v>
      </c>
    </row>
    <row r="271" spans="1:35" ht="16.5" customHeight="1">
      <c r="A271">
        <v>1987</v>
      </c>
      <c r="B271" s="12" t="str">
        <f t="shared" si="24"/>
        <v>Normal</v>
      </c>
      <c r="C271" s="13" t="s">
        <v>306</v>
      </c>
      <c r="D271" s="14" t="s">
        <v>296</v>
      </c>
      <c r="E271" s="15">
        <f t="shared" si="25"/>
        <v>0</v>
      </c>
      <c r="F271" s="16">
        <f t="shared" si="26"/>
        <v>0</v>
      </c>
      <c r="G271" s="16">
        <f t="shared" si="27"/>
        <v>1.5</v>
      </c>
      <c r="H271" s="16">
        <f t="shared" si="28"/>
        <v>0.7</v>
      </c>
      <c r="I271" s="17" t="str">
        <f>IFERROR(VLOOKUP(C271,#REF!,8,FALSE),"")</f>
        <v/>
      </c>
      <c r="J271" s="18">
        <v>25</v>
      </c>
      <c r="K271" s="18">
        <v>25</v>
      </c>
      <c r="L271" s="17" t="str">
        <f>IFERROR(VLOOKUP(C271,#REF!,11,FALSE),"")</f>
        <v/>
      </c>
      <c r="M271" s="18">
        <v>0</v>
      </c>
      <c r="N271" s="19" t="s">
        <v>59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25</v>
      </c>
      <c r="Y271" s="16">
        <v>1.5</v>
      </c>
      <c r="Z271" s="23">
        <v>0.7</v>
      </c>
      <c r="AA271" s="22">
        <v>17</v>
      </c>
      <c r="AB271" s="18">
        <v>36</v>
      </c>
      <c r="AC271" s="24">
        <v>2.1</v>
      </c>
      <c r="AD271" s="25">
        <f t="shared" si="29"/>
        <v>150</v>
      </c>
      <c r="AE271" s="18">
        <v>206</v>
      </c>
      <c r="AF271" s="18">
        <v>60</v>
      </c>
      <c r="AG271" s="18">
        <v>52</v>
      </c>
      <c r="AH271" s="18">
        <v>0</v>
      </c>
      <c r="AI271" s="14" t="s">
        <v>44</v>
      </c>
    </row>
    <row r="272" spans="1:35" ht="16.5" customHeight="1">
      <c r="A272">
        <v>9210</v>
      </c>
      <c r="B272" s="12" t="str">
        <f t="shared" si="24"/>
        <v>FCST</v>
      </c>
      <c r="C272" s="13" t="s">
        <v>307</v>
      </c>
      <c r="D272" s="14" t="s">
        <v>296</v>
      </c>
      <c r="E272" s="15" t="str">
        <f t="shared" si="25"/>
        <v>前八週無拉料</v>
      </c>
      <c r="F272" s="16">
        <f t="shared" si="26"/>
        <v>0</v>
      </c>
      <c r="G272" s="16" t="str">
        <f t="shared" si="27"/>
        <v>--</v>
      </c>
      <c r="H272" s="16">
        <f t="shared" si="28"/>
        <v>0.3</v>
      </c>
      <c r="I272" s="17" t="str">
        <f>IFERROR(VLOOKUP(C272,#REF!,8,FALSE),"")</f>
        <v/>
      </c>
      <c r="J272" s="18">
        <v>10</v>
      </c>
      <c r="K272" s="18">
        <v>10</v>
      </c>
      <c r="L272" s="17" t="str">
        <f>IFERROR(VLOOKUP(C272,#REF!,11,FALSE),"")</f>
        <v/>
      </c>
      <c r="M272" s="18">
        <v>0</v>
      </c>
      <c r="N272" s="19" t="s">
        <v>59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10</v>
      </c>
      <c r="Y272" s="16" t="s">
        <v>39</v>
      </c>
      <c r="Z272" s="23">
        <v>0.3</v>
      </c>
      <c r="AA272" s="22">
        <v>0</v>
      </c>
      <c r="AB272" s="18">
        <v>32</v>
      </c>
      <c r="AC272" s="24" t="s">
        <v>62</v>
      </c>
      <c r="AD272" s="25" t="str">
        <f t="shared" si="29"/>
        <v>F</v>
      </c>
      <c r="AE272" s="18">
        <v>0</v>
      </c>
      <c r="AF272" s="18">
        <v>240</v>
      </c>
      <c r="AG272" s="18">
        <v>56</v>
      </c>
      <c r="AH272" s="18">
        <v>46</v>
      </c>
      <c r="AI272" s="14" t="s">
        <v>44</v>
      </c>
    </row>
    <row r="273" spans="1:35" ht="16.5" customHeight="1">
      <c r="A273">
        <v>2033</v>
      </c>
      <c r="B273" s="12" t="str">
        <f t="shared" si="24"/>
        <v>FCST</v>
      </c>
      <c r="C273" s="13" t="s">
        <v>308</v>
      </c>
      <c r="D273" s="14" t="s">
        <v>296</v>
      </c>
      <c r="E273" s="15" t="str">
        <f t="shared" si="25"/>
        <v>前八週無拉料</v>
      </c>
      <c r="F273" s="16">
        <f t="shared" si="26"/>
        <v>0</v>
      </c>
      <c r="G273" s="16" t="str">
        <f t="shared" si="27"/>
        <v>--</v>
      </c>
      <c r="H273" s="16">
        <f t="shared" si="28"/>
        <v>44</v>
      </c>
      <c r="I273" s="17" t="str">
        <f>IFERROR(VLOOKUP(C273,#REF!,8,FALSE),"")</f>
        <v/>
      </c>
      <c r="J273" s="18">
        <v>176</v>
      </c>
      <c r="K273" s="18">
        <v>176</v>
      </c>
      <c r="L273" s="17" t="str">
        <f>IFERROR(VLOOKUP(C273,#REF!,11,FALSE),"")</f>
        <v/>
      </c>
      <c r="M273" s="18">
        <v>0</v>
      </c>
      <c r="N273" s="19" t="s">
        <v>59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0</v>
      </c>
      <c r="U273" s="18">
        <v>0</v>
      </c>
      <c r="V273" s="18">
        <v>0</v>
      </c>
      <c r="W273" s="18">
        <v>0</v>
      </c>
      <c r="X273" s="22">
        <v>176</v>
      </c>
      <c r="Y273" s="16" t="s">
        <v>39</v>
      </c>
      <c r="Z273" s="23">
        <v>44</v>
      </c>
      <c r="AA273" s="22">
        <v>0</v>
      </c>
      <c r="AB273" s="18">
        <v>4</v>
      </c>
      <c r="AC273" s="24" t="s">
        <v>62</v>
      </c>
      <c r="AD273" s="25" t="str">
        <f t="shared" si="29"/>
        <v>F</v>
      </c>
      <c r="AE273" s="18">
        <v>36</v>
      </c>
      <c r="AF273" s="18">
        <v>2</v>
      </c>
      <c r="AG273" s="18">
        <v>0</v>
      </c>
      <c r="AH273" s="18">
        <v>0</v>
      </c>
      <c r="AI273" s="14" t="s">
        <v>44</v>
      </c>
    </row>
    <row r="274" spans="1:35" ht="16.5" customHeight="1">
      <c r="A274">
        <v>4458</v>
      </c>
      <c r="B274" s="12" t="str">
        <f t="shared" si="24"/>
        <v>FCST</v>
      </c>
      <c r="C274" s="13" t="s">
        <v>309</v>
      </c>
      <c r="D274" s="14" t="s">
        <v>159</v>
      </c>
      <c r="E274" s="15" t="str">
        <f t="shared" si="25"/>
        <v>前八週無拉料</v>
      </c>
      <c r="F274" s="16">
        <f t="shared" si="26"/>
        <v>0</v>
      </c>
      <c r="G274" s="16" t="str">
        <f t="shared" si="27"/>
        <v>--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0</v>
      </c>
      <c r="N274" s="19" t="s">
        <v>47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0</v>
      </c>
      <c r="Y274" s="16" t="s">
        <v>39</v>
      </c>
      <c r="Z274" s="23">
        <v>0</v>
      </c>
      <c r="AA274" s="22">
        <v>0</v>
      </c>
      <c r="AB274" s="18">
        <v>999</v>
      </c>
      <c r="AC274" s="24" t="s">
        <v>62</v>
      </c>
      <c r="AD274" s="25" t="str">
        <f t="shared" si="29"/>
        <v>F</v>
      </c>
      <c r="AE274" s="18">
        <v>9000</v>
      </c>
      <c r="AF274" s="18">
        <v>0</v>
      </c>
      <c r="AG274" s="18">
        <v>0</v>
      </c>
      <c r="AH274" s="18">
        <v>0</v>
      </c>
      <c r="AI274" s="14" t="s">
        <v>44</v>
      </c>
    </row>
    <row r="275" spans="1:35" ht="16.5" customHeight="1">
      <c r="A275">
        <v>4399</v>
      </c>
      <c r="B275" s="12" t="str">
        <f t="shared" si="24"/>
        <v>FCST</v>
      </c>
      <c r="C275" s="13" t="s">
        <v>310</v>
      </c>
      <c r="D275" s="14" t="s">
        <v>159</v>
      </c>
      <c r="E275" s="15" t="str">
        <f t="shared" si="25"/>
        <v>前八週無拉料</v>
      </c>
      <c r="F275" s="16">
        <f t="shared" si="26"/>
        <v>0</v>
      </c>
      <c r="G275" s="16" t="str">
        <f t="shared" si="27"/>
        <v>--</v>
      </c>
      <c r="H275" s="16">
        <f t="shared" si="28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47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>
        <v>0</v>
      </c>
      <c r="AA275" s="22">
        <v>0</v>
      </c>
      <c r="AB275" s="18">
        <v>999</v>
      </c>
      <c r="AC275" s="24" t="s">
        <v>62</v>
      </c>
      <c r="AD275" s="25" t="str">
        <f t="shared" si="29"/>
        <v>F</v>
      </c>
      <c r="AE275" s="18">
        <v>9000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4464</v>
      </c>
      <c r="B276" s="12" t="str">
        <f t="shared" si="24"/>
        <v>OverStock</v>
      </c>
      <c r="C276" s="13" t="s">
        <v>314</v>
      </c>
      <c r="D276" s="14" t="s">
        <v>181</v>
      </c>
      <c r="E276" s="15">
        <f t="shared" si="25"/>
        <v>56</v>
      </c>
      <c r="F276" s="16" t="str">
        <f t="shared" si="26"/>
        <v>--</v>
      </c>
      <c r="G276" s="16">
        <f t="shared" si="27"/>
        <v>0</v>
      </c>
      <c r="H276" s="16" t="str">
        <f t="shared" si="28"/>
        <v>--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28000</v>
      </c>
      <c r="N276" s="19" t="s">
        <v>59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28000</v>
      </c>
      <c r="U276" s="18">
        <v>0</v>
      </c>
      <c r="V276" s="18">
        <v>0</v>
      </c>
      <c r="W276" s="18">
        <v>0</v>
      </c>
      <c r="X276" s="22">
        <v>28000</v>
      </c>
      <c r="Y276" s="16">
        <v>56</v>
      </c>
      <c r="Z276" s="23" t="s">
        <v>39</v>
      </c>
      <c r="AA276" s="22">
        <v>500</v>
      </c>
      <c r="AB276" s="18" t="s">
        <v>39</v>
      </c>
      <c r="AC276" s="24" t="s">
        <v>43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44</v>
      </c>
    </row>
    <row r="277" spans="1:35" ht="16.5" customHeight="1">
      <c r="A277">
        <v>2037</v>
      </c>
      <c r="B277" s="12" t="str">
        <f t="shared" si="24"/>
        <v>Normal</v>
      </c>
      <c r="C277" s="13" t="s">
        <v>315</v>
      </c>
      <c r="D277" s="14" t="s">
        <v>181</v>
      </c>
      <c r="E277" s="15">
        <f t="shared" si="25"/>
        <v>4.2</v>
      </c>
      <c r="F277" s="16" t="str">
        <f t="shared" si="26"/>
        <v>--</v>
      </c>
      <c r="G277" s="16">
        <f t="shared" si="27"/>
        <v>0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80</v>
      </c>
      <c r="N277" s="19" t="s">
        <v>59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80</v>
      </c>
      <c r="W277" s="18">
        <v>0</v>
      </c>
      <c r="X277" s="22">
        <v>80</v>
      </c>
      <c r="Y277" s="16">
        <v>4.2</v>
      </c>
      <c r="Z277" s="23" t="s">
        <v>39</v>
      </c>
      <c r="AA277" s="22">
        <v>19</v>
      </c>
      <c r="AB277" s="18" t="s">
        <v>39</v>
      </c>
      <c r="AC277" s="24" t="s">
        <v>43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44</v>
      </c>
    </row>
    <row r="278" spans="1:35" ht="16.5" customHeight="1">
      <c r="A278">
        <v>4940</v>
      </c>
      <c r="B278" s="12" t="str">
        <f t="shared" si="24"/>
        <v>Normal</v>
      </c>
      <c r="C278" s="13" t="s">
        <v>317</v>
      </c>
      <c r="D278" s="14" t="s">
        <v>181</v>
      </c>
      <c r="E278" s="15">
        <f t="shared" si="25"/>
        <v>16</v>
      </c>
      <c r="F278" s="16">
        <f t="shared" si="26"/>
        <v>9</v>
      </c>
      <c r="G278" s="16">
        <f t="shared" si="27"/>
        <v>0</v>
      </c>
      <c r="H278" s="16">
        <f t="shared" si="28"/>
        <v>0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3000</v>
      </c>
      <c r="N278" s="19" t="s">
        <v>59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3000</v>
      </c>
      <c r="W278" s="18">
        <v>0</v>
      </c>
      <c r="X278" s="22">
        <v>3000</v>
      </c>
      <c r="Y278" s="16">
        <v>16</v>
      </c>
      <c r="Z278" s="23">
        <v>9</v>
      </c>
      <c r="AA278" s="22">
        <v>188</v>
      </c>
      <c r="AB278" s="18">
        <v>333</v>
      </c>
      <c r="AC278" s="24">
        <v>1.8</v>
      </c>
      <c r="AD278" s="25">
        <f t="shared" si="29"/>
        <v>100</v>
      </c>
      <c r="AE278" s="18">
        <v>0</v>
      </c>
      <c r="AF278" s="18">
        <v>3000</v>
      </c>
      <c r="AG278" s="18">
        <v>0</v>
      </c>
      <c r="AH278" s="18">
        <v>0</v>
      </c>
      <c r="AI278" s="14" t="s">
        <v>44</v>
      </c>
    </row>
    <row r="279" spans="1:35" ht="16.5" customHeight="1">
      <c r="A279">
        <v>3030</v>
      </c>
      <c r="B279" s="12" t="str">
        <f t="shared" si="24"/>
        <v>Normal</v>
      </c>
      <c r="C279" s="13" t="s">
        <v>320</v>
      </c>
      <c r="D279" s="14" t="s">
        <v>53</v>
      </c>
      <c r="E279" s="15">
        <f t="shared" si="25"/>
        <v>0</v>
      </c>
      <c r="F279" s="16">
        <f t="shared" si="26"/>
        <v>0</v>
      </c>
      <c r="G279" s="16">
        <f t="shared" si="27"/>
        <v>11.6</v>
      </c>
      <c r="H279" s="16">
        <f t="shared" si="28"/>
        <v>13.6</v>
      </c>
      <c r="I279" s="17" t="str">
        <f>IFERROR(VLOOKUP(C279,#REF!,8,FALSE),"")</f>
        <v/>
      </c>
      <c r="J279" s="18">
        <v>240000</v>
      </c>
      <c r="K279" s="18">
        <v>153000</v>
      </c>
      <c r="L279" s="17" t="str">
        <f>IFERROR(VLOOKUP(C279,#REF!,11,FALSE),"")</f>
        <v/>
      </c>
      <c r="M279" s="18">
        <v>0</v>
      </c>
      <c r="N279" s="19" t="s">
        <v>50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240000</v>
      </c>
      <c r="Y279" s="16">
        <v>11.6</v>
      </c>
      <c r="Z279" s="23">
        <v>13.6</v>
      </c>
      <c r="AA279" s="22">
        <v>20625</v>
      </c>
      <c r="AB279" s="18">
        <v>17631</v>
      </c>
      <c r="AC279" s="24">
        <v>0.9</v>
      </c>
      <c r="AD279" s="25">
        <f t="shared" si="29"/>
        <v>100</v>
      </c>
      <c r="AE279" s="18">
        <v>36461</v>
      </c>
      <c r="AF279" s="18">
        <v>63209</v>
      </c>
      <c r="AG279" s="18">
        <v>66692</v>
      </c>
      <c r="AH279" s="18">
        <v>46126</v>
      </c>
      <c r="AI279" s="14" t="s">
        <v>44</v>
      </c>
    </row>
    <row r="280" spans="1:35" ht="16.5" customHeight="1">
      <c r="A280">
        <v>6516</v>
      </c>
      <c r="B280" s="12" t="str">
        <f t="shared" si="24"/>
        <v>OverStock</v>
      </c>
      <c r="C280" s="13" t="s">
        <v>321</v>
      </c>
      <c r="D280" s="14" t="s">
        <v>53</v>
      </c>
      <c r="E280" s="15">
        <f t="shared" si="25"/>
        <v>16.2</v>
      </c>
      <c r="F280" s="16">
        <f t="shared" si="26"/>
        <v>20.100000000000001</v>
      </c>
      <c r="G280" s="16">
        <f t="shared" si="27"/>
        <v>0</v>
      </c>
      <c r="H280" s="16">
        <f t="shared" si="28"/>
        <v>0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808000</v>
      </c>
      <c r="N280" s="19" t="s">
        <v>55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592000</v>
      </c>
      <c r="U280" s="18">
        <v>0</v>
      </c>
      <c r="V280" s="18">
        <v>216000</v>
      </c>
      <c r="W280" s="18">
        <v>0</v>
      </c>
      <c r="X280" s="22">
        <v>808000</v>
      </c>
      <c r="Y280" s="16">
        <v>16.2</v>
      </c>
      <c r="Z280" s="23">
        <v>20.100000000000001</v>
      </c>
      <c r="AA280" s="22">
        <v>50000</v>
      </c>
      <c r="AB280" s="18">
        <v>40144</v>
      </c>
      <c r="AC280" s="24">
        <v>0.8</v>
      </c>
      <c r="AD280" s="25">
        <f t="shared" si="29"/>
        <v>100</v>
      </c>
      <c r="AE280" s="18">
        <v>8000</v>
      </c>
      <c r="AF280" s="18">
        <v>199996</v>
      </c>
      <c r="AG280" s="18">
        <v>164695</v>
      </c>
      <c r="AH280" s="18">
        <v>251874</v>
      </c>
      <c r="AI280" s="14" t="s">
        <v>44</v>
      </c>
    </row>
    <row r="281" spans="1:35" ht="16.5" customHeight="1">
      <c r="A281">
        <v>2038</v>
      </c>
      <c r="B281" s="12" t="str">
        <f t="shared" si="24"/>
        <v>FCST</v>
      </c>
      <c r="C281" s="13" t="s">
        <v>322</v>
      </c>
      <c r="D281" s="14" t="s">
        <v>53</v>
      </c>
      <c r="E281" s="15" t="str">
        <f t="shared" si="25"/>
        <v>前八週無拉料</v>
      </c>
      <c r="F281" s="16">
        <f t="shared" si="26"/>
        <v>1956.5</v>
      </c>
      <c r="G281" s="16" t="str">
        <f t="shared" si="27"/>
        <v>--</v>
      </c>
      <c r="H281" s="16">
        <f t="shared" si="28"/>
        <v>0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630000</v>
      </c>
      <c r="N281" s="19" t="s">
        <v>50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630000</v>
      </c>
      <c r="U281" s="18">
        <v>0</v>
      </c>
      <c r="V281" s="18">
        <v>0</v>
      </c>
      <c r="W281" s="18">
        <v>0</v>
      </c>
      <c r="X281" s="22">
        <v>630000</v>
      </c>
      <c r="Y281" s="16" t="s">
        <v>39</v>
      </c>
      <c r="Z281" s="23">
        <v>1956.5</v>
      </c>
      <c r="AA281" s="22">
        <v>0</v>
      </c>
      <c r="AB281" s="18">
        <v>322</v>
      </c>
      <c r="AC281" s="24" t="s">
        <v>62</v>
      </c>
      <c r="AD281" s="25" t="str">
        <f t="shared" si="29"/>
        <v>F</v>
      </c>
      <c r="AE281" s="18">
        <v>1724</v>
      </c>
      <c r="AF281" s="18">
        <v>767</v>
      </c>
      <c r="AG281" s="18">
        <v>545</v>
      </c>
      <c r="AH281" s="18">
        <v>553</v>
      </c>
      <c r="AI281" s="14" t="s">
        <v>44</v>
      </c>
    </row>
    <row r="282" spans="1:35" ht="16.5" customHeight="1">
      <c r="A282">
        <v>2998</v>
      </c>
      <c r="B282" s="12" t="str">
        <f t="shared" si="24"/>
        <v>Normal</v>
      </c>
      <c r="C282" s="13" t="s">
        <v>323</v>
      </c>
      <c r="D282" s="14" t="s">
        <v>53</v>
      </c>
      <c r="E282" s="15">
        <f t="shared" si="25"/>
        <v>0</v>
      </c>
      <c r="F282" s="16" t="str">
        <f t="shared" si="26"/>
        <v>--</v>
      </c>
      <c r="G282" s="16">
        <f t="shared" si="27"/>
        <v>4</v>
      </c>
      <c r="H282" s="16" t="str">
        <f t="shared" si="28"/>
        <v>--</v>
      </c>
      <c r="I282" s="17" t="str">
        <f>IFERROR(VLOOKUP(C282,#REF!,8,FALSE),"")</f>
        <v/>
      </c>
      <c r="J282" s="18">
        <v>16000</v>
      </c>
      <c r="K282" s="18">
        <v>16000</v>
      </c>
      <c r="L282" s="17" t="str">
        <f>IFERROR(VLOOKUP(C282,#REF!,11,FALSE),"")</f>
        <v/>
      </c>
      <c r="M282" s="18">
        <v>0</v>
      </c>
      <c r="N282" s="19" t="s">
        <v>50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16000</v>
      </c>
      <c r="Y282" s="16">
        <v>4</v>
      </c>
      <c r="Z282" s="23" t="s">
        <v>39</v>
      </c>
      <c r="AA282" s="22">
        <v>4000</v>
      </c>
      <c r="AB282" s="18" t="s">
        <v>39</v>
      </c>
      <c r="AC282" s="24" t="s">
        <v>43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44</v>
      </c>
    </row>
    <row r="283" spans="1:35" ht="16.5" customHeight="1">
      <c r="A283">
        <v>2039</v>
      </c>
      <c r="B283" s="12" t="str">
        <f t="shared" si="24"/>
        <v>Normal</v>
      </c>
      <c r="C283" s="13" t="s">
        <v>324</v>
      </c>
      <c r="D283" s="14" t="s">
        <v>53</v>
      </c>
      <c r="E283" s="15">
        <f t="shared" si="25"/>
        <v>3.2</v>
      </c>
      <c r="F283" s="16">
        <f t="shared" si="26"/>
        <v>4.5</v>
      </c>
      <c r="G283" s="16">
        <f t="shared" si="27"/>
        <v>0</v>
      </c>
      <c r="H283" s="16">
        <f t="shared" si="28"/>
        <v>0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6000</v>
      </c>
      <c r="N283" s="19" t="s">
        <v>50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6000</v>
      </c>
      <c r="U283" s="18">
        <v>0</v>
      </c>
      <c r="V283" s="18">
        <v>0</v>
      </c>
      <c r="W283" s="18">
        <v>0</v>
      </c>
      <c r="X283" s="22">
        <v>6000</v>
      </c>
      <c r="Y283" s="16">
        <v>3.2</v>
      </c>
      <c r="Z283" s="23">
        <v>4.5</v>
      </c>
      <c r="AA283" s="22">
        <v>1875</v>
      </c>
      <c r="AB283" s="18">
        <v>1338</v>
      </c>
      <c r="AC283" s="24">
        <v>0.7</v>
      </c>
      <c r="AD283" s="25">
        <f t="shared" si="29"/>
        <v>100</v>
      </c>
      <c r="AE283" s="18">
        <v>6095</v>
      </c>
      <c r="AF283" s="18">
        <v>2944</v>
      </c>
      <c r="AG283" s="18">
        <v>3004</v>
      </c>
      <c r="AH283" s="18">
        <v>4436</v>
      </c>
      <c r="AI283" s="14" t="s">
        <v>44</v>
      </c>
    </row>
    <row r="284" spans="1:35" ht="16.5" customHeight="1">
      <c r="A284">
        <v>2041</v>
      </c>
      <c r="B284" s="12" t="str">
        <f t="shared" si="24"/>
        <v>None</v>
      </c>
      <c r="C284" s="13" t="s">
        <v>325</v>
      </c>
      <c r="D284" s="14" t="s">
        <v>53</v>
      </c>
      <c r="E284" s="15" t="str">
        <f t="shared" si="25"/>
        <v>前八週無拉料</v>
      </c>
      <c r="F284" s="16" t="str">
        <f t="shared" si="26"/>
        <v>--</v>
      </c>
      <c r="G284" s="16" t="str">
        <f t="shared" si="27"/>
        <v>--</v>
      </c>
      <c r="H284" s="16" t="str">
        <f t="shared" si="28"/>
        <v>--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0</v>
      </c>
      <c r="N284" s="19" t="s">
        <v>55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0</v>
      </c>
      <c r="Y284" s="16" t="s">
        <v>39</v>
      </c>
      <c r="Z284" s="23" t="s">
        <v>39</v>
      </c>
      <c r="AA284" s="22">
        <v>0</v>
      </c>
      <c r="AB284" s="18" t="s">
        <v>39</v>
      </c>
      <c r="AC284" s="24" t="s">
        <v>43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44</v>
      </c>
    </row>
    <row r="285" spans="1:35" ht="16.5" customHeight="1">
      <c r="A285">
        <v>2042</v>
      </c>
      <c r="B285" s="12" t="str">
        <f t="shared" si="24"/>
        <v>FCST</v>
      </c>
      <c r="C285" s="13" t="s">
        <v>326</v>
      </c>
      <c r="D285" s="14" t="s">
        <v>53</v>
      </c>
      <c r="E285" s="15" t="str">
        <f t="shared" si="25"/>
        <v>前八週無拉料</v>
      </c>
      <c r="F285" s="16">
        <f t="shared" si="26"/>
        <v>0</v>
      </c>
      <c r="G285" s="16" t="str">
        <f t="shared" si="27"/>
        <v>--</v>
      </c>
      <c r="H285" s="16">
        <f t="shared" si="28"/>
        <v>0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50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 t="s">
        <v>39</v>
      </c>
      <c r="Z285" s="23">
        <v>0</v>
      </c>
      <c r="AA285" s="22">
        <v>0</v>
      </c>
      <c r="AB285" s="18">
        <v>999</v>
      </c>
      <c r="AC285" s="24" t="s">
        <v>62</v>
      </c>
      <c r="AD285" s="25" t="str">
        <f t="shared" si="29"/>
        <v>F</v>
      </c>
      <c r="AE285" s="18">
        <v>9000</v>
      </c>
      <c r="AF285" s="18">
        <v>0</v>
      </c>
      <c r="AG285" s="18">
        <v>0</v>
      </c>
      <c r="AH285" s="18">
        <v>0</v>
      </c>
      <c r="AI285" s="14" t="s">
        <v>44</v>
      </c>
    </row>
    <row r="286" spans="1:35" ht="16.5" customHeight="1">
      <c r="A286">
        <v>2044</v>
      </c>
      <c r="B286" s="12" t="str">
        <f t="shared" si="24"/>
        <v>None</v>
      </c>
      <c r="C286" s="13" t="s">
        <v>328</v>
      </c>
      <c r="D286" s="14" t="s">
        <v>53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55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 t="s">
        <v>39</v>
      </c>
      <c r="Z286" s="23" t="s">
        <v>39</v>
      </c>
      <c r="AA286" s="22">
        <v>0</v>
      </c>
      <c r="AB286" s="18" t="s">
        <v>39</v>
      </c>
      <c r="AC286" s="24" t="s">
        <v>43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44</v>
      </c>
    </row>
    <row r="287" spans="1:35" ht="16.5" customHeight="1">
      <c r="A287">
        <v>4459</v>
      </c>
      <c r="B287" s="12" t="str">
        <f t="shared" si="24"/>
        <v>Normal</v>
      </c>
      <c r="C287" s="13" t="s">
        <v>329</v>
      </c>
      <c r="D287" s="14" t="s">
        <v>53</v>
      </c>
      <c r="E287" s="15">
        <f t="shared" si="25"/>
        <v>0</v>
      </c>
      <c r="F287" s="16">
        <f t="shared" si="26"/>
        <v>0</v>
      </c>
      <c r="G287" s="16">
        <f t="shared" si="27"/>
        <v>13.3</v>
      </c>
      <c r="H287" s="16">
        <f t="shared" si="28"/>
        <v>11.6</v>
      </c>
      <c r="I287" s="17" t="str">
        <f>IFERROR(VLOOKUP(C287,#REF!,8,FALSE),"")</f>
        <v/>
      </c>
      <c r="J287" s="18">
        <v>279000</v>
      </c>
      <c r="K287" s="18">
        <v>81000</v>
      </c>
      <c r="L287" s="17" t="str">
        <f>IFERROR(VLOOKUP(C287,#REF!,11,FALSE),"")</f>
        <v/>
      </c>
      <c r="M287" s="18">
        <v>0</v>
      </c>
      <c r="N287" s="19" t="s">
        <v>50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279000</v>
      </c>
      <c r="Y287" s="16">
        <v>13.3</v>
      </c>
      <c r="Z287" s="23">
        <v>11.6</v>
      </c>
      <c r="AA287" s="22">
        <v>21000</v>
      </c>
      <c r="AB287" s="18">
        <v>23963</v>
      </c>
      <c r="AC287" s="24">
        <v>1.1000000000000001</v>
      </c>
      <c r="AD287" s="25">
        <f t="shared" si="29"/>
        <v>100</v>
      </c>
      <c r="AE287" s="18">
        <v>59065</v>
      </c>
      <c r="AF287" s="18">
        <v>86514</v>
      </c>
      <c r="AG287" s="18">
        <v>91128</v>
      </c>
      <c r="AH287" s="18">
        <v>47788</v>
      </c>
      <c r="AI287" s="14" t="s">
        <v>44</v>
      </c>
    </row>
    <row r="288" spans="1:35" ht="16.5" customHeight="1">
      <c r="A288">
        <v>5102</v>
      </c>
      <c r="B288" s="12" t="str">
        <f t="shared" si="24"/>
        <v>Normal</v>
      </c>
      <c r="C288" s="13" t="s">
        <v>330</v>
      </c>
      <c r="D288" s="14" t="s">
        <v>53</v>
      </c>
      <c r="E288" s="15">
        <f t="shared" si="25"/>
        <v>0</v>
      </c>
      <c r="F288" s="16" t="str">
        <f t="shared" si="26"/>
        <v>--</v>
      </c>
      <c r="G288" s="16">
        <f t="shared" si="27"/>
        <v>0</v>
      </c>
      <c r="H288" s="16" t="str">
        <f t="shared" si="28"/>
        <v>--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0</v>
      </c>
      <c r="N288" s="19" t="s">
        <v>55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0</v>
      </c>
      <c r="Y288" s="16">
        <v>0</v>
      </c>
      <c r="Z288" s="23" t="s">
        <v>39</v>
      </c>
      <c r="AA288" s="22">
        <v>50</v>
      </c>
      <c r="AB288" s="18" t="s">
        <v>39</v>
      </c>
      <c r="AC288" s="24" t="s">
        <v>43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44</v>
      </c>
    </row>
    <row r="289" spans="1:35" ht="16.5" customHeight="1">
      <c r="A289">
        <v>3031</v>
      </c>
      <c r="B289" s="12" t="str">
        <f t="shared" si="24"/>
        <v>None</v>
      </c>
      <c r="C289" s="13" t="s">
        <v>331</v>
      </c>
      <c r="D289" s="14" t="s">
        <v>146</v>
      </c>
      <c r="E289" s="15" t="str">
        <f t="shared" si="25"/>
        <v>前八週無拉料</v>
      </c>
      <c r="F289" s="16" t="str">
        <f t="shared" si="26"/>
        <v>--</v>
      </c>
      <c r="G289" s="16" t="str">
        <f t="shared" si="27"/>
        <v>--</v>
      </c>
      <c r="H289" s="16" t="str">
        <f t="shared" si="28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0</v>
      </c>
      <c r="N289" s="19" t="s">
        <v>59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0</v>
      </c>
      <c r="U289" s="18">
        <v>0</v>
      </c>
      <c r="V289" s="18">
        <v>0</v>
      </c>
      <c r="W289" s="18">
        <v>0</v>
      </c>
      <c r="X289" s="22">
        <v>0</v>
      </c>
      <c r="Y289" s="16" t="s">
        <v>39</v>
      </c>
      <c r="Z289" s="23" t="s">
        <v>39</v>
      </c>
      <c r="AA289" s="22">
        <v>0</v>
      </c>
      <c r="AB289" s="18" t="s">
        <v>39</v>
      </c>
      <c r="AC289" s="24" t="s">
        <v>43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44</v>
      </c>
    </row>
    <row r="290" spans="1:35" ht="16.5" customHeight="1">
      <c r="A290">
        <v>2048</v>
      </c>
      <c r="B290" s="12" t="str">
        <f t="shared" si="24"/>
        <v>None</v>
      </c>
      <c r="C290" s="13" t="s">
        <v>332</v>
      </c>
      <c r="D290" s="14" t="s">
        <v>53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0</v>
      </c>
      <c r="N290" s="19" t="s">
        <v>39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0</v>
      </c>
      <c r="Y290" s="16" t="s">
        <v>39</v>
      </c>
      <c r="Z290" s="23" t="s">
        <v>39</v>
      </c>
      <c r="AA290" s="22">
        <v>0</v>
      </c>
      <c r="AB290" s="18" t="s">
        <v>39</v>
      </c>
      <c r="AC290" s="24" t="s">
        <v>43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44</v>
      </c>
    </row>
    <row r="291" spans="1:35" ht="16.5" customHeight="1">
      <c r="A291">
        <v>2049</v>
      </c>
      <c r="B291" s="12" t="str">
        <f t="shared" si="24"/>
        <v>None</v>
      </c>
      <c r="C291" s="13" t="s">
        <v>333</v>
      </c>
      <c r="D291" s="14" t="s">
        <v>53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0</v>
      </c>
      <c r="N291" s="19" t="s">
        <v>50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0</v>
      </c>
      <c r="Y291" s="16" t="s">
        <v>39</v>
      </c>
      <c r="Z291" s="23" t="s">
        <v>39</v>
      </c>
      <c r="AA291" s="22">
        <v>0</v>
      </c>
      <c r="AB291" s="18" t="s">
        <v>39</v>
      </c>
      <c r="AC291" s="24" t="s">
        <v>43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44</v>
      </c>
    </row>
    <row r="292" spans="1:35" ht="16.5" customHeight="1">
      <c r="A292">
        <v>6490</v>
      </c>
      <c r="B292" s="12" t="str">
        <f t="shared" si="24"/>
        <v>FCST</v>
      </c>
      <c r="C292" s="13" t="s">
        <v>334</v>
      </c>
      <c r="D292" s="14" t="s">
        <v>53</v>
      </c>
      <c r="E292" s="15" t="str">
        <f t="shared" si="25"/>
        <v>前八週無拉料</v>
      </c>
      <c r="F292" s="16">
        <f t="shared" si="26"/>
        <v>0</v>
      </c>
      <c r="G292" s="16" t="str">
        <f t="shared" si="27"/>
        <v>--</v>
      </c>
      <c r="H292" s="16">
        <f t="shared" si="28"/>
        <v>20.399999999999999</v>
      </c>
      <c r="I292" s="17" t="str">
        <f>IFERROR(VLOOKUP(C292,#REF!,8,FALSE),"")</f>
        <v/>
      </c>
      <c r="J292" s="18">
        <v>1000</v>
      </c>
      <c r="K292" s="18">
        <v>0</v>
      </c>
      <c r="L292" s="17" t="str">
        <f>IFERROR(VLOOKUP(C292,#REF!,11,FALSE),"")</f>
        <v/>
      </c>
      <c r="M292" s="18">
        <v>0</v>
      </c>
      <c r="N292" s="19" t="s">
        <v>50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1000</v>
      </c>
      <c r="Y292" s="16" t="s">
        <v>39</v>
      </c>
      <c r="Z292" s="23">
        <v>20.399999999999999</v>
      </c>
      <c r="AA292" s="22">
        <v>0</v>
      </c>
      <c r="AB292" s="18">
        <v>49</v>
      </c>
      <c r="AC292" s="24" t="s">
        <v>62</v>
      </c>
      <c r="AD292" s="25" t="str">
        <f t="shared" si="29"/>
        <v>F</v>
      </c>
      <c r="AE292" s="18">
        <v>438</v>
      </c>
      <c r="AF292" s="18">
        <v>0</v>
      </c>
      <c r="AG292" s="18">
        <v>0</v>
      </c>
      <c r="AH292" s="18">
        <v>0</v>
      </c>
      <c r="AI292" s="14" t="s">
        <v>44</v>
      </c>
    </row>
    <row r="293" spans="1:35" ht="16.5" customHeight="1">
      <c r="A293">
        <v>4422</v>
      </c>
      <c r="B293" s="12" t="str">
        <f t="shared" si="24"/>
        <v>Normal</v>
      </c>
      <c r="C293" s="13" t="s">
        <v>335</v>
      </c>
      <c r="D293" s="14" t="s">
        <v>53</v>
      </c>
      <c r="E293" s="15">
        <f t="shared" si="25"/>
        <v>0</v>
      </c>
      <c r="F293" s="16">
        <f t="shared" si="26"/>
        <v>0</v>
      </c>
      <c r="G293" s="16">
        <f t="shared" si="27"/>
        <v>8</v>
      </c>
      <c r="H293" s="16">
        <f t="shared" si="28"/>
        <v>3.4</v>
      </c>
      <c r="I293" s="17" t="str">
        <f>IFERROR(VLOOKUP(C293,#REF!,8,FALSE),"")</f>
        <v/>
      </c>
      <c r="J293" s="18">
        <v>1000</v>
      </c>
      <c r="K293" s="18">
        <v>0</v>
      </c>
      <c r="L293" s="17" t="str">
        <f>IFERROR(VLOOKUP(C293,#REF!,11,FALSE),"")</f>
        <v/>
      </c>
      <c r="M293" s="18">
        <v>0</v>
      </c>
      <c r="N293" s="19" t="s">
        <v>50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1000</v>
      </c>
      <c r="Y293" s="16">
        <v>8</v>
      </c>
      <c r="Z293" s="23">
        <v>3.4</v>
      </c>
      <c r="AA293" s="22">
        <v>125</v>
      </c>
      <c r="AB293" s="18">
        <v>295</v>
      </c>
      <c r="AC293" s="24">
        <v>2.4</v>
      </c>
      <c r="AD293" s="25">
        <f t="shared" si="29"/>
        <v>150</v>
      </c>
      <c r="AE293" s="18">
        <v>950</v>
      </c>
      <c r="AF293" s="18">
        <v>860</v>
      </c>
      <c r="AG293" s="18">
        <v>842</v>
      </c>
      <c r="AH293" s="18">
        <v>560</v>
      </c>
      <c r="AI293" s="14" t="s">
        <v>44</v>
      </c>
    </row>
    <row r="294" spans="1:35" ht="16.5" customHeight="1">
      <c r="A294">
        <v>4448</v>
      </c>
      <c r="B294" s="12" t="str">
        <f t="shared" si="24"/>
        <v>FCST</v>
      </c>
      <c r="C294" s="13" t="s">
        <v>336</v>
      </c>
      <c r="D294" s="14" t="s">
        <v>53</v>
      </c>
      <c r="E294" s="15" t="str">
        <f t="shared" si="25"/>
        <v>前八週無拉料</v>
      </c>
      <c r="F294" s="16">
        <f t="shared" si="26"/>
        <v>0</v>
      </c>
      <c r="G294" s="16" t="str">
        <f t="shared" si="27"/>
        <v>--</v>
      </c>
      <c r="H294" s="16">
        <f t="shared" si="28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0</v>
      </c>
      <c r="N294" s="19" t="s">
        <v>50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0</v>
      </c>
      <c r="W294" s="18">
        <v>0</v>
      </c>
      <c r="X294" s="22">
        <v>0</v>
      </c>
      <c r="Y294" s="16" t="s">
        <v>39</v>
      </c>
      <c r="Z294" s="23">
        <v>0</v>
      </c>
      <c r="AA294" s="22">
        <v>0</v>
      </c>
      <c r="AB294" s="18">
        <v>20</v>
      </c>
      <c r="AC294" s="24" t="s">
        <v>62</v>
      </c>
      <c r="AD294" s="25" t="str">
        <f t="shared" si="29"/>
        <v>F</v>
      </c>
      <c r="AE294" s="18">
        <v>86</v>
      </c>
      <c r="AF294" s="18">
        <v>43</v>
      </c>
      <c r="AG294" s="18">
        <v>48</v>
      </c>
      <c r="AH294" s="18">
        <v>66</v>
      </c>
      <c r="AI294" s="14" t="s">
        <v>44</v>
      </c>
    </row>
    <row r="295" spans="1:35" ht="16.5" customHeight="1">
      <c r="A295">
        <v>4421</v>
      </c>
      <c r="B295" s="12" t="str">
        <f t="shared" si="24"/>
        <v>None</v>
      </c>
      <c r="C295" s="13" t="s">
        <v>338</v>
      </c>
      <c r="D295" s="14" t="s">
        <v>53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0</v>
      </c>
      <c r="N295" s="19" t="s">
        <v>39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0</v>
      </c>
      <c r="Y295" s="16" t="s">
        <v>39</v>
      </c>
      <c r="Z295" s="23" t="s">
        <v>39</v>
      </c>
      <c r="AA295" s="22">
        <v>0</v>
      </c>
      <c r="AB295" s="18" t="s">
        <v>39</v>
      </c>
      <c r="AC295" s="24" t="s">
        <v>43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44</v>
      </c>
    </row>
    <row r="296" spans="1:35" ht="16.5" customHeight="1">
      <c r="A296">
        <v>8753</v>
      </c>
      <c r="B296" s="12" t="str">
        <f t="shared" si="24"/>
        <v>Normal</v>
      </c>
      <c r="C296" s="13" t="s">
        <v>339</v>
      </c>
      <c r="D296" s="14" t="s">
        <v>53</v>
      </c>
      <c r="E296" s="15">
        <f t="shared" si="25"/>
        <v>0</v>
      </c>
      <c r="F296" s="16" t="str">
        <f t="shared" si="26"/>
        <v>--</v>
      </c>
      <c r="G296" s="16">
        <f t="shared" si="27"/>
        <v>4</v>
      </c>
      <c r="H296" s="16" t="str">
        <f t="shared" si="28"/>
        <v>--</v>
      </c>
      <c r="I296" s="17" t="str">
        <f>IFERROR(VLOOKUP(C296,#REF!,8,FALSE),"")</f>
        <v/>
      </c>
      <c r="J296" s="18">
        <v>1000</v>
      </c>
      <c r="K296" s="18">
        <v>0</v>
      </c>
      <c r="L296" s="17" t="str">
        <f>IFERROR(VLOOKUP(C296,#REF!,11,FALSE),"")</f>
        <v/>
      </c>
      <c r="M296" s="18">
        <v>0</v>
      </c>
      <c r="N296" s="19" t="s">
        <v>55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0</v>
      </c>
      <c r="W296" s="18">
        <v>0</v>
      </c>
      <c r="X296" s="22">
        <v>1000</v>
      </c>
      <c r="Y296" s="16">
        <v>4</v>
      </c>
      <c r="Z296" s="23" t="s">
        <v>39</v>
      </c>
      <c r="AA296" s="22">
        <v>250</v>
      </c>
      <c r="AB296" s="18" t="s">
        <v>39</v>
      </c>
      <c r="AC296" s="24" t="s">
        <v>43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44</v>
      </c>
    </row>
    <row r="297" spans="1:35" ht="16.5" customHeight="1">
      <c r="A297">
        <v>3003</v>
      </c>
      <c r="B297" s="12" t="str">
        <f t="shared" si="24"/>
        <v>Normal</v>
      </c>
      <c r="C297" s="13" t="s">
        <v>342</v>
      </c>
      <c r="D297" s="14" t="s">
        <v>53</v>
      </c>
      <c r="E297" s="15">
        <f t="shared" si="25"/>
        <v>5.8</v>
      </c>
      <c r="F297" s="16">
        <f t="shared" si="26"/>
        <v>3.5</v>
      </c>
      <c r="G297" s="16">
        <f t="shared" si="27"/>
        <v>0.9</v>
      </c>
      <c r="H297" s="16">
        <f t="shared" si="28"/>
        <v>0.5</v>
      </c>
      <c r="I297" s="17" t="str">
        <f>IFERROR(VLOOKUP(C297,#REF!,8,FALSE),"")</f>
        <v/>
      </c>
      <c r="J297" s="18">
        <v>3100</v>
      </c>
      <c r="K297" s="18">
        <v>0</v>
      </c>
      <c r="L297" s="17" t="str">
        <f>IFERROR(VLOOKUP(C297,#REF!,11,FALSE),"")</f>
        <v/>
      </c>
      <c r="M297" s="18">
        <v>21060</v>
      </c>
      <c r="N297" s="19" t="s">
        <v>50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21060</v>
      </c>
      <c r="U297" s="18">
        <v>0</v>
      </c>
      <c r="V297" s="18">
        <v>0</v>
      </c>
      <c r="W297" s="18">
        <v>0</v>
      </c>
      <c r="X297" s="22">
        <v>24160</v>
      </c>
      <c r="Y297" s="16">
        <v>6.7</v>
      </c>
      <c r="Z297" s="23">
        <v>4</v>
      </c>
      <c r="AA297" s="22">
        <v>3613</v>
      </c>
      <c r="AB297" s="18">
        <v>6025</v>
      </c>
      <c r="AC297" s="24">
        <v>1.7</v>
      </c>
      <c r="AD297" s="25">
        <f t="shared" si="29"/>
        <v>100</v>
      </c>
      <c r="AE297" s="18">
        <v>12727</v>
      </c>
      <c r="AF297" s="18">
        <v>17164</v>
      </c>
      <c r="AG297" s="18">
        <v>24332</v>
      </c>
      <c r="AH297" s="18">
        <v>18060</v>
      </c>
      <c r="AI297" s="14" t="s">
        <v>44</v>
      </c>
    </row>
    <row r="298" spans="1:35" ht="16.5" customHeight="1">
      <c r="A298">
        <v>2076</v>
      </c>
      <c r="B298" s="12" t="str">
        <f t="shared" si="24"/>
        <v>Normal</v>
      </c>
      <c r="C298" s="13" t="s">
        <v>344</v>
      </c>
      <c r="D298" s="14" t="s">
        <v>53</v>
      </c>
      <c r="E298" s="15">
        <f t="shared" si="25"/>
        <v>0</v>
      </c>
      <c r="F298" s="16">
        <f t="shared" si="26"/>
        <v>0</v>
      </c>
      <c r="G298" s="16">
        <f t="shared" si="27"/>
        <v>13.8</v>
      </c>
      <c r="H298" s="16">
        <f t="shared" si="28"/>
        <v>8.3000000000000007</v>
      </c>
      <c r="I298" s="17" t="str">
        <f>IFERROR(VLOOKUP(C298,#REF!,8,FALSE),"")</f>
        <v/>
      </c>
      <c r="J298" s="18">
        <v>43200</v>
      </c>
      <c r="K298" s="18">
        <v>0</v>
      </c>
      <c r="L298" s="17" t="str">
        <f>IFERROR(VLOOKUP(C298,#REF!,11,FALSE),"")</f>
        <v/>
      </c>
      <c r="M298" s="18">
        <v>0</v>
      </c>
      <c r="N298" s="19" t="s">
        <v>50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43200</v>
      </c>
      <c r="Y298" s="16">
        <v>13.8</v>
      </c>
      <c r="Z298" s="23">
        <v>8.3000000000000007</v>
      </c>
      <c r="AA298" s="22">
        <v>3125</v>
      </c>
      <c r="AB298" s="18">
        <v>5190</v>
      </c>
      <c r="AC298" s="24">
        <v>1.7</v>
      </c>
      <c r="AD298" s="25">
        <f t="shared" si="29"/>
        <v>100</v>
      </c>
      <c r="AE298" s="18">
        <v>6967</v>
      </c>
      <c r="AF298" s="18">
        <v>20602</v>
      </c>
      <c r="AG298" s="18">
        <v>19144</v>
      </c>
      <c r="AH298" s="18">
        <v>15512</v>
      </c>
      <c r="AI298" s="14" t="s">
        <v>44</v>
      </c>
    </row>
    <row r="299" spans="1:35" ht="16.5" customHeight="1">
      <c r="A299">
        <v>3004</v>
      </c>
      <c r="B299" s="12" t="str">
        <f t="shared" si="24"/>
        <v>OverStock</v>
      </c>
      <c r="C299" s="13" t="s">
        <v>345</v>
      </c>
      <c r="D299" s="14" t="s">
        <v>53</v>
      </c>
      <c r="E299" s="15">
        <f t="shared" si="25"/>
        <v>21.6</v>
      </c>
      <c r="F299" s="16" t="str">
        <f t="shared" si="26"/>
        <v>--</v>
      </c>
      <c r="G299" s="16">
        <f t="shared" si="27"/>
        <v>0</v>
      </c>
      <c r="H299" s="16" t="str">
        <f t="shared" si="28"/>
        <v>--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1970</v>
      </c>
      <c r="N299" s="19" t="s">
        <v>50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1970</v>
      </c>
      <c r="U299" s="18">
        <v>0</v>
      </c>
      <c r="V299" s="18">
        <v>0</v>
      </c>
      <c r="W299" s="18">
        <v>0</v>
      </c>
      <c r="X299" s="22">
        <v>1970</v>
      </c>
      <c r="Y299" s="16">
        <v>21.6</v>
      </c>
      <c r="Z299" s="23" t="s">
        <v>39</v>
      </c>
      <c r="AA299" s="22">
        <v>91</v>
      </c>
      <c r="AB299" s="18" t="s">
        <v>39</v>
      </c>
      <c r="AC299" s="24" t="s">
        <v>43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44</v>
      </c>
    </row>
    <row r="300" spans="1:35" ht="16.5" customHeight="1">
      <c r="A300">
        <v>4445</v>
      </c>
      <c r="B300" s="12" t="str">
        <f t="shared" si="24"/>
        <v>None</v>
      </c>
      <c r="C300" s="13" t="s">
        <v>347</v>
      </c>
      <c r="D300" s="14" t="s">
        <v>53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0</v>
      </c>
      <c r="N300" s="19" t="s">
        <v>55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0</v>
      </c>
      <c r="Y300" s="16" t="s">
        <v>39</v>
      </c>
      <c r="Z300" s="23" t="s">
        <v>39</v>
      </c>
      <c r="AA300" s="22">
        <v>0</v>
      </c>
      <c r="AB300" s="18" t="s">
        <v>39</v>
      </c>
      <c r="AC300" s="24" t="s">
        <v>43</v>
      </c>
      <c r="AD300" s="25" t="str">
        <f t="shared" si="29"/>
        <v>E</v>
      </c>
      <c r="AE300" s="18">
        <v>0</v>
      </c>
      <c r="AF300" s="18">
        <v>0</v>
      </c>
      <c r="AG300" s="18">
        <v>0</v>
      </c>
      <c r="AH300" s="18">
        <v>0</v>
      </c>
      <c r="AI300" s="14" t="s">
        <v>44</v>
      </c>
    </row>
    <row r="301" spans="1:35" ht="16.5" customHeight="1">
      <c r="A301">
        <v>2079</v>
      </c>
      <c r="B301" s="12" t="str">
        <f t="shared" si="24"/>
        <v>OverStock</v>
      </c>
      <c r="C301" s="13" t="s">
        <v>348</v>
      </c>
      <c r="D301" s="14" t="s">
        <v>53</v>
      </c>
      <c r="E301" s="15">
        <f t="shared" si="25"/>
        <v>156.30000000000001</v>
      </c>
      <c r="F301" s="16" t="str">
        <f t="shared" si="26"/>
        <v>--</v>
      </c>
      <c r="G301" s="16">
        <f t="shared" si="27"/>
        <v>0</v>
      </c>
      <c r="H301" s="16" t="str">
        <f t="shared" si="28"/>
        <v>--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2500</v>
      </c>
      <c r="N301" s="19" t="s">
        <v>55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2500</v>
      </c>
      <c r="U301" s="18">
        <v>0</v>
      </c>
      <c r="V301" s="18">
        <v>0</v>
      </c>
      <c r="W301" s="18">
        <v>0</v>
      </c>
      <c r="X301" s="22">
        <v>2500</v>
      </c>
      <c r="Y301" s="16">
        <v>156.30000000000001</v>
      </c>
      <c r="Z301" s="23" t="s">
        <v>39</v>
      </c>
      <c r="AA301" s="22">
        <v>16</v>
      </c>
      <c r="AB301" s="18">
        <v>0</v>
      </c>
      <c r="AC301" s="24" t="s">
        <v>43</v>
      </c>
      <c r="AD301" s="25" t="str">
        <f t="shared" si="29"/>
        <v>E</v>
      </c>
      <c r="AE301" s="18">
        <v>0</v>
      </c>
      <c r="AF301" s="18">
        <v>0</v>
      </c>
      <c r="AG301" s="18">
        <v>0</v>
      </c>
      <c r="AH301" s="18">
        <v>7500</v>
      </c>
      <c r="AI301" s="14" t="s">
        <v>44</v>
      </c>
    </row>
    <row r="302" spans="1:35" ht="16.5" customHeight="1">
      <c r="A302">
        <v>5186</v>
      </c>
      <c r="B302" s="12" t="str">
        <f t="shared" si="24"/>
        <v>FCST</v>
      </c>
      <c r="C302" s="13" t="s">
        <v>349</v>
      </c>
      <c r="D302" s="14" t="s">
        <v>53</v>
      </c>
      <c r="E302" s="15" t="str">
        <f t="shared" si="25"/>
        <v>前八週無拉料</v>
      </c>
      <c r="F302" s="16">
        <f t="shared" si="26"/>
        <v>0</v>
      </c>
      <c r="G302" s="16" t="str">
        <f t="shared" si="27"/>
        <v>--</v>
      </c>
      <c r="H302" s="16">
        <f t="shared" si="28"/>
        <v>0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0</v>
      </c>
      <c r="N302" s="19" t="s">
        <v>50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0</v>
      </c>
      <c r="W302" s="18">
        <v>0</v>
      </c>
      <c r="X302" s="22">
        <v>0</v>
      </c>
      <c r="Y302" s="16" t="s">
        <v>39</v>
      </c>
      <c r="Z302" s="23">
        <v>0</v>
      </c>
      <c r="AA302" s="22">
        <v>0</v>
      </c>
      <c r="AB302" s="18">
        <v>19</v>
      </c>
      <c r="AC302" s="24" t="s">
        <v>62</v>
      </c>
      <c r="AD302" s="25" t="str">
        <f t="shared" si="29"/>
        <v>F</v>
      </c>
      <c r="AE302" s="18">
        <v>48</v>
      </c>
      <c r="AF302" s="18">
        <v>54</v>
      </c>
      <c r="AG302" s="18">
        <v>66</v>
      </c>
      <c r="AH302" s="18">
        <v>48</v>
      </c>
      <c r="AI302" s="14" t="s">
        <v>44</v>
      </c>
    </row>
    <row r="303" spans="1:35" ht="16.5" customHeight="1">
      <c r="A303">
        <v>4456</v>
      </c>
      <c r="B303" s="12" t="str">
        <f t="shared" si="24"/>
        <v>OverStock</v>
      </c>
      <c r="C303" s="13" t="s">
        <v>350</v>
      </c>
      <c r="D303" s="14" t="s">
        <v>53</v>
      </c>
      <c r="E303" s="15">
        <f t="shared" si="25"/>
        <v>0</v>
      </c>
      <c r="F303" s="16">
        <f t="shared" si="26"/>
        <v>0</v>
      </c>
      <c r="G303" s="16">
        <f t="shared" si="27"/>
        <v>20</v>
      </c>
      <c r="H303" s="16">
        <f t="shared" si="28"/>
        <v>10.7</v>
      </c>
      <c r="I303" s="17" t="str">
        <f>IFERROR(VLOOKUP(C303,#REF!,8,FALSE),"")</f>
        <v/>
      </c>
      <c r="J303" s="18">
        <v>70000</v>
      </c>
      <c r="K303" s="18">
        <v>30000</v>
      </c>
      <c r="L303" s="17" t="str">
        <f>IFERROR(VLOOKUP(C303,#REF!,11,FALSE),"")</f>
        <v/>
      </c>
      <c r="M303" s="18">
        <v>0</v>
      </c>
      <c r="N303" s="19" t="s">
        <v>50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0</v>
      </c>
      <c r="U303" s="18">
        <v>0</v>
      </c>
      <c r="V303" s="18">
        <v>0</v>
      </c>
      <c r="W303" s="18">
        <v>0</v>
      </c>
      <c r="X303" s="22">
        <v>70000</v>
      </c>
      <c r="Y303" s="16">
        <v>20</v>
      </c>
      <c r="Z303" s="23">
        <v>10.7</v>
      </c>
      <c r="AA303" s="22">
        <v>3500</v>
      </c>
      <c r="AB303" s="18">
        <v>6526</v>
      </c>
      <c r="AC303" s="24">
        <v>1.9</v>
      </c>
      <c r="AD303" s="25">
        <f t="shared" si="29"/>
        <v>100</v>
      </c>
      <c r="AE303" s="18">
        <v>26382</v>
      </c>
      <c r="AF303" s="18">
        <v>18616</v>
      </c>
      <c r="AG303" s="18">
        <v>19414</v>
      </c>
      <c r="AH303" s="18">
        <v>17198</v>
      </c>
      <c r="AI303" s="14" t="s">
        <v>44</v>
      </c>
    </row>
    <row r="304" spans="1:35" ht="16.5" customHeight="1">
      <c r="A304">
        <v>5344</v>
      </c>
      <c r="B304" s="12" t="str">
        <f t="shared" si="24"/>
        <v>OverStock</v>
      </c>
      <c r="C304" s="13" t="s">
        <v>351</v>
      </c>
      <c r="D304" s="14" t="s">
        <v>53</v>
      </c>
      <c r="E304" s="15">
        <f t="shared" si="25"/>
        <v>0</v>
      </c>
      <c r="F304" s="16">
        <f t="shared" si="26"/>
        <v>0</v>
      </c>
      <c r="G304" s="16">
        <f t="shared" si="27"/>
        <v>144</v>
      </c>
      <c r="H304" s="16">
        <f t="shared" si="28"/>
        <v>7.1</v>
      </c>
      <c r="I304" s="17" t="str">
        <f>IFERROR(VLOOKUP(C304,#REF!,8,FALSE),"")</f>
        <v/>
      </c>
      <c r="J304" s="18">
        <v>36000</v>
      </c>
      <c r="K304" s="18">
        <v>18000</v>
      </c>
      <c r="L304" s="17" t="str">
        <f>IFERROR(VLOOKUP(C304,#REF!,11,FALSE),"")</f>
        <v/>
      </c>
      <c r="M304" s="18">
        <v>0</v>
      </c>
      <c r="N304" s="19" t="s">
        <v>50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0</v>
      </c>
      <c r="W304" s="18">
        <v>0</v>
      </c>
      <c r="X304" s="22">
        <v>36000</v>
      </c>
      <c r="Y304" s="16">
        <v>144</v>
      </c>
      <c r="Z304" s="23">
        <v>7.1</v>
      </c>
      <c r="AA304" s="22">
        <v>250</v>
      </c>
      <c r="AB304" s="18">
        <v>5106</v>
      </c>
      <c r="AC304" s="24">
        <v>20.399999999999999</v>
      </c>
      <c r="AD304" s="25">
        <f t="shared" si="29"/>
        <v>150</v>
      </c>
      <c r="AE304" s="18">
        <v>12804</v>
      </c>
      <c r="AF304" s="18">
        <v>18464</v>
      </c>
      <c r="AG304" s="18">
        <v>20364</v>
      </c>
      <c r="AH304" s="18">
        <v>4620</v>
      </c>
      <c r="AI304" s="14" t="s">
        <v>44</v>
      </c>
    </row>
    <row r="305" spans="1:35" ht="16.5" customHeight="1">
      <c r="A305">
        <v>9006</v>
      </c>
      <c r="B305" s="12" t="str">
        <f t="shared" si="24"/>
        <v>OverStock</v>
      </c>
      <c r="C305" s="13" t="s">
        <v>352</v>
      </c>
      <c r="D305" s="14" t="s">
        <v>53</v>
      </c>
      <c r="E305" s="15">
        <f t="shared" si="25"/>
        <v>83.3</v>
      </c>
      <c r="F305" s="16">
        <f t="shared" si="26"/>
        <v>6.8</v>
      </c>
      <c r="G305" s="16">
        <f t="shared" si="27"/>
        <v>388.9</v>
      </c>
      <c r="H305" s="16">
        <f t="shared" si="28"/>
        <v>31.5</v>
      </c>
      <c r="I305" s="17" t="str">
        <f>IFERROR(VLOOKUP(C305,#REF!,8,FALSE),"")</f>
        <v/>
      </c>
      <c r="J305" s="18">
        <v>42000</v>
      </c>
      <c r="K305" s="18">
        <v>0</v>
      </c>
      <c r="L305" s="17" t="str">
        <f>IFERROR(VLOOKUP(C305,#REF!,11,FALSE),"")</f>
        <v/>
      </c>
      <c r="M305" s="18">
        <v>9000</v>
      </c>
      <c r="N305" s="19" t="s">
        <v>55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9000</v>
      </c>
      <c r="U305" s="18">
        <v>0</v>
      </c>
      <c r="V305" s="18">
        <v>0</v>
      </c>
      <c r="W305" s="18">
        <v>0</v>
      </c>
      <c r="X305" s="22">
        <v>51000</v>
      </c>
      <c r="Y305" s="16">
        <v>472.2</v>
      </c>
      <c r="Z305" s="23">
        <v>38.299999999999997</v>
      </c>
      <c r="AA305" s="22">
        <v>108</v>
      </c>
      <c r="AB305" s="18">
        <v>1332</v>
      </c>
      <c r="AC305" s="24">
        <v>12.3</v>
      </c>
      <c r="AD305" s="25">
        <f t="shared" si="29"/>
        <v>150</v>
      </c>
      <c r="AE305" s="18">
        <v>0</v>
      </c>
      <c r="AF305" s="18">
        <v>0</v>
      </c>
      <c r="AG305" s="18">
        <v>12000</v>
      </c>
      <c r="AH305" s="18">
        <v>37928</v>
      </c>
      <c r="AI305" s="14" t="s">
        <v>44</v>
      </c>
    </row>
    <row r="306" spans="1:35" ht="16.5" customHeight="1">
      <c r="A306">
        <v>2085</v>
      </c>
      <c r="B306" s="12" t="str">
        <f t="shared" si="24"/>
        <v>OverStock</v>
      </c>
      <c r="C306" s="13" t="s">
        <v>353</v>
      </c>
      <c r="D306" s="14" t="s">
        <v>53</v>
      </c>
      <c r="E306" s="15">
        <f t="shared" si="25"/>
        <v>19.2</v>
      </c>
      <c r="F306" s="16">
        <f t="shared" si="26"/>
        <v>4.9000000000000004</v>
      </c>
      <c r="G306" s="16">
        <f t="shared" si="27"/>
        <v>2.4</v>
      </c>
      <c r="H306" s="16">
        <f t="shared" si="28"/>
        <v>0.6</v>
      </c>
      <c r="I306" s="17" t="str">
        <f>IFERROR(VLOOKUP(C306,#REF!,8,FALSE),"")</f>
        <v/>
      </c>
      <c r="J306" s="18">
        <v>9000</v>
      </c>
      <c r="K306" s="18">
        <v>9000</v>
      </c>
      <c r="L306" s="17" t="str">
        <f>IFERROR(VLOOKUP(C306,#REF!,11,FALSE),"")</f>
        <v/>
      </c>
      <c r="M306" s="18">
        <v>72000</v>
      </c>
      <c r="N306" s="19" t="s">
        <v>55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72000</v>
      </c>
      <c r="U306" s="18">
        <v>0</v>
      </c>
      <c r="V306" s="18">
        <v>0</v>
      </c>
      <c r="W306" s="18">
        <v>0</v>
      </c>
      <c r="X306" s="22">
        <v>81000</v>
      </c>
      <c r="Y306" s="16">
        <v>21.6</v>
      </c>
      <c r="Z306" s="23">
        <v>5.5</v>
      </c>
      <c r="AA306" s="22">
        <v>3750</v>
      </c>
      <c r="AB306" s="18">
        <v>14670</v>
      </c>
      <c r="AC306" s="24">
        <v>3.9</v>
      </c>
      <c r="AD306" s="25">
        <f t="shared" si="29"/>
        <v>150</v>
      </c>
      <c r="AE306" s="18">
        <v>6000</v>
      </c>
      <c r="AF306" s="18">
        <v>82622</v>
      </c>
      <c r="AG306" s="18">
        <v>61412</v>
      </c>
      <c r="AH306" s="18">
        <v>71776</v>
      </c>
      <c r="AI306" s="14" t="s">
        <v>44</v>
      </c>
    </row>
    <row r="307" spans="1:35" ht="16.5" customHeight="1">
      <c r="A307">
        <v>4232</v>
      </c>
      <c r="B307" s="12" t="str">
        <f t="shared" si="24"/>
        <v>Normal</v>
      </c>
      <c r="C307" s="13" t="s">
        <v>354</v>
      </c>
      <c r="D307" s="14" t="s">
        <v>53</v>
      </c>
      <c r="E307" s="15">
        <f t="shared" si="25"/>
        <v>8</v>
      </c>
      <c r="F307" s="16">
        <f t="shared" si="26"/>
        <v>11.6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3000</v>
      </c>
      <c r="N307" s="19" t="s">
        <v>55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3000</v>
      </c>
      <c r="U307" s="18">
        <v>0</v>
      </c>
      <c r="V307" s="18">
        <v>0</v>
      </c>
      <c r="W307" s="18">
        <v>0</v>
      </c>
      <c r="X307" s="22">
        <v>3000</v>
      </c>
      <c r="Y307" s="16">
        <v>8</v>
      </c>
      <c r="Z307" s="23">
        <v>11.6</v>
      </c>
      <c r="AA307" s="22">
        <v>375</v>
      </c>
      <c r="AB307" s="18">
        <v>258</v>
      </c>
      <c r="AC307" s="24">
        <v>0.7</v>
      </c>
      <c r="AD307" s="25">
        <f t="shared" si="29"/>
        <v>100</v>
      </c>
      <c r="AE307" s="18">
        <v>1098</v>
      </c>
      <c r="AF307" s="18">
        <v>798</v>
      </c>
      <c r="AG307" s="18">
        <v>422</v>
      </c>
      <c r="AH307" s="18">
        <v>222</v>
      </c>
      <c r="AI307" s="14" t="s">
        <v>44</v>
      </c>
    </row>
    <row r="308" spans="1:35" ht="16.5" customHeight="1">
      <c r="A308">
        <v>9010</v>
      </c>
      <c r="B308" s="12" t="str">
        <f t="shared" si="24"/>
        <v>Normal</v>
      </c>
      <c r="C308" s="13" t="s">
        <v>355</v>
      </c>
      <c r="D308" s="14" t="s">
        <v>53</v>
      </c>
      <c r="E308" s="15">
        <f t="shared" si="25"/>
        <v>4.5999999999999996</v>
      </c>
      <c r="F308" s="16">
        <f t="shared" si="26"/>
        <v>2.6</v>
      </c>
      <c r="G308" s="16">
        <f t="shared" si="27"/>
        <v>8.9</v>
      </c>
      <c r="H308" s="16">
        <f t="shared" si="28"/>
        <v>5</v>
      </c>
      <c r="I308" s="17" t="str">
        <f>IFERROR(VLOOKUP(C308,#REF!,8,FALSE),"")</f>
        <v/>
      </c>
      <c r="J308" s="18">
        <v>93000</v>
      </c>
      <c r="K308" s="18">
        <v>60000</v>
      </c>
      <c r="L308" s="17" t="str">
        <f>IFERROR(VLOOKUP(C308,#REF!,11,FALSE),"")</f>
        <v/>
      </c>
      <c r="M308" s="18">
        <v>48000</v>
      </c>
      <c r="N308" s="19" t="s">
        <v>55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48000</v>
      </c>
      <c r="U308" s="18">
        <v>0</v>
      </c>
      <c r="V308" s="18">
        <v>0</v>
      </c>
      <c r="W308" s="18">
        <v>0</v>
      </c>
      <c r="X308" s="22">
        <v>141000</v>
      </c>
      <c r="Y308" s="16">
        <v>13.4</v>
      </c>
      <c r="Z308" s="23">
        <v>7.6</v>
      </c>
      <c r="AA308" s="22">
        <v>10500</v>
      </c>
      <c r="AB308" s="18">
        <v>18585</v>
      </c>
      <c r="AC308" s="24">
        <v>1.8</v>
      </c>
      <c r="AD308" s="25">
        <f t="shared" si="29"/>
        <v>100</v>
      </c>
      <c r="AE308" s="18">
        <v>41456</v>
      </c>
      <c r="AF308" s="18">
        <v>65195</v>
      </c>
      <c r="AG308" s="18">
        <v>62610</v>
      </c>
      <c r="AH308" s="18">
        <v>49848</v>
      </c>
      <c r="AI308" s="14" t="s">
        <v>44</v>
      </c>
    </row>
    <row r="309" spans="1:35" ht="16.5" customHeight="1">
      <c r="A309">
        <v>9011</v>
      </c>
      <c r="B309" s="12" t="str">
        <f t="shared" si="24"/>
        <v>FCST</v>
      </c>
      <c r="C309" s="13" t="s">
        <v>356</v>
      </c>
      <c r="D309" s="14" t="s">
        <v>53</v>
      </c>
      <c r="E309" s="15" t="str">
        <f t="shared" si="25"/>
        <v>前八週無拉料</v>
      </c>
      <c r="F309" s="16">
        <f t="shared" si="26"/>
        <v>0</v>
      </c>
      <c r="G309" s="16" t="str">
        <f t="shared" si="27"/>
        <v>--</v>
      </c>
      <c r="H309" s="16">
        <f t="shared" si="28"/>
        <v>11.6</v>
      </c>
      <c r="I309" s="17" t="str">
        <f>IFERROR(VLOOKUP(C309,#REF!,8,FALSE),"")</f>
        <v/>
      </c>
      <c r="J309" s="18">
        <v>20000</v>
      </c>
      <c r="K309" s="18">
        <v>20000</v>
      </c>
      <c r="L309" s="17" t="str">
        <f>IFERROR(VLOOKUP(C309,#REF!,11,FALSE),"")</f>
        <v/>
      </c>
      <c r="M309" s="18">
        <v>0</v>
      </c>
      <c r="N309" s="19" t="s">
        <v>50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0</v>
      </c>
      <c r="U309" s="18">
        <v>0</v>
      </c>
      <c r="V309" s="18">
        <v>0</v>
      </c>
      <c r="W309" s="18">
        <v>0</v>
      </c>
      <c r="X309" s="22">
        <v>20000</v>
      </c>
      <c r="Y309" s="16" t="s">
        <v>39</v>
      </c>
      <c r="Z309" s="23">
        <v>11.6</v>
      </c>
      <c r="AA309" s="22">
        <v>0</v>
      </c>
      <c r="AB309" s="18">
        <v>1719</v>
      </c>
      <c r="AC309" s="24" t="s">
        <v>62</v>
      </c>
      <c r="AD309" s="25" t="str">
        <f t="shared" si="29"/>
        <v>F</v>
      </c>
      <c r="AE309" s="18">
        <v>0</v>
      </c>
      <c r="AF309" s="18">
        <v>5472</v>
      </c>
      <c r="AG309" s="18">
        <v>14000</v>
      </c>
      <c r="AH309" s="18">
        <v>0</v>
      </c>
      <c r="AI309" s="14" t="s">
        <v>44</v>
      </c>
    </row>
    <row r="310" spans="1:35" ht="16.5" customHeight="1">
      <c r="A310">
        <v>5107</v>
      </c>
      <c r="B310" s="12" t="str">
        <f t="shared" si="24"/>
        <v>Normal</v>
      </c>
      <c r="C310" s="13" t="s">
        <v>357</v>
      </c>
      <c r="D310" s="14" t="s">
        <v>53</v>
      </c>
      <c r="E310" s="15">
        <f t="shared" si="25"/>
        <v>0</v>
      </c>
      <c r="F310" s="16">
        <f t="shared" si="26"/>
        <v>0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0</v>
      </c>
      <c r="N310" s="19" t="s">
        <v>55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0</v>
      </c>
      <c r="U310" s="18">
        <v>0</v>
      </c>
      <c r="V310" s="18">
        <v>0</v>
      </c>
      <c r="W310" s="18">
        <v>0</v>
      </c>
      <c r="X310" s="22">
        <v>0</v>
      </c>
      <c r="Y310" s="16">
        <v>0</v>
      </c>
      <c r="Z310" s="23">
        <v>0</v>
      </c>
      <c r="AA310" s="22">
        <v>375</v>
      </c>
      <c r="AB310" s="18">
        <v>239</v>
      </c>
      <c r="AC310" s="24">
        <v>0.6</v>
      </c>
      <c r="AD310" s="25">
        <f t="shared" si="29"/>
        <v>100</v>
      </c>
      <c r="AE310" s="18">
        <v>1050</v>
      </c>
      <c r="AF310" s="18">
        <v>744</v>
      </c>
      <c r="AG310" s="18">
        <v>356</v>
      </c>
      <c r="AH310" s="18">
        <v>174</v>
      </c>
      <c r="AI310" s="14" t="s">
        <v>44</v>
      </c>
    </row>
    <row r="311" spans="1:35" ht="16.5" customHeight="1">
      <c r="A311">
        <v>9009</v>
      </c>
      <c r="B311" s="12" t="str">
        <f t="shared" si="24"/>
        <v>OverStock</v>
      </c>
      <c r="C311" s="13" t="s">
        <v>358</v>
      </c>
      <c r="D311" s="14" t="s">
        <v>53</v>
      </c>
      <c r="E311" s="15">
        <f t="shared" si="25"/>
        <v>0</v>
      </c>
      <c r="F311" s="16">
        <f t="shared" si="26"/>
        <v>0</v>
      </c>
      <c r="G311" s="16">
        <f t="shared" si="27"/>
        <v>17.5</v>
      </c>
      <c r="H311" s="16">
        <f t="shared" si="28"/>
        <v>8.8000000000000007</v>
      </c>
      <c r="I311" s="17" t="str">
        <f>IFERROR(VLOOKUP(C311,#REF!,8,FALSE),"")</f>
        <v/>
      </c>
      <c r="J311" s="18">
        <v>72000</v>
      </c>
      <c r="K311" s="18">
        <v>39000</v>
      </c>
      <c r="L311" s="17" t="str">
        <f>IFERROR(VLOOKUP(C311,#REF!,11,FALSE),"")</f>
        <v/>
      </c>
      <c r="M311" s="18">
        <v>0</v>
      </c>
      <c r="N311" s="19" t="s">
        <v>50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72000</v>
      </c>
      <c r="Y311" s="16">
        <v>17.5</v>
      </c>
      <c r="Z311" s="23">
        <v>8.8000000000000007</v>
      </c>
      <c r="AA311" s="22">
        <v>4125</v>
      </c>
      <c r="AB311" s="18">
        <v>8195</v>
      </c>
      <c r="AC311" s="24">
        <v>2</v>
      </c>
      <c r="AD311" s="25">
        <f t="shared" si="29"/>
        <v>150</v>
      </c>
      <c r="AE311" s="18">
        <v>27344</v>
      </c>
      <c r="AF311" s="18">
        <v>26081</v>
      </c>
      <c r="AG311" s="18">
        <v>31690</v>
      </c>
      <c r="AH311" s="18">
        <v>23720</v>
      </c>
      <c r="AI311" s="14" t="s">
        <v>44</v>
      </c>
    </row>
    <row r="312" spans="1:35" ht="16.5" customHeight="1">
      <c r="A312">
        <v>9007</v>
      </c>
      <c r="B312" s="12" t="str">
        <f t="shared" si="24"/>
        <v>Normal</v>
      </c>
      <c r="C312" s="13" t="s">
        <v>359</v>
      </c>
      <c r="D312" s="14" t="s">
        <v>53</v>
      </c>
      <c r="E312" s="15">
        <f t="shared" si="25"/>
        <v>0</v>
      </c>
      <c r="F312" s="16">
        <f t="shared" si="26"/>
        <v>0</v>
      </c>
      <c r="G312" s="16">
        <f t="shared" si="27"/>
        <v>7.7</v>
      </c>
      <c r="H312" s="16">
        <f t="shared" si="28"/>
        <v>7.3</v>
      </c>
      <c r="I312" s="17" t="str">
        <f>IFERROR(VLOOKUP(C312,#REF!,8,FALSE),"")</f>
        <v/>
      </c>
      <c r="J312" s="18">
        <v>25522</v>
      </c>
      <c r="K312" s="18">
        <v>6022</v>
      </c>
      <c r="L312" s="17" t="str">
        <f>IFERROR(VLOOKUP(C312,#REF!,11,FALSE),"")</f>
        <v/>
      </c>
      <c r="M312" s="18">
        <v>0</v>
      </c>
      <c r="N312" s="19" t="s">
        <v>50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25522</v>
      </c>
      <c r="Y312" s="16">
        <v>7.7</v>
      </c>
      <c r="Z312" s="23">
        <v>7.3</v>
      </c>
      <c r="AA312" s="22">
        <v>3294</v>
      </c>
      <c r="AB312" s="18">
        <v>3516</v>
      </c>
      <c r="AC312" s="24">
        <v>1.1000000000000001</v>
      </c>
      <c r="AD312" s="25">
        <f t="shared" si="29"/>
        <v>100</v>
      </c>
      <c r="AE312" s="18">
        <v>11325</v>
      </c>
      <c r="AF312" s="18">
        <v>11378</v>
      </c>
      <c r="AG312" s="18">
        <v>8940</v>
      </c>
      <c r="AH312" s="18">
        <v>6032</v>
      </c>
      <c r="AI312" s="14" t="s">
        <v>44</v>
      </c>
    </row>
    <row r="313" spans="1:35" ht="16.5" customHeight="1">
      <c r="A313">
        <v>2090</v>
      </c>
      <c r="B313" s="12" t="str">
        <f t="shared" si="24"/>
        <v>None</v>
      </c>
      <c r="C313" s="13" t="s">
        <v>360</v>
      </c>
      <c r="D313" s="14" t="s">
        <v>53</v>
      </c>
      <c r="E313" s="15" t="str">
        <f t="shared" si="25"/>
        <v>前八週無拉料</v>
      </c>
      <c r="F313" s="16" t="str">
        <f t="shared" si="26"/>
        <v>--</v>
      </c>
      <c r="G313" s="16" t="str">
        <f t="shared" si="27"/>
        <v>--</v>
      </c>
      <c r="H313" s="16" t="str">
        <f t="shared" si="28"/>
        <v>--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0</v>
      </c>
      <c r="N313" s="19" t="s">
        <v>50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0</v>
      </c>
      <c r="U313" s="18">
        <v>0</v>
      </c>
      <c r="V313" s="18">
        <v>0</v>
      </c>
      <c r="W313" s="18">
        <v>0</v>
      </c>
      <c r="X313" s="22">
        <v>0</v>
      </c>
      <c r="Y313" s="16" t="s">
        <v>39</v>
      </c>
      <c r="Z313" s="23" t="s">
        <v>39</v>
      </c>
      <c r="AA313" s="22">
        <v>0</v>
      </c>
      <c r="AB313" s="18" t="s">
        <v>39</v>
      </c>
      <c r="AC313" s="24" t="s">
        <v>43</v>
      </c>
      <c r="AD313" s="25" t="str">
        <f t="shared" si="29"/>
        <v>E</v>
      </c>
      <c r="AE313" s="18">
        <v>0</v>
      </c>
      <c r="AF313" s="18">
        <v>0</v>
      </c>
      <c r="AG313" s="18">
        <v>0</v>
      </c>
      <c r="AH313" s="18">
        <v>0</v>
      </c>
      <c r="AI313" s="14" t="s">
        <v>44</v>
      </c>
    </row>
    <row r="314" spans="1:35" ht="16.5" customHeight="1">
      <c r="A314">
        <v>5072</v>
      </c>
      <c r="B314" s="12" t="str">
        <f t="shared" si="24"/>
        <v>FCST</v>
      </c>
      <c r="C314" s="13" t="s">
        <v>361</v>
      </c>
      <c r="D314" s="14" t="s">
        <v>53</v>
      </c>
      <c r="E314" s="15" t="str">
        <f t="shared" si="25"/>
        <v>前八週無拉料</v>
      </c>
      <c r="F314" s="16">
        <f t="shared" si="26"/>
        <v>9</v>
      </c>
      <c r="G314" s="16" t="str">
        <f t="shared" si="27"/>
        <v>--</v>
      </c>
      <c r="H314" s="16">
        <f t="shared" si="28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12000</v>
      </c>
      <c r="N314" s="19" t="s">
        <v>55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0</v>
      </c>
      <c r="U314" s="18">
        <v>0</v>
      </c>
      <c r="V314" s="18">
        <v>12000</v>
      </c>
      <c r="W314" s="18">
        <v>0</v>
      </c>
      <c r="X314" s="22">
        <v>12000</v>
      </c>
      <c r="Y314" s="16" t="s">
        <v>39</v>
      </c>
      <c r="Z314" s="23">
        <v>9</v>
      </c>
      <c r="AA314" s="22">
        <v>0</v>
      </c>
      <c r="AB314" s="18">
        <v>1332</v>
      </c>
      <c r="AC314" s="24" t="s">
        <v>62</v>
      </c>
      <c r="AD314" s="25" t="str">
        <f t="shared" si="29"/>
        <v>F</v>
      </c>
      <c r="AE314" s="18">
        <v>0</v>
      </c>
      <c r="AF314" s="18">
        <v>12000</v>
      </c>
      <c r="AG314" s="18">
        <v>0</v>
      </c>
      <c r="AH314" s="18">
        <v>0</v>
      </c>
      <c r="AI314" s="14" t="s">
        <v>44</v>
      </c>
    </row>
    <row r="315" spans="1:35" ht="16.5" customHeight="1">
      <c r="A315">
        <v>3146</v>
      </c>
      <c r="B315" s="12" t="str">
        <f t="shared" si="24"/>
        <v>Normal</v>
      </c>
      <c r="C315" s="13" t="s">
        <v>363</v>
      </c>
      <c r="D315" s="14" t="s">
        <v>53</v>
      </c>
      <c r="E315" s="15">
        <f t="shared" si="25"/>
        <v>2.7</v>
      </c>
      <c r="F315" s="16">
        <f t="shared" si="26"/>
        <v>2.1</v>
      </c>
      <c r="G315" s="16">
        <f t="shared" si="27"/>
        <v>5.3</v>
      </c>
      <c r="H315" s="16">
        <f t="shared" si="28"/>
        <v>4.2</v>
      </c>
      <c r="I315" s="17" t="str">
        <f>IFERROR(VLOOKUP(C315,#REF!,8,FALSE),"")</f>
        <v/>
      </c>
      <c r="J315" s="18">
        <v>6000</v>
      </c>
      <c r="K315" s="18">
        <v>0</v>
      </c>
      <c r="L315" s="17" t="str">
        <f>IFERROR(VLOOKUP(C315,#REF!,11,FALSE),"")</f>
        <v/>
      </c>
      <c r="M315" s="18">
        <v>3000</v>
      </c>
      <c r="N315" s="19" t="s">
        <v>50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3000</v>
      </c>
      <c r="U315" s="18">
        <v>0</v>
      </c>
      <c r="V315" s="18">
        <v>0</v>
      </c>
      <c r="W315" s="18">
        <v>0</v>
      </c>
      <c r="X315" s="22">
        <v>9000</v>
      </c>
      <c r="Y315" s="16">
        <v>8</v>
      </c>
      <c r="Z315" s="23">
        <v>6.4</v>
      </c>
      <c r="AA315" s="22">
        <v>1125</v>
      </c>
      <c r="AB315" s="18">
        <v>1417</v>
      </c>
      <c r="AC315" s="24">
        <v>1.3</v>
      </c>
      <c r="AD315" s="25">
        <f t="shared" si="29"/>
        <v>100</v>
      </c>
      <c r="AE315" s="18">
        <v>4944</v>
      </c>
      <c r="AF315" s="18">
        <v>4612</v>
      </c>
      <c r="AG315" s="18">
        <v>3196</v>
      </c>
      <c r="AH315" s="18">
        <v>7444</v>
      </c>
      <c r="AI315" s="14" t="s">
        <v>44</v>
      </c>
    </row>
    <row r="316" spans="1:35" ht="16.5" customHeight="1">
      <c r="A316">
        <v>9005</v>
      </c>
      <c r="B316" s="12" t="str">
        <f t="shared" si="24"/>
        <v>None</v>
      </c>
      <c r="C316" s="13" t="s">
        <v>365</v>
      </c>
      <c r="D316" s="14" t="s">
        <v>53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0</v>
      </c>
      <c r="N316" s="19" t="s">
        <v>39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0</v>
      </c>
      <c r="Y316" s="16" t="s">
        <v>39</v>
      </c>
      <c r="Z316" s="23" t="s">
        <v>39</v>
      </c>
      <c r="AA316" s="22">
        <v>0</v>
      </c>
      <c r="AB316" s="18" t="s">
        <v>39</v>
      </c>
      <c r="AC316" s="24" t="s">
        <v>43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44</v>
      </c>
    </row>
    <row r="317" spans="1:35" ht="16.5" customHeight="1">
      <c r="A317">
        <v>2093</v>
      </c>
      <c r="B317" s="12" t="str">
        <f t="shared" si="24"/>
        <v>Normal</v>
      </c>
      <c r="C317" s="13" t="s">
        <v>367</v>
      </c>
      <c r="D317" s="14" t="s">
        <v>53</v>
      </c>
      <c r="E317" s="15">
        <f t="shared" si="25"/>
        <v>1.9</v>
      </c>
      <c r="F317" s="16">
        <f t="shared" si="26"/>
        <v>1.3</v>
      </c>
      <c r="G317" s="16">
        <f t="shared" si="27"/>
        <v>6.3</v>
      </c>
      <c r="H317" s="16">
        <f t="shared" si="28"/>
        <v>4.3</v>
      </c>
      <c r="I317" s="17" t="str">
        <f>IFERROR(VLOOKUP(C317,#REF!,8,FALSE),"")</f>
        <v/>
      </c>
      <c r="J317" s="18">
        <v>31700</v>
      </c>
      <c r="K317" s="18">
        <v>0</v>
      </c>
      <c r="L317" s="17" t="str">
        <f>IFERROR(VLOOKUP(C317,#REF!,11,FALSE),"")</f>
        <v/>
      </c>
      <c r="M317" s="18">
        <v>9600</v>
      </c>
      <c r="N317" s="19" t="s">
        <v>50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9600</v>
      </c>
      <c r="U317" s="18">
        <v>0</v>
      </c>
      <c r="V317" s="18">
        <v>0</v>
      </c>
      <c r="W317" s="18">
        <v>0</v>
      </c>
      <c r="X317" s="22">
        <v>41300</v>
      </c>
      <c r="Y317" s="16">
        <v>8.1999999999999993</v>
      </c>
      <c r="Z317" s="23">
        <v>5.6</v>
      </c>
      <c r="AA317" s="22">
        <v>5065</v>
      </c>
      <c r="AB317" s="18">
        <v>7405</v>
      </c>
      <c r="AC317" s="24">
        <v>1.5</v>
      </c>
      <c r="AD317" s="25">
        <f t="shared" si="29"/>
        <v>100</v>
      </c>
      <c r="AE317" s="18">
        <v>21762</v>
      </c>
      <c r="AF317" s="18">
        <v>27749</v>
      </c>
      <c r="AG317" s="18">
        <v>24814</v>
      </c>
      <c r="AH317" s="18">
        <v>16276</v>
      </c>
      <c r="AI317" s="14" t="s">
        <v>44</v>
      </c>
    </row>
    <row r="318" spans="1:35" ht="16.5" customHeight="1">
      <c r="A318">
        <v>4411</v>
      </c>
      <c r="B318" s="12" t="str">
        <f t="shared" si="24"/>
        <v>None</v>
      </c>
      <c r="C318" s="13" t="s">
        <v>368</v>
      </c>
      <c r="D318" s="14" t="s">
        <v>53</v>
      </c>
      <c r="E318" s="15" t="str">
        <f t="shared" si="25"/>
        <v>前八週無拉料</v>
      </c>
      <c r="F318" s="16" t="str">
        <f t="shared" si="26"/>
        <v>--</v>
      </c>
      <c r="G318" s="16" t="str">
        <f t="shared" si="27"/>
        <v>--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0</v>
      </c>
      <c r="N318" s="19" t="s">
        <v>39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0</v>
      </c>
      <c r="Y318" s="16" t="s">
        <v>39</v>
      </c>
      <c r="Z318" s="23" t="s">
        <v>39</v>
      </c>
      <c r="AA318" s="22">
        <v>0</v>
      </c>
      <c r="AB318" s="18" t="s">
        <v>39</v>
      </c>
      <c r="AC318" s="24" t="s">
        <v>43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44</v>
      </c>
    </row>
    <row r="319" spans="1:35" ht="16.5" customHeight="1">
      <c r="A319">
        <v>3246</v>
      </c>
      <c r="B319" s="12" t="str">
        <f t="shared" si="24"/>
        <v>None</v>
      </c>
      <c r="C319" s="13" t="s">
        <v>369</v>
      </c>
      <c r="D319" s="14" t="s">
        <v>53</v>
      </c>
      <c r="E319" s="15" t="str">
        <f t="shared" si="25"/>
        <v>前八週無拉料</v>
      </c>
      <c r="F319" s="16" t="str">
        <f t="shared" si="26"/>
        <v>--</v>
      </c>
      <c r="G319" s="16" t="str">
        <f t="shared" si="27"/>
        <v>--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0</v>
      </c>
      <c r="N319" s="19" t="s">
        <v>39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0</v>
      </c>
      <c r="Y319" s="16" t="s">
        <v>39</v>
      </c>
      <c r="Z319" s="23" t="s">
        <v>39</v>
      </c>
      <c r="AA319" s="22">
        <v>0</v>
      </c>
      <c r="AB319" s="18" t="s">
        <v>39</v>
      </c>
      <c r="AC319" s="24" t="s">
        <v>43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44</v>
      </c>
    </row>
    <row r="320" spans="1:35" ht="16.5" customHeight="1">
      <c r="A320">
        <v>4214</v>
      </c>
      <c r="B320" s="12" t="str">
        <f t="shared" si="24"/>
        <v>OverStock</v>
      </c>
      <c r="C320" s="13" t="s">
        <v>370</v>
      </c>
      <c r="D320" s="14" t="s">
        <v>53</v>
      </c>
      <c r="E320" s="15">
        <f t="shared" si="25"/>
        <v>26.3</v>
      </c>
      <c r="F320" s="16" t="str">
        <f t="shared" si="26"/>
        <v>--</v>
      </c>
      <c r="G320" s="16">
        <f t="shared" si="27"/>
        <v>0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29996</v>
      </c>
      <c r="N320" s="19" t="s">
        <v>50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29996</v>
      </c>
      <c r="U320" s="18">
        <v>0</v>
      </c>
      <c r="V320" s="18">
        <v>0</v>
      </c>
      <c r="W320" s="18">
        <v>0</v>
      </c>
      <c r="X320" s="22">
        <v>29996</v>
      </c>
      <c r="Y320" s="16">
        <v>26.3</v>
      </c>
      <c r="Z320" s="23" t="s">
        <v>39</v>
      </c>
      <c r="AA320" s="22">
        <v>1140</v>
      </c>
      <c r="AB320" s="18" t="s">
        <v>39</v>
      </c>
      <c r="AC320" s="24" t="s">
        <v>43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44</v>
      </c>
    </row>
    <row r="321" spans="1:35" ht="16.5" customHeight="1">
      <c r="A321">
        <v>2105</v>
      </c>
      <c r="B321" s="12" t="str">
        <f t="shared" si="24"/>
        <v>None</v>
      </c>
      <c r="C321" s="13" t="s">
        <v>371</v>
      </c>
      <c r="D321" s="14" t="s">
        <v>53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0</v>
      </c>
      <c r="N321" s="19" t="s">
        <v>39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0</v>
      </c>
      <c r="Y321" s="16" t="s">
        <v>39</v>
      </c>
      <c r="Z321" s="23" t="s">
        <v>39</v>
      </c>
      <c r="AA321" s="22">
        <v>0</v>
      </c>
      <c r="AB321" s="18" t="s">
        <v>39</v>
      </c>
      <c r="AC321" s="24" t="s">
        <v>43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44</v>
      </c>
    </row>
    <row r="322" spans="1:35" ht="16.5" customHeight="1">
      <c r="A322">
        <v>3159</v>
      </c>
      <c r="B322" s="12" t="str">
        <f t="shared" si="24"/>
        <v>None</v>
      </c>
      <c r="C322" s="13" t="s">
        <v>372</v>
      </c>
      <c r="D322" s="14" t="s">
        <v>53</v>
      </c>
      <c r="E322" s="15" t="str">
        <f t="shared" si="25"/>
        <v>前八週無拉料</v>
      </c>
      <c r="F322" s="16" t="str">
        <f t="shared" si="26"/>
        <v>--</v>
      </c>
      <c r="G322" s="16" t="str">
        <f t="shared" si="27"/>
        <v>--</v>
      </c>
      <c r="H322" s="16" t="str">
        <f t="shared" si="28"/>
        <v>--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0</v>
      </c>
      <c r="N322" s="19" t="s">
        <v>39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0</v>
      </c>
      <c r="W322" s="18">
        <v>0</v>
      </c>
      <c r="X322" s="22">
        <v>0</v>
      </c>
      <c r="Y322" s="16" t="s">
        <v>39</v>
      </c>
      <c r="Z322" s="23" t="s">
        <v>39</v>
      </c>
      <c r="AA322" s="22">
        <v>0</v>
      </c>
      <c r="AB322" s="18" t="s">
        <v>39</v>
      </c>
      <c r="AC322" s="24" t="s">
        <v>43</v>
      </c>
      <c r="AD322" s="25" t="str">
        <f t="shared" si="29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44</v>
      </c>
    </row>
    <row r="323" spans="1:35" ht="16.5" customHeight="1">
      <c r="A323">
        <v>2106</v>
      </c>
      <c r="B323" s="12" t="str">
        <f t="shared" si="24"/>
        <v>OverStock</v>
      </c>
      <c r="C323" s="13" t="s">
        <v>373</v>
      </c>
      <c r="D323" s="14" t="s">
        <v>53</v>
      </c>
      <c r="E323" s="15">
        <f t="shared" si="25"/>
        <v>0.2</v>
      </c>
      <c r="F323" s="16">
        <f t="shared" si="26"/>
        <v>0.4</v>
      </c>
      <c r="G323" s="16">
        <f t="shared" si="27"/>
        <v>27</v>
      </c>
      <c r="H323" s="16">
        <f t="shared" si="28"/>
        <v>47.5</v>
      </c>
      <c r="I323" s="17" t="str">
        <f>IFERROR(VLOOKUP(C323,#REF!,8,FALSE),"")</f>
        <v/>
      </c>
      <c r="J323" s="18">
        <v>152550</v>
      </c>
      <c r="K323" s="18">
        <v>0</v>
      </c>
      <c r="L323" s="17" t="str">
        <f>IFERROR(VLOOKUP(C323,#REF!,11,FALSE),"")</f>
        <v/>
      </c>
      <c r="M323" s="18">
        <v>1169</v>
      </c>
      <c r="N323" s="19" t="s">
        <v>50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1169</v>
      </c>
      <c r="U323" s="18">
        <v>0</v>
      </c>
      <c r="V323" s="18">
        <v>0</v>
      </c>
      <c r="W323" s="18">
        <v>0</v>
      </c>
      <c r="X323" s="22">
        <v>153719</v>
      </c>
      <c r="Y323" s="16">
        <v>27.2</v>
      </c>
      <c r="Z323" s="23">
        <v>47.9</v>
      </c>
      <c r="AA323" s="22">
        <v>5655</v>
      </c>
      <c r="AB323" s="18">
        <v>3210</v>
      </c>
      <c r="AC323" s="24">
        <v>0.6</v>
      </c>
      <c r="AD323" s="25">
        <f t="shared" si="29"/>
        <v>100</v>
      </c>
      <c r="AE323" s="18">
        <v>0</v>
      </c>
      <c r="AF323" s="18">
        <v>0</v>
      </c>
      <c r="AG323" s="18">
        <v>100176</v>
      </c>
      <c r="AH323" s="18">
        <v>72345</v>
      </c>
      <c r="AI323" s="14" t="s">
        <v>44</v>
      </c>
    </row>
    <row r="324" spans="1:35" ht="16.5" customHeight="1">
      <c r="A324">
        <v>2107</v>
      </c>
      <c r="B324" s="12" t="str">
        <f t="shared" ref="B324:B337" si="30">IF(OR(AA324=0,LEN(AA324)=0)*OR(AB324=0,LEN(AB324)=0),IF(X324&gt;0,"ZeroZero","None"),IF(IF(LEN(Y324)=0,0,Y324)&gt;16,"OverStock",IF(AA324=0,"FCST","Normal")))</f>
        <v>Normal</v>
      </c>
      <c r="C324" s="13" t="s">
        <v>374</v>
      </c>
      <c r="D324" s="14" t="s">
        <v>53</v>
      </c>
      <c r="E324" s="15">
        <f t="shared" ref="E324:E337" si="31">IF(AA324=0,"前八週無拉料",ROUND(M324/AA324,1))</f>
        <v>0.1</v>
      </c>
      <c r="F324" s="16" t="str">
        <f t="shared" ref="F324:F337" si="32">IF(OR(AB324=0,LEN(AB324)=0),"--",ROUND(M324/AB324,1))</f>
        <v>--</v>
      </c>
      <c r="G324" s="16">
        <f t="shared" ref="G324:G337" si="33">IF(AA324=0,"--",ROUND(J324/AA324,1))</f>
        <v>0</v>
      </c>
      <c r="H324" s="16" t="str">
        <f t="shared" ref="H324:H337" si="34">IF(OR(AB324=0,LEN(AB324)=0),"--",ROUND(J324/AB324,1))</f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4</v>
      </c>
      <c r="N324" s="19" t="s">
        <v>50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4</v>
      </c>
      <c r="U324" s="18">
        <v>0</v>
      </c>
      <c r="V324" s="18">
        <v>0</v>
      </c>
      <c r="W324" s="18">
        <v>0</v>
      </c>
      <c r="X324" s="22">
        <v>4</v>
      </c>
      <c r="Y324" s="16">
        <v>0.1</v>
      </c>
      <c r="Z324" s="23" t="s">
        <v>39</v>
      </c>
      <c r="AA324" s="22">
        <v>51</v>
      </c>
      <c r="AB324" s="18">
        <v>0</v>
      </c>
      <c r="AC324" s="24" t="s">
        <v>43</v>
      </c>
      <c r="AD324" s="25" t="str">
        <f t="shared" ref="AD324:AD337" si="35">IF($AC324="E","E",IF($AC324="F","F",IF($AC324&lt;0.5,50,IF($AC324&lt;2,100,150))))</f>
        <v>E</v>
      </c>
      <c r="AE324" s="18">
        <v>0</v>
      </c>
      <c r="AF324" s="18">
        <v>0</v>
      </c>
      <c r="AG324" s="18">
        <v>6045</v>
      </c>
      <c r="AH324" s="18">
        <v>24042</v>
      </c>
      <c r="AI324" s="14" t="s">
        <v>44</v>
      </c>
    </row>
    <row r="325" spans="1:35" ht="16.5" customHeight="1">
      <c r="A325">
        <v>4007</v>
      </c>
      <c r="B325" s="12" t="str">
        <f t="shared" si="30"/>
        <v>Normal</v>
      </c>
      <c r="C325" s="13" t="s">
        <v>375</v>
      </c>
      <c r="D325" s="14" t="s">
        <v>53</v>
      </c>
      <c r="E325" s="15">
        <f t="shared" si="31"/>
        <v>0</v>
      </c>
      <c r="F325" s="16" t="str">
        <f t="shared" si="32"/>
        <v>--</v>
      </c>
      <c r="G325" s="16">
        <f t="shared" si="33"/>
        <v>0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50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0</v>
      </c>
      <c r="Y325" s="16">
        <v>0</v>
      </c>
      <c r="Z325" s="23" t="s">
        <v>39</v>
      </c>
      <c r="AA325" s="22">
        <v>59</v>
      </c>
      <c r="AB325" s="18" t="s">
        <v>39</v>
      </c>
      <c r="AC325" s="24" t="s">
        <v>43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44</v>
      </c>
    </row>
    <row r="326" spans="1:35" ht="16.5" customHeight="1">
      <c r="A326">
        <v>2110</v>
      </c>
      <c r="B326" s="12" t="str">
        <f t="shared" si="30"/>
        <v>None</v>
      </c>
      <c r="C326" s="13" t="s">
        <v>376</v>
      </c>
      <c r="D326" s="14" t="s">
        <v>53</v>
      </c>
      <c r="E326" s="15" t="str">
        <f t="shared" si="31"/>
        <v>前八週無拉料</v>
      </c>
      <c r="F326" s="16" t="str">
        <f t="shared" si="32"/>
        <v>--</v>
      </c>
      <c r="G326" s="16" t="str">
        <f t="shared" si="33"/>
        <v>--</v>
      </c>
      <c r="H326" s="16" t="str">
        <f t="shared" si="34"/>
        <v>--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0</v>
      </c>
      <c r="N326" s="19" t="s">
        <v>39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0</v>
      </c>
      <c r="U326" s="18">
        <v>0</v>
      </c>
      <c r="V326" s="18">
        <v>0</v>
      </c>
      <c r="W326" s="18">
        <v>0</v>
      </c>
      <c r="X326" s="22">
        <v>0</v>
      </c>
      <c r="Y326" s="16" t="s">
        <v>39</v>
      </c>
      <c r="Z326" s="23" t="s">
        <v>39</v>
      </c>
      <c r="AA326" s="22">
        <v>0</v>
      </c>
      <c r="AB326" s="18" t="s">
        <v>39</v>
      </c>
      <c r="AC326" s="24" t="s">
        <v>43</v>
      </c>
      <c r="AD326" s="25" t="str">
        <f t="shared" si="35"/>
        <v>E</v>
      </c>
      <c r="AE326" s="18">
        <v>0</v>
      </c>
      <c r="AF326" s="18">
        <v>0</v>
      </c>
      <c r="AG326" s="18">
        <v>0</v>
      </c>
      <c r="AH326" s="18">
        <v>0</v>
      </c>
      <c r="AI326" s="14" t="s">
        <v>44</v>
      </c>
    </row>
    <row r="327" spans="1:35" ht="16.5" customHeight="1">
      <c r="A327">
        <v>2111</v>
      </c>
      <c r="B327" s="12" t="str">
        <f t="shared" si="30"/>
        <v>None</v>
      </c>
      <c r="C327" s="13" t="s">
        <v>377</v>
      </c>
      <c r="D327" s="14" t="s">
        <v>53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55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 t="s">
        <v>39</v>
      </c>
      <c r="Z327" s="23" t="s">
        <v>39</v>
      </c>
      <c r="AA327" s="22">
        <v>0</v>
      </c>
      <c r="AB327" s="18" t="s">
        <v>39</v>
      </c>
      <c r="AC327" s="24" t="s">
        <v>43</v>
      </c>
      <c r="AD327" s="25" t="str">
        <f t="shared" si="35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44</v>
      </c>
    </row>
    <row r="328" spans="1:35" ht="16.5" customHeight="1">
      <c r="A328">
        <v>8969</v>
      </c>
      <c r="B328" s="12" t="str">
        <f t="shared" si="30"/>
        <v>Normal</v>
      </c>
      <c r="C328" s="13" t="s">
        <v>378</v>
      </c>
      <c r="D328" s="14" t="s">
        <v>53</v>
      </c>
      <c r="E328" s="15">
        <f t="shared" si="31"/>
        <v>9.5</v>
      </c>
      <c r="F328" s="16">
        <f t="shared" si="32"/>
        <v>9.9</v>
      </c>
      <c r="G328" s="16">
        <f t="shared" si="33"/>
        <v>0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113600</v>
      </c>
      <c r="N328" s="19" t="s">
        <v>55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110000</v>
      </c>
      <c r="U328" s="18">
        <v>0</v>
      </c>
      <c r="V328" s="18">
        <v>3600</v>
      </c>
      <c r="W328" s="18">
        <v>0</v>
      </c>
      <c r="X328" s="22">
        <v>113600</v>
      </c>
      <c r="Y328" s="16">
        <v>9.5</v>
      </c>
      <c r="Z328" s="23">
        <v>9.9</v>
      </c>
      <c r="AA328" s="22">
        <v>12000</v>
      </c>
      <c r="AB328" s="18">
        <v>11527</v>
      </c>
      <c r="AC328" s="24">
        <v>1</v>
      </c>
      <c r="AD328" s="25">
        <f t="shared" si="35"/>
        <v>100</v>
      </c>
      <c r="AE328" s="18">
        <v>9000</v>
      </c>
      <c r="AF328" s="18">
        <v>60424</v>
      </c>
      <c r="AG328" s="18">
        <v>46344</v>
      </c>
      <c r="AH328" s="18">
        <v>66000</v>
      </c>
      <c r="AI328" s="14" t="s">
        <v>44</v>
      </c>
    </row>
    <row r="329" spans="1:35" ht="16.5" customHeight="1">
      <c r="A329">
        <v>9122</v>
      </c>
      <c r="B329" s="12" t="str">
        <f t="shared" si="30"/>
        <v>OverStock</v>
      </c>
      <c r="C329" s="13" t="s">
        <v>379</v>
      </c>
      <c r="D329" s="14" t="s">
        <v>146</v>
      </c>
      <c r="E329" s="15">
        <f t="shared" si="31"/>
        <v>56</v>
      </c>
      <c r="F329" s="16">
        <f t="shared" si="32"/>
        <v>12.8</v>
      </c>
      <c r="G329" s="16">
        <f t="shared" si="33"/>
        <v>0</v>
      </c>
      <c r="H329" s="16">
        <f t="shared" si="34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1050000</v>
      </c>
      <c r="N329" s="19" t="s">
        <v>50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795000</v>
      </c>
      <c r="U329" s="18">
        <v>0</v>
      </c>
      <c r="V329" s="18">
        <v>255000</v>
      </c>
      <c r="W329" s="18">
        <v>0</v>
      </c>
      <c r="X329" s="22">
        <v>1050000</v>
      </c>
      <c r="Y329" s="16">
        <v>56</v>
      </c>
      <c r="Z329" s="23">
        <v>12.8</v>
      </c>
      <c r="AA329" s="22">
        <v>18750</v>
      </c>
      <c r="AB329" s="18">
        <v>82008</v>
      </c>
      <c r="AC329" s="24">
        <v>4.4000000000000004</v>
      </c>
      <c r="AD329" s="25">
        <f t="shared" si="35"/>
        <v>150</v>
      </c>
      <c r="AE329" s="18">
        <v>0</v>
      </c>
      <c r="AF329" s="18">
        <v>118899</v>
      </c>
      <c r="AG329" s="18">
        <v>800967</v>
      </c>
      <c r="AH329" s="18">
        <v>444585</v>
      </c>
      <c r="AI329" s="14" t="s">
        <v>44</v>
      </c>
    </row>
    <row r="330" spans="1:35" ht="16.5" customHeight="1">
      <c r="A330">
        <v>8970</v>
      </c>
      <c r="B330" s="12" t="str">
        <f t="shared" si="30"/>
        <v>Normal</v>
      </c>
      <c r="C330" s="13" t="s">
        <v>380</v>
      </c>
      <c r="D330" s="14" t="s">
        <v>233</v>
      </c>
      <c r="E330" s="15">
        <f t="shared" si="31"/>
        <v>4.5999999999999996</v>
      </c>
      <c r="F330" s="16">
        <f t="shared" si="32"/>
        <v>2.2999999999999998</v>
      </c>
      <c r="G330" s="16">
        <f t="shared" si="33"/>
        <v>0</v>
      </c>
      <c r="H330" s="16">
        <f t="shared" si="34"/>
        <v>0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12000</v>
      </c>
      <c r="N330" s="19" t="s">
        <v>59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12000</v>
      </c>
      <c r="U330" s="18">
        <v>0</v>
      </c>
      <c r="V330" s="18">
        <v>0</v>
      </c>
      <c r="W330" s="18">
        <v>0</v>
      </c>
      <c r="X330" s="22">
        <v>12000</v>
      </c>
      <c r="Y330" s="16">
        <v>4.5999999999999996</v>
      </c>
      <c r="Z330" s="23">
        <v>2.2999999999999998</v>
      </c>
      <c r="AA330" s="22">
        <v>2625</v>
      </c>
      <c r="AB330" s="18">
        <v>5295</v>
      </c>
      <c r="AC330" s="24">
        <v>2</v>
      </c>
      <c r="AD330" s="25">
        <f t="shared" si="35"/>
        <v>150</v>
      </c>
      <c r="AE330" s="18">
        <v>19140</v>
      </c>
      <c r="AF330" s="18">
        <v>20414</v>
      </c>
      <c r="AG330" s="18">
        <v>33374</v>
      </c>
      <c r="AH330" s="18">
        <v>25274</v>
      </c>
      <c r="AI330" s="14" t="s">
        <v>44</v>
      </c>
    </row>
    <row r="331" spans="1:35" ht="16.5" customHeight="1">
      <c r="A331">
        <v>8837</v>
      </c>
      <c r="B331" s="12" t="str">
        <f t="shared" si="30"/>
        <v>Normal</v>
      </c>
      <c r="C331" s="13" t="s">
        <v>381</v>
      </c>
      <c r="D331" s="14" t="s">
        <v>233</v>
      </c>
      <c r="E331" s="15">
        <f t="shared" si="31"/>
        <v>9.8000000000000007</v>
      </c>
      <c r="F331" s="16">
        <f t="shared" si="32"/>
        <v>3.9</v>
      </c>
      <c r="G331" s="16">
        <f t="shared" si="33"/>
        <v>0</v>
      </c>
      <c r="H331" s="16">
        <f t="shared" si="34"/>
        <v>0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33000</v>
      </c>
      <c r="N331" s="19" t="s">
        <v>59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33000</v>
      </c>
      <c r="U331" s="18">
        <v>0</v>
      </c>
      <c r="V331" s="18">
        <v>0</v>
      </c>
      <c r="W331" s="18">
        <v>0</v>
      </c>
      <c r="X331" s="22">
        <v>33000</v>
      </c>
      <c r="Y331" s="16">
        <v>9.8000000000000007</v>
      </c>
      <c r="Z331" s="23">
        <v>3.9</v>
      </c>
      <c r="AA331" s="22">
        <v>3375</v>
      </c>
      <c r="AB331" s="18">
        <v>8540</v>
      </c>
      <c r="AC331" s="24">
        <v>2.5</v>
      </c>
      <c r="AD331" s="25">
        <f t="shared" si="35"/>
        <v>150</v>
      </c>
      <c r="AE331" s="18">
        <v>21593</v>
      </c>
      <c r="AF331" s="18">
        <v>45212</v>
      </c>
      <c r="AG331" s="18">
        <v>40851</v>
      </c>
      <c r="AH331" s="18">
        <v>43155</v>
      </c>
      <c r="AI331" s="14" t="s">
        <v>44</v>
      </c>
    </row>
    <row r="332" spans="1:35" ht="16.5" customHeight="1">
      <c r="A332">
        <v>9082</v>
      </c>
      <c r="B332" s="12" t="str">
        <f t="shared" si="30"/>
        <v>Normal</v>
      </c>
      <c r="C332" s="13" t="s">
        <v>382</v>
      </c>
      <c r="D332" s="14" t="s">
        <v>233</v>
      </c>
      <c r="E332" s="15">
        <f t="shared" si="31"/>
        <v>13</v>
      </c>
      <c r="F332" s="16">
        <f t="shared" si="32"/>
        <v>4.5999999999999996</v>
      </c>
      <c r="G332" s="16">
        <f t="shared" si="33"/>
        <v>0</v>
      </c>
      <c r="H332" s="16">
        <f t="shared" si="34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39000</v>
      </c>
      <c r="N332" s="19" t="s">
        <v>59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39000</v>
      </c>
      <c r="U332" s="18">
        <v>0</v>
      </c>
      <c r="V332" s="18">
        <v>0</v>
      </c>
      <c r="W332" s="18">
        <v>0</v>
      </c>
      <c r="X332" s="22">
        <v>39000</v>
      </c>
      <c r="Y332" s="16">
        <v>13</v>
      </c>
      <c r="Z332" s="23">
        <v>4.5999999999999996</v>
      </c>
      <c r="AA332" s="22">
        <v>3000</v>
      </c>
      <c r="AB332" s="18">
        <v>8528</v>
      </c>
      <c r="AC332" s="24">
        <v>2.8</v>
      </c>
      <c r="AD332" s="25">
        <f t="shared" si="35"/>
        <v>150</v>
      </c>
      <c r="AE332" s="18">
        <v>17082</v>
      </c>
      <c r="AF332" s="18">
        <v>49615</v>
      </c>
      <c r="AG332" s="18">
        <v>45304</v>
      </c>
      <c r="AH332" s="18">
        <v>47608</v>
      </c>
      <c r="AI332" s="14" t="s">
        <v>44</v>
      </c>
    </row>
    <row r="333" spans="1:35" ht="16.5" customHeight="1">
      <c r="A333">
        <v>8835</v>
      </c>
      <c r="B333" s="12" t="str">
        <f t="shared" si="30"/>
        <v>Normal</v>
      </c>
      <c r="C333" s="13" t="s">
        <v>388</v>
      </c>
      <c r="D333" s="14" t="s">
        <v>57</v>
      </c>
      <c r="E333" s="15">
        <f t="shared" si="31"/>
        <v>0</v>
      </c>
      <c r="F333" s="16" t="str">
        <f t="shared" si="32"/>
        <v>--</v>
      </c>
      <c r="G333" s="16">
        <f t="shared" si="33"/>
        <v>0</v>
      </c>
      <c r="H333" s="16" t="str">
        <f t="shared" si="34"/>
        <v>--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0</v>
      </c>
      <c r="N333" s="19" t="s">
        <v>59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0</v>
      </c>
      <c r="Y333" s="16">
        <v>0</v>
      </c>
      <c r="Z333" s="23" t="s">
        <v>39</v>
      </c>
      <c r="AA333" s="22">
        <v>25</v>
      </c>
      <c r="AB333" s="18" t="s">
        <v>39</v>
      </c>
      <c r="AC333" s="24" t="s">
        <v>43</v>
      </c>
      <c r="AD333" s="25" t="str">
        <f t="shared" si="35"/>
        <v>E</v>
      </c>
      <c r="AE333" s="18">
        <v>0</v>
      </c>
      <c r="AF333" s="18">
        <v>0</v>
      </c>
      <c r="AG333" s="18">
        <v>0</v>
      </c>
      <c r="AH333" s="18">
        <v>0</v>
      </c>
      <c r="AI333" s="14" t="s">
        <v>44</v>
      </c>
    </row>
    <row r="334" spans="1:35" ht="16.5" customHeight="1">
      <c r="A334">
        <v>8883</v>
      </c>
      <c r="B334" s="12" t="str">
        <f t="shared" si="30"/>
        <v>Normal</v>
      </c>
      <c r="C334" s="13" t="s">
        <v>390</v>
      </c>
      <c r="D334" s="14" t="s">
        <v>57</v>
      </c>
      <c r="E334" s="15">
        <f t="shared" si="31"/>
        <v>0</v>
      </c>
      <c r="F334" s="16" t="str">
        <f t="shared" si="32"/>
        <v>--</v>
      </c>
      <c r="G334" s="16">
        <f t="shared" si="33"/>
        <v>0</v>
      </c>
      <c r="H334" s="16" t="str">
        <f t="shared" si="34"/>
        <v>--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0</v>
      </c>
      <c r="N334" s="19" t="s">
        <v>59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0</v>
      </c>
      <c r="U334" s="18">
        <v>0</v>
      </c>
      <c r="V334" s="18">
        <v>0</v>
      </c>
      <c r="W334" s="18">
        <v>0</v>
      </c>
      <c r="X334" s="22">
        <v>0</v>
      </c>
      <c r="Y334" s="16">
        <v>0</v>
      </c>
      <c r="Z334" s="23" t="s">
        <v>39</v>
      </c>
      <c r="AA334" s="22">
        <v>25</v>
      </c>
      <c r="AB334" s="18" t="s">
        <v>39</v>
      </c>
      <c r="AC334" s="24" t="s">
        <v>43</v>
      </c>
      <c r="AD334" s="25" t="str">
        <f t="shared" si="35"/>
        <v>E</v>
      </c>
      <c r="AE334" s="18">
        <v>0</v>
      </c>
      <c r="AF334" s="18">
        <v>0</v>
      </c>
      <c r="AG334" s="18">
        <v>0</v>
      </c>
      <c r="AH334" s="18">
        <v>0</v>
      </c>
      <c r="AI334" s="14" t="s">
        <v>44</v>
      </c>
    </row>
    <row r="335" spans="1:35" ht="16.5" customHeight="1">
      <c r="A335">
        <v>8836</v>
      </c>
      <c r="B335" s="12" t="str">
        <f t="shared" si="30"/>
        <v>None</v>
      </c>
      <c r="C335" s="13" t="s">
        <v>392</v>
      </c>
      <c r="D335" s="14" t="s">
        <v>57</v>
      </c>
      <c r="E335" s="15" t="str">
        <f t="shared" si="31"/>
        <v>前八週無拉料</v>
      </c>
      <c r="F335" s="16" t="str">
        <f t="shared" si="32"/>
        <v>--</v>
      </c>
      <c r="G335" s="16" t="str">
        <f t="shared" si="33"/>
        <v>--</v>
      </c>
      <c r="H335" s="16" t="str">
        <f t="shared" si="34"/>
        <v>--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0</v>
      </c>
      <c r="N335" s="19" t="s">
        <v>39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0</v>
      </c>
      <c r="Y335" s="16" t="s">
        <v>39</v>
      </c>
      <c r="Z335" s="23" t="s">
        <v>39</v>
      </c>
      <c r="AA335" s="22">
        <v>0</v>
      </c>
      <c r="AB335" s="18" t="s">
        <v>39</v>
      </c>
      <c r="AC335" s="24" t="s">
        <v>43</v>
      </c>
      <c r="AD335" s="25" t="str">
        <f t="shared" si="35"/>
        <v>E</v>
      </c>
      <c r="AE335" s="18">
        <v>0</v>
      </c>
      <c r="AF335" s="18">
        <v>0</v>
      </c>
      <c r="AG335" s="18">
        <v>0</v>
      </c>
      <c r="AH335" s="18">
        <v>0</v>
      </c>
      <c r="AI335" s="14" t="s">
        <v>44</v>
      </c>
    </row>
    <row r="336" spans="1:35" ht="16.5" customHeight="1">
      <c r="A336">
        <v>8865</v>
      </c>
      <c r="B336" s="12" t="str">
        <f t="shared" si="30"/>
        <v>None</v>
      </c>
      <c r="C336" s="13" t="s">
        <v>394</v>
      </c>
      <c r="D336" s="14" t="s">
        <v>57</v>
      </c>
      <c r="E336" s="15" t="str">
        <f t="shared" si="31"/>
        <v>前八週無拉料</v>
      </c>
      <c r="F336" s="16" t="str">
        <f t="shared" si="32"/>
        <v>--</v>
      </c>
      <c r="G336" s="16" t="str">
        <f t="shared" si="33"/>
        <v>--</v>
      </c>
      <c r="H336" s="16" t="str">
        <f t="shared" si="34"/>
        <v>--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0</v>
      </c>
      <c r="N336" s="19" t="s">
        <v>47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0</v>
      </c>
      <c r="Y336" s="16" t="s">
        <v>39</v>
      </c>
      <c r="Z336" s="23" t="s">
        <v>39</v>
      </c>
      <c r="AA336" s="22">
        <v>0</v>
      </c>
      <c r="AB336" s="18" t="s">
        <v>39</v>
      </c>
      <c r="AC336" s="24" t="s">
        <v>43</v>
      </c>
      <c r="AD336" s="25" t="str">
        <f t="shared" si="35"/>
        <v>E</v>
      </c>
      <c r="AE336" s="18">
        <v>0</v>
      </c>
      <c r="AF336" s="18">
        <v>0</v>
      </c>
      <c r="AG336" s="18">
        <v>0</v>
      </c>
      <c r="AH336" s="18">
        <v>0</v>
      </c>
      <c r="AI336" s="14" t="s">
        <v>44</v>
      </c>
    </row>
    <row r="337" spans="1:35" ht="16.5" customHeight="1">
      <c r="A337">
        <v>8866</v>
      </c>
      <c r="B337" s="12" t="str">
        <f t="shared" si="30"/>
        <v>Normal</v>
      </c>
      <c r="C337" s="13" t="s">
        <v>397</v>
      </c>
      <c r="D337" s="14" t="s">
        <v>57</v>
      </c>
      <c r="E337" s="15">
        <f t="shared" si="31"/>
        <v>0</v>
      </c>
      <c r="F337" s="16">
        <f t="shared" si="32"/>
        <v>0</v>
      </c>
      <c r="G337" s="16">
        <f t="shared" si="33"/>
        <v>5.3</v>
      </c>
      <c r="H337" s="16">
        <f t="shared" si="34"/>
        <v>8.9</v>
      </c>
      <c r="I337" s="17" t="str">
        <f>IFERROR(VLOOKUP(C337,#REF!,8,FALSE),"")</f>
        <v/>
      </c>
      <c r="J337" s="18">
        <v>40000</v>
      </c>
      <c r="K337" s="18">
        <v>40000</v>
      </c>
      <c r="L337" s="17" t="str">
        <f>IFERROR(VLOOKUP(C337,#REF!,11,FALSE),"")</f>
        <v/>
      </c>
      <c r="M337" s="18">
        <v>0</v>
      </c>
      <c r="N337" s="19" t="s">
        <v>47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40000</v>
      </c>
      <c r="Y337" s="16">
        <v>5.3</v>
      </c>
      <c r="Z337" s="23">
        <v>8.9</v>
      </c>
      <c r="AA337" s="22">
        <v>7500</v>
      </c>
      <c r="AB337" s="18">
        <v>4486</v>
      </c>
      <c r="AC337" s="24">
        <v>0.6</v>
      </c>
      <c r="AD337" s="25">
        <f t="shared" si="35"/>
        <v>100</v>
      </c>
      <c r="AE337" s="18">
        <v>0</v>
      </c>
      <c r="AF337" s="18">
        <v>0</v>
      </c>
      <c r="AG337" s="18">
        <v>40371</v>
      </c>
      <c r="AH337" s="18">
        <v>0</v>
      </c>
      <c r="AI337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2017-03-14T12:40:36Z</dcterms:modified>
</cp:coreProperties>
</file>