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4" i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E4" l="1"/>
  <c r="A4"/>
  <c r="N4" l="1"/>
  <c r="I4"/>
  <c r="F4"/>
  <c r="X4" l="1"/>
  <c r="K4"/>
  <c r="L4"/>
  <c r="X293"/>
  <c r="N293"/>
  <c r="L293"/>
  <c r="K293"/>
  <c r="I293"/>
  <c r="F293"/>
  <c r="E293"/>
  <c r="A293"/>
  <c r="X292"/>
  <c r="N292"/>
  <c r="L292"/>
  <c r="K292"/>
  <c r="I292"/>
  <c r="F292"/>
  <c r="E292"/>
  <c r="A292"/>
  <c r="X291"/>
  <c r="N291"/>
  <c r="L291"/>
  <c r="K291"/>
  <c r="I291"/>
  <c r="F291"/>
  <c r="E291"/>
  <c r="A291"/>
  <c r="X290"/>
  <c r="N290"/>
  <c r="L290"/>
  <c r="K290"/>
  <c r="I290"/>
  <c r="F290"/>
  <c r="E290"/>
  <c r="A290"/>
  <c r="X289"/>
  <c r="N289"/>
  <c r="L289"/>
  <c r="K289"/>
  <c r="I289"/>
  <c r="F289"/>
  <c r="E289"/>
  <c r="A289"/>
  <c r="X288"/>
  <c r="N288"/>
  <c r="L288"/>
  <c r="K288"/>
  <c r="I288"/>
  <c r="F288"/>
  <c r="E288"/>
  <c r="A288"/>
  <c r="X287"/>
  <c r="N287"/>
  <c r="L287"/>
  <c r="K287"/>
  <c r="I287"/>
  <c r="F287"/>
  <c r="E287"/>
  <c r="A287"/>
  <c r="X286"/>
  <c r="N286"/>
  <c r="L286"/>
  <c r="K286"/>
  <c r="I286"/>
  <c r="F286"/>
  <c r="E286"/>
  <c r="A286"/>
  <c r="X283"/>
  <c r="N283"/>
  <c r="L283"/>
  <c r="K283"/>
  <c r="I283"/>
  <c r="F283"/>
  <c r="E283"/>
  <c r="A283"/>
  <c r="X275"/>
  <c r="N275"/>
  <c r="L275"/>
  <c r="K275"/>
  <c r="I275"/>
  <c r="F275"/>
  <c r="E275"/>
  <c r="A275"/>
  <c r="X272"/>
  <c r="N272"/>
  <c r="L272"/>
  <c r="K272"/>
  <c r="I272"/>
  <c r="F272"/>
  <c r="E272"/>
  <c r="A272"/>
  <c r="X271"/>
  <c r="N271"/>
  <c r="L271"/>
  <c r="K271"/>
  <c r="I271"/>
  <c r="F271"/>
  <c r="E271"/>
  <c r="A271"/>
  <c r="X270"/>
  <c r="N270"/>
  <c r="L270"/>
  <c r="K270"/>
  <c r="I270"/>
  <c r="F270"/>
  <c r="E270"/>
  <c r="A270"/>
  <c r="X269"/>
  <c r="N269"/>
  <c r="L269"/>
  <c r="K269"/>
  <c r="I269"/>
  <c r="F269"/>
  <c r="E269"/>
  <c r="A269"/>
  <c r="X268"/>
  <c r="N268"/>
  <c r="L268"/>
  <c r="K268"/>
  <c r="I268"/>
  <c r="F268"/>
  <c r="E268"/>
  <c r="A268"/>
  <c r="X267"/>
  <c r="N267"/>
  <c r="L267"/>
  <c r="K267"/>
  <c r="I267"/>
  <c r="F267"/>
  <c r="E267"/>
  <c r="A267"/>
  <c r="X266"/>
  <c r="N266"/>
  <c r="L266"/>
  <c r="K266"/>
  <c r="I266"/>
  <c r="F266"/>
  <c r="E266"/>
  <c r="A266"/>
  <c r="X265"/>
  <c r="N265"/>
  <c r="L265"/>
  <c r="K265"/>
  <c r="I265"/>
  <c r="F265"/>
  <c r="E265"/>
  <c r="A265"/>
  <c r="X261"/>
  <c r="N261"/>
  <c r="L261"/>
  <c r="K261"/>
  <c r="I261"/>
  <c r="F261"/>
  <c r="E261"/>
  <c r="A261"/>
  <c r="X260"/>
  <c r="N260"/>
  <c r="L260"/>
  <c r="K260"/>
  <c r="I260"/>
  <c r="F260"/>
  <c r="E260"/>
  <c r="A260"/>
  <c r="X258"/>
  <c r="N258"/>
  <c r="L258"/>
  <c r="K258"/>
  <c r="I258"/>
  <c r="F258"/>
  <c r="E258"/>
  <c r="A258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3"/>
  <c r="N253"/>
  <c r="L253"/>
  <c r="K253"/>
  <c r="I253"/>
  <c r="F253"/>
  <c r="E253"/>
  <c r="A253"/>
  <c r="X248"/>
  <c r="N248"/>
  <c r="L248"/>
  <c r="K248"/>
  <c r="I248"/>
  <c r="F248"/>
  <c r="E248"/>
  <c r="A248"/>
  <c r="X244"/>
  <c r="N244"/>
  <c r="L244"/>
  <c r="K244"/>
  <c r="I244"/>
  <c r="F244"/>
  <c r="E244"/>
  <c r="A244"/>
  <c r="X241"/>
  <c r="N241"/>
  <c r="L241"/>
  <c r="K241"/>
  <c r="I241"/>
  <c r="F241"/>
  <c r="E241"/>
  <c r="A241"/>
  <c r="X236"/>
  <c r="N236"/>
  <c r="L236"/>
  <c r="K236"/>
  <c r="I236"/>
  <c r="F236"/>
  <c r="E236"/>
  <c r="A236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08"/>
  <c r="N208"/>
  <c r="L208"/>
  <c r="K208"/>
  <c r="I208"/>
  <c r="F208"/>
  <c r="E208"/>
  <c r="A208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4"/>
  <c r="N194"/>
  <c r="L194"/>
  <c r="K194"/>
  <c r="I194"/>
  <c r="F194"/>
  <c r="E194"/>
  <c r="A194"/>
  <c r="X191"/>
  <c r="N191"/>
  <c r="L191"/>
  <c r="K191"/>
  <c r="I191"/>
  <c r="F191"/>
  <c r="E191"/>
  <c r="A191"/>
  <c r="X189"/>
  <c r="N189"/>
  <c r="L189"/>
  <c r="K189"/>
  <c r="I189"/>
  <c r="F189"/>
  <c r="E189"/>
  <c r="A189"/>
  <c r="X188"/>
  <c r="N188"/>
  <c r="L188"/>
  <c r="K188"/>
  <c r="I188"/>
  <c r="F188"/>
  <c r="E188"/>
  <c r="A188"/>
  <c r="X183"/>
  <c r="N183"/>
  <c r="L183"/>
  <c r="K183"/>
  <c r="I183"/>
  <c r="F183"/>
  <c r="E183"/>
  <c r="A183"/>
  <c r="X182"/>
  <c r="N182"/>
  <c r="L182"/>
  <c r="K182"/>
  <c r="I182"/>
  <c r="F182"/>
  <c r="E182"/>
  <c r="A182"/>
  <c r="X178"/>
  <c r="N178"/>
  <c r="L178"/>
  <c r="K178"/>
  <c r="I178"/>
  <c r="F178"/>
  <c r="E178"/>
  <c r="A178"/>
  <c r="X177"/>
  <c r="N177"/>
  <c r="L177"/>
  <c r="K177"/>
  <c r="I177"/>
  <c r="F177"/>
  <c r="E177"/>
  <c r="A177"/>
  <c r="X174"/>
  <c r="N174"/>
  <c r="L174"/>
  <c r="K174"/>
  <c r="I174"/>
  <c r="F174"/>
  <c r="E174"/>
  <c r="A174"/>
  <c r="X173"/>
  <c r="N173"/>
  <c r="L173"/>
  <c r="K173"/>
  <c r="I173"/>
  <c r="F173"/>
  <c r="E173"/>
  <c r="A173"/>
  <c r="X172"/>
  <c r="N172"/>
  <c r="L172"/>
  <c r="K172"/>
  <c r="I172"/>
  <c r="F172"/>
  <c r="E172"/>
  <c r="A172"/>
  <c r="X169"/>
  <c r="N169"/>
  <c r="L169"/>
  <c r="K169"/>
  <c r="I169"/>
  <c r="F169"/>
  <c r="E169"/>
  <c r="A169"/>
  <c r="X168"/>
  <c r="N168"/>
  <c r="L168"/>
  <c r="K168"/>
  <c r="I168"/>
  <c r="F168"/>
  <c r="E168"/>
  <c r="A168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25"/>
  <c r="N125"/>
  <c r="L125"/>
  <c r="K125"/>
  <c r="I125"/>
  <c r="F125"/>
  <c r="E125"/>
  <c r="A125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9"/>
  <c r="N119"/>
  <c r="L119"/>
  <c r="K119"/>
  <c r="I119"/>
  <c r="F119"/>
  <c r="E119"/>
  <c r="A119"/>
  <c r="X118"/>
  <c r="N118"/>
  <c r="L118"/>
  <c r="K118"/>
  <c r="I118"/>
  <c r="F118"/>
  <c r="E118"/>
  <c r="A118"/>
  <c r="X114"/>
  <c r="N114"/>
  <c r="L114"/>
  <c r="K114"/>
  <c r="I114"/>
  <c r="F114"/>
  <c r="E114"/>
  <c r="A114"/>
  <c r="X113"/>
  <c r="N113"/>
  <c r="L113"/>
  <c r="K113"/>
  <c r="I113"/>
  <c r="F113"/>
  <c r="E113"/>
  <c r="A113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6"/>
  <c r="N106"/>
  <c r="L106"/>
  <c r="K106"/>
  <c r="I106"/>
  <c r="F106"/>
  <c r="E106"/>
  <c r="A106"/>
  <c r="X105"/>
  <c r="N105"/>
  <c r="L105"/>
  <c r="K105"/>
  <c r="I105"/>
  <c r="F105"/>
  <c r="E105"/>
  <c r="A105"/>
  <c r="X100"/>
  <c r="N100"/>
  <c r="L100"/>
  <c r="K100"/>
  <c r="I100"/>
  <c r="F100"/>
  <c r="E100"/>
  <c r="A100"/>
  <c r="X99"/>
  <c r="N99"/>
  <c r="L99"/>
  <c r="K99"/>
  <c r="I99"/>
  <c r="F99"/>
  <c r="E99"/>
  <c r="A99"/>
  <c r="X97"/>
  <c r="N97"/>
  <c r="L97"/>
  <c r="K97"/>
  <c r="I97"/>
  <c r="F97"/>
  <c r="E97"/>
  <c r="A97"/>
  <c r="X96"/>
  <c r="N96"/>
  <c r="L96"/>
  <c r="K96"/>
  <c r="I96"/>
  <c r="F96"/>
  <c r="E96"/>
  <c r="A96"/>
  <c r="X68"/>
  <c r="N68"/>
  <c r="L68"/>
  <c r="K68"/>
  <c r="I68"/>
  <c r="F68"/>
  <c r="E68"/>
  <c r="A68"/>
  <c r="X67"/>
  <c r="N67"/>
  <c r="L67"/>
  <c r="K67"/>
  <c r="I67"/>
  <c r="F67"/>
  <c r="E67"/>
  <c r="A67"/>
  <c r="X64"/>
  <c r="N64"/>
  <c r="L64"/>
  <c r="K64"/>
  <c r="I64"/>
  <c r="F64"/>
  <c r="E64"/>
  <c r="A64"/>
  <c r="X63"/>
  <c r="N63"/>
  <c r="L63"/>
  <c r="K63"/>
  <c r="I63"/>
  <c r="F63"/>
  <c r="E63"/>
  <c r="A63"/>
  <c r="X61"/>
  <c r="N61"/>
  <c r="L61"/>
  <c r="K61"/>
  <c r="I61"/>
  <c r="F61"/>
  <c r="E61"/>
  <c r="A61"/>
  <c r="X59"/>
  <c r="N59"/>
  <c r="L59"/>
  <c r="K59"/>
  <c r="I59"/>
  <c r="F59"/>
  <c r="E59"/>
  <c r="A59"/>
  <c r="X57"/>
  <c r="N57"/>
  <c r="L57"/>
  <c r="K57"/>
  <c r="I57"/>
  <c r="F57"/>
  <c r="E57"/>
  <c r="A57"/>
  <c r="X55"/>
  <c r="N55"/>
  <c r="L55"/>
  <c r="K55"/>
  <c r="I55"/>
  <c r="F55"/>
  <c r="E55"/>
  <c r="A55"/>
  <c r="X53"/>
  <c r="N53"/>
  <c r="L53"/>
  <c r="K53"/>
  <c r="I53"/>
  <c r="F53"/>
  <c r="E53"/>
  <c r="A53"/>
  <c r="X22"/>
  <c r="N22"/>
  <c r="L22"/>
  <c r="K22"/>
  <c r="I22"/>
  <c r="F22"/>
  <c r="E22"/>
  <c r="A22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285"/>
  <c r="N285"/>
  <c r="L285"/>
  <c r="K285"/>
  <c r="I285"/>
  <c r="F285"/>
  <c r="E285"/>
  <c r="A285"/>
  <c r="X284"/>
  <c r="N284"/>
  <c r="L284"/>
  <c r="K284"/>
  <c r="I284"/>
  <c r="F284"/>
  <c r="E284"/>
  <c r="A284"/>
  <c r="X282"/>
  <c r="N282"/>
  <c r="L282"/>
  <c r="K282"/>
  <c r="I282"/>
  <c r="F282"/>
  <c r="E282"/>
  <c r="A282"/>
  <c r="X281"/>
  <c r="N281"/>
  <c r="L281"/>
  <c r="K281"/>
  <c r="I281"/>
  <c r="F281"/>
  <c r="E281"/>
  <c r="A281"/>
  <c r="X280"/>
  <c r="N280"/>
  <c r="L280"/>
  <c r="K280"/>
  <c r="I280"/>
  <c r="F280"/>
  <c r="E280"/>
  <c r="A280"/>
  <c r="X279"/>
  <c r="N279"/>
  <c r="L279"/>
  <c r="K279"/>
  <c r="I279"/>
  <c r="F279"/>
  <c r="E279"/>
  <c r="A279"/>
  <c r="X278"/>
  <c r="N278"/>
  <c r="L278"/>
  <c r="K278"/>
  <c r="I278"/>
  <c r="F278"/>
  <c r="E278"/>
  <c r="A278"/>
  <c r="X277"/>
  <c r="N277"/>
  <c r="L277"/>
  <c r="K277"/>
  <c r="I277"/>
  <c r="F277"/>
  <c r="E277"/>
  <c r="A277"/>
  <c r="X276"/>
  <c r="N276"/>
  <c r="L276"/>
  <c r="K276"/>
  <c r="I276"/>
  <c r="F276"/>
  <c r="E276"/>
  <c r="A276"/>
  <c r="X274"/>
  <c r="N274"/>
  <c r="L274"/>
  <c r="K274"/>
  <c r="I274"/>
  <c r="F274"/>
  <c r="E274"/>
  <c r="A274"/>
  <c r="X273"/>
  <c r="N273"/>
  <c r="L273"/>
  <c r="K273"/>
  <c r="I273"/>
  <c r="F273"/>
  <c r="E273"/>
  <c r="A273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59"/>
  <c r="N259"/>
  <c r="L259"/>
  <c r="K259"/>
  <c r="I259"/>
  <c r="F259"/>
  <c r="E259"/>
  <c r="A259"/>
  <c r="X254"/>
  <c r="N254"/>
  <c r="L254"/>
  <c r="K254"/>
  <c r="I254"/>
  <c r="F254"/>
  <c r="E254"/>
  <c r="A254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3"/>
  <c r="N243"/>
  <c r="L243"/>
  <c r="K243"/>
  <c r="I243"/>
  <c r="F243"/>
  <c r="E243"/>
  <c r="A243"/>
  <c r="X242"/>
  <c r="N242"/>
  <c r="L242"/>
  <c r="K242"/>
  <c r="I242"/>
  <c r="F242"/>
  <c r="E242"/>
  <c r="A242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5"/>
  <c r="N235"/>
  <c r="L235"/>
  <c r="K235"/>
  <c r="I235"/>
  <c r="F235"/>
  <c r="E235"/>
  <c r="A235"/>
  <c r="X227"/>
  <c r="N227"/>
  <c r="L227"/>
  <c r="K227"/>
  <c r="I227"/>
  <c r="F227"/>
  <c r="E227"/>
  <c r="A227"/>
  <c r="X216"/>
  <c r="N216"/>
  <c r="L216"/>
  <c r="K216"/>
  <c r="I216"/>
  <c r="F216"/>
  <c r="E216"/>
  <c r="A216"/>
  <c r="X210"/>
  <c r="N210"/>
  <c r="L210"/>
  <c r="K210"/>
  <c r="I210"/>
  <c r="F210"/>
  <c r="E210"/>
  <c r="A210"/>
  <c r="X209"/>
  <c r="N209"/>
  <c r="L209"/>
  <c r="K209"/>
  <c r="I209"/>
  <c r="F209"/>
  <c r="E209"/>
  <c r="A209"/>
  <c r="X207"/>
  <c r="N207"/>
  <c r="L207"/>
  <c r="K207"/>
  <c r="I207"/>
  <c r="F207"/>
  <c r="E207"/>
  <c r="A207"/>
  <c r="X206"/>
  <c r="N206"/>
  <c r="L206"/>
  <c r="K206"/>
  <c r="I206"/>
  <c r="F206"/>
  <c r="E206"/>
  <c r="A206"/>
  <c r="X201"/>
  <c r="N201"/>
  <c r="L201"/>
  <c r="K201"/>
  <c r="I201"/>
  <c r="F201"/>
  <c r="E201"/>
  <c r="A201"/>
  <c r="X195"/>
  <c r="N195"/>
  <c r="L195"/>
  <c r="K195"/>
  <c r="I195"/>
  <c r="F195"/>
  <c r="E195"/>
  <c r="A195"/>
  <c r="X193"/>
  <c r="N193"/>
  <c r="L193"/>
  <c r="K193"/>
  <c r="I193"/>
  <c r="F193"/>
  <c r="E193"/>
  <c r="A193"/>
  <c r="X192"/>
  <c r="N192"/>
  <c r="L192"/>
  <c r="K192"/>
  <c r="I192"/>
  <c r="F192"/>
  <c r="E192"/>
  <c r="A192"/>
  <c r="X190"/>
  <c r="N190"/>
  <c r="L190"/>
  <c r="K190"/>
  <c r="I190"/>
  <c r="F190"/>
  <c r="E190"/>
  <c r="A190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1"/>
  <c r="N181"/>
  <c r="L181"/>
  <c r="K181"/>
  <c r="I181"/>
  <c r="F181"/>
  <c r="E181"/>
  <c r="A181"/>
  <c r="X180"/>
  <c r="N180"/>
  <c r="L180"/>
  <c r="K180"/>
  <c r="I180"/>
  <c r="F180"/>
  <c r="E180"/>
  <c r="A180"/>
  <c r="X179"/>
  <c r="N179"/>
  <c r="L179"/>
  <c r="K179"/>
  <c r="I179"/>
  <c r="F179"/>
  <c r="E179"/>
  <c r="A179"/>
  <c r="X176"/>
  <c r="N176"/>
  <c r="L176"/>
  <c r="K176"/>
  <c r="I176"/>
  <c r="F176"/>
  <c r="E176"/>
  <c r="A176"/>
  <c r="X175"/>
  <c r="N175"/>
  <c r="L175"/>
  <c r="K175"/>
  <c r="I175"/>
  <c r="F175"/>
  <c r="E175"/>
  <c r="A175"/>
  <c r="X171"/>
  <c r="N171"/>
  <c r="L171"/>
  <c r="K171"/>
  <c r="I171"/>
  <c r="F171"/>
  <c r="E171"/>
  <c r="A171"/>
  <c r="X170"/>
  <c r="N170"/>
  <c r="L170"/>
  <c r="K170"/>
  <c r="I170"/>
  <c r="F170"/>
  <c r="E170"/>
  <c r="A170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4"/>
  <c r="N124"/>
  <c r="L124"/>
  <c r="K124"/>
  <c r="I124"/>
  <c r="F124"/>
  <c r="E124"/>
  <c r="A124"/>
  <c r="X123"/>
  <c r="N123"/>
  <c r="L123"/>
  <c r="K123"/>
  <c r="I123"/>
  <c r="F123"/>
  <c r="E123"/>
  <c r="A123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04"/>
  <c r="N104"/>
  <c r="L104"/>
  <c r="K104"/>
  <c r="I104"/>
  <c r="F104"/>
  <c r="E104"/>
  <c r="A104"/>
  <c r="X103"/>
  <c r="N103"/>
  <c r="L103"/>
  <c r="K103"/>
  <c r="I103"/>
  <c r="F103"/>
  <c r="E103"/>
  <c r="A103"/>
  <c r="X102"/>
  <c r="N102"/>
  <c r="L102"/>
  <c r="K102"/>
  <c r="I102"/>
  <c r="F102"/>
  <c r="E102"/>
  <c r="A102"/>
  <c r="X101"/>
  <c r="N101"/>
  <c r="L101"/>
  <c r="K101"/>
  <c r="I101"/>
  <c r="F101"/>
  <c r="E101"/>
  <c r="A101"/>
  <c r="X98"/>
  <c r="N98"/>
  <c r="L98"/>
  <c r="K98"/>
  <c r="I98"/>
  <c r="F98"/>
  <c r="E98"/>
  <c r="A98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6"/>
  <c r="N66"/>
  <c r="L66"/>
  <c r="K66"/>
  <c r="I66"/>
  <c r="F66"/>
  <c r="E66"/>
  <c r="A66"/>
  <c r="X65"/>
  <c r="N65"/>
  <c r="L65"/>
  <c r="K65"/>
  <c r="I65"/>
  <c r="F65"/>
  <c r="E65"/>
  <c r="A65"/>
  <c r="X62"/>
  <c r="N62"/>
  <c r="L62"/>
  <c r="K62"/>
  <c r="I62"/>
  <c r="F62"/>
  <c r="E62"/>
  <c r="A62"/>
  <c r="X60"/>
  <c r="N60"/>
  <c r="L60"/>
  <c r="K60"/>
  <c r="I60"/>
  <c r="F60"/>
  <c r="E60"/>
  <c r="A60"/>
  <c r="X58"/>
  <c r="N58"/>
  <c r="L58"/>
  <c r="K58"/>
  <c r="I58"/>
  <c r="F58"/>
  <c r="E58"/>
  <c r="A58"/>
  <c r="X56"/>
  <c r="N56"/>
  <c r="L56"/>
  <c r="K56"/>
  <c r="I56"/>
  <c r="F56"/>
  <c r="E56"/>
  <c r="A56"/>
  <c r="X54"/>
  <c r="N54"/>
  <c r="L54"/>
  <c r="K54"/>
  <c r="I54"/>
  <c r="F54"/>
  <c r="E54"/>
  <c r="A54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1"/>
  <c r="N21"/>
  <c r="L21"/>
  <c r="K21"/>
  <c r="I21"/>
  <c r="F21"/>
  <c r="E21"/>
  <c r="A21"/>
  <c r="X14"/>
  <c r="N14"/>
  <c r="L14"/>
  <c r="K14"/>
  <c r="I14"/>
  <c r="F14"/>
  <c r="E14"/>
  <c r="A14"/>
  <c r="X5"/>
  <c r="N5"/>
  <c r="L5"/>
  <c r="K5"/>
  <c r="I5"/>
  <c r="F5"/>
  <c r="E5"/>
  <c r="A5"/>
</calcChain>
</file>

<file path=xl/sharedStrings.xml><?xml version="1.0" encoding="utf-8"?>
<sst xmlns="http://schemas.openxmlformats.org/spreadsheetml/2006/main" count="1540" uniqueCount="343">
  <si>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</si>
  <si>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</si>
  <si>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</si>
  <si>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</si>
  <si>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</si>
  <si>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</si>
  <si>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</si>
  <si>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</si>
  <si>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</si>
  <si>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</si>
  <si>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</si>
  <si>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</si>
  <si>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</si>
  <si>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</si>
  <si>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</si>
  <si>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</si>
  <si>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</si>
  <si>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</si>
  <si>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</si>
  <si>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</si>
  <si>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</si>
  <si>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</si>
  <si>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</si>
  <si>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</si>
  <si>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</si>
  <si>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</si>
  <si>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</si>
  <si>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</si>
  <si>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</si>
  <si>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</si>
  <si>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</si>
  <si>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2016/10/31 11:24</t>
  </si>
  <si>
    <t>04EPOP04-EL3BM627-B02</t>
  </si>
  <si>
    <t>KINGSTON</t>
  </si>
  <si>
    <t/>
  </si>
  <si>
    <t>E</t>
  </si>
  <si>
    <t>10759</t>
  </si>
  <si>
    <t>12-22A/Y2G6C-B30/2C</t>
  </si>
  <si>
    <t>EVERLIGHT</t>
  </si>
  <si>
    <t>19-337C/RSBHGHC-A01/2T(HFX)</t>
  </si>
  <si>
    <t>74LCX14FT</t>
  </si>
  <si>
    <t>TOSHIBA</t>
  </si>
  <si>
    <t>ATX209</t>
  </si>
  <si>
    <t>PANASONIC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</si>
  <si>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</si>
  <si>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</si>
  <si>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</si>
  <si>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</si>
  <si>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</si>
  <si>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</si>
  <si>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</si>
  <si>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</si>
  <si>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</si>
  <si>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</si>
  <si>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</si>
  <si>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AXK5F24347YG</t>
  </si>
  <si>
    <t>AXK7L60213G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</si>
  <si>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</si>
  <si>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</si>
  <si>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</si>
  <si>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</si>
  <si>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</si>
  <si>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</si>
  <si>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</si>
  <si>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</si>
  <si>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</si>
  <si>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</si>
  <si>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</si>
  <si>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</si>
  <si>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</si>
  <si>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</si>
  <si>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</si>
  <si>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CM3653L3WF</t>
  </si>
  <si>
    <t>CR-2032L/BE</t>
  </si>
  <si>
    <t>CSR8675CH-ICXT-R</t>
  </si>
  <si>
    <t>CSR</t>
  </si>
  <si>
    <t>DF10G7M1N,LF</t>
  </si>
  <si>
    <t>DF2B6.8M1ACT</t>
  </si>
  <si>
    <t>DF2S5.6ASL,L3F(T</t>
  </si>
  <si>
    <t>F</t>
  </si>
  <si>
    <t>DF2S6.2ASL</t>
  </si>
  <si>
    <t>ECHU1C181JX5</t>
  </si>
  <si>
    <t>ECHU1C222JX5</t>
  </si>
  <si>
    <t>EMMC08G-M325-A52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</si>
  <si>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</si>
  <si>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</si>
  <si>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</si>
  <si>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</si>
  <si>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</si>
  <si>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</si>
  <si>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</si>
  <si>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</si>
  <si>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</si>
  <si>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</si>
  <si>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</si>
  <si>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</si>
  <si>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</si>
  <si>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</si>
  <si>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</si>
  <si>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</si>
  <si>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</si>
  <si>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</si>
  <si>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</si>
  <si>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</si>
  <si>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</si>
  <si>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</si>
  <si>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</si>
  <si>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</si>
  <si>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</si>
  <si>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</si>
  <si>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IR12-206C/L268/TR8</t>
  </si>
  <si>
    <t>MP20073DH-LF-Z</t>
  </si>
  <si>
    <t>MPS</t>
  </si>
  <si>
    <t>MP2161GJ-Z</t>
  </si>
  <si>
    <t>MP9186GQ-Z</t>
  </si>
  <si>
    <t>MP95074GG-Z</t>
  </si>
  <si>
    <t>NB650AGL-Z</t>
  </si>
  <si>
    <t>PAH8011ES-IN</t>
  </si>
  <si>
    <t>PIXART</t>
  </si>
  <si>
    <t>PD12-206B/L512/TR8</t>
  </si>
  <si>
    <t>RCLAMP3331ZATFT</t>
  </si>
  <si>
    <t>SEMTECH</t>
  </si>
  <si>
    <t>RCLAMP5011ZATFT</t>
  </si>
  <si>
    <t>RT4723WSC</t>
  </si>
  <si>
    <t>RICHTEK</t>
  </si>
  <si>
    <t>RT5508WSC(2)</t>
  </si>
  <si>
    <t>RT9078-18GQZ</t>
  </si>
  <si>
    <t>RT9466GQW</t>
  </si>
  <si>
    <t>RT9536GQW</t>
  </si>
  <si>
    <t>RT9832WSC</t>
  </si>
  <si>
    <t>SKY13351-378LF</t>
  </si>
  <si>
    <t>SKYWORKS</t>
  </si>
  <si>
    <t>SKY13488-21</t>
  </si>
  <si>
    <t>SKY13562-670LF</t>
  </si>
  <si>
    <t>SKY13563-670LF</t>
  </si>
  <si>
    <t>SKY19245-686LF</t>
  </si>
  <si>
    <t>SKY77633-11</t>
  </si>
  <si>
    <t>SKY77643-11</t>
  </si>
  <si>
    <t>SKY77648-11</t>
  </si>
  <si>
    <t>SKY77781-11</t>
  </si>
  <si>
    <t>SKY77916-31</t>
  </si>
  <si>
    <t>SKY81290-11-563LF</t>
  </si>
  <si>
    <t>SKY85720-11</t>
  </si>
  <si>
    <t>SKY87006-11-001</t>
  </si>
  <si>
    <t>SMD1206P035TF/16</t>
  </si>
  <si>
    <t>PTTC</t>
  </si>
  <si>
    <t>SMD1206P050TF/15</t>
  </si>
  <si>
    <t>SMD1206P150TFT</t>
  </si>
  <si>
    <t>SMD1206P200SLR</t>
  </si>
  <si>
    <t>SMD1206P200TF</t>
  </si>
  <si>
    <t>SMD1812P110TF</t>
  </si>
  <si>
    <t>SMD1812P150TF/24</t>
  </si>
  <si>
    <t>SMD1812P160TF/8</t>
  </si>
  <si>
    <t>SMD1812P260TFT</t>
  </si>
  <si>
    <t>SPR-P110</t>
  </si>
  <si>
    <t>SSM3J334R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</si>
  <si>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</si>
  <si>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</si>
  <si>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</si>
  <si>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</si>
  <si>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</si>
  <si>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</si>
  <si>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</si>
  <si>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</si>
  <si>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</si>
  <si>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</si>
  <si>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</si>
  <si>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</si>
  <si>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</si>
  <si>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</si>
  <si>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</si>
  <si>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</si>
  <si>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</si>
  <si>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</si>
  <si>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</si>
  <si>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</si>
  <si>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</si>
  <si>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</si>
  <si>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</si>
  <si>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</si>
  <si>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</si>
  <si>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</si>
  <si>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</si>
  <si>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</si>
  <si>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</si>
  <si>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TPCA8059-H</t>
  </si>
  <si>
    <t>TPCC8064-H,L1Q(CM</t>
  </si>
  <si>
    <t>TPCC8103</t>
  </si>
  <si>
    <t>TPCC8104</t>
  </si>
  <si>
    <t>TPCC8138</t>
  </si>
  <si>
    <t>TPCF8002</t>
  </si>
  <si>
    <t>TPN11003NL,LQ(S</t>
  </si>
  <si>
    <t>UCLAMP1211Z.TNT</t>
  </si>
  <si>
    <t>ZTM6232DLN</t>
  </si>
  <si>
    <t>ZILLTEK</t>
  </si>
  <si>
    <t>ZTM6232SLN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</si>
  <si>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</si>
  <si>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</si>
  <si>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</si>
  <si>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</si>
  <si>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</si>
  <si>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</si>
  <si>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19-237/R6GHBHC-C01/2T</t>
  </si>
  <si>
    <t>19-237B/R6GHBHC-C01/2T</t>
  </si>
  <si>
    <t>2SC4116-Y</t>
  </si>
  <si>
    <t>2SC4738-Y,LF(T</t>
  </si>
  <si>
    <t>2SC5084-O(TE85L,F)</t>
  </si>
  <si>
    <t>2SC6100</t>
  </si>
  <si>
    <t>48-213/RSC-AS2U1B/3C</t>
  </si>
  <si>
    <t>67-21SYGC/S349/TR8</t>
  </si>
  <si>
    <t>74LCX244FT</t>
  </si>
  <si>
    <t>CSR1021A05-IQQS-R</t>
  </si>
  <si>
    <t>CUS10I30A,RQ(M</t>
  </si>
  <si>
    <t>DF2B6.8ACT</t>
  </si>
  <si>
    <t>DF2B7SL</t>
  </si>
  <si>
    <t>DF2S5M4SL,L3F(T</t>
  </si>
  <si>
    <t>DF3A6.8LFV</t>
  </si>
  <si>
    <t>DSF01S30SC</t>
  </si>
  <si>
    <t>ELCH01-5070E8F4283801-T5</t>
  </si>
  <si>
    <t>ELCH07-NF5565J6J7283910-F1HCCI</t>
  </si>
  <si>
    <t>HIR25-21C/L423/2T(FTK)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</si>
  <si>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</si>
  <si>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</si>
  <si>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</si>
  <si>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</si>
  <si>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</si>
  <si>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</si>
  <si>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</si>
  <si>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</si>
  <si>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</si>
  <si>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</si>
  <si>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</si>
  <si>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</si>
  <si>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</si>
  <si>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</si>
  <si>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</si>
  <si>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</si>
  <si>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</si>
  <si>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RCLAMP3304N.TCT</t>
  </si>
  <si>
    <t>RCLAMP3331Y.TFT</t>
  </si>
  <si>
    <t>RN1131MFV</t>
  </si>
  <si>
    <t>RTC5601</t>
  </si>
  <si>
    <t>RICHWAVE</t>
  </si>
  <si>
    <t>RTC5633</t>
  </si>
  <si>
    <t>RTC5637</t>
  </si>
  <si>
    <t>RTC6603</t>
  </si>
  <si>
    <t>RTC6609H</t>
  </si>
  <si>
    <t>RTC6659E</t>
  </si>
  <si>
    <t>RTC6691</t>
  </si>
  <si>
    <t>RTC7620</t>
  </si>
  <si>
    <t>RTC7625H</t>
  </si>
  <si>
    <t>RTC8612FR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</si>
  <si>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</si>
  <si>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</si>
  <si>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</si>
  <si>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</si>
  <si>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</si>
  <si>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</si>
  <si>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</si>
  <si>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</si>
  <si>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</si>
  <si>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</si>
  <si>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</si>
  <si>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</si>
  <si>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</si>
  <si>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</si>
  <si>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</si>
  <si>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</si>
  <si>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SKY85203-11</t>
  </si>
  <si>
    <t>SKY85608-11</t>
  </si>
  <si>
    <t>SMD0603P050TF</t>
  </si>
  <si>
    <t>SMD0805P020TF</t>
  </si>
  <si>
    <t>SMD0805P075SLR</t>
  </si>
  <si>
    <t>SMD1206P110TFT</t>
  </si>
  <si>
    <t>SMD1206P150SLR</t>
  </si>
  <si>
    <t>SMD1812P050TF</t>
  </si>
  <si>
    <t>SMD1812P075TF</t>
  </si>
  <si>
    <t>SMD2920P260TF/24</t>
  </si>
  <si>
    <t>SMD2920P300TF/15</t>
  </si>
  <si>
    <t>SPR-P150</t>
  </si>
  <si>
    <t>SSM3K123TU</t>
  </si>
  <si>
    <t>SSM3K15AMFV</t>
  </si>
  <si>
    <t>SSM3K16CT-APPLE</t>
  </si>
  <si>
    <t>SSM3K16FV(TPL3,Z)</t>
  </si>
  <si>
    <t>SSM3K310T</t>
  </si>
  <si>
    <t>SSM3K335R,LF(T</t>
  </si>
  <si>
    <t>SSM3K36FS</t>
  </si>
  <si>
    <t>SSM3K36MFV(TPL3)</t>
  </si>
  <si>
    <t>SSM3K7002BFU</t>
  </si>
  <si>
    <t>SSM6J414TU</t>
  </si>
  <si>
    <t>SSM6N7002KFU,LF(T</t>
  </si>
  <si>
    <t>SX9500IULTRT</t>
  </si>
  <si>
    <t>T6WC7XBG-0002(XO)</t>
  </si>
  <si>
    <t>TA76431F</t>
  </si>
  <si>
    <t>TA76432F</t>
  </si>
  <si>
    <t>TAR5S40</t>
  </si>
  <si>
    <t>TC358743XBG(NOK)</t>
  </si>
  <si>
    <t>TC358764XBG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</si>
  <si>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</si>
  <si>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</si>
  <si>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</si>
  <si>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</si>
  <si>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</si>
  <si>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</si>
  <si>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</si>
  <si>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</si>
  <si>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</si>
  <si>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</si>
  <si>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</si>
  <si>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</si>
  <si>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</si>
  <si>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</si>
  <si>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</si>
  <si>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</si>
  <si>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TC7SH09FU,LF(A</t>
  </si>
  <si>
    <t>TC7SH14FU</t>
  </si>
  <si>
    <t>TC7SZ08AFS</t>
  </si>
  <si>
    <t>TC7SZ34FU</t>
  </si>
  <si>
    <t>TC7W66FU,LF(T</t>
  </si>
  <si>
    <t>TC90430XBG</t>
  </si>
  <si>
    <t>TC90432MBG</t>
  </si>
  <si>
    <t>TCK107G</t>
  </si>
  <si>
    <t>TCR5AM11,LF(S</t>
  </si>
  <si>
    <t>TCR5SB33B,LVP1F</t>
  </si>
  <si>
    <t>TCS40DPR</t>
  </si>
  <si>
    <t>THGBMBG5D1KBAILH2H</t>
  </si>
  <si>
    <t>THGBMDG5D1LBAILH2J</t>
  </si>
  <si>
    <t>THGBMHG6C1LBAILH2H</t>
  </si>
  <si>
    <t>THGBMHG7C1LBAIL</t>
  </si>
  <si>
    <t>THGBMHG8C2LBAIL</t>
  </si>
  <si>
    <t>THGBMHG9C4LBAIR</t>
  </si>
  <si>
    <t>TPCA8036-H(TE12LQM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</si>
  <si>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</si>
  <si>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</si>
  <si>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</si>
  <si>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</si>
  <si>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</si>
  <si>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</si>
  <si>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</si>
  <si>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</si>
  <si>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</si>
  <si>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</si>
  <si>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OH FCST WK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</si>
</sst>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93" totalsRowShown="0" headerRowDxfId="30" dataDxfId="29">
  <autoFilter ref="A3:AC293"/>
  <sortState ref="A4:AN293">
    <sortCondition ref="B3:B293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 WK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93"/>
  <sheetViews>
    <sheetView tabSelected="1" zoomScale="70" zoomScaleNormal="70" workbookViewId="0">
      <pane xSplit="5" ySplit="3" topLeftCell="AA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27.36328125" style="2" customWidth="1" collapsed="1"/>
    <col min="3" max="3" width="8.6328125" style="2" customWidth="1" collapsed="1"/>
    <col min="4" max="4" width="7.0898437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43.5">
      <c r="A3" s="10" t="s">
        <v>25</v>
      </c>
      <c r="B3" s="8" t="s">
        <v>23</v>
      </c>
      <c r="C3" s="8" t="s">
        <v>3</v>
      </c>
      <c r="D3" s="11" t="s">
        <v>342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Normal</v>
      </c>
      <c r="B4" s="14" t="s">
        <v>32</v>
      </c>
      <c r="C4" s="15" t="s">
        <v>33</v>
      </c>
      <c r="D4" s="16" t="str">
        <f t="shared" ref="D4:D67" si="1">IF(OR(V4=0,LEN(V4)=0),"--",ROUND(J4/V4,1))</f>
        <v>--</v>
      </c>
      <c r="E4" s="18">
        <f t="shared" ref="E4:E67" si="2">IF(U4=0,"前八週無拉料",ROUND(J4/U4,1))</f>
        <v>0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0</v>
      </c>
      <c r="R4" s="19">
        <v>0</v>
      </c>
      <c r="S4" s="20">
        <v>0</v>
      </c>
      <c r="T4" s="21" t="s">
        <v>34</v>
      </c>
      <c r="U4" s="19">
        <v>250</v>
      </c>
      <c r="V4" s="17" t="s">
        <v>34</v>
      </c>
      <c r="W4" s="22" t="s">
        <v>35</v>
      </c>
      <c r="X4" s="23" t="str">
        <f t="shared" ref="X4:X67" si="3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36</v>
      </c>
    </row>
    <row r="5" spans="1:29">
      <c r="A5" s="13" t="str">
        <f t="shared" si="0"/>
        <v>Normal</v>
      </c>
      <c r="B5" s="14" t="s">
        <v>37</v>
      </c>
      <c r="C5" s="15" t="s">
        <v>38</v>
      </c>
      <c r="D5" s="16">
        <f t="shared" si="1"/>
        <v>7.3</v>
      </c>
      <c r="E5" s="18">
        <f t="shared" si="2"/>
        <v>8.8000000000000007</v>
      </c>
      <c r="F5" s="16" t="str">
        <f>IFERROR(VLOOKUP(B5,#REF!,6,FALSE),"")</f>
        <v/>
      </c>
      <c r="G5" s="17">
        <v>200000</v>
      </c>
      <c r="H5" s="17">
        <v>200000</v>
      </c>
      <c r="I5" s="17" t="str">
        <f>IFERROR(VLOOKUP(B5,#REF!,9,FALSE),"")</f>
        <v/>
      </c>
      <c r="J5" s="17">
        <v>252000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252000</v>
      </c>
      <c r="P5" s="17">
        <v>0</v>
      </c>
      <c r="Q5" s="17">
        <v>0</v>
      </c>
      <c r="R5" s="19">
        <v>452000</v>
      </c>
      <c r="S5" s="20">
        <v>15.9</v>
      </c>
      <c r="T5" s="21">
        <v>13.1</v>
      </c>
      <c r="U5" s="19">
        <v>28500</v>
      </c>
      <c r="V5" s="17">
        <v>34471</v>
      </c>
      <c r="W5" s="22">
        <v>1.2</v>
      </c>
      <c r="X5" s="23">
        <f t="shared" si="3"/>
        <v>100</v>
      </c>
      <c r="Y5" s="17">
        <v>0</v>
      </c>
      <c r="Z5" s="17">
        <v>126939</v>
      </c>
      <c r="AA5" s="17">
        <v>107400</v>
      </c>
      <c r="AB5" s="17">
        <v>75901</v>
      </c>
      <c r="AC5" s="15" t="s">
        <v>36</v>
      </c>
    </row>
    <row r="6" spans="1:29">
      <c r="A6" s="13" t="str">
        <f t="shared" si="0"/>
        <v>ZeroZero</v>
      </c>
      <c r="B6" s="14" t="s">
        <v>196</v>
      </c>
      <c r="C6" s="15" t="s">
        <v>38</v>
      </c>
      <c r="D6" s="16" t="str">
        <f t="shared" si="1"/>
        <v>--</v>
      </c>
      <c r="E6" s="18" t="str">
        <f t="shared" si="2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8000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8000</v>
      </c>
      <c r="Q6" s="17">
        <v>0</v>
      </c>
      <c r="R6" s="19">
        <v>8000</v>
      </c>
      <c r="S6" s="20" t="s">
        <v>34</v>
      </c>
      <c r="T6" s="21" t="s">
        <v>34</v>
      </c>
      <c r="U6" s="19">
        <v>0</v>
      </c>
      <c r="V6" s="17" t="s">
        <v>34</v>
      </c>
      <c r="W6" s="22" t="s">
        <v>35</v>
      </c>
      <c r="X6" s="23" t="str">
        <f t="shared" si="3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36</v>
      </c>
    </row>
    <row r="7" spans="1:29">
      <c r="A7" s="13" t="str">
        <f t="shared" si="0"/>
        <v>ZeroZero</v>
      </c>
      <c r="B7" s="14" t="s">
        <v>197</v>
      </c>
      <c r="C7" s="15" t="s">
        <v>38</v>
      </c>
      <c r="D7" s="16" t="str">
        <f t="shared" si="1"/>
        <v>--</v>
      </c>
      <c r="E7" s="18" t="str">
        <f t="shared" si="2"/>
        <v>前八週無拉料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8000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8000</v>
      </c>
      <c r="Q7" s="17">
        <v>0</v>
      </c>
      <c r="R7" s="19">
        <v>8000</v>
      </c>
      <c r="S7" s="20" t="s">
        <v>34</v>
      </c>
      <c r="T7" s="21" t="s">
        <v>34</v>
      </c>
      <c r="U7" s="19">
        <v>0</v>
      </c>
      <c r="V7" s="17" t="s">
        <v>34</v>
      </c>
      <c r="W7" s="22" t="s">
        <v>35</v>
      </c>
      <c r="X7" s="23" t="str">
        <f t="shared" si="3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36</v>
      </c>
    </row>
    <row r="8" spans="1:29">
      <c r="A8" s="13" t="str">
        <f t="shared" si="0"/>
        <v>ZeroZero</v>
      </c>
      <c r="B8" s="14" t="s">
        <v>198</v>
      </c>
      <c r="C8" s="15" t="s">
        <v>38</v>
      </c>
      <c r="D8" s="16" t="str">
        <f t="shared" si="1"/>
        <v>--</v>
      </c>
      <c r="E8" s="18" t="str">
        <f t="shared" si="2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4000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4000</v>
      </c>
      <c r="Q8" s="17">
        <v>0</v>
      </c>
      <c r="R8" s="19">
        <v>4000</v>
      </c>
      <c r="S8" s="20" t="s">
        <v>34</v>
      </c>
      <c r="T8" s="21" t="s">
        <v>34</v>
      </c>
      <c r="U8" s="19">
        <v>0</v>
      </c>
      <c r="V8" s="17" t="s">
        <v>34</v>
      </c>
      <c r="W8" s="22" t="s">
        <v>35</v>
      </c>
      <c r="X8" s="23" t="str">
        <f t="shared" si="3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36</v>
      </c>
    </row>
    <row r="9" spans="1:29">
      <c r="A9" s="13" t="str">
        <f t="shared" si="0"/>
        <v>FCST</v>
      </c>
      <c r="B9" s="14" t="s">
        <v>199</v>
      </c>
      <c r="C9" s="15" t="s">
        <v>38</v>
      </c>
      <c r="D9" s="16">
        <f t="shared" si="1"/>
        <v>0</v>
      </c>
      <c r="E9" s="18" t="str">
        <f t="shared" si="2"/>
        <v>前八週無拉料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 t="s">
        <v>34</v>
      </c>
      <c r="T9" s="21">
        <v>0</v>
      </c>
      <c r="U9" s="19">
        <v>0</v>
      </c>
      <c r="V9" s="17">
        <v>1309</v>
      </c>
      <c r="W9" s="22" t="s">
        <v>79</v>
      </c>
      <c r="X9" s="23" t="str">
        <f t="shared" si="3"/>
        <v>F</v>
      </c>
      <c r="Y9" s="17">
        <v>2403</v>
      </c>
      <c r="Z9" s="17">
        <v>2856</v>
      </c>
      <c r="AA9" s="17">
        <v>8925</v>
      </c>
      <c r="AB9" s="17">
        <v>357</v>
      </c>
      <c r="AC9" s="15" t="s">
        <v>36</v>
      </c>
    </row>
    <row r="10" spans="1:29">
      <c r="A10" s="13" t="str">
        <f t="shared" si="0"/>
        <v>Normal</v>
      </c>
      <c r="B10" s="14" t="s">
        <v>200</v>
      </c>
      <c r="C10" s="15" t="s">
        <v>38</v>
      </c>
      <c r="D10" s="16">
        <f t="shared" si="1"/>
        <v>375</v>
      </c>
      <c r="E10" s="18">
        <f t="shared" si="2"/>
        <v>20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15000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15000</v>
      </c>
      <c r="Q10" s="17">
        <v>0</v>
      </c>
      <c r="R10" s="19">
        <v>15000</v>
      </c>
      <c r="S10" s="20">
        <v>20</v>
      </c>
      <c r="T10" s="21">
        <v>375</v>
      </c>
      <c r="U10" s="19">
        <v>750</v>
      </c>
      <c r="V10" s="17">
        <v>40</v>
      </c>
      <c r="W10" s="22">
        <v>0.1</v>
      </c>
      <c r="X10" s="23">
        <f t="shared" si="3"/>
        <v>50</v>
      </c>
      <c r="Y10" s="17">
        <v>330</v>
      </c>
      <c r="Z10" s="17">
        <v>173</v>
      </c>
      <c r="AA10" s="17">
        <v>183</v>
      </c>
      <c r="AB10" s="17">
        <v>0</v>
      </c>
      <c r="AC10" s="15" t="s">
        <v>36</v>
      </c>
    </row>
    <row r="11" spans="1:29">
      <c r="A11" s="13" t="str">
        <f t="shared" si="0"/>
        <v>ZeroZero</v>
      </c>
      <c r="B11" s="14" t="s">
        <v>201</v>
      </c>
      <c r="C11" s="15" t="s">
        <v>38</v>
      </c>
      <c r="D11" s="16" t="str">
        <f t="shared" si="1"/>
        <v>--</v>
      </c>
      <c r="E11" s="18" t="str">
        <f t="shared" si="2"/>
        <v>前八週無拉料</v>
      </c>
      <c r="F11" s="16" t="str">
        <f>IFERROR(VLOOKUP(B11,#REF!,6,FALSE),"")</f>
        <v/>
      </c>
      <c r="G11" s="17">
        <v>18000</v>
      </c>
      <c r="H11" s="17">
        <v>18000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18000</v>
      </c>
      <c r="S11" s="20" t="s">
        <v>34</v>
      </c>
      <c r="T11" s="21" t="s">
        <v>34</v>
      </c>
      <c r="U11" s="19">
        <v>0</v>
      </c>
      <c r="V11" s="17" t="s">
        <v>34</v>
      </c>
      <c r="W11" s="22" t="s">
        <v>35</v>
      </c>
      <c r="X11" s="23" t="str">
        <f t="shared" si="3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36</v>
      </c>
    </row>
    <row r="12" spans="1:29">
      <c r="A12" s="13" t="str">
        <f t="shared" si="0"/>
        <v>OverStock</v>
      </c>
      <c r="B12" s="14" t="s">
        <v>202</v>
      </c>
      <c r="C12" s="15" t="s">
        <v>38</v>
      </c>
      <c r="D12" s="16">
        <f t="shared" si="1"/>
        <v>21.7</v>
      </c>
      <c r="E12" s="18">
        <f t="shared" si="2"/>
        <v>40.299999999999997</v>
      </c>
      <c r="F12" s="16" t="str">
        <f>IFERROR(VLOOKUP(B12,#REF!,6,FALSE),"")</f>
        <v/>
      </c>
      <c r="G12" s="17">
        <v>174000</v>
      </c>
      <c r="H12" s="17">
        <v>174000</v>
      </c>
      <c r="I12" s="17" t="str">
        <f>IFERROR(VLOOKUP(B12,#REF!,9,FALSE),"")</f>
        <v/>
      </c>
      <c r="J12" s="17">
        <v>1512000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1512000</v>
      </c>
      <c r="Q12" s="17">
        <v>0</v>
      </c>
      <c r="R12" s="19">
        <v>1686000</v>
      </c>
      <c r="S12" s="20">
        <v>45</v>
      </c>
      <c r="T12" s="21">
        <v>24.2</v>
      </c>
      <c r="U12" s="19">
        <v>37500</v>
      </c>
      <c r="V12" s="17">
        <v>69546</v>
      </c>
      <c r="W12" s="22">
        <v>1.9</v>
      </c>
      <c r="X12" s="23">
        <f t="shared" si="3"/>
        <v>100</v>
      </c>
      <c r="Y12" s="17">
        <v>0</v>
      </c>
      <c r="Z12" s="17">
        <v>263804</v>
      </c>
      <c r="AA12" s="17">
        <v>362114</v>
      </c>
      <c r="AB12" s="17">
        <v>277542</v>
      </c>
      <c r="AC12" s="15" t="s">
        <v>36</v>
      </c>
    </row>
    <row r="13" spans="1:29">
      <c r="A13" s="13" t="str">
        <f t="shared" si="0"/>
        <v>ZeroZero</v>
      </c>
      <c r="B13" s="14" t="s">
        <v>203</v>
      </c>
      <c r="C13" s="15" t="s">
        <v>38</v>
      </c>
      <c r="D13" s="16" t="str">
        <f t="shared" si="1"/>
        <v>--</v>
      </c>
      <c r="E13" s="18" t="str">
        <f t="shared" si="2"/>
        <v>前八週無拉料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900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900</v>
      </c>
      <c r="Q13" s="17">
        <v>0</v>
      </c>
      <c r="R13" s="19">
        <v>900</v>
      </c>
      <c r="S13" s="20" t="s">
        <v>34</v>
      </c>
      <c r="T13" s="21" t="s">
        <v>34</v>
      </c>
      <c r="U13" s="19">
        <v>0</v>
      </c>
      <c r="V13" s="17" t="s">
        <v>34</v>
      </c>
      <c r="W13" s="22" t="s">
        <v>35</v>
      </c>
      <c r="X13" s="23" t="str">
        <f t="shared" si="3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36</v>
      </c>
    </row>
    <row r="14" spans="1:29">
      <c r="A14" s="13" t="str">
        <f t="shared" si="0"/>
        <v>Normal</v>
      </c>
      <c r="B14" s="14" t="s">
        <v>39</v>
      </c>
      <c r="C14" s="15" t="s">
        <v>38</v>
      </c>
      <c r="D14" s="16" t="str">
        <f t="shared" si="1"/>
        <v>--</v>
      </c>
      <c r="E14" s="18">
        <f t="shared" si="2"/>
        <v>0.8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2000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2000</v>
      </c>
      <c r="Q14" s="17">
        <v>0</v>
      </c>
      <c r="R14" s="19">
        <v>2000</v>
      </c>
      <c r="S14" s="20">
        <v>0.8</v>
      </c>
      <c r="T14" s="21" t="s">
        <v>34</v>
      </c>
      <c r="U14" s="19">
        <v>2500</v>
      </c>
      <c r="V14" s="17">
        <v>0</v>
      </c>
      <c r="W14" s="22" t="s">
        <v>35</v>
      </c>
      <c r="X14" s="23" t="str">
        <f t="shared" si="3"/>
        <v>E</v>
      </c>
      <c r="Y14" s="17">
        <v>2000</v>
      </c>
      <c r="Z14" s="17">
        <v>0</v>
      </c>
      <c r="AA14" s="17">
        <v>0</v>
      </c>
      <c r="AB14" s="17">
        <v>0</v>
      </c>
      <c r="AC14" s="15" t="s">
        <v>36</v>
      </c>
    </row>
    <row r="15" spans="1:29">
      <c r="A15" s="13" t="str">
        <f t="shared" si="0"/>
        <v>Normal</v>
      </c>
      <c r="B15" s="14" t="s">
        <v>204</v>
      </c>
      <c r="C15" s="15" t="s">
        <v>41</v>
      </c>
      <c r="D15" s="16">
        <f t="shared" si="1"/>
        <v>0</v>
      </c>
      <c r="E15" s="18">
        <f t="shared" si="2"/>
        <v>0</v>
      </c>
      <c r="F15" s="16" t="str">
        <f>IFERROR(VLOOKUP(B15,#REF!,6,FALSE),"")</f>
        <v/>
      </c>
      <c r="G15" s="17">
        <v>57000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57000</v>
      </c>
      <c r="S15" s="20">
        <v>7.2</v>
      </c>
      <c r="T15" s="21">
        <v>8.6999999999999993</v>
      </c>
      <c r="U15" s="19">
        <v>7875</v>
      </c>
      <c r="V15" s="17">
        <v>6545</v>
      </c>
      <c r="W15" s="22">
        <v>0.8</v>
      </c>
      <c r="X15" s="23">
        <f t="shared" si="3"/>
        <v>100</v>
      </c>
      <c r="Y15" s="17">
        <v>12015</v>
      </c>
      <c r="Z15" s="17">
        <v>14280</v>
      </c>
      <c r="AA15" s="17">
        <v>44625</v>
      </c>
      <c r="AB15" s="17">
        <v>3570</v>
      </c>
      <c r="AC15" s="15" t="s">
        <v>36</v>
      </c>
    </row>
    <row r="16" spans="1:29">
      <c r="A16" s="13" t="str">
        <f t="shared" si="0"/>
        <v>ZeroZero</v>
      </c>
      <c r="B16" s="14" t="s">
        <v>205</v>
      </c>
      <c r="C16" s="15" t="s">
        <v>41</v>
      </c>
      <c r="D16" s="16" t="str">
        <f t="shared" si="1"/>
        <v>--</v>
      </c>
      <c r="E16" s="18" t="str">
        <f t="shared" si="2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3000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3000</v>
      </c>
      <c r="Q16" s="17">
        <v>0</v>
      </c>
      <c r="R16" s="19">
        <v>3000</v>
      </c>
      <c r="S16" s="20" t="s">
        <v>34</v>
      </c>
      <c r="T16" s="21" t="s">
        <v>34</v>
      </c>
      <c r="U16" s="19">
        <v>0</v>
      </c>
      <c r="V16" s="17" t="s">
        <v>34</v>
      </c>
      <c r="W16" s="22" t="s">
        <v>35</v>
      </c>
      <c r="X16" s="23" t="str">
        <f t="shared" si="3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36</v>
      </c>
    </row>
    <row r="17" spans="1:29">
      <c r="A17" s="13" t="str">
        <f t="shared" si="0"/>
        <v>Normal</v>
      </c>
      <c r="B17" s="14" t="s">
        <v>206</v>
      </c>
      <c r="C17" s="15" t="s">
        <v>41</v>
      </c>
      <c r="D17" s="16">
        <f t="shared" si="1"/>
        <v>0</v>
      </c>
      <c r="E17" s="18">
        <f t="shared" si="2"/>
        <v>0</v>
      </c>
      <c r="F17" s="16" t="str">
        <f>IFERROR(VLOOKUP(B17,#REF!,6,FALSE),"")</f>
        <v/>
      </c>
      <c r="G17" s="17">
        <v>6000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6000</v>
      </c>
      <c r="S17" s="20">
        <v>16</v>
      </c>
      <c r="T17" s="21">
        <v>10.3</v>
      </c>
      <c r="U17" s="19">
        <v>375</v>
      </c>
      <c r="V17" s="17">
        <v>581</v>
      </c>
      <c r="W17" s="22">
        <v>1.5</v>
      </c>
      <c r="X17" s="23">
        <f t="shared" si="3"/>
        <v>100</v>
      </c>
      <c r="Y17" s="17">
        <v>2679</v>
      </c>
      <c r="Z17" s="17">
        <v>2106</v>
      </c>
      <c r="AA17" s="17">
        <v>3123</v>
      </c>
      <c r="AB17" s="17">
        <v>2040</v>
      </c>
      <c r="AC17" s="15" t="s">
        <v>36</v>
      </c>
    </row>
    <row r="18" spans="1:29">
      <c r="A18" s="13" t="str">
        <f t="shared" si="0"/>
        <v>ZeroZero</v>
      </c>
      <c r="B18" s="14" t="s">
        <v>207</v>
      </c>
      <c r="C18" s="15" t="s">
        <v>41</v>
      </c>
      <c r="D18" s="16" t="str">
        <f t="shared" si="1"/>
        <v>--</v>
      </c>
      <c r="E18" s="18" t="str">
        <f t="shared" si="2"/>
        <v>前八週無拉料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298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298</v>
      </c>
      <c r="Q18" s="17">
        <v>0</v>
      </c>
      <c r="R18" s="19">
        <v>298</v>
      </c>
      <c r="S18" s="20" t="s">
        <v>34</v>
      </c>
      <c r="T18" s="21" t="s">
        <v>34</v>
      </c>
      <c r="U18" s="19">
        <v>0</v>
      </c>
      <c r="V18" s="17" t="s">
        <v>34</v>
      </c>
      <c r="W18" s="22" t="s">
        <v>35</v>
      </c>
      <c r="X18" s="23" t="str">
        <f t="shared" si="3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36</v>
      </c>
    </row>
    <row r="19" spans="1:29">
      <c r="A19" s="13" t="str">
        <f t="shared" si="0"/>
        <v>ZeroZero</v>
      </c>
      <c r="B19" s="14" t="s">
        <v>208</v>
      </c>
      <c r="C19" s="15" t="s">
        <v>38</v>
      </c>
      <c r="D19" s="16" t="str">
        <f t="shared" si="1"/>
        <v>--</v>
      </c>
      <c r="E19" s="18" t="str">
        <f t="shared" si="2"/>
        <v>前八週無拉料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12000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12000</v>
      </c>
      <c r="Q19" s="17">
        <v>0</v>
      </c>
      <c r="R19" s="19">
        <v>12000</v>
      </c>
      <c r="S19" s="20" t="s">
        <v>34</v>
      </c>
      <c r="T19" s="21" t="s">
        <v>34</v>
      </c>
      <c r="U19" s="19">
        <v>0</v>
      </c>
      <c r="V19" s="17" t="s">
        <v>34</v>
      </c>
      <c r="W19" s="22" t="s">
        <v>35</v>
      </c>
      <c r="X19" s="23" t="str">
        <f t="shared" si="3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36</v>
      </c>
    </row>
    <row r="20" spans="1:29">
      <c r="A20" s="13" t="str">
        <f t="shared" si="0"/>
        <v>ZeroZero</v>
      </c>
      <c r="B20" s="14" t="s">
        <v>209</v>
      </c>
      <c r="C20" s="15" t="s">
        <v>38</v>
      </c>
      <c r="D20" s="16" t="str">
        <f t="shared" si="1"/>
        <v>--</v>
      </c>
      <c r="E20" s="18" t="str">
        <f t="shared" si="2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6000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6000</v>
      </c>
      <c r="Q20" s="17">
        <v>0</v>
      </c>
      <c r="R20" s="19">
        <v>6000</v>
      </c>
      <c r="S20" s="20" t="s">
        <v>34</v>
      </c>
      <c r="T20" s="21" t="s">
        <v>34</v>
      </c>
      <c r="U20" s="19">
        <v>0</v>
      </c>
      <c r="V20" s="17" t="s">
        <v>34</v>
      </c>
      <c r="W20" s="22" t="s">
        <v>35</v>
      </c>
      <c r="X20" s="23" t="str">
        <f t="shared" si="3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36</v>
      </c>
    </row>
    <row r="21" spans="1:29">
      <c r="A21" s="13" t="str">
        <f t="shared" si="0"/>
        <v>Normal</v>
      </c>
      <c r="B21" s="14" t="s">
        <v>40</v>
      </c>
      <c r="C21" s="15" t="s">
        <v>41</v>
      </c>
      <c r="D21" s="16" t="str">
        <f t="shared" si="1"/>
        <v>--</v>
      </c>
      <c r="E21" s="18">
        <f t="shared" si="2"/>
        <v>0</v>
      </c>
      <c r="F21" s="16" t="str">
        <f>IFERROR(VLOOKUP(B21,#REF!,6,FALSE),"")</f>
        <v/>
      </c>
      <c r="G21" s="17">
        <v>315000</v>
      </c>
      <c r="H21" s="17">
        <v>270000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315000</v>
      </c>
      <c r="S21" s="20">
        <v>11.1</v>
      </c>
      <c r="T21" s="21" t="s">
        <v>34</v>
      </c>
      <c r="U21" s="19">
        <v>28438</v>
      </c>
      <c r="V21" s="17" t="s">
        <v>34</v>
      </c>
      <c r="W21" s="22" t="s">
        <v>35</v>
      </c>
      <c r="X21" s="23" t="str">
        <f t="shared" si="3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36</v>
      </c>
    </row>
    <row r="22" spans="1:29">
      <c r="A22" s="13" t="str">
        <f t="shared" si="0"/>
        <v>Normal</v>
      </c>
      <c r="B22" s="14" t="s">
        <v>210</v>
      </c>
      <c r="C22" s="15" t="s">
        <v>41</v>
      </c>
      <c r="D22" s="16">
        <f t="shared" si="1"/>
        <v>0</v>
      </c>
      <c r="E22" s="18">
        <f t="shared" si="2"/>
        <v>0</v>
      </c>
      <c r="F22" s="16" t="str">
        <f>IFERROR(VLOOKUP(B22,#REF!,6,FALSE),"")</f>
        <v/>
      </c>
      <c r="G22" s="17">
        <v>70000</v>
      </c>
      <c r="H22" s="17">
        <v>35000</v>
      </c>
      <c r="I22" s="17" t="str">
        <f>IFERROR(VLOOKUP(B22,#REF!,9,FALSE),"")</f>
        <v/>
      </c>
      <c r="J22" s="17">
        <v>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0</v>
      </c>
      <c r="R22" s="19">
        <v>70000</v>
      </c>
      <c r="S22" s="20">
        <v>17.2</v>
      </c>
      <c r="T22" s="21">
        <v>16.399999999999999</v>
      </c>
      <c r="U22" s="19">
        <v>4063</v>
      </c>
      <c r="V22" s="17">
        <v>4256</v>
      </c>
      <c r="W22" s="22">
        <v>1</v>
      </c>
      <c r="X22" s="23">
        <f t="shared" si="3"/>
        <v>100</v>
      </c>
      <c r="Y22" s="17">
        <v>15075</v>
      </c>
      <c r="Z22" s="17">
        <v>26396</v>
      </c>
      <c r="AA22" s="17">
        <v>11905</v>
      </c>
      <c r="AB22" s="17">
        <v>0</v>
      </c>
      <c r="AC22" s="15" t="s">
        <v>36</v>
      </c>
    </row>
    <row r="23" spans="1:29">
      <c r="A23" s="13" t="str">
        <f t="shared" si="0"/>
        <v>ZeroZero</v>
      </c>
      <c r="B23" s="14" t="s">
        <v>42</v>
      </c>
      <c r="C23" s="15" t="s">
        <v>43</v>
      </c>
      <c r="D23" s="16" t="str">
        <f t="shared" si="1"/>
        <v>--</v>
      </c>
      <c r="E23" s="18" t="str">
        <f t="shared" si="2"/>
        <v>前八週無拉料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2000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2000</v>
      </c>
      <c r="Q23" s="17">
        <v>0</v>
      </c>
      <c r="R23" s="19">
        <v>2000</v>
      </c>
      <c r="S23" s="20" t="s">
        <v>34</v>
      </c>
      <c r="T23" s="21" t="s">
        <v>34</v>
      </c>
      <c r="U23" s="19">
        <v>0</v>
      </c>
      <c r="V23" s="17" t="s">
        <v>34</v>
      </c>
      <c r="W23" s="22" t="s">
        <v>35</v>
      </c>
      <c r="X23" s="23" t="str">
        <f t="shared" si="3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36</v>
      </c>
    </row>
    <row r="24" spans="1:29">
      <c r="A24" s="13" t="str">
        <f t="shared" si="0"/>
        <v>ZeroZero</v>
      </c>
      <c r="B24" s="14" t="s">
        <v>44</v>
      </c>
      <c r="C24" s="15" t="s">
        <v>43</v>
      </c>
      <c r="D24" s="16" t="str">
        <f t="shared" si="1"/>
        <v>--</v>
      </c>
      <c r="E24" s="18" t="str">
        <f t="shared" si="2"/>
        <v>前八週無拉料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2800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2800</v>
      </c>
      <c r="Q24" s="17">
        <v>0</v>
      </c>
      <c r="R24" s="19">
        <v>2800</v>
      </c>
      <c r="S24" s="20" t="s">
        <v>34</v>
      </c>
      <c r="T24" s="21" t="s">
        <v>34</v>
      </c>
      <c r="U24" s="19">
        <v>0</v>
      </c>
      <c r="V24" s="17" t="s">
        <v>34</v>
      </c>
      <c r="W24" s="22" t="s">
        <v>35</v>
      </c>
      <c r="X24" s="23" t="str">
        <f t="shared" si="3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36</v>
      </c>
    </row>
    <row r="25" spans="1:29">
      <c r="A25" s="13" t="str">
        <f t="shared" si="0"/>
        <v>Normal</v>
      </c>
      <c r="B25" s="14" t="s">
        <v>45</v>
      </c>
      <c r="C25" s="15" t="s">
        <v>43</v>
      </c>
      <c r="D25" s="16" t="str">
        <f t="shared" si="1"/>
        <v>--</v>
      </c>
      <c r="E25" s="18">
        <f t="shared" si="2"/>
        <v>8</v>
      </c>
      <c r="F25" s="16" t="str">
        <f>IFERROR(VLOOKUP(B25,#REF!,6,FALSE),"")</f>
        <v/>
      </c>
      <c r="G25" s="17">
        <v>40000</v>
      </c>
      <c r="H25" s="17">
        <v>10000</v>
      </c>
      <c r="I25" s="17" t="str">
        <f>IFERROR(VLOOKUP(B25,#REF!,9,FALSE),"")</f>
        <v/>
      </c>
      <c r="J25" s="17">
        <v>40000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40000</v>
      </c>
      <c r="Q25" s="17">
        <v>0</v>
      </c>
      <c r="R25" s="19">
        <v>80000</v>
      </c>
      <c r="S25" s="20">
        <v>16</v>
      </c>
      <c r="T25" s="21" t="s">
        <v>34</v>
      </c>
      <c r="U25" s="19">
        <v>5000</v>
      </c>
      <c r="V25" s="17" t="s">
        <v>34</v>
      </c>
      <c r="W25" s="22" t="s">
        <v>35</v>
      </c>
      <c r="X25" s="23" t="str">
        <f t="shared" si="3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36</v>
      </c>
    </row>
    <row r="26" spans="1:29">
      <c r="A26" s="13" t="str">
        <f t="shared" si="0"/>
        <v>Normal</v>
      </c>
      <c r="B26" s="14" t="s">
        <v>46</v>
      </c>
      <c r="C26" s="15" t="s">
        <v>43</v>
      </c>
      <c r="D26" s="16" t="str">
        <f t="shared" si="1"/>
        <v>--</v>
      </c>
      <c r="E26" s="18">
        <f t="shared" si="2"/>
        <v>0</v>
      </c>
      <c r="F26" s="16" t="str">
        <f>IFERROR(VLOOKUP(B26,#REF!,6,FALSE),"")</f>
        <v/>
      </c>
      <c r="G26" s="17">
        <v>15000</v>
      </c>
      <c r="H26" s="17">
        <v>10000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15000</v>
      </c>
      <c r="S26" s="20">
        <v>24</v>
      </c>
      <c r="T26" s="21" t="s">
        <v>34</v>
      </c>
      <c r="U26" s="19">
        <v>625</v>
      </c>
      <c r="V26" s="17" t="s">
        <v>34</v>
      </c>
      <c r="W26" s="22" t="s">
        <v>35</v>
      </c>
      <c r="X26" s="23" t="str">
        <f t="shared" si="3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36</v>
      </c>
    </row>
    <row r="27" spans="1:29">
      <c r="A27" s="13" t="str">
        <f t="shared" si="0"/>
        <v>Normal</v>
      </c>
      <c r="B27" s="14" t="s">
        <v>47</v>
      </c>
      <c r="C27" s="15" t="s">
        <v>43</v>
      </c>
      <c r="D27" s="16" t="str">
        <f t="shared" si="1"/>
        <v>--</v>
      </c>
      <c r="E27" s="18">
        <f t="shared" si="2"/>
        <v>0</v>
      </c>
      <c r="F27" s="16" t="str">
        <f>IFERROR(VLOOKUP(B27,#REF!,6,FALSE),"")</f>
        <v/>
      </c>
      <c r="G27" s="17">
        <v>5000</v>
      </c>
      <c r="H27" s="17">
        <v>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5000</v>
      </c>
      <c r="S27" s="20">
        <v>1.1000000000000001</v>
      </c>
      <c r="T27" s="21" t="s">
        <v>34</v>
      </c>
      <c r="U27" s="19">
        <v>4375</v>
      </c>
      <c r="V27" s="17" t="s">
        <v>34</v>
      </c>
      <c r="W27" s="22" t="s">
        <v>35</v>
      </c>
      <c r="X27" s="23" t="str">
        <f t="shared" si="3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36</v>
      </c>
    </row>
    <row r="28" spans="1:29">
      <c r="A28" s="13" t="str">
        <f t="shared" si="0"/>
        <v>ZeroZero</v>
      </c>
      <c r="B28" s="14" t="s">
        <v>48</v>
      </c>
      <c r="C28" s="15" t="s">
        <v>43</v>
      </c>
      <c r="D28" s="16" t="str">
        <f t="shared" si="1"/>
        <v>--</v>
      </c>
      <c r="E28" s="18" t="str">
        <f t="shared" si="2"/>
        <v>前八週無拉料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150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150</v>
      </c>
      <c r="Q28" s="17">
        <v>0</v>
      </c>
      <c r="R28" s="19">
        <v>150</v>
      </c>
      <c r="S28" s="20" t="s">
        <v>34</v>
      </c>
      <c r="T28" s="21" t="s">
        <v>34</v>
      </c>
      <c r="U28" s="19">
        <v>0</v>
      </c>
      <c r="V28" s="17" t="s">
        <v>34</v>
      </c>
      <c r="W28" s="22" t="s">
        <v>35</v>
      </c>
      <c r="X28" s="23" t="str">
        <f t="shared" si="3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36</v>
      </c>
    </row>
    <row r="29" spans="1:29">
      <c r="A29" s="13" t="str">
        <f t="shared" si="0"/>
        <v>Normal</v>
      </c>
      <c r="B29" s="14" t="s">
        <v>49</v>
      </c>
      <c r="C29" s="15" t="s">
        <v>43</v>
      </c>
      <c r="D29" s="16" t="str">
        <f t="shared" si="1"/>
        <v>--</v>
      </c>
      <c r="E29" s="18">
        <f t="shared" si="2"/>
        <v>0</v>
      </c>
      <c r="F29" s="16" t="str">
        <f>IFERROR(VLOOKUP(B29,#REF!,6,FALSE),"")</f>
        <v/>
      </c>
      <c r="G29" s="17">
        <v>30000</v>
      </c>
      <c r="H29" s="17">
        <v>30000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30000</v>
      </c>
      <c r="S29" s="20">
        <v>1.5</v>
      </c>
      <c r="T29" s="21" t="s">
        <v>34</v>
      </c>
      <c r="U29" s="19">
        <v>20625</v>
      </c>
      <c r="V29" s="17" t="s">
        <v>34</v>
      </c>
      <c r="W29" s="22" t="s">
        <v>35</v>
      </c>
      <c r="X29" s="23" t="str">
        <f t="shared" si="3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36</v>
      </c>
    </row>
    <row r="30" spans="1:29">
      <c r="A30" s="13" t="str">
        <f t="shared" si="0"/>
        <v>Normal</v>
      </c>
      <c r="B30" s="14" t="s">
        <v>50</v>
      </c>
      <c r="C30" s="15" t="s">
        <v>43</v>
      </c>
      <c r="D30" s="16" t="str">
        <f t="shared" si="1"/>
        <v>--</v>
      </c>
      <c r="E30" s="18">
        <f t="shared" si="2"/>
        <v>2.4</v>
      </c>
      <c r="F30" s="16" t="str">
        <f>IFERROR(VLOOKUP(B30,#REF!,6,FALSE),"")</f>
        <v/>
      </c>
      <c r="G30" s="17">
        <v>285000</v>
      </c>
      <c r="H30" s="17">
        <v>165000</v>
      </c>
      <c r="I30" s="17" t="str">
        <f>IFERROR(VLOOKUP(B30,#REF!,9,FALSE),"")</f>
        <v/>
      </c>
      <c r="J30" s="17">
        <v>150000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150000</v>
      </c>
      <c r="Q30" s="17">
        <v>0</v>
      </c>
      <c r="R30" s="19">
        <v>435000</v>
      </c>
      <c r="S30" s="20">
        <v>7</v>
      </c>
      <c r="T30" s="21" t="s">
        <v>34</v>
      </c>
      <c r="U30" s="19">
        <v>61875</v>
      </c>
      <c r="V30" s="17" t="s">
        <v>34</v>
      </c>
      <c r="W30" s="22" t="s">
        <v>35</v>
      </c>
      <c r="X30" s="23" t="str">
        <f t="shared" si="3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36</v>
      </c>
    </row>
    <row r="31" spans="1:29">
      <c r="A31" s="13" t="str">
        <f t="shared" si="0"/>
        <v>Normal</v>
      </c>
      <c r="B31" s="14" t="s">
        <v>51</v>
      </c>
      <c r="C31" s="15" t="s">
        <v>43</v>
      </c>
      <c r="D31" s="16" t="str">
        <f t="shared" si="1"/>
        <v>--</v>
      </c>
      <c r="E31" s="18">
        <f t="shared" si="2"/>
        <v>0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0</v>
      </c>
      <c r="S31" s="20">
        <v>0</v>
      </c>
      <c r="T31" s="21" t="s">
        <v>34</v>
      </c>
      <c r="U31" s="19">
        <v>1875</v>
      </c>
      <c r="V31" s="17" t="s">
        <v>34</v>
      </c>
      <c r="W31" s="22" t="s">
        <v>35</v>
      </c>
      <c r="X31" s="23" t="str">
        <f t="shared" si="3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36</v>
      </c>
    </row>
    <row r="32" spans="1:29">
      <c r="A32" s="13" t="str">
        <f t="shared" si="0"/>
        <v>Normal</v>
      </c>
      <c r="B32" s="14" t="s">
        <v>52</v>
      </c>
      <c r="C32" s="15" t="s">
        <v>43</v>
      </c>
      <c r="D32" s="16" t="str">
        <f t="shared" si="1"/>
        <v>--</v>
      </c>
      <c r="E32" s="18">
        <f t="shared" si="2"/>
        <v>0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>
        <v>0</v>
      </c>
      <c r="T32" s="21" t="s">
        <v>34</v>
      </c>
      <c r="U32" s="19">
        <v>1875</v>
      </c>
      <c r="V32" s="17" t="s">
        <v>34</v>
      </c>
      <c r="W32" s="22" t="s">
        <v>35</v>
      </c>
      <c r="X32" s="23" t="str">
        <f t="shared" si="3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36</v>
      </c>
    </row>
    <row r="33" spans="1:29">
      <c r="A33" s="13" t="str">
        <f t="shared" si="0"/>
        <v>Normal</v>
      </c>
      <c r="B33" s="14" t="s">
        <v>53</v>
      </c>
      <c r="C33" s="15" t="s">
        <v>43</v>
      </c>
      <c r="D33" s="16" t="str">
        <f t="shared" si="1"/>
        <v>--</v>
      </c>
      <c r="E33" s="18">
        <f t="shared" si="2"/>
        <v>0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0</v>
      </c>
      <c r="Q33" s="17">
        <v>0</v>
      </c>
      <c r="R33" s="19">
        <v>0</v>
      </c>
      <c r="S33" s="20">
        <v>0</v>
      </c>
      <c r="T33" s="21" t="s">
        <v>34</v>
      </c>
      <c r="U33" s="19">
        <v>1875</v>
      </c>
      <c r="V33" s="17" t="s">
        <v>34</v>
      </c>
      <c r="W33" s="22" t="s">
        <v>35</v>
      </c>
      <c r="X33" s="23" t="str">
        <f t="shared" si="3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36</v>
      </c>
    </row>
    <row r="34" spans="1:29">
      <c r="A34" s="13" t="str">
        <f t="shared" si="0"/>
        <v>Normal</v>
      </c>
      <c r="B34" s="14" t="s">
        <v>54</v>
      </c>
      <c r="C34" s="15" t="s">
        <v>43</v>
      </c>
      <c r="D34" s="16" t="str">
        <f t="shared" si="1"/>
        <v>--</v>
      </c>
      <c r="E34" s="18">
        <f t="shared" si="2"/>
        <v>4</v>
      </c>
      <c r="F34" s="16" t="str">
        <f>IFERROR(VLOOKUP(B34,#REF!,6,FALSE),"")</f>
        <v/>
      </c>
      <c r="G34" s="17">
        <v>90000</v>
      </c>
      <c r="H34" s="17">
        <v>45000</v>
      </c>
      <c r="I34" s="17" t="str">
        <f>IFERROR(VLOOKUP(B34,#REF!,9,FALSE),"")</f>
        <v/>
      </c>
      <c r="J34" s="17">
        <v>120000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120000</v>
      </c>
      <c r="Q34" s="17">
        <v>0</v>
      </c>
      <c r="R34" s="19">
        <v>210000</v>
      </c>
      <c r="S34" s="20">
        <v>7</v>
      </c>
      <c r="T34" s="21" t="s">
        <v>34</v>
      </c>
      <c r="U34" s="19">
        <v>30000</v>
      </c>
      <c r="V34" s="17" t="s">
        <v>34</v>
      </c>
      <c r="W34" s="22" t="s">
        <v>35</v>
      </c>
      <c r="X34" s="23" t="str">
        <f t="shared" si="3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36</v>
      </c>
    </row>
    <row r="35" spans="1:29">
      <c r="A35" s="13" t="str">
        <f t="shared" si="0"/>
        <v>ZeroZero</v>
      </c>
      <c r="B35" s="14" t="s">
        <v>55</v>
      </c>
      <c r="C35" s="15" t="s">
        <v>43</v>
      </c>
      <c r="D35" s="16" t="str">
        <f t="shared" si="1"/>
        <v>--</v>
      </c>
      <c r="E35" s="18" t="str">
        <f t="shared" si="2"/>
        <v>前八週無拉料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2000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2000</v>
      </c>
      <c r="Q35" s="17">
        <v>0</v>
      </c>
      <c r="R35" s="19">
        <v>2000</v>
      </c>
      <c r="S35" s="20" t="s">
        <v>34</v>
      </c>
      <c r="T35" s="21" t="s">
        <v>34</v>
      </c>
      <c r="U35" s="19">
        <v>0</v>
      </c>
      <c r="V35" s="17" t="s">
        <v>34</v>
      </c>
      <c r="W35" s="22" t="s">
        <v>35</v>
      </c>
      <c r="X35" s="23" t="str">
        <f t="shared" si="3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36</v>
      </c>
    </row>
    <row r="36" spans="1:29">
      <c r="A36" s="13" t="str">
        <f t="shared" si="0"/>
        <v>ZeroZero</v>
      </c>
      <c r="B36" s="14" t="s">
        <v>56</v>
      </c>
      <c r="C36" s="15" t="s">
        <v>43</v>
      </c>
      <c r="D36" s="16" t="str">
        <f t="shared" si="1"/>
        <v>--</v>
      </c>
      <c r="E36" s="18" t="str">
        <f t="shared" si="2"/>
        <v>前八週無拉料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3000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3000</v>
      </c>
      <c r="Q36" s="17">
        <v>0</v>
      </c>
      <c r="R36" s="19">
        <v>3000</v>
      </c>
      <c r="S36" s="20" t="s">
        <v>34</v>
      </c>
      <c r="T36" s="21" t="s">
        <v>34</v>
      </c>
      <c r="U36" s="19">
        <v>0</v>
      </c>
      <c r="V36" s="17" t="s">
        <v>34</v>
      </c>
      <c r="W36" s="22" t="s">
        <v>35</v>
      </c>
      <c r="X36" s="23" t="str">
        <f t="shared" si="3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36</v>
      </c>
    </row>
    <row r="37" spans="1:29">
      <c r="A37" s="13" t="str">
        <f t="shared" si="0"/>
        <v>ZeroZero</v>
      </c>
      <c r="B37" s="14" t="s">
        <v>57</v>
      </c>
      <c r="C37" s="15" t="s">
        <v>43</v>
      </c>
      <c r="D37" s="16" t="str">
        <f t="shared" si="1"/>
        <v>--</v>
      </c>
      <c r="E37" s="18" t="str">
        <f t="shared" si="2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105000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105000</v>
      </c>
      <c r="Q37" s="17">
        <v>0</v>
      </c>
      <c r="R37" s="19">
        <v>105000</v>
      </c>
      <c r="S37" s="20" t="s">
        <v>34</v>
      </c>
      <c r="T37" s="21" t="s">
        <v>34</v>
      </c>
      <c r="U37" s="19">
        <v>0</v>
      </c>
      <c r="V37" s="17" t="s">
        <v>34</v>
      </c>
      <c r="W37" s="22" t="s">
        <v>35</v>
      </c>
      <c r="X37" s="23" t="str">
        <f t="shared" si="3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36</v>
      </c>
    </row>
    <row r="38" spans="1:29">
      <c r="A38" s="13" t="str">
        <f t="shared" si="0"/>
        <v>ZeroZero</v>
      </c>
      <c r="B38" s="14" t="s">
        <v>58</v>
      </c>
      <c r="C38" s="15" t="s">
        <v>43</v>
      </c>
      <c r="D38" s="16" t="str">
        <f t="shared" si="1"/>
        <v>--</v>
      </c>
      <c r="E38" s="18" t="str">
        <f t="shared" si="2"/>
        <v>前八週無拉料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120000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120000</v>
      </c>
      <c r="Q38" s="17">
        <v>0</v>
      </c>
      <c r="R38" s="19">
        <v>120000</v>
      </c>
      <c r="S38" s="20" t="s">
        <v>34</v>
      </c>
      <c r="T38" s="21" t="s">
        <v>34</v>
      </c>
      <c r="U38" s="19">
        <v>0</v>
      </c>
      <c r="V38" s="17" t="s">
        <v>34</v>
      </c>
      <c r="W38" s="22" t="s">
        <v>35</v>
      </c>
      <c r="X38" s="23" t="str">
        <f t="shared" si="3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36</v>
      </c>
    </row>
    <row r="39" spans="1:29">
      <c r="A39" s="13" t="str">
        <f t="shared" si="0"/>
        <v>ZeroZero</v>
      </c>
      <c r="B39" s="14" t="s">
        <v>59</v>
      </c>
      <c r="C39" s="15" t="s">
        <v>43</v>
      </c>
      <c r="D39" s="16" t="str">
        <f t="shared" si="1"/>
        <v>--</v>
      </c>
      <c r="E39" s="18" t="str">
        <f t="shared" si="2"/>
        <v>前八週無拉料</v>
      </c>
      <c r="F39" s="16" t="str">
        <f>IFERROR(VLOOKUP(B39,#REF!,6,FALSE),"")</f>
        <v/>
      </c>
      <c r="G39" s="17">
        <v>12000</v>
      </c>
      <c r="H39" s="17">
        <v>12000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12000</v>
      </c>
      <c r="S39" s="20" t="s">
        <v>34</v>
      </c>
      <c r="T39" s="21" t="s">
        <v>34</v>
      </c>
      <c r="U39" s="19">
        <v>0</v>
      </c>
      <c r="V39" s="17" t="s">
        <v>34</v>
      </c>
      <c r="W39" s="22" t="s">
        <v>35</v>
      </c>
      <c r="X39" s="23" t="str">
        <f t="shared" si="3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36</v>
      </c>
    </row>
    <row r="40" spans="1:29">
      <c r="A40" s="13" t="str">
        <f t="shared" si="0"/>
        <v>ZeroZero</v>
      </c>
      <c r="B40" s="14" t="s">
        <v>60</v>
      </c>
      <c r="C40" s="15" t="s">
        <v>43</v>
      </c>
      <c r="D40" s="16" t="str">
        <f t="shared" si="1"/>
        <v>--</v>
      </c>
      <c r="E40" s="18" t="str">
        <f t="shared" si="2"/>
        <v>前八週無拉料</v>
      </c>
      <c r="F40" s="16" t="str">
        <f>IFERROR(VLOOKUP(B40,#REF!,6,FALSE),"")</f>
        <v/>
      </c>
      <c r="G40" s="17">
        <v>6000</v>
      </c>
      <c r="H40" s="17">
        <v>6000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6000</v>
      </c>
      <c r="S40" s="20" t="s">
        <v>34</v>
      </c>
      <c r="T40" s="21" t="s">
        <v>34</v>
      </c>
      <c r="U40" s="19">
        <v>0</v>
      </c>
      <c r="V40" s="17" t="s">
        <v>34</v>
      </c>
      <c r="W40" s="22" t="s">
        <v>35</v>
      </c>
      <c r="X40" s="23" t="str">
        <f t="shared" si="3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36</v>
      </c>
    </row>
    <row r="41" spans="1:29">
      <c r="A41" s="13" t="str">
        <f t="shared" si="0"/>
        <v>Normal</v>
      </c>
      <c r="B41" s="14" t="s">
        <v>61</v>
      </c>
      <c r="C41" s="15" t="s">
        <v>43</v>
      </c>
      <c r="D41" s="16" t="str">
        <f t="shared" si="1"/>
        <v>--</v>
      </c>
      <c r="E41" s="18">
        <f t="shared" si="2"/>
        <v>0.2</v>
      </c>
      <c r="F41" s="16" t="str">
        <f>IFERROR(VLOOKUP(B41,#REF!,6,FALSE),"")</f>
        <v/>
      </c>
      <c r="G41" s="17">
        <v>25000</v>
      </c>
      <c r="H41" s="17">
        <v>25000</v>
      </c>
      <c r="I41" s="17" t="str">
        <f>IFERROR(VLOOKUP(B41,#REF!,9,FALSE),"")</f>
        <v/>
      </c>
      <c r="J41" s="17">
        <v>5000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5000</v>
      </c>
      <c r="Q41" s="17">
        <v>0</v>
      </c>
      <c r="R41" s="19">
        <v>30000</v>
      </c>
      <c r="S41" s="20">
        <v>1.3</v>
      </c>
      <c r="T41" s="21" t="s">
        <v>34</v>
      </c>
      <c r="U41" s="19">
        <v>22500</v>
      </c>
      <c r="V41" s="17" t="s">
        <v>34</v>
      </c>
      <c r="W41" s="22" t="s">
        <v>35</v>
      </c>
      <c r="X41" s="23" t="str">
        <f t="shared" si="3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36</v>
      </c>
    </row>
    <row r="42" spans="1:29">
      <c r="A42" s="13" t="str">
        <f t="shared" si="0"/>
        <v>ZeroZero</v>
      </c>
      <c r="B42" s="14" t="s">
        <v>62</v>
      </c>
      <c r="C42" s="15" t="s">
        <v>43</v>
      </c>
      <c r="D42" s="16" t="str">
        <f t="shared" si="1"/>
        <v>--</v>
      </c>
      <c r="E42" s="18" t="str">
        <f t="shared" si="2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295000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295000</v>
      </c>
      <c r="Q42" s="17">
        <v>0</v>
      </c>
      <c r="R42" s="19">
        <v>295000</v>
      </c>
      <c r="S42" s="20" t="s">
        <v>34</v>
      </c>
      <c r="T42" s="21" t="s">
        <v>34</v>
      </c>
      <c r="U42" s="19">
        <v>0</v>
      </c>
      <c r="V42" s="17" t="s">
        <v>34</v>
      </c>
      <c r="W42" s="22" t="s">
        <v>35</v>
      </c>
      <c r="X42" s="23" t="str">
        <f t="shared" si="3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36</v>
      </c>
    </row>
    <row r="43" spans="1:29">
      <c r="A43" s="13" t="str">
        <f t="shared" si="0"/>
        <v>ZeroZero</v>
      </c>
      <c r="B43" s="14" t="s">
        <v>63</v>
      </c>
      <c r="C43" s="15" t="s">
        <v>43</v>
      </c>
      <c r="D43" s="16" t="str">
        <f t="shared" si="1"/>
        <v>--</v>
      </c>
      <c r="E43" s="18" t="str">
        <f t="shared" si="2"/>
        <v>前八週無拉料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8000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8000</v>
      </c>
      <c r="Q43" s="17">
        <v>0</v>
      </c>
      <c r="R43" s="19">
        <v>8000</v>
      </c>
      <c r="S43" s="20" t="s">
        <v>34</v>
      </c>
      <c r="T43" s="21" t="s">
        <v>34</v>
      </c>
      <c r="U43" s="19">
        <v>0</v>
      </c>
      <c r="V43" s="17" t="s">
        <v>34</v>
      </c>
      <c r="W43" s="22" t="s">
        <v>35</v>
      </c>
      <c r="X43" s="23" t="str">
        <f t="shared" si="3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36</v>
      </c>
    </row>
    <row r="44" spans="1:29">
      <c r="A44" s="13" t="str">
        <f t="shared" si="0"/>
        <v>ZeroZero</v>
      </c>
      <c r="B44" s="14" t="s">
        <v>64</v>
      </c>
      <c r="C44" s="15" t="s">
        <v>43</v>
      </c>
      <c r="D44" s="16" t="str">
        <f t="shared" si="1"/>
        <v>--</v>
      </c>
      <c r="E44" s="18" t="str">
        <f t="shared" si="2"/>
        <v>前八週無拉料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5000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5000</v>
      </c>
      <c r="Q44" s="17">
        <v>0</v>
      </c>
      <c r="R44" s="19">
        <v>5000</v>
      </c>
      <c r="S44" s="20" t="s">
        <v>34</v>
      </c>
      <c r="T44" s="21" t="s">
        <v>34</v>
      </c>
      <c r="U44" s="19">
        <v>0</v>
      </c>
      <c r="V44" s="17" t="s">
        <v>34</v>
      </c>
      <c r="W44" s="22" t="s">
        <v>35</v>
      </c>
      <c r="X44" s="23" t="str">
        <f t="shared" si="3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36</v>
      </c>
    </row>
    <row r="45" spans="1:29">
      <c r="A45" s="13" t="str">
        <f t="shared" si="0"/>
        <v>ZeroZero</v>
      </c>
      <c r="B45" s="14" t="s">
        <v>65</v>
      </c>
      <c r="C45" s="15" t="s">
        <v>43</v>
      </c>
      <c r="D45" s="16" t="str">
        <f t="shared" si="1"/>
        <v>--</v>
      </c>
      <c r="E45" s="18" t="str">
        <f t="shared" si="2"/>
        <v>前八週無拉料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800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800</v>
      </c>
      <c r="Q45" s="17">
        <v>0</v>
      </c>
      <c r="R45" s="19">
        <v>800</v>
      </c>
      <c r="S45" s="20" t="s">
        <v>34</v>
      </c>
      <c r="T45" s="21" t="s">
        <v>34</v>
      </c>
      <c r="U45" s="19">
        <v>0</v>
      </c>
      <c r="V45" s="17" t="s">
        <v>34</v>
      </c>
      <c r="W45" s="22" t="s">
        <v>35</v>
      </c>
      <c r="X45" s="23" t="str">
        <f t="shared" si="3"/>
        <v>E</v>
      </c>
      <c r="Y45" s="17">
        <v>0</v>
      </c>
      <c r="Z45" s="17">
        <v>0</v>
      </c>
      <c r="AA45" s="17">
        <v>0</v>
      </c>
      <c r="AB45" s="17">
        <v>0</v>
      </c>
      <c r="AC45" s="15" t="s">
        <v>36</v>
      </c>
    </row>
    <row r="46" spans="1:29">
      <c r="A46" s="13" t="str">
        <f t="shared" si="0"/>
        <v>OverStock</v>
      </c>
      <c r="B46" s="14" t="s">
        <v>66</v>
      </c>
      <c r="C46" s="15" t="s">
        <v>41</v>
      </c>
      <c r="D46" s="16">
        <f t="shared" si="1"/>
        <v>1.3</v>
      </c>
      <c r="E46" s="18">
        <f t="shared" si="2"/>
        <v>2.7</v>
      </c>
      <c r="F46" s="16" t="str">
        <f>IFERROR(VLOOKUP(B46,#REF!,6,FALSE),"")</f>
        <v/>
      </c>
      <c r="G46" s="17">
        <v>592000</v>
      </c>
      <c r="H46" s="17">
        <v>296000</v>
      </c>
      <c r="I46" s="17" t="str">
        <f>IFERROR(VLOOKUP(B46,#REF!,9,FALSE),"")</f>
        <v/>
      </c>
      <c r="J46" s="17">
        <v>40000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40000</v>
      </c>
      <c r="P46" s="17">
        <v>0</v>
      </c>
      <c r="Q46" s="17">
        <v>0</v>
      </c>
      <c r="R46" s="19">
        <v>632000</v>
      </c>
      <c r="S46" s="20">
        <v>42.1</v>
      </c>
      <c r="T46" s="21">
        <v>20.3</v>
      </c>
      <c r="U46" s="19">
        <v>15000</v>
      </c>
      <c r="V46" s="17">
        <v>31065</v>
      </c>
      <c r="W46" s="22">
        <v>2.1</v>
      </c>
      <c r="X46" s="23">
        <f t="shared" si="3"/>
        <v>150</v>
      </c>
      <c r="Y46" s="17">
        <v>0</v>
      </c>
      <c r="Z46" s="17">
        <v>88016</v>
      </c>
      <c r="AA46" s="17">
        <v>62332</v>
      </c>
      <c r="AB46" s="17">
        <v>129235</v>
      </c>
      <c r="AC46" s="15" t="s">
        <v>36</v>
      </c>
    </row>
    <row r="47" spans="1:29">
      <c r="A47" s="13" t="str">
        <f t="shared" si="0"/>
        <v>Normal</v>
      </c>
      <c r="B47" s="14" t="s">
        <v>67</v>
      </c>
      <c r="C47" s="15" t="s">
        <v>68</v>
      </c>
      <c r="D47" s="16">
        <f t="shared" si="1"/>
        <v>3</v>
      </c>
      <c r="E47" s="18">
        <f t="shared" si="2"/>
        <v>8</v>
      </c>
      <c r="F47" s="16" t="str">
        <f>IFERROR(VLOOKUP(B47,#REF!,6,FALSE),"")</f>
        <v/>
      </c>
      <c r="G47" s="17">
        <v>5000</v>
      </c>
      <c r="H47" s="17">
        <v>5000</v>
      </c>
      <c r="I47" s="17" t="str">
        <f>IFERROR(VLOOKUP(B47,#REF!,9,FALSE),"")</f>
        <v/>
      </c>
      <c r="J47" s="17">
        <v>5000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5000</v>
      </c>
      <c r="R47" s="19">
        <v>10000</v>
      </c>
      <c r="S47" s="20">
        <v>16</v>
      </c>
      <c r="T47" s="21">
        <v>6</v>
      </c>
      <c r="U47" s="19">
        <v>625</v>
      </c>
      <c r="V47" s="17">
        <v>1667</v>
      </c>
      <c r="W47" s="22">
        <v>2.7</v>
      </c>
      <c r="X47" s="23">
        <f t="shared" si="3"/>
        <v>150</v>
      </c>
      <c r="Y47" s="17">
        <v>2500</v>
      </c>
      <c r="Z47" s="17">
        <v>5000</v>
      </c>
      <c r="AA47" s="17">
        <v>5000</v>
      </c>
      <c r="AB47" s="17">
        <v>5000</v>
      </c>
      <c r="AC47" s="15" t="s">
        <v>36</v>
      </c>
    </row>
    <row r="48" spans="1:29">
      <c r="A48" s="13" t="str">
        <f t="shared" si="0"/>
        <v>Normal</v>
      </c>
      <c r="B48" s="14" t="s">
        <v>69</v>
      </c>
      <c r="C48" s="15" t="s">
        <v>68</v>
      </c>
      <c r="D48" s="16">
        <f t="shared" si="1"/>
        <v>2.2999999999999998</v>
      </c>
      <c r="E48" s="18">
        <f t="shared" si="2"/>
        <v>1.6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2500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2500</v>
      </c>
      <c r="R48" s="19">
        <v>2500</v>
      </c>
      <c r="S48" s="20">
        <v>1.6</v>
      </c>
      <c r="T48" s="21">
        <v>2.2999999999999998</v>
      </c>
      <c r="U48" s="19">
        <v>1563</v>
      </c>
      <c r="V48" s="17">
        <v>1111</v>
      </c>
      <c r="W48" s="22">
        <v>0.7</v>
      </c>
      <c r="X48" s="23">
        <f t="shared" si="3"/>
        <v>100</v>
      </c>
      <c r="Y48" s="17">
        <v>0</v>
      </c>
      <c r="Z48" s="17">
        <v>2500</v>
      </c>
      <c r="AA48" s="17">
        <v>5000</v>
      </c>
      <c r="AB48" s="17">
        <v>2500</v>
      </c>
      <c r="AC48" s="15" t="s">
        <v>36</v>
      </c>
    </row>
    <row r="49" spans="1:29">
      <c r="A49" s="13" t="str">
        <f t="shared" si="0"/>
        <v>ZeroZero</v>
      </c>
      <c r="B49" s="14" t="s">
        <v>70</v>
      </c>
      <c r="C49" s="15" t="s">
        <v>68</v>
      </c>
      <c r="D49" s="16" t="str">
        <f t="shared" si="1"/>
        <v>--</v>
      </c>
      <c r="E49" s="18" t="str">
        <f t="shared" si="2"/>
        <v>前八週無拉料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2500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2500</v>
      </c>
      <c r="Q49" s="17">
        <v>0</v>
      </c>
      <c r="R49" s="19">
        <v>2500</v>
      </c>
      <c r="S49" s="20" t="s">
        <v>34</v>
      </c>
      <c r="T49" s="21" t="s">
        <v>34</v>
      </c>
      <c r="U49" s="19">
        <v>0</v>
      </c>
      <c r="V49" s="17" t="s">
        <v>34</v>
      </c>
      <c r="W49" s="22" t="s">
        <v>35</v>
      </c>
      <c r="X49" s="23" t="str">
        <f t="shared" si="3"/>
        <v>E</v>
      </c>
      <c r="Y49" s="17">
        <v>0</v>
      </c>
      <c r="Z49" s="17">
        <v>0</v>
      </c>
      <c r="AA49" s="17">
        <v>0</v>
      </c>
      <c r="AB49" s="17">
        <v>0</v>
      </c>
      <c r="AC49" s="15" t="s">
        <v>36</v>
      </c>
    </row>
    <row r="50" spans="1:29">
      <c r="A50" s="13" t="str">
        <f t="shared" si="0"/>
        <v>Normal</v>
      </c>
      <c r="B50" s="14" t="s">
        <v>71</v>
      </c>
      <c r="C50" s="15" t="s">
        <v>68</v>
      </c>
      <c r="D50" s="16" t="str">
        <f t="shared" si="1"/>
        <v>--</v>
      </c>
      <c r="E50" s="18">
        <f t="shared" si="2"/>
        <v>0</v>
      </c>
      <c r="F50" s="16" t="str">
        <f>IFERROR(VLOOKUP(B50,#REF!,6,FALSE),"")</f>
        <v/>
      </c>
      <c r="G50" s="17">
        <v>20000</v>
      </c>
      <c r="H50" s="17">
        <v>20000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20000</v>
      </c>
      <c r="S50" s="20">
        <v>8</v>
      </c>
      <c r="T50" s="21" t="s">
        <v>34</v>
      </c>
      <c r="U50" s="19">
        <v>2500</v>
      </c>
      <c r="V50" s="17" t="s">
        <v>34</v>
      </c>
      <c r="W50" s="22" t="s">
        <v>35</v>
      </c>
      <c r="X50" s="23" t="str">
        <f t="shared" si="3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36</v>
      </c>
    </row>
    <row r="51" spans="1:29">
      <c r="A51" s="13" t="str">
        <f t="shared" si="0"/>
        <v>Normal</v>
      </c>
      <c r="B51" s="14" t="s">
        <v>72</v>
      </c>
      <c r="C51" s="15" t="s">
        <v>68</v>
      </c>
      <c r="D51" s="16" t="str">
        <f t="shared" si="1"/>
        <v>--</v>
      </c>
      <c r="E51" s="18">
        <f t="shared" si="2"/>
        <v>0</v>
      </c>
      <c r="F51" s="16" t="str">
        <f>IFERROR(VLOOKUP(B51,#REF!,6,FALSE),"")</f>
        <v/>
      </c>
      <c r="G51" s="17">
        <v>15000</v>
      </c>
      <c r="H51" s="17">
        <v>15000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15000</v>
      </c>
      <c r="S51" s="20">
        <v>4.4000000000000004</v>
      </c>
      <c r="T51" s="21" t="s">
        <v>34</v>
      </c>
      <c r="U51" s="19">
        <v>3438</v>
      </c>
      <c r="V51" s="17" t="s">
        <v>34</v>
      </c>
      <c r="W51" s="22" t="s">
        <v>35</v>
      </c>
      <c r="X51" s="23" t="str">
        <f t="shared" si="3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36</v>
      </c>
    </row>
    <row r="52" spans="1:29">
      <c r="A52" s="13" t="str">
        <f t="shared" si="0"/>
        <v>ZeroZero</v>
      </c>
      <c r="B52" s="14" t="s">
        <v>73</v>
      </c>
      <c r="C52" s="15" t="s">
        <v>43</v>
      </c>
      <c r="D52" s="16" t="str">
        <f t="shared" si="1"/>
        <v>--</v>
      </c>
      <c r="E52" s="18" t="str">
        <f t="shared" si="2"/>
        <v>前八週無拉料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4000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4000</v>
      </c>
      <c r="Q52" s="17">
        <v>0</v>
      </c>
      <c r="R52" s="19">
        <v>4000</v>
      </c>
      <c r="S52" s="20" t="s">
        <v>34</v>
      </c>
      <c r="T52" s="21" t="s">
        <v>34</v>
      </c>
      <c r="U52" s="19">
        <v>0</v>
      </c>
      <c r="V52" s="17" t="s">
        <v>34</v>
      </c>
      <c r="W52" s="22" t="s">
        <v>35</v>
      </c>
      <c r="X52" s="23" t="str">
        <f t="shared" si="3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36</v>
      </c>
    </row>
    <row r="53" spans="1:29">
      <c r="A53" s="13" t="str">
        <f t="shared" si="0"/>
        <v>ZeroZero</v>
      </c>
      <c r="B53" s="14" t="s">
        <v>211</v>
      </c>
      <c r="C53" s="15" t="s">
        <v>75</v>
      </c>
      <c r="D53" s="16" t="str">
        <f t="shared" si="1"/>
        <v>--</v>
      </c>
      <c r="E53" s="18" t="str">
        <f t="shared" si="2"/>
        <v>前八週無拉料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170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0</v>
      </c>
      <c r="Q53" s="17">
        <v>170</v>
      </c>
      <c r="R53" s="19">
        <v>170</v>
      </c>
      <c r="S53" s="20" t="s">
        <v>34</v>
      </c>
      <c r="T53" s="21" t="s">
        <v>34</v>
      </c>
      <c r="U53" s="19">
        <v>0</v>
      </c>
      <c r="V53" s="17" t="s">
        <v>34</v>
      </c>
      <c r="W53" s="22" t="s">
        <v>35</v>
      </c>
      <c r="X53" s="23" t="str">
        <f t="shared" si="3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36</v>
      </c>
    </row>
    <row r="54" spans="1:29">
      <c r="A54" s="13" t="str">
        <f t="shared" si="0"/>
        <v>Normal</v>
      </c>
      <c r="B54" s="14" t="s">
        <v>74</v>
      </c>
      <c r="C54" s="15" t="s">
        <v>75</v>
      </c>
      <c r="D54" s="16" t="str">
        <f t="shared" si="1"/>
        <v>--</v>
      </c>
      <c r="E54" s="18">
        <f t="shared" si="2"/>
        <v>8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2000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2000</v>
      </c>
      <c r="Q54" s="17">
        <v>0</v>
      </c>
      <c r="R54" s="19">
        <v>2000</v>
      </c>
      <c r="S54" s="20">
        <v>8</v>
      </c>
      <c r="T54" s="21" t="s">
        <v>34</v>
      </c>
      <c r="U54" s="19">
        <v>250</v>
      </c>
      <c r="V54" s="17" t="s">
        <v>34</v>
      </c>
      <c r="W54" s="22" t="s">
        <v>35</v>
      </c>
      <c r="X54" s="23" t="str">
        <f t="shared" si="3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36</v>
      </c>
    </row>
    <row r="55" spans="1:29">
      <c r="A55" s="13" t="str">
        <f t="shared" si="0"/>
        <v>ZeroZero</v>
      </c>
      <c r="B55" s="14" t="s">
        <v>212</v>
      </c>
      <c r="C55" s="15" t="s">
        <v>41</v>
      </c>
      <c r="D55" s="16" t="str">
        <f t="shared" si="1"/>
        <v>--</v>
      </c>
      <c r="E55" s="18" t="str">
        <f t="shared" si="2"/>
        <v>前八週無拉料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4000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4000</v>
      </c>
      <c r="Q55" s="17">
        <v>0</v>
      </c>
      <c r="R55" s="19">
        <v>4000</v>
      </c>
      <c r="S55" s="20" t="s">
        <v>34</v>
      </c>
      <c r="T55" s="21" t="s">
        <v>34</v>
      </c>
      <c r="U55" s="19">
        <v>0</v>
      </c>
      <c r="V55" s="17">
        <v>0</v>
      </c>
      <c r="W55" s="22" t="s">
        <v>35</v>
      </c>
      <c r="X55" s="23" t="str">
        <f t="shared" si="3"/>
        <v>E</v>
      </c>
      <c r="Y55" s="17">
        <v>4000</v>
      </c>
      <c r="Z55" s="17">
        <v>0</v>
      </c>
      <c r="AA55" s="17">
        <v>0</v>
      </c>
      <c r="AB55" s="17">
        <v>0</v>
      </c>
      <c r="AC55" s="15" t="s">
        <v>36</v>
      </c>
    </row>
    <row r="56" spans="1:29">
      <c r="A56" s="13" t="str">
        <f t="shared" si="0"/>
        <v>OverStock</v>
      </c>
      <c r="B56" s="14" t="s">
        <v>76</v>
      </c>
      <c r="C56" s="15" t="s">
        <v>41</v>
      </c>
      <c r="D56" s="16">
        <f t="shared" si="1"/>
        <v>27</v>
      </c>
      <c r="E56" s="18">
        <f t="shared" si="2"/>
        <v>60</v>
      </c>
      <c r="F56" s="16" t="str">
        <f>IFERROR(VLOOKUP(B56,#REF!,6,FALSE),"")</f>
        <v/>
      </c>
      <c r="G56" s="17">
        <v>18000</v>
      </c>
      <c r="H56" s="17">
        <v>18000</v>
      </c>
      <c r="I56" s="17" t="str">
        <f>IFERROR(VLOOKUP(B56,#REF!,9,FALSE),"")</f>
        <v/>
      </c>
      <c r="J56" s="17">
        <v>45000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6000</v>
      </c>
      <c r="P56" s="17">
        <v>39000</v>
      </c>
      <c r="Q56" s="17">
        <v>0</v>
      </c>
      <c r="R56" s="19">
        <v>63000</v>
      </c>
      <c r="S56" s="20">
        <v>84</v>
      </c>
      <c r="T56" s="21">
        <v>37.799999999999997</v>
      </c>
      <c r="U56" s="19">
        <v>750</v>
      </c>
      <c r="V56" s="17">
        <v>1667</v>
      </c>
      <c r="W56" s="22">
        <v>2.2000000000000002</v>
      </c>
      <c r="X56" s="23">
        <f t="shared" si="3"/>
        <v>150</v>
      </c>
      <c r="Y56" s="17">
        <v>0</v>
      </c>
      <c r="Z56" s="17">
        <v>6000</v>
      </c>
      <c r="AA56" s="17">
        <v>6000</v>
      </c>
      <c r="AB56" s="17">
        <v>3000</v>
      </c>
      <c r="AC56" s="15" t="s">
        <v>36</v>
      </c>
    </row>
    <row r="57" spans="1:29">
      <c r="A57" s="13" t="str">
        <f t="shared" si="0"/>
        <v>ZeroZero</v>
      </c>
      <c r="B57" s="14" t="s">
        <v>213</v>
      </c>
      <c r="C57" s="15" t="s">
        <v>41</v>
      </c>
      <c r="D57" s="16" t="str">
        <f t="shared" si="1"/>
        <v>--</v>
      </c>
      <c r="E57" s="18" t="str">
        <f t="shared" si="2"/>
        <v>前八週無拉料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10000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10000</v>
      </c>
      <c r="Q57" s="17">
        <v>0</v>
      </c>
      <c r="R57" s="19">
        <v>10000</v>
      </c>
      <c r="S57" s="20" t="s">
        <v>34</v>
      </c>
      <c r="T57" s="21" t="s">
        <v>34</v>
      </c>
      <c r="U57" s="19">
        <v>0</v>
      </c>
      <c r="V57" s="17">
        <v>0</v>
      </c>
      <c r="W57" s="22" t="s">
        <v>35</v>
      </c>
      <c r="X57" s="23" t="str">
        <f t="shared" si="3"/>
        <v>E</v>
      </c>
      <c r="Y57" s="17">
        <v>10000</v>
      </c>
      <c r="Z57" s="17">
        <v>0</v>
      </c>
      <c r="AA57" s="17">
        <v>0</v>
      </c>
      <c r="AB57" s="17">
        <v>0</v>
      </c>
      <c r="AC57" s="15" t="s">
        <v>36</v>
      </c>
    </row>
    <row r="58" spans="1:29">
      <c r="A58" s="13" t="str">
        <f t="shared" si="0"/>
        <v>Normal</v>
      </c>
      <c r="B58" s="14" t="s">
        <v>77</v>
      </c>
      <c r="C58" s="15" t="s">
        <v>41</v>
      </c>
      <c r="D58" s="16">
        <f t="shared" si="1"/>
        <v>10.9</v>
      </c>
      <c r="E58" s="18">
        <f t="shared" si="2"/>
        <v>13.1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2650000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1600000</v>
      </c>
      <c r="P58" s="17">
        <v>1050000</v>
      </c>
      <c r="Q58" s="17">
        <v>0</v>
      </c>
      <c r="R58" s="19">
        <v>2650000</v>
      </c>
      <c r="S58" s="20">
        <v>13.1</v>
      </c>
      <c r="T58" s="21">
        <v>10.9</v>
      </c>
      <c r="U58" s="19">
        <v>202500</v>
      </c>
      <c r="V58" s="17">
        <v>242302</v>
      </c>
      <c r="W58" s="22">
        <v>1.2</v>
      </c>
      <c r="X58" s="23">
        <f t="shared" si="3"/>
        <v>100</v>
      </c>
      <c r="Y58" s="17">
        <v>0</v>
      </c>
      <c r="Z58" s="17">
        <v>897629</v>
      </c>
      <c r="AA58" s="17">
        <v>751789</v>
      </c>
      <c r="AB58" s="17">
        <v>531299</v>
      </c>
      <c r="AC58" s="15" t="s">
        <v>36</v>
      </c>
    </row>
    <row r="59" spans="1:29">
      <c r="A59" s="13" t="str">
        <f t="shared" si="0"/>
        <v>FCST</v>
      </c>
      <c r="B59" s="14" t="s">
        <v>214</v>
      </c>
      <c r="C59" s="15" t="s">
        <v>41</v>
      </c>
      <c r="D59" s="16">
        <f t="shared" si="1"/>
        <v>4.4000000000000004</v>
      </c>
      <c r="E59" s="18" t="str">
        <f t="shared" si="2"/>
        <v>前八週無拉料</v>
      </c>
      <c r="F59" s="16" t="str">
        <f>IFERROR(VLOOKUP(B59,#REF!,6,FALSE),"")</f>
        <v/>
      </c>
      <c r="G59" s="17">
        <v>670000</v>
      </c>
      <c r="H59" s="17">
        <v>0</v>
      </c>
      <c r="I59" s="17" t="str">
        <f>IFERROR(VLOOKUP(B59,#REF!,9,FALSE),"")</f>
        <v/>
      </c>
      <c r="J59" s="17">
        <v>90000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90000</v>
      </c>
      <c r="Q59" s="17">
        <v>0</v>
      </c>
      <c r="R59" s="19">
        <v>760000</v>
      </c>
      <c r="S59" s="20" t="s">
        <v>34</v>
      </c>
      <c r="T59" s="21">
        <v>36.799999999999997</v>
      </c>
      <c r="U59" s="19">
        <v>0</v>
      </c>
      <c r="V59" s="17">
        <v>20667</v>
      </c>
      <c r="W59" s="22" t="s">
        <v>79</v>
      </c>
      <c r="X59" s="23" t="str">
        <f t="shared" si="3"/>
        <v>F</v>
      </c>
      <c r="Y59" s="17">
        <v>0</v>
      </c>
      <c r="Z59" s="17">
        <v>0</v>
      </c>
      <c r="AA59" s="17">
        <v>0</v>
      </c>
      <c r="AB59" s="17">
        <v>186003</v>
      </c>
      <c r="AC59" s="15" t="s">
        <v>36</v>
      </c>
    </row>
    <row r="60" spans="1:29">
      <c r="A60" s="13" t="str">
        <f t="shared" si="0"/>
        <v>FCST</v>
      </c>
      <c r="B60" s="14" t="s">
        <v>78</v>
      </c>
      <c r="C60" s="15" t="s">
        <v>41</v>
      </c>
      <c r="D60" s="16">
        <f t="shared" si="1"/>
        <v>6.7</v>
      </c>
      <c r="E60" s="18" t="str">
        <f t="shared" si="2"/>
        <v>前八週無拉料</v>
      </c>
      <c r="F60" s="16" t="str">
        <f>IFERROR(VLOOKUP(B60,#REF!,6,FALSE),"")</f>
        <v/>
      </c>
      <c r="G60" s="17">
        <v>4220000</v>
      </c>
      <c r="H60" s="17">
        <v>3960000</v>
      </c>
      <c r="I60" s="17" t="str">
        <f>IFERROR(VLOOKUP(B60,#REF!,9,FALSE),"")</f>
        <v/>
      </c>
      <c r="J60" s="17">
        <v>6520000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6520000</v>
      </c>
      <c r="P60" s="17">
        <v>0</v>
      </c>
      <c r="Q60" s="17">
        <v>0</v>
      </c>
      <c r="R60" s="19">
        <v>10740000</v>
      </c>
      <c r="S60" s="20" t="s">
        <v>34</v>
      </c>
      <c r="T60" s="21">
        <v>11.1</v>
      </c>
      <c r="U60" s="19">
        <v>0</v>
      </c>
      <c r="V60" s="17">
        <v>967117</v>
      </c>
      <c r="W60" s="22" t="s">
        <v>79</v>
      </c>
      <c r="X60" s="23" t="str">
        <f t="shared" si="3"/>
        <v>F</v>
      </c>
      <c r="Y60" s="17">
        <v>617210</v>
      </c>
      <c r="Z60" s="17">
        <v>3480685</v>
      </c>
      <c r="AA60" s="17">
        <v>3966181</v>
      </c>
      <c r="AB60" s="17">
        <v>1257191</v>
      </c>
      <c r="AC60" s="15" t="s">
        <v>36</v>
      </c>
    </row>
    <row r="61" spans="1:29">
      <c r="A61" s="13" t="str">
        <f t="shared" si="0"/>
        <v>ZeroZero</v>
      </c>
      <c r="B61" s="14" t="s">
        <v>215</v>
      </c>
      <c r="C61" s="15" t="s">
        <v>41</v>
      </c>
      <c r="D61" s="16" t="str">
        <f t="shared" si="1"/>
        <v>--</v>
      </c>
      <c r="E61" s="18" t="str">
        <f t="shared" si="2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130000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130000</v>
      </c>
      <c r="Q61" s="17">
        <v>0</v>
      </c>
      <c r="R61" s="19">
        <v>130000</v>
      </c>
      <c r="S61" s="20" t="s">
        <v>34</v>
      </c>
      <c r="T61" s="21" t="s">
        <v>34</v>
      </c>
      <c r="U61" s="19">
        <v>0</v>
      </c>
      <c r="V61" s="17" t="s">
        <v>34</v>
      </c>
      <c r="W61" s="22" t="s">
        <v>35</v>
      </c>
      <c r="X61" s="23" t="str">
        <f t="shared" si="3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36</v>
      </c>
    </row>
    <row r="62" spans="1:29">
      <c r="A62" s="13" t="str">
        <f t="shared" si="0"/>
        <v>Normal</v>
      </c>
      <c r="B62" s="14" t="s">
        <v>80</v>
      </c>
      <c r="C62" s="15" t="s">
        <v>41</v>
      </c>
      <c r="D62" s="16" t="str">
        <f t="shared" si="1"/>
        <v>--</v>
      </c>
      <c r="E62" s="18">
        <f t="shared" si="2"/>
        <v>4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30000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30000</v>
      </c>
      <c r="Q62" s="17">
        <v>0</v>
      </c>
      <c r="R62" s="19">
        <v>30000</v>
      </c>
      <c r="S62" s="20">
        <v>4</v>
      </c>
      <c r="T62" s="21" t="s">
        <v>34</v>
      </c>
      <c r="U62" s="19">
        <v>7500</v>
      </c>
      <c r="V62" s="17" t="s">
        <v>34</v>
      </c>
      <c r="W62" s="22" t="s">
        <v>35</v>
      </c>
      <c r="X62" s="23" t="str">
        <f t="shared" si="3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36</v>
      </c>
    </row>
    <row r="63" spans="1:29">
      <c r="A63" s="13" t="str">
        <f t="shared" si="0"/>
        <v>ZeroZero</v>
      </c>
      <c r="B63" s="14" t="s">
        <v>216</v>
      </c>
      <c r="C63" s="15" t="s">
        <v>41</v>
      </c>
      <c r="D63" s="16" t="str">
        <f t="shared" si="1"/>
        <v>--</v>
      </c>
      <c r="E63" s="18" t="str">
        <f t="shared" si="2"/>
        <v>前八週無拉料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20000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20000</v>
      </c>
      <c r="Q63" s="17">
        <v>0</v>
      </c>
      <c r="R63" s="19">
        <v>20000</v>
      </c>
      <c r="S63" s="20" t="s">
        <v>34</v>
      </c>
      <c r="T63" s="21" t="s">
        <v>34</v>
      </c>
      <c r="U63" s="19">
        <v>0</v>
      </c>
      <c r="V63" s="17" t="s">
        <v>34</v>
      </c>
      <c r="W63" s="22" t="s">
        <v>35</v>
      </c>
      <c r="X63" s="23" t="str">
        <f t="shared" si="3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36</v>
      </c>
    </row>
    <row r="64" spans="1:29">
      <c r="A64" s="13" t="str">
        <f t="shared" si="0"/>
        <v>Normal</v>
      </c>
      <c r="B64" s="14" t="s">
        <v>217</v>
      </c>
      <c r="C64" s="15" t="s">
        <v>41</v>
      </c>
      <c r="D64" s="16">
        <f t="shared" si="1"/>
        <v>6.9</v>
      </c>
      <c r="E64" s="18">
        <f t="shared" si="2"/>
        <v>8.8000000000000007</v>
      </c>
      <c r="F64" s="16" t="str">
        <f>IFERROR(VLOOKUP(B64,#REF!,6,FALSE),"")</f>
        <v/>
      </c>
      <c r="G64" s="17">
        <v>1440000</v>
      </c>
      <c r="H64" s="17">
        <v>640000</v>
      </c>
      <c r="I64" s="17" t="str">
        <f>IFERROR(VLOOKUP(B64,#REF!,9,FALSE),"")</f>
        <v/>
      </c>
      <c r="J64" s="17">
        <v>1490000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1490000</v>
      </c>
      <c r="Q64" s="17">
        <v>0</v>
      </c>
      <c r="R64" s="19">
        <v>2930000</v>
      </c>
      <c r="S64" s="20">
        <v>17.399999999999999</v>
      </c>
      <c r="T64" s="21">
        <v>13.5</v>
      </c>
      <c r="U64" s="19">
        <v>168750</v>
      </c>
      <c r="V64" s="17">
        <v>217428</v>
      </c>
      <c r="W64" s="22">
        <v>1.3</v>
      </c>
      <c r="X64" s="23">
        <f t="shared" si="3"/>
        <v>100</v>
      </c>
      <c r="Y64" s="17">
        <v>206267</v>
      </c>
      <c r="Z64" s="17">
        <v>1393089</v>
      </c>
      <c r="AA64" s="17">
        <v>526119</v>
      </c>
      <c r="AB64" s="17">
        <v>813305</v>
      </c>
      <c r="AC64" s="15" t="s">
        <v>36</v>
      </c>
    </row>
    <row r="65" spans="1:29">
      <c r="A65" s="13" t="str">
        <f t="shared" si="0"/>
        <v>ZeroZero</v>
      </c>
      <c r="B65" s="14" t="s">
        <v>81</v>
      </c>
      <c r="C65" s="15" t="s">
        <v>43</v>
      </c>
      <c r="D65" s="16" t="str">
        <f t="shared" si="1"/>
        <v>--</v>
      </c>
      <c r="E65" s="18" t="str">
        <f t="shared" si="2"/>
        <v>前八週無拉料</v>
      </c>
      <c r="F65" s="16" t="str">
        <f>IFERROR(VLOOKUP(B65,#REF!,6,FALSE),"")</f>
        <v/>
      </c>
      <c r="G65" s="17">
        <v>0</v>
      </c>
      <c r="H65" s="17">
        <v>0</v>
      </c>
      <c r="I65" s="17" t="str">
        <f>IFERROR(VLOOKUP(B65,#REF!,9,FALSE),"")</f>
        <v/>
      </c>
      <c r="J65" s="17">
        <v>4000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4000</v>
      </c>
      <c r="Q65" s="17">
        <v>0</v>
      </c>
      <c r="R65" s="19">
        <v>4000</v>
      </c>
      <c r="S65" s="20" t="s">
        <v>34</v>
      </c>
      <c r="T65" s="21" t="s">
        <v>34</v>
      </c>
      <c r="U65" s="19">
        <v>0</v>
      </c>
      <c r="V65" s="17" t="s">
        <v>34</v>
      </c>
      <c r="W65" s="22" t="s">
        <v>35</v>
      </c>
      <c r="X65" s="23" t="str">
        <f t="shared" si="3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36</v>
      </c>
    </row>
    <row r="66" spans="1:29">
      <c r="A66" s="13" t="str">
        <f t="shared" si="0"/>
        <v>ZeroZero</v>
      </c>
      <c r="B66" s="14" t="s">
        <v>82</v>
      </c>
      <c r="C66" s="15" t="s">
        <v>43</v>
      </c>
      <c r="D66" s="16" t="str">
        <f t="shared" si="1"/>
        <v>--</v>
      </c>
      <c r="E66" s="18" t="str">
        <f t="shared" si="2"/>
        <v>前八週無拉料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4000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4000</v>
      </c>
      <c r="Q66" s="17">
        <v>0</v>
      </c>
      <c r="R66" s="19">
        <v>4000</v>
      </c>
      <c r="S66" s="20" t="s">
        <v>34</v>
      </c>
      <c r="T66" s="21" t="s">
        <v>34</v>
      </c>
      <c r="U66" s="19">
        <v>0</v>
      </c>
      <c r="V66" s="17" t="s">
        <v>34</v>
      </c>
      <c r="W66" s="22" t="s">
        <v>35</v>
      </c>
      <c r="X66" s="23" t="str">
        <f t="shared" si="3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36</v>
      </c>
    </row>
    <row r="67" spans="1:29">
      <c r="A67" s="13" t="str">
        <f t="shared" si="0"/>
        <v>ZeroZero</v>
      </c>
      <c r="B67" s="14" t="s">
        <v>218</v>
      </c>
      <c r="C67" s="15" t="s">
        <v>38</v>
      </c>
      <c r="D67" s="16" t="str">
        <f t="shared" si="1"/>
        <v>--</v>
      </c>
      <c r="E67" s="18" t="str">
        <f t="shared" si="2"/>
        <v>前八週無拉料</v>
      </c>
      <c r="F67" s="16" t="str">
        <f>IFERROR(VLOOKUP(B67,#REF!,6,FALSE),"")</f>
        <v/>
      </c>
      <c r="G67" s="17">
        <v>51000</v>
      </c>
      <c r="H67" s="17">
        <v>51000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51000</v>
      </c>
      <c r="S67" s="20" t="s">
        <v>34</v>
      </c>
      <c r="T67" s="21" t="s">
        <v>34</v>
      </c>
      <c r="U67" s="19">
        <v>0</v>
      </c>
      <c r="V67" s="17" t="s">
        <v>34</v>
      </c>
      <c r="W67" s="22" t="s">
        <v>35</v>
      </c>
      <c r="X67" s="23" t="str">
        <f t="shared" si="3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36</v>
      </c>
    </row>
    <row r="68" spans="1:29">
      <c r="A68" s="13" t="str">
        <f t="shared" ref="A68:A131" si="4">IF(OR(U68=0,LEN(U68)=0)*OR(V68=0,LEN(V68)=0),IF(R68&gt;0,"ZeroZero","None"),IF(IF(LEN(S68)=0,0,S68)&gt;24,"OverStock",IF(U68=0,"FCST","Normal")))</f>
        <v>Normal</v>
      </c>
      <c r="B68" s="14" t="s">
        <v>219</v>
      </c>
      <c r="C68" s="15" t="s">
        <v>38</v>
      </c>
      <c r="D68" s="16">
        <f t="shared" ref="D68:D131" si="5">IF(OR(V68=0,LEN(V68)=0),"--",ROUND(J68/V68,1))</f>
        <v>13.3</v>
      </c>
      <c r="E68" s="18">
        <f t="shared" ref="E68:E131" si="6">IF(U68=0,"前八週無拉料",ROUND(J68/U68,1))</f>
        <v>11.7</v>
      </c>
      <c r="F68" s="16" t="str">
        <f>IFERROR(VLOOKUP(B68,#REF!,6,FALSE),"")</f>
        <v/>
      </c>
      <c r="G68" s="17">
        <v>362000</v>
      </c>
      <c r="H68" s="17">
        <v>362000</v>
      </c>
      <c r="I68" s="17" t="str">
        <f>IFERROR(VLOOKUP(B68,#REF!,9,FALSE),"")</f>
        <v/>
      </c>
      <c r="J68" s="17">
        <v>1214750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1214750</v>
      </c>
      <c r="Q68" s="17">
        <v>0</v>
      </c>
      <c r="R68" s="19">
        <v>1576750</v>
      </c>
      <c r="S68" s="20">
        <v>15.2</v>
      </c>
      <c r="T68" s="21">
        <v>17.2</v>
      </c>
      <c r="U68" s="19">
        <v>103750</v>
      </c>
      <c r="V68" s="17">
        <v>91638</v>
      </c>
      <c r="W68" s="22">
        <v>0.9</v>
      </c>
      <c r="X68" s="23">
        <f t="shared" ref="X68:X131" si="7">IF($W68="E","E",IF($W68="F","F",IF($W68&lt;0.5,50,IF($W68&lt;2,100,150))))</f>
        <v>100</v>
      </c>
      <c r="Y68" s="17">
        <v>25000</v>
      </c>
      <c r="Z68" s="17">
        <v>455304</v>
      </c>
      <c r="AA68" s="17">
        <v>344439</v>
      </c>
      <c r="AB68" s="17">
        <v>256818</v>
      </c>
      <c r="AC68" s="15" t="s">
        <v>36</v>
      </c>
    </row>
    <row r="69" spans="1:29">
      <c r="A69" s="13" t="str">
        <f t="shared" si="4"/>
        <v>Normal</v>
      </c>
      <c r="B69" s="14" t="s">
        <v>83</v>
      </c>
      <c r="C69" s="15" t="s">
        <v>33</v>
      </c>
      <c r="D69" s="16">
        <f t="shared" si="5"/>
        <v>0</v>
      </c>
      <c r="E69" s="18">
        <f t="shared" si="6"/>
        <v>0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0</v>
      </c>
      <c r="Q69" s="17">
        <v>0</v>
      </c>
      <c r="R69" s="19">
        <v>0</v>
      </c>
      <c r="S69" s="20">
        <v>0</v>
      </c>
      <c r="T69" s="21">
        <v>0</v>
      </c>
      <c r="U69" s="19">
        <v>3420</v>
      </c>
      <c r="V69" s="17">
        <v>1870</v>
      </c>
      <c r="W69" s="22">
        <v>0.5</v>
      </c>
      <c r="X69" s="23">
        <f t="shared" si="7"/>
        <v>100</v>
      </c>
      <c r="Y69" s="17">
        <v>3340</v>
      </c>
      <c r="Z69" s="17">
        <v>11030</v>
      </c>
      <c r="AA69" s="17">
        <v>5796</v>
      </c>
      <c r="AB69" s="17">
        <v>6573</v>
      </c>
      <c r="AC69" s="15" t="s">
        <v>36</v>
      </c>
    </row>
    <row r="70" spans="1:29">
      <c r="A70" s="13" t="str">
        <f t="shared" si="4"/>
        <v>ZeroZero</v>
      </c>
      <c r="B70" s="14" t="s">
        <v>84</v>
      </c>
      <c r="C70" s="15" t="s">
        <v>43</v>
      </c>
      <c r="D70" s="16" t="str">
        <f t="shared" si="5"/>
        <v>--</v>
      </c>
      <c r="E70" s="18" t="str">
        <f t="shared" si="6"/>
        <v>前八週無拉料</v>
      </c>
      <c r="F70" s="16" t="str">
        <f>IFERROR(VLOOKUP(B70,#REF!,6,FALSE),"")</f>
        <v/>
      </c>
      <c r="G70" s="17">
        <v>10000</v>
      </c>
      <c r="H70" s="17">
        <v>10000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10000</v>
      </c>
      <c r="S70" s="20" t="s">
        <v>34</v>
      </c>
      <c r="T70" s="21" t="s">
        <v>34</v>
      </c>
      <c r="U70" s="19">
        <v>0</v>
      </c>
      <c r="V70" s="17" t="s">
        <v>34</v>
      </c>
      <c r="W70" s="22" t="s">
        <v>35</v>
      </c>
      <c r="X70" s="23" t="str">
        <f t="shared" si="7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36</v>
      </c>
    </row>
    <row r="71" spans="1:29">
      <c r="A71" s="13" t="str">
        <f t="shared" si="4"/>
        <v>ZeroZero</v>
      </c>
      <c r="B71" s="14" t="s">
        <v>85</v>
      </c>
      <c r="C71" s="15" t="s">
        <v>43</v>
      </c>
      <c r="D71" s="16" t="str">
        <f t="shared" si="5"/>
        <v>--</v>
      </c>
      <c r="E71" s="18" t="str">
        <f t="shared" si="6"/>
        <v>前八週無拉料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60000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60000</v>
      </c>
      <c r="Q71" s="17">
        <v>0</v>
      </c>
      <c r="R71" s="19">
        <v>60000</v>
      </c>
      <c r="S71" s="20" t="s">
        <v>34</v>
      </c>
      <c r="T71" s="21" t="s">
        <v>34</v>
      </c>
      <c r="U71" s="19">
        <v>0</v>
      </c>
      <c r="V71" s="17" t="s">
        <v>34</v>
      </c>
      <c r="W71" s="22" t="s">
        <v>35</v>
      </c>
      <c r="X71" s="23" t="str">
        <f t="shared" si="7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36</v>
      </c>
    </row>
    <row r="72" spans="1:29">
      <c r="A72" s="13" t="str">
        <f t="shared" si="4"/>
        <v>ZeroZero</v>
      </c>
      <c r="B72" s="14" t="s">
        <v>86</v>
      </c>
      <c r="C72" s="15" t="s">
        <v>43</v>
      </c>
      <c r="D72" s="16" t="str">
        <f t="shared" si="5"/>
        <v>--</v>
      </c>
      <c r="E72" s="18" t="str">
        <f t="shared" si="6"/>
        <v>前八週無拉料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105000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105000</v>
      </c>
      <c r="Q72" s="17">
        <v>0</v>
      </c>
      <c r="R72" s="19">
        <v>105000</v>
      </c>
      <c r="S72" s="20" t="s">
        <v>34</v>
      </c>
      <c r="T72" s="21" t="s">
        <v>34</v>
      </c>
      <c r="U72" s="19">
        <v>0</v>
      </c>
      <c r="V72" s="17" t="s">
        <v>34</v>
      </c>
      <c r="W72" s="22" t="s">
        <v>35</v>
      </c>
      <c r="X72" s="23" t="str">
        <f t="shared" si="7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36</v>
      </c>
    </row>
    <row r="73" spans="1:29">
      <c r="A73" s="13" t="str">
        <f t="shared" si="4"/>
        <v>ZeroZero</v>
      </c>
      <c r="B73" s="14" t="s">
        <v>87</v>
      </c>
      <c r="C73" s="15" t="s">
        <v>43</v>
      </c>
      <c r="D73" s="16" t="str">
        <f t="shared" si="5"/>
        <v>--</v>
      </c>
      <c r="E73" s="18" t="str">
        <f t="shared" si="6"/>
        <v>前八週無拉料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15000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15000</v>
      </c>
      <c r="Q73" s="17">
        <v>0</v>
      </c>
      <c r="R73" s="19">
        <v>15000</v>
      </c>
      <c r="S73" s="20" t="s">
        <v>34</v>
      </c>
      <c r="T73" s="21" t="s">
        <v>34</v>
      </c>
      <c r="U73" s="19">
        <v>0</v>
      </c>
      <c r="V73" s="17" t="s">
        <v>34</v>
      </c>
      <c r="W73" s="22" t="s">
        <v>35</v>
      </c>
      <c r="X73" s="23" t="str">
        <f t="shared" si="7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36</v>
      </c>
    </row>
    <row r="74" spans="1:29">
      <c r="A74" s="13" t="str">
        <f t="shared" si="4"/>
        <v>ZeroZero</v>
      </c>
      <c r="B74" s="14" t="s">
        <v>88</v>
      </c>
      <c r="C74" s="15" t="s">
        <v>43</v>
      </c>
      <c r="D74" s="16" t="str">
        <f t="shared" si="5"/>
        <v>--</v>
      </c>
      <c r="E74" s="18" t="str">
        <f t="shared" si="6"/>
        <v>前八週無拉料</v>
      </c>
      <c r="F74" s="16" t="str">
        <f>IFERROR(VLOOKUP(B74,#REF!,6,FALSE),"")</f>
        <v/>
      </c>
      <c r="G74" s="17">
        <v>0</v>
      </c>
      <c r="H74" s="17">
        <v>0</v>
      </c>
      <c r="I74" s="17" t="str">
        <f>IFERROR(VLOOKUP(B74,#REF!,9,FALSE),"")</f>
        <v/>
      </c>
      <c r="J74" s="17">
        <v>14000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14000</v>
      </c>
      <c r="Q74" s="17">
        <v>0</v>
      </c>
      <c r="R74" s="19">
        <v>14000</v>
      </c>
      <c r="S74" s="20" t="s">
        <v>34</v>
      </c>
      <c r="T74" s="21" t="s">
        <v>34</v>
      </c>
      <c r="U74" s="19">
        <v>0</v>
      </c>
      <c r="V74" s="17" t="s">
        <v>34</v>
      </c>
      <c r="W74" s="22" t="s">
        <v>35</v>
      </c>
      <c r="X74" s="23" t="str">
        <f t="shared" si="7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36</v>
      </c>
    </row>
    <row r="75" spans="1:29">
      <c r="A75" s="13" t="str">
        <f t="shared" si="4"/>
        <v>Normal</v>
      </c>
      <c r="B75" s="14" t="s">
        <v>89</v>
      </c>
      <c r="C75" s="15" t="s">
        <v>43</v>
      </c>
      <c r="D75" s="16" t="str">
        <f t="shared" si="5"/>
        <v>--</v>
      </c>
      <c r="E75" s="18">
        <f t="shared" si="6"/>
        <v>0</v>
      </c>
      <c r="F75" s="16" t="str">
        <f>IFERROR(VLOOKUP(B75,#REF!,6,FALSE),"")</f>
        <v/>
      </c>
      <c r="G75" s="17">
        <v>40000</v>
      </c>
      <c r="H75" s="17">
        <v>40000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40000</v>
      </c>
      <c r="S75" s="20">
        <v>17.8</v>
      </c>
      <c r="T75" s="21" t="s">
        <v>34</v>
      </c>
      <c r="U75" s="19">
        <v>2250</v>
      </c>
      <c r="V75" s="17" t="s">
        <v>34</v>
      </c>
      <c r="W75" s="22" t="s">
        <v>35</v>
      </c>
      <c r="X75" s="23" t="str">
        <f t="shared" si="7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36</v>
      </c>
    </row>
    <row r="76" spans="1:29">
      <c r="A76" s="13" t="str">
        <f t="shared" si="4"/>
        <v>ZeroZero</v>
      </c>
      <c r="B76" s="14" t="s">
        <v>90</v>
      </c>
      <c r="C76" s="15" t="s">
        <v>43</v>
      </c>
      <c r="D76" s="16" t="str">
        <f t="shared" si="5"/>
        <v>--</v>
      </c>
      <c r="E76" s="18" t="str">
        <f t="shared" si="6"/>
        <v>前八週無拉料</v>
      </c>
      <c r="F76" s="16" t="str">
        <f>IFERROR(VLOOKUP(B76,#REF!,6,FALSE),"")</f>
        <v/>
      </c>
      <c r="G76" s="17">
        <v>0</v>
      </c>
      <c r="H76" s="17">
        <v>0</v>
      </c>
      <c r="I76" s="17" t="str">
        <f>IFERROR(VLOOKUP(B76,#REF!,9,FALSE),"")</f>
        <v/>
      </c>
      <c r="J76" s="17">
        <v>18000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18000</v>
      </c>
      <c r="Q76" s="17">
        <v>0</v>
      </c>
      <c r="R76" s="19">
        <v>18000</v>
      </c>
      <c r="S76" s="20" t="s">
        <v>34</v>
      </c>
      <c r="T76" s="21" t="s">
        <v>34</v>
      </c>
      <c r="U76" s="19">
        <v>0</v>
      </c>
      <c r="V76" s="17" t="s">
        <v>34</v>
      </c>
      <c r="W76" s="22" t="s">
        <v>35</v>
      </c>
      <c r="X76" s="23" t="str">
        <f t="shared" si="7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36</v>
      </c>
    </row>
    <row r="77" spans="1:29">
      <c r="A77" s="13" t="str">
        <f t="shared" si="4"/>
        <v>OverStock</v>
      </c>
      <c r="B77" s="14" t="s">
        <v>91</v>
      </c>
      <c r="C77" s="15" t="s">
        <v>43</v>
      </c>
      <c r="D77" s="16" t="str">
        <f t="shared" si="5"/>
        <v>--</v>
      </c>
      <c r="E77" s="18">
        <f t="shared" si="6"/>
        <v>50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100000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100000</v>
      </c>
      <c r="Q77" s="17">
        <v>0</v>
      </c>
      <c r="R77" s="19">
        <v>100000</v>
      </c>
      <c r="S77" s="20">
        <v>50</v>
      </c>
      <c r="T77" s="21" t="s">
        <v>34</v>
      </c>
      <c r="U77" s="19">
        <v>2000</v>
      </c>
      <c r="V77" s="17" t="s">
        <v>34</v>
      </c>
      <c r="W77" s="22" t="s">
        <v>35</v>
      </c>
      <c r="X77" s="23" t="str">
        <f t="shared" si="7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36</v>
      </c>
    </row>
    <row r="78" spans="1:29">
      <c r="A78" s="13" t="str">
        <f t="shared" si="4"/>
        <v>ZeroZero</v>
      </c>
      <c r="B78" s="14" t="s">
        <v>92</v>
      </c>
      <c r="C78" s="15" t="s">
        <v>43</v>
      </c>
      <c r="D78" s="16" t="str">
        <f t="shared" si="5"/>
        <v>--</v>
      </c>
      <c r="E78" s="18" t="str">
        <f t="shared" si="6"/>
        <v>前八週無拉料</v>
      </c>
      <c r="F78" s="16" t="str">
        <f>IFERROR(VLOOKUP(B78,#REF!,6,FALSE),"")</f>
        <v/>
      </c>
      <c r="G78" s="17">
        <v>260000</v>
      </c>
      <c r="H78" s="17">
        <v>260000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260000</v>
      </c>
      <c r="S78" s="20" t="s">
        <v>34</v>
      </c>
      <c r="T78" s="21" t="s">
        <v>34</v>
      </c>
      <c r="U78" s="19">
        <v>0</v>
      </c>
      <c r="V78" s="17" t="s">
        <v>34</v>
      </c>
      <c r="W78" s="22" t="s">
        <v>35</v>
      </c>
      <c r="X78" s="23" t="str">
        <f t="shared" si="7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36</v>
      </c>
    </row>
    <row r="79" spans="1:29">
      <c r="A79" s="13" t="str">
        <f t="shared" si="4"/>
        <v>Normal</v>
      </c>
      <c r="B79" s="14" t="s">
        <v>93</v>
      </c>
      <c r="C79" s="15" t="s">
        <v>43</v>
      </c>
      <c r="D79" s="16" t="str">
        <f t="shared" si="5"/>
        <v>--</v>
      </c>
      <c r="E79" s="18">
        <f t="shared" si="6"/>
        <v>17.8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40000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40000</v>
      </c>
      <c r="Q79" s="17">
        <v>0</v>
      </c>
      <c r="R79" s="19">
        <v>40000</v>
      </c>
      <c r="S79" s="20">
        <v>17.8</v>
      </c>
      <c r="T79" s="21" t="s">
        <v>34</v>
      </c>
      <c r="U79" s="19">
        <v>2250</v>
      </c>
      <c r="V79" s="17" t="s">
        <v>34</v>
      </c>
      <c r="W79" s="22" t="s">
        <v>35</v>
      </c>
      <c r="X79" s="23" t="str">
        <f t="shared" si="7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36</v>
      </c>
    </row>
    <row r="80" spans="1:29">
      <c r="A80" s="13" t="str">
        <f t="shared" si="4"/>
        <v>OverStock</v>
      </c>
      <c r="B80" s="14" t="s">
        <v>94</v>
      </c>
      <c r="C80" s="15" t="s">
        <v>43</v>
      </c>
      <c r="D80" s="16" t="str">
        <f t="shared" si="5"/>
        <v>--</v>
      </c>
      <c r="E80" s="18">
        <f t="shared" si="6"/>
        <v>0</v>
      </c>
      <c r="F80" s="16" t="str">
        <f>IFERROR(VLOOKUP(B80,#REF!,6,FALSE),"")</f>
        <v/>
      </c>
      <c r="G80" s="17">
        <v>440000</v>
      </c>
      <c r="H80" s="17">
        <v>440000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440000</v>
      </c>
      <c r="S80" s="20">
        <v>176</v>
      </c>
      <c r="T80" s="21" t="s">
        <v>34</v>
      </c>
      <c r="U80" s="19">
        <v>2500</v>
      </c>
      <c r="V80" s="17" t="s">
        <v>34</v>
      </c>
      <c r="W80" s="22" t="s">
        <v>35</v>
      </c>
      <c r="X80" s="23" t="str">
        <f t="shared" si="7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36</v>
      </c>
    </row>
    <row r="81" spans="1:29">
      <c r="A81" s="13" t="str">
        <f t="shared" si="4"/>
        <v>Normal</v>
      </c>
      <c r="B81" s="14" t="s">
        <v>95</v>
      </c>
      <c r="C81" s="15" t="s">
        <v>43</v>
      </c>
      <c r="D81" s="16" t="str">
        <f t="shared" si="5"/>
        <v>--</v>
      </c>
      <c r="E81" s="18">
        <f t="shared" si="6"/>
        <v>3.1</v>
      </c>
      <c r="F81" s="16" t="str">
        <f>IFERROR(VLOOKUP(B81,#REF!,6,FALSE),"")</f>
        <v/>
      </c>
      <c r="G81" s="17">
        <v>110000</v>
      </c>
      <c r="H81" s="17">
        <v>30000</v>
      </c>
      <c r="I81" s="17" t="str">
        <f>IFERROR(VLOOKUP(B81,#REF!,9,FALSE),"")</f>
        <v/>
      </c>
      <c r="J81" s="17">
        <v>70000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70000</v>
      </c>
      <c r="Q81" s="17">
        <v>0</v>
      </c>
      <c r="R81" s="19">
        <v>180000</v>
      </c>
      <c r="S81" s="20">
        <v>8</v>
      </c>
      <c r="T81" s="21" t="s">
        <v>34</v>
      </c>
      <c r="U81" s="19">
        <v>22500</v>
      </c>
      <c r="V81" s="17" t="s">
        <v>34</v>
      </c>
      <c r="W81" s="22" t="s">
        <v>35</v>
      </c>
      <c r="X81" s="23" t="str">
        <f t="shared" si="7"/>
        <v>E</v>
      </c>
      <c r="Y81" s="17">
        <v>0</v>
      </c>
      <c r="Z81" s="17">
        <v>0</v>
      </c>
      <c r="AA81" s="17">
        <v>0</v>
      </c>
      <c r="AB81" s="17">
        <v>0</v>
      </c>
      <c r="AC81" s="15" t="s">
        <v>36</v>
      </c>
    </row>
    <row r="82" spans="1:29">
      <c r="A82" s="13" t="str">
        <f t="shared" si="4"/>
        <v>Normal</v>
      </c>
      <c r="B82" s="14" t="s">
        <v>96</v>
      </c>
      <c r="C82" s="15" t="s">
        <v>43</v>
      </c>
      <c r="D82" s="16" t="str">
        <f t="shared" si="5"/>
        <v>--</v>
      </c>
      <c r="E82" s="18">
        <f t="shared" si="6"/>
        <v>1.9</v>
      </c>
      <c r="F82" s="16" t="str">
        <f>IFERROR(VLOOKUP(B82,#REF!,6,FALSE),"")</f>
        <v/>
      </c>
      <c r="G82" s="17">
        <v>120000</v>
      </c>
      <c r="H82" s="17">
        <v>70000</v>
      </c>
      <c r="I82" s="17" t="str">
        <f>IFERROR(VLOOKUP(B82,#REF!,9,FALSE),"")</f>
        <v/>
      </c>
      <c r="J82" s="17">
        <v>40000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40000</v>
      </c>
      <c r="Q82" s="17">
        <v>0</v>
      </c>
      <c r="R82" s="19">
        <v>160000</v>
      </c>
      <c r="S82" s="20">
        <v>7.5</v>
      </c>
      <c r="T82" s="21" t="s">
        <v>34</v>
      </c>
      <c r="U82" s="19">
        <v>21250</v>
      </c>
      <c r="V82" s="17" t="s">
        <v>34</v>
      </c>
      <c r="W82" s="22" t="s">
        <v>35</v>
      </c>
      <c r="X82" s="23" t="str">
        <f t="shared" si="7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36</v>
      </c>
    </row>
    <row r="83" spans="1:29">
      <c r="A83" s="13" t="str">
        <f t="shared" si="4"/>
        <v>OverStock</v>
      </c>
      <c r="B83" s="14" t="s">
        <v>97</v>
      </c>
      <c r="C83" s="15" t="s">
        <v>43</v>
      </c>
      <c r="D83" s="16" t="str">
        <f t="shared" si="5"/>
        <v>--</v>
      </c>
      <c r="E83" s="18">
        <f t="shared" si="6"/>
        <v>47.4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1155000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1155000</v>
      </c>
      <c r="Q83" s="17">
        <v>0</v>
      </c>
      <c r="R83" s="19">
        <v>1155000</v>
      </c>
      <c r="S83" s="20">
        <v>47.4</v>
      </c>
      <c r="T83" s="21" t="s">
        <v>34</v>
      </c>
      <c r="U83" s="19">
        <v>24375</v>
      </c>
      <c r="V83" s="17" t="s">
        <v>34</v>
      </c>
      <c r="W83" s="22" t="s">
        <v>35</v>
      </c>
      <c r="X83" s="23" t="str">
        <f t="shared" si="7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36</v>
      </c>
    </row>
    <row r="84" spans="1:29">
      <c r="A84" s="13" t="str">
        <f t="shared" si="4"/>
        <v>Normal</v>
      </c>
      <c r="B84" s="14" t="s">
        <v>98</v>
      </c>
      <c r="C84" s="15" t="s">
        <v>43</v>
      </c>
      <c r="D84" s="16" t="str">
        <f t="shared" si="5"/>
        <v>--</v>
      </c>
      <c r="E84" s="18">
        <f t="shared" si="6"/>
        <v>1.1000000000000001</v>
      </c>
      <c r="F84" s="16" t="str">
        <f>IFERROR(VLOOKUP(B84,#REF!,6,FALSE),"")</f>
        <v/>
      </c>
      <c r="G84" s="17">
        <v>1350000</v>
      </c>
      <c r="H84" s="17">
        <v>300000</v>
      </c>
      <c r="I84" s="17" t="str">
        <f>IFERROR(VLOOKUP(B84,#REF!,9,FALSE),"")</f>
        <v/>
      </c>
      <c r="J84" s="17">
        <v>240000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240000</v>
      </c>
      <c r="Q84" s="17">
        <v>0</v>
      </c>
      <c r="R84" s="19">
        <v>1590000</v>
      </c>
      <c r="S84" s="20">
        <v>7.4</v>
      </c>
      <c r="T84" s="21" t="s">
        <v>34</v>
      </c>
      <c r="U84" s="19">
        <v>213750</v>
      </c>
      <c r="V84" s="17" t="s">
        <v>34</v>
      </c>
      <c r="W84" s="22" t="s">
        <v>35</v>
      </c>
      <c r="X84" s="23" t="str">
        <f t="shared" si="7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36</v>
      </c>
    </row>
    <row r="85" spans="1:29">
      <c r="A85" s="13" t="str">
        <f t="shared" si="4"/>
        <v>ZeroZero</v>
      </c>
      <c r="B85" s="14" t="s">
        <v>99</v>
      </c>
      <c r="C85" s="15" t="s">
        <v>43</v>
      </c>
      <c r="D85" s="16" t="str">
        <f t="shared" si="5"/>
        <v>--</v>
      </c>
      <c r="E85" s="18" t="str">
        <f t="shared" si="6"/>
        <v>前八週無拉料</v>
      </c>
      <c r="F85" s="16" t="str">
        <f>IFERROR(VLOOKUP(B85,#REF!,6,FALSE),"")</f>
        <v/>
      </c>
      <c r="G85" s="17">
        <v>210000</v>
      </c>
      <c r="H85" s="17">
        <v>210000</v>
      </c>
      <c r="I85" s="17" t="str">
        <f>IFERROR(VLOOKUP(B85,#REF!,9,FALSE),"")</f>
        <v/>
      </c>
      <c r="J85" s="17">
        <v>21000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21000</v>
      </c>
      <c r="Q85" s="17">
        <v>0</v>
      </c>
      <c r="R85" s="19">
        <v>231000</v>
      </c>
      <c r="S85" s="20" t="s">
        <v>34</v>
      </c>
      <c r="T85" s="21" t="s">
        <v>34</v>
      </c>
      <c r="U85" s="19">
        <v>0</v>
      </c>
      <c r="V85" s="17" t="s">
        <v>34</v>
      </c>
      <c r="W85" s="22" t="s">
        <v>35</v>
      </c>
      <c r="X85" s="23" t="str">
        <f t="shared" si="7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36</v>
      </c>
    </row>
    <row r="86" spans="1:29">
      <c r="A86" s="13" t="str">
        <f t="shared" si="4"/>
        <v>ZeroZero</v>
      </c>
      <c r="B86" s="14" t="s">
        <v>100</v>
      </c>
      <c r="C86" s="15" t="s">
        <v>43</v>
      </c>
      <c r="D86" s="16" t="str">
        <f t="shared" si="5"/>
        <v>--</v>
      </c>
      <c r="E86" s="18" t="str">
        <f t="shared" si="6"/>
        <v>前八週無拉料</v>
      </c>
      <c r="F86" s="16" t="str">
        <f>IFERROR(VLOOKUP(B86,#REF!,6,FALSE),"")</f>
        <v/>
      </c>
      <c r="G86" s="17">
        <v>380000</v>
      </c>
      <c r="H86" s="17">
        <v>380000</v>
      </c>
      <c r="I86" s="17" t="str">
        <f>IFERROR(VLOOKUP(B86,#REF!,9,FALSE),"")</f>
        <v/>
      </c>
      <c r="J86" s="17">
        <v>20000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20000</v>
      </c>
      <c r="Q86" s="17">
        <v>0</v>
      </c>
      <c r="R86" s="19">
        <v>400000</v>
      </c>
      <c r="S86" s="20" t="s">
        <v>34</v>
      </c>
      <c r="T86" s="21" t="s">
        <v>34</v>
      </c>
      <c r="U86" s="19">
        <v>0</v>
      </c>
      <c r="V86" s="17" t="s">
        <v>34</v>
      </c>
      <c r="W86" s="22" t="s">
        <v>35</v>
      </c>
      <c r="X86" s="23" t="str">
        <f t="shared" si="7"/>
        <v>E</v>
      </c>
      <c r="Y86" s="17">
        <v>0</v>
      </c>
      <c r="Z86" s="17">
        <v>0</v>
      </c>
      <c r="AA86" s="17">
        <v>0</v>
      </c>
      <c r="AB86" s="17">
        <v>0</v>
      </c>
      <c r="AC86" s="15" t="s">
        <v>36</v>
      </c>
    </row>
    <row r="87" spans="1:29">
      <c r="A87" s="13" t="str">
        <f t="shared" si="4"/>
        <v>ZeroZero</v>
      </c>
      <c r="B87" s="14" t="s">
        <v>101</v>
      </c>
      <c r="C87" s="15" t="s">
        <v>43</v>
      </c>
      <c r="D87" s="16" t="str">
        <f t="shared" si="5"/>
        <v>--</v>
      </c>
      <c r="E87" s="18" t="str">
        <f t="shared" si="6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45000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45000</v>
      </c>
      <c r="Q87" s="17">
        <v>0</v>
      </c>
      <c r="R87" s="19">
        <v>45000</v>
      </c>
      <c r="S87" s="20" t="s">
        <v>34</v>
      </c>
      <c r="T87" s="21" t="s">
        <v>34</v>
      </c>
      <c r="U87" s="19">
        <v>0</v>
      </c>
      <c r="V87" s="17" t="s">
        <v>34</v>
      </c>
      <c r="W87" s="22" t="s">
        <v>35</v>
      </c>
      <c r="X87" s="23" t="str">
        <f t="shared" si="7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36</v>
      </c>
    </row>
    <row r="88" spans="1:29">
      <c r="A88" s="13" t="str">
        <f t="shared" si="4"/>
        <v>ZeroZero</v>
      </c>
      <c r="B88" s="14" t="s">
        <v>102</v>
      </c>
      <c r="C88" s="15" t="s">
        <v>43</v>
      </c>
      <c r="D88" s="16" t="str">
        <f t="shared" si="5"/>
        <v>--</v>
      </c>
      <c r="E88" s="18" t="str">
        <f t="shared" si="6"/>
        <v>前八週無拉料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25000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25000</v>
      </c>
      <c r="Q88" s="17">
        <v>0</v>
      </c>
      <c r="R88" s="19">
        <v>25000</v>
      </c>
      <c r="S88" s="20" t="s">
        <v>34</v>
      </c>
      <c r="T88" s="21" t="s">
        <v>34</v>
      </c>
      <c r="U88" s="19">
        <v>0</v>
      </c>
      <c r="V88" s="17" t="s">
        <v>34</v>
      </c>
      <c r="W88" s="22" t="s">
        <v>35</v>
      </c>
      <c r="X88" s="23" t="str">
        <f t="shared" si="7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36</v>
      </c>
    </row>
    <row r="89" spans="1:29">
      <c r="A89" s="13" t="str">
        <f t="shared" si="4"/>
        <v>ZeroZero</v>
      </c>
      <c r="B89" s="14" t="s">
        <v>103</v>
      </c>
      <c r="C89" s="15" t="s">
        <v>43</v>
      </c>
      <c r="D89" s="16" t="str">
        <f t="shared" si="5"/>
        <v>--</v>
      </c>
      <c r="E89" s="18" t="str">
        <f t="shared" si="6"/>
        <v>前八週無拉料</v>
      </c>
      <c r="F89" s="16" t="str">
        <f>IFERROR(VLOOKUP(B89,#REF!,6,FALSE),"")</f>
        <v/>
      </c>
      <c r="G89" s="17">
        <v>0</v>
      </c>
      <c r="H89" s="17">
        <v>0</v>
      </c>
      <c r="I89" s="17" t="str">
        <f>IFERROR(VLOOKUP(B89,#REF!,9,FALSE),"")</f>
        <v/>
      </c>
      <c r="J89" s="17">
        <v>120000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120000</v>
      </c>
      <c r="Q89" s="17">
        <v>0</v>
      </c>
      <c r="R89" s="19">
        <v>120000</v>
      </c>
      <c r="S89" s="20" t="s">
        <v>34</v>
      </c>
      <c r="T89" s="21" t="s">
        <v>34</v>
      </c>
      <c r="U89" s="19">
        <v>0</v>
      </c>
      <c r="V89" s="17" t="s">
        <v>34</v>
      </c>
      <c r="W89" s="22" t="s">
        <v>35</v>
      </c>
      <c r="X89" s="23" t="str">
        <f t="shared" si="7"/>
        <v>E</v>
      </c>
      <c r="Y89" s="17">
        <v>0</v>
      </c>
      <c r="Z89" s="17">
        <v>0</v>
      </c>
      <c r="AA89" s="17">
        <v>0</v>
      </c>
      <c r="AB89" s="17">
        <v>0</v>
      </c>
      <c r="AC89" s="15" t="s">
        <v>36</v>
      </c>
    </row>
    <row r="90" spans="1:29">
      <c r="A90" s="13" t="str">
        <f t="shared" si="4"/>
        <v>ZeroZero</v>
      </c>
      <c r="B90" s="14" t="s">
        <v>104</v>
      </c>
      <c r="C90" s="15" t="s">
        <v>43</v>
      </c>
      <c r="D90" s="16" t="str">
        <f t="shared" si="5"/>
        <v>--</v>
      </c>
      <c r="E90" s="18" t="str">
        <f t="shared" si="6"/>
        <v>前八週無拉料</v>
      </c>
      <c r="F90" s="16" t="str">
        <f>IFERROR(VLOOKUP(B90,#REF!,6,FALSE),"")</f>
        <v/>
      </c>
      <c r="G90" s="17">
        <v>1410000</v>
      </c>
      <c r="H90" s="17">
        <v>0</v>
      </c>
      <c r="I90" s="17" t="str">
        <f>IFERROR(VLOOKUP(B90,#REF!,9,FALSE),"")</f>
        <v/>
      </c>
      <c r="J90" s="17">
        <v>15000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15000</v>
      </c>
      <c r="Q90" s="17">
        <v>0</v>
      </c>
      <c r="R90" s="19">
        <v>1425000</v>
      </c>
      <c r="S90" s="20" t="s">
        <v>34</v>
      </c>
      <c r="T90" s="21" t="s">
        <v>34</v>
      </c>
      <c r="U90" s="19">
        <v>0</v>
      </c>
      <c r="V90" s="17" t="s">
        <v>34</v>
      </c>
      <c r="W90" s="22" t="s">
        <v>35</v>
      </c>
      <c r="X90" s="23" t="str">
        <f t="shared" si="7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36</v>
      </c>
    </row>
    <row r="91" spans="1:29">
      <c r="A91" s="13" t="str">
        <f t="shared" si="4"/>
        <v>ZeroZero</v>
      </c>
      <c r="B91" s="14" t="s">
        <v>105</v>
      </c>
      <c r="C91" s="15" t="s">
        <v>43</v>
      </c>
      <c r="D91" s="16" t="str">
        <f t="shared" si="5"/>
        <v>--</v>
      </c>
      <c r="E91" s="18" t="str">
        <f t="shared" si="6"/>
        <v>前八週無拉料</v>
      </c>
      <c r="F91" s="16" t="str">
        <f>IFERROR(VLOOKUP(B91,#REF!,6,FALSE),"")</f>
        <v/>
      </c>
      <c r="G91" s="17">
        <v>10000</v>
      </c>
      <c r="H91" s="17">
        <v>0</v>
      </c>
      <c r="I91" s="17" t="str">
        <f>IFERROR(VLOOKUP(B91,#REF!,9,FALSE),"")</f>
        <v/>
      </c>
      <c r="J91" s="17">
        <v>10000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10000</v>
      </c>
      <c r="Q91" s="17">
        <v>0</v>
      </c>
      <c r="R91" s="19">
        <v>20000</v>
      </c>
      <c r="S91" s="20" t="s">
        <v>34</v>
      </c>
      <c r="T91" s="21" t="s">
        <v>34</v>
      </c>
      <c r="U91" s="19">
        <v>0</v>
      </c>
      <c r="V91" s="17" t="s">
        <v>34</v>
      </c>
      <c r="W91" s="22" t="s">
        <v>35</v>
      </c>
      <c r="X91" s="23" t="str">
        <f t="shared" si="7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36</v>
      </c>
    </row>
    <row r="92" spans="1:29">
      <c r="A92" s="13" t="str">
        <f t="shared" si="4"/>
        <v>Normal</v>
      </c>
      <c r="B92" s="14" t="s">
        <v>106</v>
      </c>
      <c r="C92" s="15" t="s">
        <v>43</v>
      </c>
      <c r="D92" s="16" t="str">
        <f t="shared" si="5"/>
        <v>--</v>
      </c>
      <c r="E92" s="18">
        <f t="shared" si="6"/>
        <v>5.7</v>
      </c>
      <c r="F92" s="16" t="str">
        <f>IFERROR(VLOOKUP(B92,#REF!,6,FALSE),"")</f>
        <v/>
      </c>
      <c r="G92" s="17">
        <v>140000</v>
      </c>
      <c r="H92" s="17">
        <v>20000</v>
      </c>
      <c r="I92" s="17" t="str">
        <f>IFERROR(VLOOKUP(B92,#REF!,9,FALSE),"")</f>
        <v/>
      </c>
      <c r="J92" s="17">
        <v>100000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100000</v>
      </c>
      <c r="Q92" s="17">
        <v>0</v>
      </c>
      <c r="R92" s="19">
        <v>240000</v>
      </c>
      <c r="S92" s="20">
        <v>13.7</v>
      </c>
      <c r="T92" s="21" t="s">
        <v>34</v>
      </c>
      <c r="U92" s="19">
        <v>17500</v>
      </c>
      <c r="V92" s="17" t="s">
        <v>34</v>
      </c>
      <c r="W92" s="22" t="s">
        <v>35</v>
      </c>
      <c r="X92" s="23" t="str">
        <f t="shared" si="7"/>
        <v>E</v>
      </c>
      <c r="Y92" s="17">
        <v>0</v>
      </c>
      <c r="Z92" s="17">
        <v>0</v>
      </c>
      <c r="AA92" s="17">
        <v>0</v>
      </c>
      <c r="AB92" s="17">
        <v>0</v>
      </c>
      <c r="AC92" s="15" t="s">
        <v>36</v>
      </c>
    </row>
    <row r="93" spans="1:29">
      <c r="A93" s="13" t="str">
        <f t="shared" si="4"/>
        <v>Normal</v>
      </c>
      <c r="B93" s="14" t="s">
        <v>107</v>
      </c>
      <c r="C93" s="15" t="s">
        <v>43</v>
      </c>
      <c r="D93" s="16" t="str">
        <f t="shared" si="5"/>
        <v>--</v>
      </c>
      <c r="E93" s="18">
        <f t="shared" si="6"/>
        <v>0.3</v>
      </c>
      <c r="F93" s="16" t="str">
        <f>IFERROR(VLOOKUP(B93,#REF!,6,FALSE),"")</f>
        <v/>
      </c>
      <c r="G93" s="17">
        <v>130000</v>
      </c>
      <c r="H93" s="17">
        <v>60000</v>
      </c>
      <c r="I93" s="17" t="str">
        <f>IFERROR(VLOOKUP(B93,#REF!,9,FALSE),"")</f>
        <v/>
      </c>
      <c r="J93" s="17">
        <v>10000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10000</v>
      </c>
      <c r="Q93" s="17">
        <v>0</v>
      </c>
      <c r="R93" s="19">
        <v>140000</v>
      </c>
      <c r="S93" s="20">
        <v>4.0999999999999996</v>
      </c>
      <c r="T93" s="21" t="s">
        <v>34</v>
      </c>
      <c r="U93" s="19">
        <v>33750</v>
      </c>
      <c r="V93" s="17" t="s">
        <v>34</v>
      </c>
      <c r="W93" s="22" t="s">
        <v>35</v>
      </c>
      <c r="X93" s="23" t="str">
        <f t="shared" si="7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36</v>
      </c>
    </row>
    <row r="94" spans="1:29">
      <c r="A94" s="13" t="str">
        <f t="shared" si="4"/>
        <v>ZeroZero</v>
      </c>
      <c r="B94" s="14" t="s">
        <v>108</v>
      </c>
      <c r="C94" s="15" t="s">
        <v>43</v>
      </c>
      <c r="D94" s="16" t="str">
        <f t="shared" si="5"/>
        <v>--</v>
      </c>
      <c r="E94" s="18" t="str">
        <f t="shared" si="6"/>
        <v>前八週無拉料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10000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10000</v>
      </c>
      <c r="Q94" s="17">
        <v>0</v>
      </c>
      <c r="R94" s="19">
        <v>10000</v>
      </c>
      <c r="S94" s="20" t="s">
        <v>34</v>
      </c>
      <c r="T94" s="21" t="s">
        <v>34</v>
      </c>
      <c r="U94" s="19">
        <v>0</v>
      </c>
      <c r="V94" s="17" t="s">
        <v>34</v>
      </c>
      <c r="W94" s="22" t="s">
        <v>35</v>
      </c>
      <c r="X94" s="23" t="str">
        <f t="shared" si="7"/>
        <v>E</v>
      </c>
      <c r="Y94" s="17">
        <v>0</v>
      </c>
      <c r="Z94" s="17">
        <v>0</v>
      </c>
      <c r="AA94" s="17">
        <v>0</v>
      </c>
      <c r="AB94" s="17">
        <v>0</v>
      </c>
      <c r="AC94" s="15" t="s">
        <v>36</v>
      </c>
    </row>
    <row r="95" spans="1:29">
      <c r="A95" s="13" t="str">
        <f t="shared" si="4"/>
        <v>ZeroZero</v>
      </c>
      <c r="B95" s="14" t="s">
        <v>109</v>
      </c>
      <c r="C95" s="15" t="s">
        <v>43</v>
      </c>
      <c r="D95" s="16" t="str">
        <f t="shared" si="5"/>
        <v>--</v>
      </c>
      <c r="E95" s="18" t="str">
        <f t="shared" si="6"/>
        <v>前八週無拉料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15000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15000</v>
      </c>
      <c r="Q95" s="17">
        <v>0</v>
      </c>
      <c r="R95" s="19">
        <v>15000</v>
      </c>
      <c r="S95" s="20" t="s">
        <v>34</v>
      </c>
      <c r="T95" s="21" t="s">
        <v>34</v>
      </c>
      <c r="U95" s="19">
        <v>0</v>
      </c>
      <c r="V95" s="17" t="s">
        <v>34</v>
      </c>
      <c r="W95" s="22" t="s">
        <v>35</v>
      </c>
      <c r="X95" s="23" t="str">
        <f t="shared" si="7"/>
        <v>E</v>
      </c>
      <c r="Y95" s="17">
        <v>0</v>
      </c>
      <c r="Z95" s="17">
        <v>0</v>
      </c>
      <c r="AA95" s="17">
        <v>0</v>
      </c>
      <c r="AB95" s="17">
        <v>0</v>
      </c>
      <c r="AC95" s="15" t="s">
        <v>36</v>
      </c>
    </row>
    <row r="96" spans="1:29">
      <c r="A96" s="13" t="str">
        <f t="shared" si="4"/>
        <v>ZeroZero</v>
      </c>
      <c r="B96" s="14" t="s">
        <v>220</v>
      </c>
      <c r="C96" s="15" t="s">
        <v>38</v>
      </c>
      <c r="D96" s="16" t="str">
        <f t="shared" si="5"/>
        <v>--</v>
      </c>
      <c r="E96" s="18" t="str">
        <f t="shared" si="6"/>
        <v>前八週無拉料</v>
      </c>
      <c r="F96" s="16" t="str">
        <f>IFERROR(VLOOKUP(B96,#REF!,6,FALSE),"")</f>
        <v/>
      </c>
      <c r="G96" s="17">
        <v>130000</v>
      </c>
      <c r="H96" s="17">
        <v>130000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130000</v>
      </c>
      <c r="S96" s="20" t="s">
        <v>34</v>
      </c>
      <c r="T96" s="21" t="s">
        <v>34</v>
      </c>
      <c r="U96" s="19">
        <v>0</v>
      </c>
      <c r="V96" s="17" t="s">
        <v>34</v>
      </c>
      <c r="W96" s="22" t="s">
        <v>35</v>
      </c>
      <c r="X96" s="23" t="str">
        <f t="shared" si="7"/>
        <v>E</v>
      </c>
      <c r="Y96" s="17">
        <v>0</v>
      </c>
      <c r="Z96" s="17">
        <v>0</v>
      </c>
      <c r="AA96" s="17">
        <v>0</v>
      </c>
      <c r="AB96" s="17">
        <v>0</v>
      </c>
      <c r="AC96" s="15" t="s">
        <v>36</v>
      </c>
    </row>
    <row r="97" spans="1:29">
      <c r="A97" s="13" t="str">
        <f t="shared" si="4"/>
        <v>ZeroZero</v>
      </c>
      <c r="B97" s="14" t="s">
        <v>221</v>
      </c>
      <c r="C97" s="15" t="s">
        <v>38</v>
      </c>
      <c r="D97" s="16" t="str">
        <f t="shared" si="5"/>
        <v>--</v>
      </c>
      <c r="E97" s="18" t="str">
        <f t="shared" si="6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60000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60000</v>
      </c>
      <c r="Q97" s="17">
        <v>0</v>
      </c>
      <c r="R97" s="19">
        <v>60000</v>
      </c>
      <c r="S97" s="20" t="s">
        <v>34</v>
      </c>
      <c r="T97" s="21" t="s">
        <v>34</v>
      </c>
      <c r="U97" s="19">
        <v>0</v>
      </c>
      <c r="V97" s="17" t="s">
        <v>34</v>
      </c>
      <c r="W97" s="22" t="s">
        <v>35</v>
      </c>
      <c r="X97" s="23" t="str">
        <f t="shared" si="7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36</v>
      </c>
    </row>
    <row r="98" spans="1:29">
      <c r="A98" s="13" t="str">
        <f t="shared" si="4"/>
        <v>Normal</v>
      </c>
      <c r="B98" s="14" t="s">
        <v>110</v>
      </c>
      <c r="C98" s="15" t="s">
        <v>38</v>
      </c>
      <c r="D98" s="16">
        <f t="shared" si="5"/>
        <v>1.5</v>
      </c>
      <c r="E98" s="18">
        <f t="shared" si="6"/>
        <v>1.2</v>
      </c>
      <c r="F98" s="16" t="str">
        <f>IFERROR(VLOOKUP(B98,#REF!,6,FALSE),"")</f>
        <v/>
      </c>
      <c r="G98" s="17">
        <v>600000</v>
      </c>
      <c r="H98" s="17">
        <v>600000</v>
      </c>
      <c r="I98" s="17" t="str">
        <f>IFERROR(VLOOKUP(B98,#REF!,9,FALSE),"")</f>
        <v/>
      </c>
      <c r="J98" s="17">
        <v>764000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764000</v>
      </c>
      <c r="R98" s="19">
        <v>1364000</v>
      </c>
      <c r="S98" s="20">
        <v>2.1</v>
      </c>
      <c r="T98" s="21">
        <v>2.6</v>
      </c>
      <c r="U98" s="19">
        <v>659000</v>
      </c>
      <c r="V98" s="17">
        <v>523052</v>
      </c>
      <c r="W98" s="22">
        <v>0.8</v>
      </c>
      <c r="X98" s="23">
        <f t="shared" si="7"/>
        <v>100</v>
      </c>
      <c r="Y98" s="17">
        <v>2000</v>
      </c>
      <c r="Z98" s="17">
        <v>1847992</v>
      </c>
      <c r="AA98" s="17">
        <v>1675429</v>
      </c>
      <c r="AB98" s="17">
        <v>1184048</v>
      </c>
      <c r="AC98" s="15" t="s">
        <v>36</v>
      </c>
    </row>
    <row r="99" spans="1:29">
      <c r="A99" s="13" t="str">
        <f t="shared" si="4"/>
        <v>ZeroZero</v>
      </c>
      <c r="B99" s="14" t="s">
        <v>222</v>
      </c>
      <c r="C99" s="15" t="s">
        <v>38</v>
      </c>
      <c r="D99" s="16" t="str">
        <f t="shared" si="5"/>
        <v>--</v>
      </c>
      <c r="E99" s="18" t="str">
        <f t="shared" si="6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48000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48000</v>
      </c>
      <c r="Q99" s="17">
        <v>0</v>
      </c>
      <c r="R99" s="19">
        <v>48000</v>
      </c>
      <c r="S99" s="20" t="s">
        <v>34</v>
      </c>
      <c r="T99" s="21" t="s">
        <v>34</v>
      </c>
      <c r="U99" s="19">
        <v>0</v>
      </c>
      <c r="V99" s="17" t="s">
        <v>34</v>
      </c>
      <c r="W99" s="22" t="s">
        <v>35</v>
      </c>
      <c r="X99" s="23" t="str">
        <f t="shared" si="7"/>
        <v>E</v>
      </c>
      <c r="Y99" s="17">
        <v>0</v>
      </c>
      <c r="Z99" s="17">
        <v>0</v>
      </c>
      <c r="AA99" s="17">
        <v>0</v>
      </c>
      <c r="AB99" s="17">
        <v>0</v>
      </c>
      <c r="AC99" s="15" t="s">
        <v>36</v>
      </c>
    </row>
    <row r="100" spans="1:29">
      <c r="A100" s="13" t="str">
        <f t="shared" si="4"/>
        <v>ZeroZero</v>
      </c>
      <c r="B100" s="14" t="s">
        <v>223</v>
      </c>
      <c r="C100" s="15" t="s">
        <v>38</v>
      </c>
      <c r="D100" s="16" t="str">
        <f t="shared" si="5"/>
        <v>--</v>
      </c>
      <c r="E100" s="18" t="str">
        <f t="shared" si="6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4000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4000</v>
      </c>
      <c r="Q100" s="17">
        <v>0</v>
      </c>
      <c r="R100" s="19">
        <v>4000</v>
      </c>
      <c r="S100" s="20" t="s">
        <v>34</v>
      </c>
      <c r="T100" s="21" t="s">
        <v>34</v>
      </c>
      <c r="U100" s="19">
        <v>0</v>
      </c>
      <c r="V100" s="17" t="s">
        <v>34</v>
      </c>
      <c r="W100" s="22" t="s">
        <v>35</v>
      </c>
      <c r="X100" s="23" t="str">
        <f t="shared" si="7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36</v>
      </c>
    </row>
    <row r="101" spans="1:29">
      <c r="A101" s="13" t="str">
        <f t="shared" si="4"/>
        <v>Normal</v>
      </c>
      <c r="B101" s="14" t="s">
        <v>111</v>
      </c>
      <c r="C101" s="15" t="s">
        <v>112</v>
      </c>
      <c r="D101" s="16">
        <f t="shared" si="5"/>
        <v>2.7</v>
      </c>
      <c r="E101" s="18">
        <f t="shared" si="6"/>
        <v>6.5</v>
      </c>
      <c r="F101" s="16" t="str">
        <f>IFERROR(VLOOKUP(B101,#REF!,6,FALSE),"")</f>
        <v/>
      </c>
      <c r="G101" s="17">
        <v>425000</v>
      </c>
      <c r="H101" s="17">
        <v>425000</v>
      </c>
      <c r="I101" s="17" t="str">
        <f>IFERROR(VLOOKUP(B101,#REF!,9,FALSE),"")</f>
        <v/>
      </c>
      <c r="J101" s="17">
        <v>252500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252500</v>
      </c>
      <c r="Q101" s="17">
        <v>0</v>
      </c>
      <c r="R101" s="19">
        <v>677500</v>
      </c>
      <c r="S101" s="20">
        <v>17.5</v>
      </c>
      <c r="T101" s="21">
        <v>7.1</v>
      </c>
      <c r="U101" s="19">
        <v>38750</v>
      </c>
      <c r="V101" s="17">
        <v>95109</v>
      </c>
      <c r="W101" s="22">
        <v>2.5</v>
      </c>
      <c r="X101" s="23">
        <f t="shared" si="7"/>
        <v>150</v>
      </c>
      <c r="Y101" s="17">
        <v>48960</v>
      </c>
      <c r="Z101" s="17">
        <v>568334</v>
      </c>
      <c r="AA101" s="17">
        <v>287648</v>
      </c>
      <c r="AB101" s="17">
        <v>188622</v>
      </c>
      <c r="AC101" s="15" t="s">
        <v>36</v>
      </c>
    </row>
    <row r="102" spans="1:29">
      <c r="A102" s="13" t="str">
        <f t="shared" si="4"/>
        <v>OverStock</v>
      </c>
      <c r="B102" s="14" t="s">
        <v>113</v>
      </c>
      <c r="C102" s="15" t="s">
        <v>112</v>
      </c>
      <c r="D102" s="16" t="str">
        <f t="shared" si="5"/>
        <v>--</v>
      </c>
      <c r="E102" s="18">
        <f t="shared" si="6"/>
        <v>37.299999999999997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42000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42000</v>
      </c>
      <c r="Q102" s="17">
        <v>0</v>
      </c>
      <c r="R102" s="19">
        <v>42000</v>
      </c>
      <c r="S102" s="20">
        <v>37.299999999999997</v>
      </c>
      <c r="T102" s="21" t="s">
        <v>34</v>
      </c>
      <c r="U102" s="19">
        <v>1125</v>
      </c>
      <c r="V102" s="17" t="s">
        <v>34</v>
      </c>
      <c r="W102" s="22" t="s">
        <v>35</v>
      </c>
      <c r="X102" s="23" t="str">
        <f t="shared" si="7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36</v>
      </c>
    </row>
    <row r="103" spans="1:29">
      <c r="A103" s="13" t="str">
        <f t="shared" si="4"/>
        <v>Normal</v>
      </c>
      <c r="B103" s="14" t="s">
        <v>114</v>
      </c>
      <c r="C103" s="15" t="s">
        <v>112</v>
      </c>
      <c r="D103" s="16">
        <f t="shared" si="5"/>
        <v>5.2</v>
      </c>
      <c r="E103" s="18">
        <f t="shared" si="6"/>
        <v>3</v>
      </c>
      <c r="F103" s="16" t="str">
        <f>IFERROR(VLOOKUP(B103,#REF!,6,FALSE),"")</f>
        <v/>
      </c>
      <c r="G103" s="17">
        <v>50000</v>
      </c>
      <c r="H103" s="17">
        <v>50000</v>
      </c>
      <c r="I103" s="17" t="str">
        <f>IFERROR(VLOOKUP(B103,#REF!,9,FALSE),"")</f>
        <v/>
      </c>
      <c r="J103" s="17">
        <v>15000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15000</v>
      </c>
      <c r="Q103" s="17">
        <v>0</v>
      </c>
      <c r="R103" s="19">
        <v>65000</v>
      </c>
      <c r="S103" s="20">
        <v>13</v>
      </c>
      <c r="T103" s="21">
        <v>22.4</v>
      </c>
      <c r="U103" s="19">
        <v>5000</v>
      </c>
      <c r="V103" s="17">
        <v>2900</v>
      </c>
      <c r="W103" s="22">
        <v>0.6</v>
      </c>
      <c r="X103" s="23">
        <f t="shared" si="7"/>
        <v>100</v>
      </c>
      <c r="Y103" s="17">
        <v>6726</v>
      </c>
      <c r="Z103" s="17">
        <v>19739</v>
      </c>
      <c r="AA103" s="17">
        <v>6360</v>
      </c>
      <c r="AB103" s="17">
        <v>6000</v>
      </c>
      <c r="AC103" s="15" t="s">
        <v>36</v>
      </c>
    </row>
    <row r="104" spans="1:29">
      <c r="A104" s="13" t="str">
        <f t="shared" si="4"/>
        <v>ZeroZero</v>
      </c>
      <c r="B104" s="14" t="s">
        <v>115</v>
      </c>
      <c r="C104" s="15" t="s">
        <v>112</v>
      </c>
      <c r="D104" s="16" t="str">
        <f t="shared" si="5"/>
        <v>--</v>
      </c>
      <c r="E104" s="18" t="str">
        <f t="shared" si="6"/>
        <v>前八週無拉料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5000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5000</v>
      </c>
      <c r="Q104" s="17">
        <v>0</v>
      </c>
      <c r="R104" s="19">
        <v>5000</v>
      </c>
      <c r="S104" s="20" t="s">
        <v>34</v>
      </c>
      <c r="T104" s="21" t="s">
        <v>34</v>
      </c>
      <c r="U104" s="19">
        <v>0</v>
      </c>
      <c r="V104" s="17" t="s">
        <v>34</v>
      </c>
      <c r="W104" s="22" t="s">
        <v>35</v>
      </c>
      <c r="X104" s="23" t="str">
        <f t="shared" si="7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36</v>
      </c>
    </row>
    <row r="105" spans="1:29">
      <c r="A105" s="13" t="str">
        <f t="shared" si="4"/>
        <v>ZeroZero</v>
      </c>
      <c r="B105" s="14" t="s">
        <v>224</v>
      </c>
      <c r="C105" s="15" t="s">
        <v>225</v>
      </c>
      <c r="D105" s="16" t="str">
        <f t="shared" si="5"/>
        <v>--</v>
      </c>
      <c r="E105" s="18" t="str">
        <f t="shared" si="6"/>
        <v>前八週無拉料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4000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4000</v>
      </c>
      <c r="Q105" s="17">
        <v>0</v>
      </c>
      <c r="R105" s="19">
        <v>4000</v>
      </c>
      <c r="S105" s="20" t="s">
        <v>34</v>
      </c>
      <c r="T105" s="21" t="s">
        <v>34</v>
      </c>
      <c r="U105" s="19">
        <v>0</v>
      </c>
      <c r="V105" s="17" t="s">
        <v>34</v>
      </c>
      <c r="W105" s="22" t="s">
        <v>35</v>
      </c>
      <c r="X105" s="23" t="str">
        <f t="shared" si="7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36</v>
      </c>
    </row>
    <row r="106" spans="1:29">
      <c r="A106" s="13" t="str">
        <f t="shared" si="4"/>
        <v>Normal</v>
      </c>
      <c r="B106" s="14" t="s">
        <v>226</v>
      </c>
      <c r="C106" s="15" t="s">
        <v>225</v>
      </c>
      <c r="D106" s="16">
        <f t="shared" si="5"/>
        <v>0.1</v>
      </c>
      <c r="E106" s="18">
        <f t="shared" si="6"/>
        <v>0.2</v>
      </c>
      <c r="F106" s="16" t="str">
        <f>IFERROR(VLOOKUP(B106,#REF!,6,FALSE),"")</f>
        <v/>
      </c>
      <c r="G106" s="17">
        <v>41000</v>
      </c>
      <c r="H106" s="17">
        <v>41000</v>
      </c>
      <c r="I106" s="17" t="str">
        <f>IFERROR(VLOOKUP(B106,#REF!,9,FALSE),"")</f>
        <v/>
      </c>
      <c r="J106" s="17">
        <v>400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400</v>
      </c>
      <c r="Q106" s="17">
        <v>0</v>
      </c>
      <c r="R106" s="19">
        <v>41400</v>
      </c>
      <c r="S106" s="20">
        <v>16.600000000000001</v>
      </c>
      <c r="T106" s="21">
        <v>5.7</v>
      </c>
      <c r="U106" s="19">
        <v>2500</v>
      </c>
      <c r="V106" s="17">
        <v>7201</v>
      </c>
      <c r="W106" s="22">
        <v>2.9</v>
      </c>
      <c r="X106" s="23">
        <f t="shared" si="7"/>
        <v>150</v>
      </c>
      <c r="Y106" s="17">
        <v>3624</v>
      </c>
      <c r="Z106" s="17">
        <v>36968</v>
      </c>
      <c r="AA106" s="17">
        <v>27840</v>
      </c>
      <c r="AB106" s="17">
        <v>0</v>
      </c>
      <c r="AC106" s="15" t="s">
        <v>36</v>
      </c>
    </row>
    <row r="107" spans="1:29">
      <c r="A107" s="13" t="str">
        <f t="shared" si="4"/>
        <v>FCST</v>
      </c>
      <c r="B107" s="14" t="s">
        <v>227</v>
      </c>
      <c r="C107" s="15" t="s">
        <v>225</v>
      </c>
      <c r="D107" s="16">
        <f t="shared" si="5"/>
        <v>0</v>
      </c>
      <c r="E107" s="18" t="str">
        <f t="shared" si="6"/>
        <v>前八週無拉料</v>
      </c>
      <c r="F107" s="16" t="str">
        <f>IFERROR(VLOOKUP(B107,#REF!,6,FALSE),"")</f>
        <v/>
      </c>
      <c r="G107" s="17">
        <v>63000</v>
      </c>
      <c r="H107" s="17">
        <v>15000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63000</v>
      </c>
      <c r="S107" s="20" t="s">
        <v>34</v>
      </c>
      <c r="T107" s="21">
        <v>48.5</v>
      </c>
      <c r="U107" s="19">
        <v>0</v>
      </c>
      <c r="V107" s="17">
        <v>1300</v>
      </c>
      <c r="W107" s="22" t="s">
        <v>79</v>
      </c>
      <c r="X107" s="23" t="str">
        <f t="shared" si="7"/>
        <v>F</v>
      </c>
      <c r="Y107" s="17">
        <v>500</v>
      </c>
      <c r="Z107" s="17">
        <v>5000</v>
      </c>
      <c r="AA107" s="17">
        <v>6700</v>
      </c>
      <c r="AB107" s="17">
        <v>0</v>
      </c>
      <c r="AC107" s="15" t="s">
        <v>36</v>
      </c>
    </row>
    <row r="108" spans="1:29">
      <c r="A108" s="13" t="str">
        <f t="shared" si="4"/>
        <v>FCST</v>
      </c>
      <c r="B108" s="14" t="s">
        <v>228</v>
      </c>
      <c r="C108" s="15" t="s">
        <v>225</v>
      </c>
      <c r="D108" s="16">
        <f t="shared" si="5"/>
        <v>1.7</v>
      </c>
      <c r="E108" s="18" t="str">
        <f t="shared" si="6"/>
        <v>前八週無拉料</v>
      </c>
      <c r="F108" s="16" t="str">
        <f>IFERROR(VLOOKUP(B108,#REF!,6,FALSE),"")</f>
        <v/>
      </c>
      <c r="G108" s="17">
        <v>26000</v>
      </c>
      <c r="H108" s="17">
        <v>26000</v>
      </c>
      <c r="I108" s="17" t="str">
        <f>IFERROR(VLOOKUP(B108,#REF!,9,FALSE),"")</f>
        <v/>
      </c>
      <c r="J108" s="17">
        <v>6015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6015</v>
      </c>
      <c r="Q108" s="17">
        <v>0</v>
      </c>
      <c r="R108" s="19">
        <v>32015</v>
      </c>
      <c r="S108" s="20" t="s">
        <v>34</v>
      </c>
      <c r="T108" s="21">
        <v>8.9</v>
      </c>
      <c r="U108" s="19">
        <v>0</v>
      </c>
      <c r="V108" s="17">
        <v>3600</v>
      </c>
      <c r="W108" s="22" t="s">
        <v>79</v>
      </c>
      <c r="X108" s="23" t="str">
        <f t="shared" si="7"/>
        <v>F</v>
      </c>
      <c r="Y108" s="17">
        <v>1812</v>
      </c>
      <c r="Z108" s="17">
        <v>18484</v>
      </c>
      <c r="AA108" s="17">
        <v>13920</v>
      </c>
      <c r="AB108" s="17">
        <v>0</v>
      </c>
      <c r="AC108" s="15" t="s">
        <v>36</v>
      </c>
    </row>
    <row r="109" spans="1:29">
      <c r="A109" s="13" t="str">
        <f t="shared" si="4"/>
        <v>FCST</v>
      </c>
      <c r="B109" s="14" t="s">
        <v>229</v>
      </c>
      <c r="C109" s="15" t="s">
        <v>225</v>
      </c>
      <c r="D109" s="16">
        <f t="shared" si="5"/>
        <v>0</v>
      </c>
      <c r="E109" s="18" t="str">
        <f t="shared" si="6"/>
        <v>前八週無拉料</v>
      </c>
      <c r="F109" s="16" t="str">
        <f>IFERROR(VLOOKUP(B109,#REF!,6,FALSE),"")</f>
        <v/>
      </c>
      <c r="G109" s="17">
        <v>6000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6000</v>
      </c>
      <c r="S109" s="20" t="s">
        <v>34</v>
      </c>
      <c r="T109" s="21">
        <v>4.5</v>
      </c>
      <c r="U109" s="19">
        <v>0</v>
      </c>
      <c r="V109" s="17">
        <v>1325</v>
      </c>
      <c r="W109" s="22" t="s">
        <v>79</v>
      </c>
      <c r="X109" s="23" t="str">
        <f t="shared" si="7"/>
        <v>F</v>
      </c>
      <c r="Y109" s="17">
        <v>2239</v>
      </c>
      <c r="Z109" s="17">
        <v>5921</v>
      </c>
      <c r="AA109" s="17">
        <v>6000</v>
      </c>
      <c r="AB109" s="17">
        <v>6000</v>
      </c>
      <c r="AC109" s="15" t="s">
        <v>36</v>
      </c>
    </row>
    <row r="110" spans="1:29">
      <c r="A110" s="13" t="str">
        <f t="shared" si="4"/>
        <v>Normal</v>
      </c>
      <c r="B110" s="14" t="s">
        <v>230</v>
      </c>
      <c r="C110" s="15" t="s">
        <v>225</v>
      </c>
      <c r="D110" s="16" t="str">
        <f t="shared" si="5"/>
        <v>--</v>
      </c>
      <c r="E110" s="18">
        <f t="shared" si="6"/>
        <v>0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0</v>
      </c>
      <c r="R110" s="19">
        <v>0</v>
      </c>
      <c r="S110" s="20">
        <v>0</v>
      </c>
      <c r="T110" s="21" t="s">
        <v>34</v>
      </c>
      <c r="U110" s="19">
        <v>113</v>
      </c>
      <c r="V110" s="17" t="s">
        <v>34</v>
      </c>
      <c r="W110" s="22" t="s">
        <v>35</v>
      </c>
      <c r="X110" s="23" t="str">
        <f t="shared" si="7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36</v>
      </c>
    </row>
    <row r="111" spans="1:29">
      <c r="A111" s="13" t="str">
        <f t="shared" si="4"/>
        <v>Normal</v>
      </c>
      <c r="B111" s="14" t="s">
        <v>231</v>
      </c>
      <c r="C111" s="15" t="s">
        <v>225</v>
      </c>
      <c r="D111" s="16" t="str">
        <f t="shared" si="5"/>
        <v>--</v>
      </c>
      <c r="E111" s="18">
        <f t="shared" si="6"/>
        <v>7.3</v>
      </c>
      <c r="F111" s="16" t="str">
        <f>IFERROR(VLOOKUP(B111,#REF!,6,FALSE),"")</f>
        <v/>
      </c>
      <c r="G111" s="17">
        <v>20000</v>
      </c>
      <c r="H111" s="17">
        <v>20000</v>
      </c>
      <c r="I111" s="17" t="str">
        <f>IFERROR(VLOOKUP(B111,#REF!,9,FALSE),"")</f>
        <v/>
      </c>
      <c r="J111" s="17">
        <v>40000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40000</v>
      </c>
      <c r="Q111" s="17">
        <v>0</v>
      </c>
      <c r="R111" s="19">
        <v>60000</v>
      </c>
      <c r="S111" s="20">
        <v>10.9</v>
      </c>
      <c r="T111" s="21" t="s">
        <v>34</v>
      </c>
      <c r="U111" s="19">
        <v>5500</v>
      </c>
      <c r="V111" s="17" t="s">
        <v>34</v>
      </c>
      <c r="W111" s="22" t="s">
        <v>35</v>
      </c>
      <c r="X111" s="23" t="str">
        <f t="shared" si="7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36</v>
      </c>
    </row>
    <row r="112" spans="1:29">
      <c r="A112" s="13" t="str">
        <f t="shared" si="4"/>
        <v>FCST</v>
      </c>
      <c r="B112" s="14" t="s">
        <v>232</v>
      </c>
      <c r="C112" s="15" t="s">
        <v>225</v>
      </c>
      <c r="D112" s="16">
        <f t="shared" si="5"/>
        <v>0</v>
      </c>
      <c r="E112" s="18" t="str">
        <f t="shared" si="6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0</v>
      </c>
      <c r="S112" s="20" t="s">
        <v>34</v>
      </c>
      <c r="T112" s="21">
        <v>0</v>
      </c>
      <c r="U112" s="19">
        <v>0</v>
      </c>
      <c r="V112" s="17">
        <v>7111</v>
      </c>
      <c r="W112" s="22" t="s">
        <v>79</v>
      </c>
      <c r="X112" s="23" t="str">
        <f t="shared" si="7"/>
        <v>F</v>
      </c>
      <c r="Y112" s="17">
        <v>0</v>
      </c>
      <c r="Z112" s="17">
        <v>32000</v>
      </c>
      <c r="AA112" s="17">
        <v>32000</v>
      </c>
      <c r="AB112" s="17">
        <v>16000</v>
      </c>
      <c r="AC112" s="15" t="s">
        <v>36</v>
      </c>
    </row>
    <row r="113" spans="1:29">
      <c r="A113" s="13" t="str">
        <f t="shared" si="4"/>
        <v>OverStock</v>
      </c>
      <c r="B113" s="14" t="s">
        <v>233</v>
      </c>
      <c r="C113" s="15" t="s">
        <v>225</v>
      </c>
      <c r="D113" s="16">
        <f t="shared" si="5"/>
        <v>4.3</v>
      </c>
      <c r="E113" s="18">
        <f t="shared" si="6"/>
        <v>8.5</v>
      </c>
      <c r="F113" s="16" t="str">
        <f>IFERROR(VLOOKUP(B113,#REF!,6,FALSE),"")</f>
        <v/>
      </c>
      <c r="G113" s="17">
        <v>204000</v>
      </c>
      <c r="H113" s="17">
        <v>12000</v>
      </c>
      <c r="I113" s="17" t="str">
        <f>IFERROR(VLOOKUP(B113,#REF!,9,FALSE),"")</f>
        <v/>
      </c>
      <c r="J113" s="17">
        <v>96000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96000</v>
      </c>
      <c r="Q113" s="17">
        <v>0</v>
      </c>
      <c r="R113" s="19">
        <v>300000</v>
      </c>
      <c r="S113" s="20">
        <v>26.7</v>
      </c>
      <c r="T113" s="21">
        <v>13.4</v>
      </c>
      <c r="U113" s="19">
        <v>11238</v>
      </c>
      <c r="V113" s="17">
        <v>22458</v>
      </c>
      <c r="W113" s="22">
        <v>2</v>
      </c>
      <c r="X113" s="23">
        <f t="shared" si="7"/>
        <v>150</v>
      </c>
      <c r="Y113" s="17">
        <v>5616</v>
      </c>
      <c r="Z113" s="17">
        <v>95910</v>
      </c>
      <c r="AA113" s="17">
        <v>100600</v>
      </c>
      <c r="AB113" s="17">
        <v>22570</v>
      </c>
      <c r="AC113" s="15" t="s">
        <v>36</v>
      </c>
    </row>
    <row r="114" spans="1:29">
      <c r="A114" s="13" t="str">
        <f t="shared" si="4"/>
        <v>Normal</v>
      </c>
      <c r="B114" s="14" t="s">
        <v>234</v>
      </c>
      <c r="C114" s="15" t="s">
        <v>225</v>
      </c>
      <c r="D114" s="16">
        <f t="shared" si="5"/>
        <v>0</v>
      </c>
      <c r="E114" s="18">
        <f t="shared" si="6"/>
        <v>0</v>
      </c>
      <c r="F114" s="16" t="str">
        <f>IFERROR(VLOOKUP(B114,#REF!,6,FALSE),"")</f>
        <v/>
      </c>
      <c r="G114" s="17">
        <v>997920</v>
      </c>
      <c r="H114" s="17">
        <v>462720</v>
      </c>
      <c r="I114" s="17" t="str">
        <f>IFERROR(VLOOKUP(B114,#REF!,9,FALSE),"")</f>
        <v/>
      </c>
      <c r="J114" s="17">
        <v>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0</v>
      </c>
      <c r="Q114" s="17">
        <v>0</v>
      </c>
      <c r="R114" s="19">
        <v>997920</v>
      </c>
      <c r="S114" s="20">
        <v>22.4</v>
      </c>
      <c r="T114" s="21">
        <v>10.3</v>
      </c>
      <c r="U114" s="19">
        <v>44460</v>
      </c>
      <c r="V114" s="17">
        <v>96684</v>
      </c>
      <c r="W114" s="22">
        <v>2.2000000000000002</v>
      </c>
      <c r="X114" s="23">
        <f t="shared" si="7"/>
        <v>150</v>
      </c>
      <c r="Y114" s="17">
        <v>53447</v>
      </c>
      <c r="Z114" s="17">
        <v>582152</v>
      </c>
      <c r="AA114" s="17">
        <v>288008</v>
      </c>
      <c r="AB114" s="17">
        <v>188622</v>
      </c>
      <c r="AC114" s="15" t="s">
        <v>36</v>
      </c>
    </row>
    <row r="115" spans="1:29">
      <c r="A115" s="13" t="str">
        <f t="shared" si="4"/>
        <v>Normal</v>
      </c>
      <c r="B115" s="14" t="s">
        <v>116</v>
      </c>
      <c r="C115" s="15" t="s">
        <v>112</v>
      </c>
      <c r="D115" s="16">
        <f t="shared" si="5"/>
        <v>0</v>
      </c>
      <c r="E115" s="18">
        <f t="shared" si="6"/>
        <v>0</v>
      </c>
      <c r="F115" s="16" t="str">
        <f>IFERROR(VLOOKUP(B115,#REF!,6,FALSE),"")</f>
        <v/>
      </c>
      <c r="G115" s="17">
        <v>100000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100000</v>
      </c>
      <c r="S115" s="20">
        <v>2.5</v>
      </c>
      <c r="T115" s="21">
        <v>1.1000000000000001</v>
      </c>
      <c r="U115" s="19">
        <v>40000</v>
      </c>
      <c r="V115" s="17">
        <v>95109</v>
      </c>
      <c r="W115" s="22">
        <v>2.4</v>
      </c>
      <c r="X115" s="23">
        <f t="shared" si="7"/>
        <v>150</v>
      </c>
      <c r="Y115" s="17">
        <v>48960</v>
      </c>
      <c r="Z115" s="17">
        <v>568334</v>
      </c>
      <c r="AA115" s="17">
        <v>287648</v>
      </c>
      <c r="AB115" s="17">
        <v>188622</v>
      </c>
      <c r="AC115" s="15" t="s">
        <v>36</v>
      </c>
    </row>
    <row r="116" spans="1:29">
      <c r="A116" s="13" t="str">
        <f t="shared" si="4"/>
        <v>ZeroZero</v>
      </c>
      <c r="B116" s="14" t="s">
        <v>117</v>
      </c>
      <c r="C116" s="15" t="s">
        <v>118</v>
      </c>
      <c r="D116" s="16" t="str">
        <f t="shared" si="5"/>
        <v>--</v>
      </c>
      <c r="E116" s="18" t="str">
        <f t="shared" si="6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20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20</v>
      </c>
      <c r="Q116" s="17">
        <v>0</v>
      </c>
      <c r="R116" s="19">
        <v>20</v>
      </c>
      <c r="S116" s="20" t="s">
        <v>34</v>
      </c>
      <c r="T116" s="21" t="s">
        <v>34</v>
      </c>
      <c r="U116" s="19">
        <v>0</v>
      </c>
      <c r="V116" s="17" t="s">
        <v>34</v>
      </c>
      <c r="W116" s="22" t="s">
        <v>35</v>
      </c>
      <c r="X116" s="23" t="str">
        <f t="shared" si="7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36</v>
      </c>
    </row>
    <row r="117" spans="1:29">
      <c r="A117" s="13" t="str">
        <f t="shared" si="4"/>
        <v>Normal</v>
      </c>
      <c r="B117" s="14" t="s">
        <v>119</v>
      </c>
      <c r="C117" s="15" t="s">
        <v>38</v>
      </c>
      <c r="D117" s="16">
        <f t="shared" si="5"/>
        <v>5.0999999999999996</v>
      </c>
      <c r="E117" s="18">
        <f t="shared" si="6"/>
        <v>6.7</v>
      </c>
      <c r="F117" s="16" t="str">
        <f>IFERROR(VLOOKUP(B117,#REF!,6,FALSE),"")</f>
        <v/>
      </c>
      <c r="G117" s="17">
        <v>2000000</v>
      </c>
      <c r="H117" s="17">
        <v>2000000</v>
      </c>
      <c r="I117" s="17" t="str">
        <f>IFERROR(VLOOKUP(B117,#REF!,9,FALSE),"")</f>
        <v/>
      </c>
      <c r="J117" s="17">
        <v>2174425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900000</v>
      </c>
      <c r="P117" s="17">
        <v>2425</v>
      </c>
      <c r="Q117" s="17">
        <v>1272000</v>
      </c>
      <c r="R117" s="19">
        <v>4174425</v>
      </c>
      <c r="S117" s="20">
        <v>12.9</v>
      </c>
      <c r="T117" s="21">
        <v>9.6999999999999993</v>
      </c>
      <c r="U117" s="19">
        <v>323250</v>
      </c>
      <c r="V117" s="17">
        <v>428534</v>
      </c>
      <c r="W117" s="22">
        <v>1.3</v>
      </c>
      <c r="X117" s="23">
        <f t="shared" si="7"/>
        <v>100</v>
      </c>
      <c r="Y117" s="17">
        <v>34483</v>
      </c>
      <c r="Z117" s="17">
        <v>1657200</v>
      </c>
      <c r="AA117" s="17">
        <v>1288799</v>
      </c>
      <c r="AB117" s="17">
        <v>910811</v>
      </c>
      <c r="AC117" s="15" t="s">
        <v>36</v>
      </c>
    </row>
    <row r="118" spans="1:29">
      <c r="A118" s="13" t="str">
        <f t="shared" si="4"/>
        <v>FCST</v>
      </c>
      <c r="B118" s="14" t="s">
        <v>235</v>
      </c>
      <c r="C118" s="15" t="s">
        <v>121</v>
      </c>
      <c r="D118" s="16">
        <f t="shared" si="5"/>
        <v>9</v>
      </c>
      <c r="E118" s="18" t="str">
        <f t="shared" si="6"/>
        <v>前八週無拉料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3000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3000</v>
      </c>
      <c r="R118" s="19">
        <v>3000</v>
      </c>
      <c r="S118" s="20" t="s">
        <v>34</v>
      </c>
      <c r="T118" s="21">
        <v>9</v>
      </c>
      <c r="U118" s="19">
        <v>0</v>
      </c>
      <c r="V118" s="17">
        <v>333</v>
      </c>
      <c r="W118" s="22" t="s">
        <v>79</v>
      </c>
      <c r="X118" s="23" t="str">
        <f t="shared" si="7"/>
        <v>F</v>
      </c>
      <c r="Y118" s="17">
        <v>0</v>
      </c>
      <c r="Z118" s="17">
        <v>3000</v>
      </c>
      <c r="AA118" s="17">
        <v>0</v>
      </c>
      <c r="AB118" s="17">
        <v>0</v>
      </c>
      <c r="AC118" s="15" t="s">
        <v>36</v>
      </c>
    </row>
    <row r="119" spans="1:29">
      <c r="A119" s="13" t="str">
        <f t="shared" si="4"/>
        <v>Normal</v>
      </c>
      <c r="B119" s="14" t="s">
        <v>236</v>
      </c>
      <c r="C119" s="15" t="s">
        <v>121</v>
      </c>
      <c r="D119" s="16">
        <f t="shared" si="5"/>
        <v>7.2</v>
      </c>
      <c r="E119" s="18">
        <f t="shared" si="6"/>
        <v>10.7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12000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12000</v>
      </c>
      <c r="Q119" s="17">
        <v>0</v>
      </c>
      <c r="R119" s="19">
        <v>12000</v>
      </c>
      <c r="S119" s="20">
        <v>10.7</v>
      </c>
      <c r="T119" s="21">
        <v>7.2</v>
      </c>
      <c r="U119" s="19">
        <v>1125</v>
      </c>
      <c r="V119" s="17">
        <v>1657</v>
      </c>
      <c r="W119" s="22">
        <v>1.5</v>
      </c>
      <c r="X119" s="23">
        <f t="shared" si="7"/>
        <v>100</v>
      </c>
      <c r="Y119" s="17">
        <v>7500</v>
      </c>
      <c r="Z119" s="17">
        <v>7002</v>
      </c>
      <c r="AA119" s="17">
        <v>7908</v>
      </c>
      <c r="AB119" s="17">
        <v>7096</v>
      </c>
      <c r="AC119" s="15" t="s">
        <v>36</v>
      </c>
    </row>
    <row r="120" spans="1:29">
      <c r="A120" s="13" t="str">
        <f t="shared" si="4"/>
        <v>FCST</v>
      </c>
      <c r="B120" s="14" t="s">
        <v>237</v>
      </c>
      <c r="C120" s="15" t="s">
        <v>121</v>
      </c>
      <c r="D120" s="16">
        <f t="shared" si="5"/>
        <v>5.8</v>
      </c>
      <c r="E120" s="18" t="str">
        <f t="shared" si="6"/>
        <v>前八週無拉料</v>
      </c>
      <c r="F120" s="16" t="str">
        <f>IFERROR(VLOOKUP(B120,#REF!,6,FALSE),"")</f>
        <v/>
      </c>
      <c r="G120" s="17">
        <v>3000</v>
      </c>
      <c r="H120" s="17">
        <v>0</v>
      </c>
      <c r="I120" s="17" t="str">
        <f>IFERROR(VLOOKUP(B120,#REF!,9,FALSE),"")</f>
        <v/>
      </c>
      <c r="J120" s="17">
        <v>3000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3000</v>
      </c>
      <c r="Q120" s="17">
        <v>0</v>
      </c>
      <c r="R120" s="19">
        <v>6000</v>
      </c>
      <c r="S120" s="20" t="s">
        <v>34</v>
      </c>
      <c r="T120" s="21">
        <v>11.6</v>
      </c>
      <c r="U120" s="19">
        <v>0</v>
      </c>
      <c r="V120" s="17">
        <v>518</v>
      </c>
      <c r="W120" s="22" t="s">
        <v>79</v>
      </c>
      <c r="X120" s="23" t="str">
        <f t="shared" si="7"/>
        <v>F</v>
      </c>
      <c r="Y120" s="17">
        <v>3669</v>
      </c>
      <c r="Z120" s="17">
        <v>2505</v>
      </c>
      <c r="AA120" s="17">
        <v>2161</v>
      </c>
      <c r="AB120" s="17">
        <v>1857</v>
      </c>
      <c r="AC120" s="15" t="s">
        <v>36</v>
      </c>
    </row>
    <row r="121" spans="1:29">
      <c r="A121" s="13" t="str">
        <f t="shared" si="4"/>
        <v>Normal</v>
      </c>
      <c r="B121" s="14" t="s">
        <v>238</v>
      </c>
      <c r="C121" s="15" t="s">
        <v>121</v>
      </c>
      <c r="D121" s="16">
        <f t="shared" si="5"/>
        <v>11.4</v>
      </c>
      <c r="E121" s="18">
        <f t="shared" si="6"/>
        <v>16.7</v>
      </c>
      <c r="F121" s="16" t="str">
        <f>IFERROR(VLOOKUP(B121,#REF!,6,FALSE),"")</f>
        <v/>
      </c>
      <c r="G121" s="17">
        <v>27000</v>
      </c>
      <c r="H121" s="17">
        <v>27000</v>
      </c>
      <c r="I121" s="17" t="str">
        <f>IFERROR(VLOOKUP(B121,#REF!,9,FALSE),"")</f>
        <v/>
      </c>
      <c r="J121" s="17">
        <v>69000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3000</v>
      </c>
      <c r="Q121" s="17">
        <v>66000</v>
      </c>
      <c r="R121" s="19">
        <v>96000</v>
      </c>
      <c r="S121" s="20">
        <v>23.3</v>
      </c>
      <c r="T121" s="21">
        <v>15.9</v>
      </c>
      <c r="U121" s="19">
        <v>4125</v>
      </c>
      <c r="V121" s="17">
        <v>6051</v>
      </c>
      <c r="W121" s="22">
        <v>1.5</v>
      </c>
      <c r="X121" s="23">
        <f t="shared" si="7"/>
        <v>100</v>
      </c>
      <c r="Y121" s="17">
        <v>0</v>
      </c>
      <c r="Z121" s="17">
        <v>27162</v>
      </c>
      <c r="AA121" s="17">
        <v>24298</v>
      </c>
      <c r="AB121" s="17">
        <v>3000</v>
      </c>
      <c r="AC121" s="15" t="s">
        <v>36</v>
      </c>
    </row>
    <row r="122" spans="1:29">
      <c r="A122" s="13" t="str">
        <f t="shared" si="4"/>
        <v>FCST</v>
      </c>
      <c r="B122" s="14" t="s">
        <v>239</v>
      </c>
      <c r="C122" s="15" t="s">
        <v>121</v>
      </c>
      <c r="D122" s="16">
        <f t="shared" si="5"/>
        <v>0</v>
      </c>
      <c r="E122" s="18" t="str">
        <f t="shared" si="6"/>
        <v>前八週無拉料</v>
      </c>
      <c r="F122" s="16" t="str">
        <f>IFERROR(VLOOKUP(B122,#REF!,6,FALSE),"")</f>
        <v/>
      </c>
      <c r="G122" s="17">
        <v>0</v>
      </c>
      <c r="H122" s="17">
        <v>0</v>
      </c>
      <c r="I122" s="17" t="str">
        <f>IFERROR(VLOOKUP(B122,#REF!,9,FALSE),"")</f>
        <v/>
      </c>
      <c r="J122" s="17">
        <v>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0</v>
      </c>
      <c r="Q122" s="17">
        <v>0</v>
      </c>
      <c r="R122" s="19">
        <v>0</v>
      </c>
      <c r="S122" s="20" t="s">
        <v>34</v>
      </c>
      <c r="T122" s="21">
        <v>0</v>
      </c>
      <c r="U122" s="19">
        <v>0</v>
      </c>
      <c r="V122" s="17">
        <v>1667</v>
      </c>
      <c r="W122" s="22" t="s">
        <v>79</v>
      </c>
      <c r="X122" s="23" t="str">
        <f t="shared" si="7"/>
        <v>F</v>
      </c>
      <c r="Y122" s="17">
        <v>0</v>
      </c>
      <c r="Z122" s="17">
        <v>15000</v>
      </c>
      <c r="AA122" s="17">
        <v>0</v>
      </c>
      <c r="AB122" s="17">
        <v>0</v>
      </c>
      <c r="AC122" s="15" t="s">
        <v>36</v>
      </c>
    </row>
    <row r="123" spans="1:29">
      <c r="A123" s="13" t="str">
        <f t="shared" si="4"/>
        <v>FCST</v>
      </c>
      <c r="B123" s="14" t="s">
        <v>120</v>
      </c>
      <c r="C123" s="15" t="s">
        <v>121</v>
      </c>
      <c r="D123" s="16">
        <f t="shared" si="5"/>
        <v>10.9</v>
      </c>
      <c r="E123" s="18" t="str">
        <f t="shared" si="6"/>
        <v>前八週無拉料</v>
      </c>
      <c r="F123" s="16" t="str">
        <f>IFERROR(VLOOKUP(B123,#REF!,6,FALSE),"")</f>
        <v/>
      </c>
      <c r="G123" s="17">
        <v>345000</v>
      </c>
      <c r="H123" s="17">
        <v>345000</v>
      </c>
      <c r="I123" s="17" t="str">
        <f>IFERROR(VLOOKUP(B123,#REF!,9,FALSE),"")</f>
        <v/>
      </c>
      <c r="J123" s="17">
        <v>1830000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480000</v>
      </c>
      <c r="P123" s="17">
        <v>420000</v>
      </c>
      <c r="Q123" s="17">
        <v>930000</v>
      </c>
      <c r="R123" s="19">
        <v>2175000</v>
      </c>
      <c r="S123" s="20" t="s">
        <v>34</v>
      </c>
      <c r="T123" s="21">
        <v>12.9</v>
      </c>
      <c r="U123" s="19">
        <v>0</v>
      </c>
      <c r="V123" s="17">
        <v>168122</v>
      </c>
      <c r="W123" s="22" t="s">
        <v>79</v>
      </c>
      <c r="X123" s="23" t="str">
        <f t="shared" si="7"/>
        <v>F</v>
      </c>
      <c r="Y123" s="17">
        <v>0</v>
      </c>
      <c r="Z123" s="17">
        <v>592523</v>
      </c>
      <c r="AA123" s="17">
        <v>630380</v>
      </c>
      <c r="AB123" s="17">
        <v>290191</v>
      </c>
      <c r="AC123" s="15" t="s">
        <v>36</v>
      </c>
    </row>
    <row r="124" spans="1:29">
      <c r="A124" s="13" t="str">
        <f t="shared" si="4"/>
        <v>Normal</v>
      </c>
      <c r="B124" s="14" t="s">
        <v>122</v>
      </c>
      <c r="C124" s="15" t="s">
        <v>121</v>
      </c>
      <c r="D124" s="16" t="str">
        <f t="shared" si="5"/>
        <v>--</v>
      </c>
      <c r="E124" s="18">
        <f t="shared" si="6"/>
        <v>0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0</v>
      </c>
      <c r="S124" s="20">
        <v>0</v>
      </c>
      <c r="T124" s="21" t="s">
        <v>34</v>
      </c>
      <c r="U124" s="19">
        <v>1875</v>
      </c>
      <c r="V124" s="17" t="s">
        <v>34</v>
      </c>
      <c r="W124" s="22" t="s">
        <v>35</v>
      </c>
      <c r="X124" s="23" t="str">
        <f t="shared" si="7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36</v>
      </c>
    </row>
    <row r="125" spans="1:29">
      <c r="A125" s="13" t="str">
        <f t="shared" si="4"/>
        <v>Normal</v>
      </c>
      <c r="B125" s="14" t="s">
        <v>240</v>
      </c>
      <c r="C125" s="15" t="s">
        <v>41</v>
      </c>
      <c r="D125" s="16" t="str">
        <f t="shared" si="5"/>
        <v>--</v>
      </c>
      <c r="E125" s="18">
        <f t="shared" si="6"/>
        <v>0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0</v>
      </c>
      <c r="S125" s="20">
        <v>0</v>
      </c>
      <c r="T125" s="21" t="s">
        <v>34</v>
      </c>
      <c r="U125" s="19">
        <v>63</v>
      </c>
      <c r="V125" s="17" t="s">
        <v>34</v>
      </c>
      <c r="W125" s="22" t="s">
        <v>35</v>
      </c>
      <c r="X125" s="23" t="str">
        <f t="shared" si="7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36</v>
      </c>
    </row>
    <row r="126" spans="1:29">
      <c r="A126" s="13" t="str">
        <f t="shared" si="4"/>
        <v>ZeroZero</v>
      </c>
      <c r="B126" s="14" t="s">
        <v>123</v>
      </c>
      <c r="C126" s="15" t="s">
        <v>124</v>
      </c>
      <c r="D126" s="16" t="str">
        <f t="shared" si="5"/>
        <v>--</v>
      </c>
      <c r="E126" s="18" t="str">
        <f t="shared" si="6"/>
        <v>前八週無拉料</v>
      </c>
      <c r="F126" s="16" t="str">
        <f>IFERROR(VLOOKUP(B126,#REF!,6,FALSE),"")</f>
        <v/>
      </c>
      <c r="G126" s="17">
        <v>30000</v>
      </c>
      <c r="H126" s="17">
        <v>18000</v>
      </c>
      <c r="I126" s="17" t="str">
        <f>IFERROR(VLOOKUP(B126,#REF!,9,FALSE),"")</f>
        <v/>
      </c>
      <c r="J126" s="17">
        <v>9000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9000</v>
      </c>
      <c r="Q126" s="17">
        <v>0</v>
      </c>
      <c r="R126" s="19">
        <v>39000</v>
      </c>
      <c r="S126" s="20" t="s">
        <v>34</v>
      </c>
      <c r="T126" s="21" t="s">
        <v>34</v>
      </c>
      <c r="U126" s="19">
        <v>0</v>
      </c>
      <c r="V126" s="17" t="s">
        <v>34</v>
      </c>
      <c r="W126" s="22" t="s">
        <v>35</v>
      </c>
      <c r="X126" s="23" t="str">
        <f t="shared" si="7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36</v>
      </c>
    </row>
    <row r="127" spans="1:29">
      <c r="A127" s="13" t="str">
        <f t="shared" si="4"/>
        <v>ZeroZero</v>
      </c>
      <c r="B127" s="14" t="s">
        <v>125</v>
      </c>
      <c r="C127" s="15" t="s">
        <v>124</v>
      </c>
      <c r="D127" s="16" t="str">
        <f t="shared" si="5"/>
        <v>--</v>
      </c>
      <c r="E127" s="18" t="str">
        <f t="shared" si="6"/>
        <v>前八週無拉料</v>
      </c>
      <c r="F127" s="16" t="str">
        <f>IFERROR(VLOOKUP(B127,#REF!,6,FALSE),"")</f>
        <v/>
      </c>
      <c r="G127" s="17">
        <v>45000</v>
      </c>
      <c r="H127" s="17">
        <v>18000</v>
      </c>
      <c r="I127" s="17" t="str">
        <f>IFERROR(VLOOKUP(B127,#REF!,9,FALSE),"")</f>
        <v/>
      </c>
      <c r="J127" s="17">
        <v>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0</v>
      </c>
      <c r="R127" s="19">
        <v>45000</v>
      </c>
      <c r="S127" s="20" t="s">
        <v>34</v>
      </c>
      <c r="T127" s="21" t="s">
        <v>34</v>
      </c>
      <c r="U127" s="19">
        <v>0</v>
      </c>
      <c r="V127" s="17" t="s">
        <v>34</v>
      </c>
      <c r="W127" s="22" t="s">
        <v>35</v>
      </c>
      <c r="X127" s="23" t="str">
        <f t="shared" si="7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36</v>
      </c>
    </row>
    <row r="128" spans="1:29">
      <c r="A128" s="13" t="str">
        <f t="shared" si="4"/>
        <v>ZeroZero</v>
      </c>
      <c r="B128" s="14" t="s">
        <v>126</v>
      </c>
      <c r="C128" s="15" t="s">
        <v>124</v>
      </c>
      <c r="D128" s="16" t="str">
        <f t="shared" si="5"/>
        <v>--</v>
      </c>
      <c r="E128" s="18" t="str">
        <f t="shared" si="6"/>
        <v>前八週無拉料</v>
      </c>
      <c r="F128" s="16" t="str">
        <f>IFERROR(VLOOKUP(B128,#REF!,6,FALSE),"")</f>
        <v/>
      </c>
      <c r="G128" s="17">
        <v>5000</v>
      </c>
      <c r="H128" s="17">
        <v>5000</v>
      </c>
      <c r="I128" s="17" t="str">
        <f>IFERROR(VLOOKUP(B128,#REF!,9,FALSE),"")</f>
        <v/>
      </c>
      <c r="J128" s="17">
        <v>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0</v>
      </c>
      <c r="R128" s="19">
        <v>5000</v>
      </c>
      <c r="S128" s="20" t="s">
        <v>34</v>
      </c>
      <c r="T128" s="21" t="s">
        <v>34</v>
      </c>
      <c r="U128" s="19">
        <v>0</v>
      </c>
      <c r="V128" s="17" t="s">
        <v>34</v>
      </c>
      <c r="W128" s="22" t="s">
        <v>35</v>
      </c>
      <c r="X128" s="23" t="str">
        <f t="shared" si="7"/>
        <v>E</v>
      </c>
      <c r="Y128" s="17">
        <v>0</v>
      </c>
      <c r="Z128" s="17">
        <v>0</v>
      </c>
      <c r="AA128" s="17">
        <v>0</v>
      </c>
      <c r="AB128" s="17">
        <v>0</v>
      </c>
      <c r="AC128" s="15" t="s">
        <v>36</v>
      </c>
    </row>
    <row r="129" spans="1:29">
      <c r="A129" s="13" t="str">
        <f t="shared" si="4"/>
        <v>ZeroZero</v>
      </c>
      <c r="B129" s="14" t="s">
        <v>127</v>
      </c>
      <c r="C129" s="15" t="s">
        <v>124</v>
      </c>
      <c r="D129" s="16" t="str">
        <f t="shared" si="5"/>
        <v>--</v>
      </c>
      <c r="E129" s="18" t="str">
        <f t="shared" si="6"/>
        <v>前八週無拉料</v>
      </c>
      <c r="F129" s="16" t="str">
        <f>IFERROR(VLOOKUP(B129,#REF!,6,FALSE),"")</f>
        <v/>
      </c>
      <c r="G129" s="17">
        <v>187500</v>
      </c>
      <c r="H129" s="17">
        <v>0</v>
      </c>
      <c r="I129" s="17" t="str">
        <f>IFERROR(VLOOKUP(B129,#REF!,9,FALSE),"")</f>
        <v/>
      </c>
      <c r="J129" s="17">
        <v>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0</v>
      </c>
      <c r="Q129" s="17">
        <v>0</v>
      </c>
      <c r="R129" s="19">
        <v>187500</v>
      </c>
      <c r="S129" s="20" t="s">
        <v>34</v>
      </c>
      <c r="T129" s="21" t="s">
        <v>34</v>
      </c>
      <c r="U129" s="19">
        <v>0</v>
      </c>
      <c r="V129" s="17" t="s">
        <v>34</v>
      </c>
      <c r="W129" s="22" t="s">
        <v>35</v>
      </c>
      <c r="X129" s="23" t="str">
        <f t="shared" si="7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36</v>
      </c>
    </row>
    <row r="130" spans="1:29">
      <c r="A130" s="13" t="str">
        <f t="shared" si="4"/>
        <v>ZeroZero</v>
      </c>
      <c r="B130" s="14" t="s">
        <v>128</v>
      </c>
      <c r="C130" s="15" t="s">
        <v>124</v>
      </c>
      <c r="D130" s="16" t="str">
        <f t="shared" si="5"/>
        <v>--</v>
      </c>
      <c r="E130" s="18" t="str">
        <f t="shared" si="6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3075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3075</v>
      </c>
      <c r="Q130" s="17">
        <v>0</v>
      </c>
      <c r="R130" s="19">
        <v>3075</v>
      </c>
      <c r="S130" s="20" t="s">
        <v>34</v>
      </c>
      <c r="T130" s="21" t="s">
        <v>34</v>
      </c>
      <c r="U130" s="19">
        <v>0</v>
      </c>
      <c r="V130" s="17" t="s">
        <v>34</v>
      </c>
      <c r="W130" s="22" t="s">
        <v>35</v>
      </c>
      <c r="X130" s="23" t="str">
        <f t="shared" si="7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36</v>
      </c>
    </row>
    <row r="131" spans="1:29">
      <c r="A131" s="13" t="str">
        <f t="shared" si="4"/>
        <v>Normal</v>
      </c>
      <c r="B131" s="14" t="s">
        <v>129</v>
      </c>
      <c r="C131" s="15" t="s">
        <v>124</v>
      </c>
      <c r="D131" s="16" t="str">
        <f t="shared" si="5"/>
        <v>--</v>
      </c>
      <c r="E131" s="18">
        <f t="shared" si="6"/>
        <v>0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0</v>
      </c>
      <c r="S131" s="20">
        <v>0</v>
      </c>
      <c r="T131" s="21" t="s">
        <v>34</v>
      </c>
      <c r="U131" s="19">
        <v>750</v>
      </c>
      <c r="V131" s="17" t="s">
        <v>34</v>
      </c>
      <c r="W131" s="22" t="s">
        <v>35</v>
      </c>
      <c r="X131" s="23" t="str">
        <f t="shared" si="7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36</v>
      </c>
    </row>
    <row r="132" spans="1:29">
      <c r="A132" s="13" t="str">
        <f t="shared" ref="A132:A195" si="8">IF(OR(U132=0,LEN(U132)=0)*OR(V132=0,LEN(V132)=0),IF(R132&gt;0,"ZeroZero","None"),IF(IF(LEN(S132)=0,0,S132)&gt;24,"OverStock",IF(U132=0,"FCST","Normal")))</f>
        <v>ZeroZero</v>
      </c>
      <c r="B132" s="14" t="s">
        <v>241</v>
      </c>
      <c r="C132" s="15" t="s">
        <v>242</v>
      </c>
      <c r="D132" s="16" t="str">
        <f t="shared" ref="D132:D195" si="9">IF(OR(V132=0,LEN(V132)=0),"--",ROUND(J132/V132,1))</f>
        <v>--</v>
      </c>
      <c r="E132" s="18" t="str">
        <f t="shared" ref="E132:E195" si="10">IF(U132=0,"前八週無拉料",ROUND(J132/U132,1))</f>
        <v>前八週無拉料</v>
      </c>
      <c r="F132" s="16" t="str">
        <f>IFERROR(VLOOKUP(B132,#REF!,6,FALSE),"")</f>
        <v/>
      </c>
      <c r="G132" s="17">
        <v>0</v>
      </c>
      <c r="H132" s="17">
        <v>0</v>
      </c>
      <c r="I132" s="17" t="str">
        <f>IFERROR(VLOOKUP(B132,#REF!,9,FALSE),"")</f>
        <v/>
      </c>
      <c r="J132" s="17">
        <v>3000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3000</v>
      </c>
      <c r="Q132" s="17">
        <v>0</v>
      </c>
      <c r="R132" s="19">
        <v>3000</v>
      </c>
      <c r="S132" s="20" t="s">
        <v>34</v>
      </c>
      <c r="T132" s="21" t="s">
        <v>34</v>
      </c>
      <c r="U132" s="19">
        <v>0</v>
      </c>
      <c r="V132" s="17" t="s">
        <v>34</v>
      </c>
      <c r="W132" s="22" t="s">
        <v>35</v>
      </c>
      <c r="X132" s="23" t="str">
        <f t="shared" ref="X132:X195" si="11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36</v>
      </c>
    </row>
    <row r="133" spans="1:29">
      <c r="A133" s="13" t="str">
        <f t="shared" si="8"/>
        <v>OverStock</v>
      </c>
      <c r="B133" s="14" t="s">
        <v>243</v>
      </c>
      <c r="C133" s="15" t="s">
        <v>242</v>
      </c>
      <c r="D133" s="16">
        <f t="shared" si="9"/>
        <v>0</v>
      </c>
      <c r="E133" s="18">
        <f t="shared" si="10"/>
        <v>0</v>
      </c>
      <c r="F133" s="16" t="str">
        <f>IFERROR(VLOOKUP(B133,#REF!,6,FALSE),"")</f>
        <v/>
      </c>
      <c r="G133" s="17">
        <v>70741</v>
      </c>
      <c r="H133" s="17">
        <v>30741</v>
      </c>
      <c r="I133" s="17" t="str">
        <f>IFERROR(VLOOKUP(B133,#REF!,9,FALSE),"")</f>
        <v/>
      </c>
      <c r="J133" s="17">
        <v>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0</v>
      </c>
      <c r="Q133" s="17">
        <v>0</v>
      </c>
      <c r="R133" s="19">
        <v>70741</v>
      </c>
      <c r="S133" s="20">
        <v>28.3</v>
      </c>
      <c r="T133" s="21">
        <v>8.1</v>
      </c>
      <c r="U133" s="19">
        <v>2500</v>
      </c>
      <c r="V133" s="17">
        <v>8700</v>
      </c>
      <c r="W133" s="22">
        <v>3.5</v>
      </c>
      <c r="X133" s="23">
        <f t="shared" si="11"/>
        <v>150</v>
      </c>
      <c r="Y133" s="17">
        <v>34581</v>
      </c>
      <c r="Z133" s="17">
        <v>59217</v>
      </c>
      <c r="AA133" s="17">
        <v>19080</v>
      </c>
      <c r="AB133" s="17">
        <v>18000</v>
      </c>
      <c r="AC133" s="15" t="s">
        <v>36</v>
      </c>
    </row>
    <row r="134" spans="1:29">
      <c r="A134" s="13" t="str">
        <f t="shared" si="8"/>
        <v>OverStock</v>
      </c>
      <c r="B134" s="14" t="s">
        <v>244</v>
      </c>
      <c r="C134" s="15" t="s">
        <v>242</v>
      </c>
      <c r="D134" s="16">
        <f t="shared" si="9"/>
        <v>0</v>
      </c>
      <c r="E134" s="18">
        <f t="shared" si="10"/>
        <v>0</v>
      </c>
      <c r="F134" s="16" t="str">
        <f>IFERROR(VLOOKUP(B134,#REF!,6,FALSE),"")</f>
        <v/>
      </c>
      <c r="G134" s="17">
        <v>1880000</v>
      </c>
      <c r="H134" s="17">
        <v>1880000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1880000</v>
      </c>
      <c r="S134" s="20">
        <v>125.3</v>
      </c>
      <c r="T134" s="21">
        <v>10</v>
      </c>
      <c r="U134" s="19">
        <v>15000</v>
      </c>
      <c r="V134" s="17">
        <v>187791</v>
      </c>
      <c r="W134" s="22">
        <v>12.5</v>
      </c>
      <c r="X134" s="23">
        <f t="shared" si="11"/>
        <v>150</v>
      </c>
      <c r="Y134" s="17">
        <v>20800</v>
      </c>
      <c r="Z134" s="17">
        <v>998691</v>
      </c>
      <c r="AA134" s="17">
        <v>691428</v>
      </c>
      <c r="AB134" s="17">
        <v>475146</v>
      </c>
      <c r="AC134" s="15" t="s">
        <v>36</v>
      </c>
    </row>
    <row r="135" spans="1:29">
      <c r="A135" s="13" t="str">
        <f t="shared" si="8"/>
        <v>OverStock</v>
      </c>
      <c r="B135" s="14" t="s">
        <v>245</v>
      </c>
      <c r="C135" s="15" t="s">
        <v>242</v>
      </c>
      <c r="D135" s="16">
        <f t="shared" si="9"/>
        <v>5</v>
      </c>
      <c r="E135" s="18">
        <f t="shared" si="10"/>
        <v>96</v>
      </c>
      <c r="F135" s="16" t="str">
        <f>IFERROR(VLOOKUP(B135,#REF!,6,FALSE),"")</f>
        <v/>
      </c>
      <c r="G135" s="17">
        <v>51000</v>
      </c>
      <c r="H135" s="17">
        <v>0</v>
      </c>
      <c r="I135" s="17" t="str">
        <f>IFERROR(VLOOKUP(B135,#REF!,9,FALSE),"")</f>
        <v/>
      </c>
      <c r="J135" s="17">
        <v>36000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36000</v>
      </c>
      <c r="Q135" s="17">
        <v>0</v>
      </c>
      <c r="R135" s="19">
        <v>87000</v>
      </c>
      <c r="S135" s="20">
        <v>232</v>
      </c>
      <c r="T135" s="21">
        <v>12.1</v>
      </c>
      <c r="U135" s="19">
        <v>375</v>
      </c>
      <c r="V135" s="17">
        <v>7201</v>
      </c>
      <c r="W135" s="22">
        <v>19.2</v>
      </c>
      <c r="X135" s="23">
        <f t="shared" si="11"/>
        <v>150</v>
      </c>
      <c r="Y135" s="17">
        <v>3624</v>
      </c>
      <c r="Z135" s="17">
        <v>36968</v>
      </c>
      <c r="AA135" s="17">
        <v>27840</v>
      </c>
      <c r="AB135" s="17">
        <v>0</v>
      </c>
      <c r="AC135" s="15" t="s">
        <v>36</v>
      </c>
    </row>
    <row r="136" spans="1:29">
      <c r="A136" s="13" t="str">
        <f t="shared" si="8"/>
        <v>OverStock</v>
      </c>
      <c r="B136" s="14" t="s">
        <v>246</v>
      </c>
      <c r="C136" s="15" t="s">
        <v>242</v>
      </c>
      <c r="D136" s="16">
        <f t="shared" si="9"/>
        <v>0</v>
      </c>
      <c r="E136" s="18">
        <f t="shared" si="10"/>
        <v>0</v>
      </c>
      <c r="F136" s="16" t="str">
        <f>IFERROR(VLOOKUP(B136,#REF!,6,FALSE),"")</f>
        <v/>
      </c>
      <c r="G136" s="17">
        <v>90000</v>
      </c>
      <c r="H136" s="17">
        <v>51000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90000</v>
      </c>
      <c r="S136" s="20">
        <v>240</v>
      </c>
      <c r="T136" s="21">
        <v>12.5</v>
      </c>
      <c r="U136" s="19">
        <v>375</v>
      </c>
      <c r="V136" s="17">
        <v>7201</v>
      </c>
      <c r="W136" s="22">
        <v>19.2</v>
      </c>
      <c r="X136" s="23">
        <f t="shared" si="11"/>
        <v>150</v>
      </c>
      <c r="Y136" s="17">
        <v>3624</v>
      </c>
      <c r="Z136" s="17">
        <v>36968</v>
      </c>
      <c r="AA136" s="17">
        <v>27840</v>
      </c>
      <c r="AB136" s="17">
        <v>0</v>
      </c>
      <c r="AC136" s="15" t="s">
        <v>36</v>
      </c>
    </row>
    <row r="137" spans="1:29">
      <c r="A137" s="13" t="str">
        <f t="shared" si="8"/>
        <v>OverStock</v>
      </c>
      <c r="B137" s="14" t="s">
        <v>247</v>
      </c>
      <c r="C137" s="15" t="s">
        <v>242</v>
      </c>
      <c r="D137" s="16">
        <f t="shared" si="9"/>
        <v>0</v>
      </c>
      <c r="E137" s="18">
        <f t="shared" si="10"/>
        <v>0</v>
      </c>
      <c r="F137" s="16" t="str">
        <f>IFERROR(VLOOKUP(B137,#REF!,6,FALSE),"")</f>
        <v/>
      </c>
      <c r="G137" s="17">
        <v>60000</v>
      </c>
      <c r="H137" s="17">
        <v>60000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60000</v>
      </c>
      <c r="S137" s="20">
        <v>32</v>
      </c>
      <c r="T137" s="21">
        <v>8.3000000000000007</v>
      </c>
      <c r="U137" s="19">
        <v>1875</v>
      </c>
      <c r="V137" s="17">
        <v>7201</v>
      </c>
      <c r="W137" s="22">
        <v>3.8</v>
      </c>
      <c r="X137" s="23">
        <f t="shared" si="11"/>
        <v>150</v>
      </c>
      <c r="Y137" s="17">
        <v>3624</v>
      </c>
      <c r="Z137" s="17">
        <v>36968</v>
      </c>
      <c r="AA137" s="17">
        <v>27840</v>
      </c>
      <c r="AB137" s="17">
        <v>0</v>
      </c>
      <c r="AC137" s="15" t="s">
        <v>36</v>
      </c>
    </row>
    <row r="138" spans="1:29">
      <c r="A138" s="13" t="str">
        <f t="shared" si="8"/>
        <v>Normal</v>
      </c>
      <c r="B138" s="14" t="s">
        <v>248</v>
      </c>
      <c r="C138" s="15" t="s">
        <v>242</v>
      </c>
      <c r="D138" s="16">
        <f t="shared" si="9"/>
        <v>4.5</v>
      </c>
      <c r="E138" s="18">
        <f t="shared" si="10"/>
        <v>3.4</v>
      </c>
      <c r="F138" s="16" t="str">
        <f>IFERROR(VLOOKUP(B138,#REF!,6,FALSE),"")</f>
        <v/>
      </c>
      <c r="G138" s="17">
        <v>153000</v>
      </c>
      <c r="H138" s="17">
        <v>150000</v>
      </c>
      <c r="I138" s="17" t="str">
        <f>IFERROR(VLOOKUP(B138,#REF!,9,FALSE),"")</f>
        <v/>
      </c>
      <c r="J138" s="17">
        <v>122000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122000</v>
      </c>
      <c r="Q138" s="17">
        <v>0</v>
      </c>
      <c r="R138" s="19">
        <v>275000</v>
      </c>
      <c r="S138" s="20">
        <v>7.7</v>
      </c>
      <c r="T138" s="21">
        <v>10.199999999999999</v>
      </c>
      <c r="U138" s="19">
        <v>35625</v>
      </c>
      <c r="V138" s="17">
        <v>26957</v>
      </c>
      <c r="W138" s="22">
        <v>0.8</v>
      </c>
      <c r="X138" s="23">
        <f t="shared" si="11"/>
        <v>100</v>
      </c>
      <c r="Y138" s="17">
        <v>80106</v>
      </c>
      <c r="Z138" s="17">
        <v>129576</v>
      </c>
      <c r="AA138" s="17">
        <v>113040</v>
      </c>
      <c r="AB138" s="17">
        <v>0</v>
      </c>
      <c r="AC138" s="15" t="s">
        <v>36</v>
      </c>
    </row>
    <row r="139" spans="1:29">
      <c r="A139" s="13" t="str">
        <f t="shared" si="8"/>
        <v>Normal</v>
      </c>
      <c r="B139" s="14" t="s">
        <v>249</v>
      </c>
      <c r="C139" s="15" t="s">
        <v>242</v>
      </c>
      <c r="D139" s="16">
        <f t="shared" si="9"/>
        <v>3.3</v>
      </c>
      <c r="E139" s="18">
        <f t="shared" si="10"/>
        <v>3.7</v>
      </c>
      <c r="F139" s="16" t="str">
        <f>IFERROR(VLOOKUP(B139,#REF!,6,FALSE),"")</f>
        <v/>
      </c>
      <c r="G139" s="17">
        <v>192000</v>
      </c>
      <c r="H139" s="17">
        <v>192000</v>
      </c>
      <c r="I139" s="17" t="str">
        <f>IFERROR(VLOOKUP(B139,#REF!,9,FALSE),"")</f>
        <v/>
      </c>
      <c r="J139" s="17">
        <v>90000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90000</v>
      </c>
      <c r="Q139" s="17">
        <v>0</v>
      </c>
      <c r="R139" s="19">
        <v>282000</v>
      </c>
      <c r="S139" s="20">
        <v>11.6</v>
      </c>
      <c r="T139" s="21">
        <v>10.5</v>
      </c>
      <c r="U139" s="19">
        <v>24375</v>
      </c>
      <c r="V139" s="17">
        <v>26957</v>
      </c>
      <c r="W139" s="22">
        <v>1.1000000000000001</v>
      </c>
      <c r="X139" s="23">
        <f t="shared" si="11"/>
        <v>100</v>
      </c>
      <c r="Y139" s="17">
        <v>80106</v>
      </c>
      <c r="Z139" s="17">
        <v>129576</v>
      </c>
      <c r="AA139" s="17">
        <v>113040</v>
      </c>
      <c r="AB139" s="17">
        <v>0</v>
      </c>
      <c r="AC139" s="15" t="s">
        <v>36</v>
      </c>
    </row>
    <row r="140" spans="1:29">
      <c r="A140" s="13" t="str">
        <f t="shared" si="8"/>
        <v>Normal</v>
      </c>
      <c r="B140" s="14" t="s">
        <v>250</v>
      </c>
      <c r="C140" s="15" t="s">
        <v>242</v>
      </c>
      <c r="D140" s="16">
        <f t="shared" si="9"/>
        <v>7.4</v>
      </c>
      <c r="E140" s="18">
        <f t="shared" si="10"/>
        <v>3.3</v>
      </c>
      <c r="F140" s="16" t="str">
        <f>IFERROR(VLOOKUP(B140,#REF!,6,FALSE),"")</f>
        <v/>
      </c>
      <c r="G140" s="17">
        <v>35000</v>
      </c>
      <c r="H140" s="17">
        <v>35000</v>
      </c>
      <c r="I140" s="17" t="str">
        <f>IFERROR(VLOOKUP(B140,#REF!,9,FALSE),"")</f>
        <v/>
      </c>
      <c r="J140" s="17">
        <v>35000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35000</v>
      </c>
      <c r="Q140" s="17">
        <v>0</v>
      </c>
      <c r="R140" s="19">
        <v>70000</v>
      </c>
      <c r="S140" s="20">
        <v>6.6</v>
      </c>
      <c r="T140" s="21">
        <v>14.8</v>
      </c>
      <c r="U140" s="19">
        <v>10625</v>
      </c>
      <c r="V140" s="17">
        <v>4726</v>
      </c>
      <c r="W140" s="22">
        <v>0.4</v>
      </c>
      <c r="X140" s="23">
        <f t="shared" si="11"/>
        <v>50</v>
      </c>
      <c r="Y140" s="17">
        <v>20178</v>
      </c>
      <c r="Z140" s="17">
        <v>41454</v>
      </c>
      <c r="AA140" s="17">
        <v>1080</v>
      </c>
      <c r="AB140" s="17">
        <v>0</v>
      </c>
      <c r="AC140" s="15" t="s">
        <v>36</v>
      </c>
    </row>
    <row r="141" spans="1:29">
      <c r="A141" s="13" t="str">
        <f t="shared" si="8"/>
        <v>ZeroZero</v>
      </c>
      <c r="B141" s="14" t="s">
        <v>251</v>
      </c>
      <c r="C141" s="15" t="s">
        <v>242</v>
      </c>
      <c r="D141" s="16" t="str">
        <f t="shared" si="9"/>
        <v>--</v>
      </c>
      <c r="E141" s="18" t="str">
        <f t="shared" si="10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6000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6000</v>
      </c>
      <c r="Q141" s="17">
        <v>0</v>
      </c>
      <c r="R141" s="19">
        <v>6000</v>
      </c>
      <c r="S141" s="20" t="s">
        <v>34</v>
      </c>
      <c r="T141" s="21" t="s">
        <v>34</v>
      </c>
      <c r="U141" s="19">
        <v>0</v>
      </c>
      <c r="V141" s="17" t="s">
        <v>34</v>
      </c>
      <c r="W141" s="22" t="s">
        <v>35</v>
      </c>
      <c r="X141" s="23" t="str">
        <f t="shared" si="11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36</v>
      </c>
    </row>
    <row r="142" spans="1:29">
      <c r="A142" s="13" t="str">
        <f t="shared" si="8"/>
        <v>Normal</v>
      </c>
      <c r="B142" s="14" t="s">
        <v>252</v>
      </c>
      <c r="C142" s="15" t="s">
        <v>242</v>
      </c>
      <c r="D142" s="16" t="str">
        <f t="shared" si="9"/>
        <v>--</v>
      </c>
      <c r="E142" s="18">
        <f t="shared" si="10"/>
        <v>0.1</v>
      </c>
      <c r="F142" s="16" t="str">
        <f>IFERROR(VLOOKUP(B142,#REF!,6,FALSE),"")</f>
        <v/>
      </c>
      <c r="G142" s="17">
        <v>132000</v>
      </c>
      <c r="H142" s="17">
        <v>132000</v>
      </c>
      <c r="I142" s="17" t="str">
        <f>IFERROR(VLOOKUP(B142,#REF!,9,FALSE),"")</f>
        <v/>
      </c>
      <c r="J142" s="17">
        <v>1700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1700</v>
      </c>
      <c r="Q142" s="17">
        <v>0</v>
      </c>
      <c r="R142" s="19">
        <v>133700</v>
      </c>
      <c r="S142" s="20">
        <v>5</v>
      </c>
      <c r="T142" s="21" t="s">
        <v>34</v>
      </c>
      <c r="U142" s="19">
        <v>27000</v>
      </c>
      <c r="V142" s="17">
        <v>0</v>
      </c>
      <c r="W142" s="22" t="s">
        <v>35</v>
      </c>
      <c r="X142" s="23" t="str">
        <f t="shared" si="11"/>
        <v>E</v>
      </c>
      <c r="Y142" s="17">
        <v>0</v>
      </c>
      <c r="Z142" s="17">
        <v>0</v>
      </c>
      <c r="AA142" s="17">
        <v>0</v>
      </c>
      <c r="AB142" s="17">
        <v>54796</v>
      </c>
      <c r="AC142" s="15" t="s">
        <v>36</v>
      </c>
    </row>
    <row r="143" spans="1:29">
      <c r="A143" s="13" t="str">
        <f t="shared" si="8"/>
        <v>Normal</v>
      </c>
      <c r="B143" s="14" t="s">
        <v>253</v>
      </c>
      <c r="C143" s="15" t="s">
        <v>242</v>
      </c>
      <c r="D143" s="16">
        <f t="shared" si="9"/>
        <v>0</v>
      </c>
      <c r="E143" s="18">
        <f t="shared" si="10"/>
        <v>0</v>
      </c>
      <c r="F143" s="16" t="str">
        <f>IFERROR(VLOOKUP(B143,#REF!,6,FALSE),"")</f>
        <v/>
      </c>
      <c r="G143" s="17">
        <v>354000</v>
      </c>
      <c r="H143" s="17">
        <v>354000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354000</v>
      </c>
      <c r="S143" s="20">
        <v>13.9</v>
      </c>
      <c r="T143" s="21">
        <v>12.2</v>
      </c>
      <c r="U143" s="19">
        <v>25500</v>
      </c>
      <c r="V143" s="17">
        <v>29035</v>
      </c>
      <c r="W143" s="22">
        <v>1.1000000000000001</v>
      </c>
      <c r="X143" s="23">
        <f t="shared" si="11"/>
        <v>100</v>
      </c>
      <c r="Y143" s="17">
        <v>65510</v>
      </c>
      <c r="Z143" s="17">
        <v>195802</v>
      </c>
      <c r="AA143" s="17">
        <v>0</v>
      </c>
      <c r="AB143" s="17">
        <v>0</v>
      </c>
      <c r="AC143" s="15" t="s">
        <v>36</v>
      </c>
    </row>
    <row r="144" spans="1:29">
      <c r="A144" s="13" t="str">
        <f t="shared" si="8"/>
        <v>ZeroZero</v>
      </c>
      <c r="B144" s="14" t="s">
        <v>254</v>
      </c>
      <c r="C144" s="15" t="s">
        <v>255</v>
      </c>
      <c r="D144" s="16" t="str">
        <f t="shared" si="9"/>
        <v>--</v>
      </c>
      <c r="E144" s="18" t="str">
        <f t="shared" si="10"/>
        <v>前八週無拉料</v>
      </c>
      <c r="F144" s="16" t="str">
        <f>IFERROR(VLOOKUP(B144,#REF!,6,FALSE),"")</f>
        <v/>
      </c>
      <c r="G144" s="17">
        <v>8456</v>
      </c>
      <c r="H144" s="17">
        <v>8456</v>
      </c>
      <c r="I144" s="17" t="str">
        <f>IFERROR(VLOOKUP(B144,#REF!,9,FALSE),"")</f>
        <v/>
      </c>
      <c r="J144" s="17">
        <v>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0</v>
      </c>
      <c r="Q144" s="17">
        <v>0</v>
      </c>
      <c r="R144" s="19">
        <v>8456</v>
      </c>
      <c r="S144" s="20" t="s">
        <v>34</v>
      </c>
      <c r="T144" s="21" t="s">
        <v>34</v>
      </c>
      <c r="U144" s="19">
        <v>0</v>
      </c>
      <c r="V144" s="17" t="s">
        <v>34</v>
      </c>
      <c r="W144" s="22" t="s">
        <v>35</v>
      </c>
      <c r="X144" s="23" t="str">
        <f t="shared" si="11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36</v>
      </c>
    </row>
    <row r="145" spans="1:29">
      <c r="A145" s="13" t="str">
        <f t="shared" si="8"/>
        <v>ZeroZero</v>
      </c>
      <c r="B145" s="14" t="s">
        <v>256</v>
      </c>
      <c r="C145" s="15" t="s">
        <v>255</v>
      </c>
      <c r="D145" s="16" t="str">
        <f t="shared" si="9"/>
        <v>--</v>
      </c>
      <c r="E145" s="18" t="str">
        <f t="shared" si="10"/>
        <v>前八週無拉料</v>
      </c>
      <c r="F145" s="16" t="str">
        <f>IFERROR(VLOOKUP(B145,#REF!,6,FALSE),"")</f>
        <v/>
      </c>
      <c r="G145" s="17">
        <v>4228</v>
      </c>
      <c r="H145" s="17">
        <v>4228</v>
      </c>
      <c r="I145" s="17" t="str">
        <f>IFERROR(VLOOKUP(B145,#REF!,9,FALSE),"")</f>
        <v/>
      </c>
      <c r="J145" s="17">
        <v>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0</v>
      </c>
      <c r="R145" s="19">
        <v>4228</v>
      </c>
      <c r="S145" s="20" t="s">
        <v>34</v>
      </c>
      <c r="T145" s="21" t="s">
        <v>34</v>
      </c>
      <c r="U145" s="19">
        <v>0</v>
      </c>
      <c r="V145" s="17" t="s">
        <v>34</v>
      </c>
      <c r="W145" s="22" t="s">
        <v>35</v>
      </c>
      <c r="X145" s="23" t="str">
        <f t="shared" si="11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36</v>
      </c>
    </row>
    <row r="146" spans="1:29">
      <c r="A146" s="13" t="str">
        <f t="shared" si="8"/>
        <v>Normal</v>
      </c>
      <c r="B146" s="14" t="s">
        <v>257</v>
      </c>
      <c r="C146" s="15" t="s">
        <v>255</v>
      </c>
      <c r="D146" s="16" t="str">
        <f t="shared" si="9"/>
        <v>--</v>
      </c>
      <c r="E146" s="18">
        <f t="shared" si="10"/>
        <v>0</v>
      </c>
      <c r="F146" s="16" t="str">
        <f>IFERROR(VLOOKUP(B146,#REF!,6,FALSE),"")</f>
        <v/>
      </c>
      <c r="G146" s="17">
        <v>596</v>
      </c>
      <c r="H146" s="17">
        <v>596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596</v>
      </c>
      <c r="S146" s="20">
        <v>5.0999999999999996</v>
      </c>
      <c r="T146" s="21" t="s">
        <v>34</v>
      </c>
      <c r="U146" s="19">
        <v>116</v>
      </c>
      <c r="V146" s="17" t="s">
        <v>34</v>
      </c>
      <c r="W146" s="22" t="s">
        <v>35</v>
      </c>
      <c r="X146" s="23" t="str">
        <f t="shared" si="11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36</v>
      </c>
    </row>
    <row r="147" spans="1:29">
      <c r="A147" s="13" t="str">
        <f t="shared" si="8"/>
        <v>Normal</v>
      </c>
      <c r="B147" s="14" t="s">
        <v>258</v>
      </c>
      <c r="C147" s="15" t="s">
        <v>255</v>
      </c>
      <c r="D147" s="16" t="str">
        <f t="shared" si="9"/>
        <v>--</v>
      </c>
      <c r="E147" s="18">
        <f t="shared" si="10"/>
        <v>0</v>
      </c>
      <c r="F147" s="16" t="str">
        <f>IFERROR(VLOOKUP(B147,#REF!,6,FALSE),"")</f>
        <v/>
      </c>
      <c r="G147" s="17">
        <v>712</v>
      </c>
      <c r="H147" s="17">
        <v>712</v>
      </c>
      <c r="I147" s="17" t="str">
        <f>IFERROR(VLOOKUP(B147,#REF!,9,FALSE),"")</f>
        <v/>
      </c>
      <c r="J147" s="17">
        <v>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0</v>
      </c>
      <c r="R147" s="19">
        <v>712</v>
      </c>
      <c r="S147" s="20">
        <v>14.8</v>
      </c>
      <c r="T147" s="21" t="s">
        <v>34</v>
      </c>
      <c r="U147" s="19">
        <v>48</v>
      </c>
      <c r="V147" s="17" t="s">
        <v>34</v>
      </c>
      <c r="W147" s="22" t="s">
        <v>35</v>
      </c>
      <c r="X147" s="23" t="str">
        <f t="shared" si="11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36</v>
      </c>
    </row>
    <row r="148" spans="1:29">
      <c r="A148" s="13" t="str">
        <f t="shared" si="8"/>
        <v>Normal</v>
      </c>
      <c r="B148" s="14" t="s">
        <v>259</v>
      </c>
      <c r="C148" s="15" t="s">
        <v>255</v>
      </c>
      <c r="D148" s="16" t="str">
        <f t="shared" si="9"/>
        <v>--</v>
      </c>
      <c r="E148" s="18">
        <f t="shared" si="10"/>
        <v>0</v>
      </c>
      <c r="F148" s="16" t="str">
        <f>IFERROR(VLOOKUP(B148,#REF!,6,FALSE),"")</f>
        <v/>
      </c>
      <c r="G148" s="17">
        <v>1481</v>
      </c>
      <c r="H148" s="17">
        <v>1481</v>
      </c>
      <c r="I148" s="17" t="str">
        <f>IFERROR(VLOOKUP(B148,#REF!,9,FALSE),"")</f>
        <v/>
      </c>
      <c r="J148" s="17">
        <v>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0</v>
      </c>
      <c r="Q148" s="17">
        <v>0</v>
      </c>
      <c r="R148" s="19">
        <v>1481</v>
      </c>
      <c r="S148" s="20">
        <v>11.8</v>
      </c>
      <c r="T148" s="21" t="s">
        <v>34</v>
      </c>
      <c r="U148" s="19">
        <v>125</v>
      </c>
      <c r="V148" s="17" t="s">
        <v>34</v>
      </c>
      <c r="W148" s="22" t="s">
        <v>35</v>
      </c>
      <c r="X148" s="23" t="str">
        <f t="shared" si="11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36</v>
      </c>
    </row>
    <row r="149" spans="1:29">
      <c r="A149" s="13" t="str">
        <f t="shared" si="8"/>
        <v>Normal</v>
      </c>
      <c r="B149" s="14" t="s">
        <v>260</v>
      </c>
      <c r="C149" s="15" t="s">
        <v>255</v>
      </c>
      <c r="D149" s="16" t="str">
        <f t="shared" si="9"/>
        <v>--</v>
      </c>
      <c r="E149" s="18">
        <f t="shared" si="10"/>
        <v>0</v>
      </c>
      <c r="F149" s="16" t="str">
        <f>IFERROR(VLOOKUP(B149,#REF!,6,FALSE),"")</f>
        <v/>
      </c>
      <c r="G149" s="17">
        <v>500</v>
      </c>
      <c r="H149" s="17">
        <v>500</v>
      </c>
      <c r="I149" s="17" t="str">
        <f>IFERROR(VLOOKUP(B149,#REF!,9,FALSE),"")</f>
        <v/>
      </c>
      <c r="J149" s="17">
        <v>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0</v>
      </c>
      <c r="Q149" s="17">
        <v>0</v>
      </c>
      <c r="R149" s="19">
        <v>500</v>
      </c>
      <c r="S149" s="20">
        <v>0.4</v>
      </c>
      <c r="T149" s="21" t="s">
        <v>34</v>
      </c>
      <c r="U149" s="19">
        <v>1250</v>
      </c>
      <c r="V149" s="17" t="s">
        <v>34</v>
      </c>
      <c r="W149" s="22" t="s">
        <v>35</v>
      </c>
      <c r="X149" s="23" t="str">
        <f t="shared" si="11"/>
        <v>E</v>
      </c>
      <c r="Y149" s="17">
        <v>0</v>
      </c>
      <c r="Z149" s="17">
        <v>0</v>
      </c>
      <c r="AA149" s="17">
        <v>0</v>
      </c>
      <c r="AB149" s="17">
        <v>0</v>
      </c>
      <c r="AC149" s="15" t="s">
        <v>36</v>
      </c>
    </row>
    <row r="150" spans="1:29">
      <c r="A150" s="13" t="str">
        <f t="shared" si="8"/>
        <v>Normal</v>
      </c>
      <c r="B150" s="14" t="s">
        <v>261</v>
      </c>
      <c r="C150" s="15" t="s">
        <v>255</v>
      </c>
      <c r="D150" s="16" t="str">
        <f t="shared" si="9"/>
        <v>--</v>
      </c>
      <c r="E150" s="18">
        <f t="shared" si="10"/>
        <v>0</v>
      </c>
      <c r="F150" s="16" t="str">
        <f>IFERROR(VLOOKUP(B150,#REF!,6,FALSE),"")</f>
        <v/>
      </c>
      <c r="G150" s="17">
        <v>0</v>
      </c>
      <c r="H150" s="17">
        <v>0</v>
      </c>
      <c r="I150" s="17" t="str">
        <f>IFERROR(VLOOKUP(B150,#REF!,9,FALSE),"")</f>
        <v/>
      </c>
      <c r="J150" s="17">
        <v>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0</v>
      </c>
      <c r="Q150" s="17">
        <v>0</v>
      </c>
      <c r="R150" s="19">
        <v>0</v>
      </c>
      <c r="S150" s="20">
        <v>0</v>
      </c>
      <c r="T150" s="21" t="s">
        <v>34</v>
      </c>
      <c r="U150" s="19">
        <v>375</v>
      </c>
      <c r="V150" s="17" t="s">
        <v>34</v>
      </c>
      <c r="W150" s="22" t="s">
        <v>35</v>
      </c>
      <c r="X150" s="23" t="str">
        <f t="shared" si="11"/>
        <v>E</v>
      </c>
      <c r="Y150" s="17">
        <v>0</v>
      </c>
      <c r="Z150" s="17">
        <v>0</v>
      </c>
      <c r="AA150" s="17">
        <v>0</v>
      </c>
      <c r="AB150" s="17">
        <v>0</v>
      </c>
      <c r="AC150" s="15" t="s">
        <v>36</v>
      </c>
    </row>
    <row r="151" spans="1:29">
      <c r="A151" s="13" t="str">
        <f t="shared" si="8"/>
        <v>ZeroZero</v>
      </c>
      <c r="B151" s="14" t="s">
        <v>262</v>
      </c>
      <c r="C151" s="15" t="s">
        <v>255</v>
      </c>
      <c r="D151" s="16" t="str">
        <f t="shared" si="9"/>
        <v>--</v>
      </c>
      <c r="E151" s="18" t="str">
        <f t="shared" si="10"/>
        <v>前八週無拉料</v>
      </c>
      <c r="F151" s="16" t="str">
        <f>IFERROR(VLOOKUP(B151,#REF!,6,FALSE),"")</f>
        <v/>
      </c>
      <c r="G151" s="17">
        <v>1220</v>
      </c>
      <c r="H151" s="17">
        <v>1220</v>
      </c>
      <c r="I151" s="17" t="str">
        <f>IFERROR(VLOOKUP(B151,#REF!,9,FALSE),"")</f>
        <v/>
      </c>
      <c r="J151" s="17">
        <v>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0</v>
      </c>
      <c r="R151" s="19">
        <v>1220</v>
      </c>
      <c r="S151" s="20" t="s">
        <v>34</v>
      </c>
      <c r="T151" s="21" t="s">
        <v>34</v>
      </c>
      <c r="U151" s="19">
        <v>0</v>
      </c>
      <c r="V151" s="17" t="s">
        <v>34</v>
      </c>
      <c r="W151" s="22" t="s">
        <v>35</v>
      </c>
      <c r="X151" s="23" t="str">
        <f t="shared" si="11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36</v>
      </c>
    </row>
    <row r="152" spans="1:29">
      <c r="A152" s="13" t="str">
        <f t="shared" si="8"/>
        <v>ZeroZero</v>
      </c>
      <c r="B152" s="14" t="s">
        <v>263</v>
      </c>
      <c r="C152" s="15" t="s">
        <v>255</v>
      </c>
      <c r="D152" s="16" t="str">
        <f t="shared" si="9"/>
        <v>--</v>
      </c>
      <c r="E152" s="18" t="str">
        <f t="shared" si="10"/>
        <v>前八週無拉料</v>
      </c>
      <c r="F152" s="16" t="str">
        <f>IFERROR(VLOOKUP(B152,#REF!,6,FALSE),"")</f>
        <v/>
      </c>
      <c r="G152" s="17">
        <v>1204</v>
      </c>
      <c r="H152" s="17">
        <v>1204</v>
      </c>
      <c r="I152" s="17" t="str">
        <f>IFERROR(VLOOKUP(B152,#REF!,9,FALSE),"")</f>
        <v/>
      </c>
      <c r="J152" s="17">
        <v>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0</v>
      </c>
      <c r="R152" s="19">
        <v>1204</v>
      </c>
      <c r="S152" s="20" t="s">
        <v>34</v>
      </c>
      <c r="T152" s="21" t="s">
        <v>34</v>
      </c>
      <c r="U152" s="19">
        <v>0</v>
      </c>
      <c r="V152" s="17" t="s">
        <v>34</v>
      </c>
      <c r="W152" s="22" t="s">
        <v>35</v>
      </c>
      <c r="X152" s="23" t="str">
        <f t="shared" si="11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36</v>
      </c>
    </row>
    <row r="153" spans="1:29">
      <c r="A153" s="13" t="str">
        <f t="shared" si="8"/>
        <v>OverStock</v>
      </c>
      <c r="B153" s="14" t="s">
        <v>264</v>
      </c>
      <c r="C153" s="15" t="s">
        <v>255</v>
      </c>
      <c r="D153" s="16" t="str">
        <f t="shared" si="9"/>
        <v>--</v>
      </c>
      <c r="E153" s="18">
        <f t="shared" si="10"/>
        <v>0</v>
      </c>
      <c r="F153" s="16" t="str">
        <f>IFERROR(VLOOKUP(B153,#REF!,6,FALSE),"")</f>
        <v/>
      </c>
      <c r="G153" s="17">
        <v>583</v>
      </c>
      <c r="H153" s="17">
        <v>583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583</v>
      </c>
      <c r="S153" s="20">
        <v>32.4</v>
      </c>
      <c r="T153" s="21" t="s">
        <v>34</v>
      </c>
      <c r="U153" s="19">
        <v>18</v>
      </c>
      <c r="V153" s="17" t="s">
        <v>34</v>
      </c>
      <c r="W153" s="22" t="s">
        <v>35</v>
      </c>
      <c r="X153" s="23" t="str">
        <f t="shared" si="11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36</v>
      </c>
    </row>
    <row r="154" spans="1:29">
      <c r="A154" s="13" t="str">
        <f t="shared" si="8"/>
        <v>Normal</v>
      </c>
      <c r="B154" s="14" t="s">
        <v>265</v>
      </c>
      <c r="C154" s="15" t="s">
        <v>255</v>
      </c>
      <c r="D154" s="16" t="str">
        <f t="shared" si="9"/>
        <v>--</v>
      </c>
      <c r="E154" s="18">
        <f t="shared" si="10"/>
        <v>0</v>
      </c>
      <c r="F154" s="16" t="str">
        <f>IFERROR(VLOOKUP(B154,#REF!,6,FALSE),"")</f>
        <v/>
      </c>
      <c r="G154" s="17">
        <v>157</v>
      </c>
      <c r="H154" s="17">
        <v>157</v>
      </c>
      <c r="I154" s="17" t="str">
        <f>IFERROR(VLOOKUP(B154,#REF!,9,FALSE),"")</f>
        <v/>
      </c>
      <c r="J154" s="17">
        <v>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0</v>
      </c>
      <c r="Q154" s="17">
        <v>0</v>
      </c>
      <c r="R154" s="19">
        <v>157</v>
      </c>
      <c r="S154" s="20">
        <v>8.6999999999999993</v>
      </c>
      <c r="T154" s="21" t="s">
        <v>34</v>
      </c>
      <c r="U154" s="19">
        <v>18</v>
      </c>
      <c r="V154" s="17" t="s">
        <v>34</v>
      </c>
      <c r="W154" s="22" t="s">
        <v>35</v>
      </c>
      <c r="X154" s="23" t="str">
        <f t="shared" si="11"/>
        <v>E</v>
      </c>
      <c r="Y154" s="17">
        <v>0</v>
      </c>
      <c r="Z154" s="17">
        <v>0</v>
      </c>
      <c r="AA154" s="17">
        <v>0</v>
      </c>
      <c r="AB154" s="17">
        <v>0</v>
      </c>
      <c r="AC154" s="15" t="s">
        <v>36</v>
      </c>
    </row>
    <row r="155" spans="1:29">
      <c r="A155" s="13" t="str">
        <f t="shared" si="8"/>
        <v>Normal</v>
      </c>
      <c r="B155" s="14" t="s">
        <v>266</v>
      </c>
      <c r="C155" s="15" t="s">
        <v>255</v>
      </c>
      <c r="D155" s="16" t="str">
        <f t="shared" si="9"/>
        <v>--</v>
      </c>
      <c r="E155" s="18">
        <f t="shared" si="10"/>
        <v>0</v>
      </c>
      <c r="F155" s="16" t="str">
        <f>IFERROR(VLOOKUP(B155,#REF!,6,FALSE),"")</f>
        <v/>
      </c>
      <c r="G155" s="17">
        <v>10</v>
      </c>
      <c r="H155" s="17">
        <v>10</v>
      </c>
      <c r="I155" s="17" t="str">
        <f>IFERROR(VLOOKUP(B155,#REF!,9,FALSE),"")</f>
        <v/>
      </c>
      <c r="J155" s="17">
        <v>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0</v>
      </c>
      <c r="Q155" s="17">
        <v>0</v>
      </c>
      <c r="R155" s="19">
        <v>10</v>
      </c>
      <c r="S155" s="20">
        <v>0.6</v>
      </c>
      <c r="T155" s="21" t="s">
        <v>34</v>
      </c>
      <c r="U155" s="19">
        <v>18</v>
      </c>
      <c r="V155" s="17" t="s">
        <v>34</v>
      </c>
      <c r="W155" s="22" t="s">
        <v>35</v>
      </c>
      <c r="X155" s="23" t="str">
        <f t="shared" si="11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36</v>
      </c>
    </row>
    <row r="156" spans="1:29">
      <c r="A156" s="13" t="str">
        <f t="shared" si="8"/>
        <v>ZeroZero</v>
      </c>
      <c r="B156" s="14" t="s">
        <v>267</v>
      </c>
      <c r="C156" s="15" t="s">
        <v>255</v>
      </c>
      <c r="D156" s="16" t="str">
        <f t="shared" si="9"/>
        <v>--</v>
      </c>
      <c r="E156" s="18" t="str">
        <f t="shared" si="10"/>
        <v>前八週無拉料</v>
      </c>
      <c r="F156" s="16" t="str">
        <f>IFERROR(VLOOKUP(B156,#REF!,6,FALSE),"")</f>
        <v/>
      </c>
      <c r="G156" s="17">
        <v>176</v>
      </c>
      <c r="H156" s="17">
        <v>176</v>
      </c>
      <c r="I156" s="17" t="str">
        <f>IFERROR(VLOOKUP(B156,#REF!,9,FALSE),"")</f>
        <v/>
      </c>
      <c r="J156" s="17">
        <v>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0</v>
      </c>
      <c r="Q156" s="17">
        <v>0</v>
      </c>
      <c r="R156" s="19">
        <v>176</v>
      </c>
      <c r="S156" s="20" t="s">
        <v>34</v>
      </c>
      <c r="T156" s="21" t="s">
        <v>34</v>
      </c>
      <c r="U156" s="19">
        <v>0</v>
      </c>
      <c r="V156" s="17" t="s">
        <v>34</v>
      </c>
      <c r="W156" s="22" t="s">
        <v>35</v>
      </c>
      <c r="X156" s="23" t="str">
        <f t="shared" si="11"/>
        <v>E</v>
      </c>
      <c r="Y156" s="17">
        <v>0</v>
      </c>
      <c r="Z156" s="17">
        <v>0</v>
      </c>
      <c r="AA156" s="17">
        <v>0</v>
      </c>
      <c r="AB156" s="17">
        <v>0</v>
      </c>
      <c r="AC156" s="15" t="s">
        <v>36</v>
      </c>
    </row>
    <row r="157" spans="1:29">
      <c r="A157" s="13" t="str">
        <f t="shared" si="8"/>
        <v>FCST</v>
      </c>
      <c r="B157" s="14" t="s">
        <v>130</v>
      </c>
      <c r="C157" s="15" t="s">
        <v>131</v>
      </c>
      <c r="D157" s="16">
        <f t="shared" si="9"/>
        <v>2.6</v>
      </c>
      <c r="E157" s="18" t="str">
        <f t="shared" si="10"/>
        <v>前八週無拉料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441000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0</v>
      </c>
      <c r="Q157" s="17">
        <v>441000</v>
      </c>
      <c r="R157" s="19">
        <v>441000</v>
      </c>
      <c r="S157" s="20" t="s">
        <v>34</v>
      </c>
      <c r="T157" s="21">
        <v>2.6</v>
      </c>
      <c r="U157" s="19">
        <v>0</v>
      </c>
      <c r="V157" s="17">
        <v>168415</v>
      </c>
      <c r="W157" s="22" t="s">
        <v>79</v>
      </c>
      <c r="X157" s="23" t="str">
        <f t="shared" si="11"/>
        <v>F</v>
      </c>
      <c r="Y157" s="17">
        <v>9478</v>
      </c>
      <c r="Z157" s="17">
        <v>598161</v>
      </c>
      <c r="AA157" s="17">
        <v>630380</v>
      </c>
      <c r="AB157" s="17">
        <v>287191</v>
      </c>
      <c r="AC157" s="15" t="s">
        <v>36</v>
      </c>
    </row>
    <row r="158" spans="1:29">
      <c r="A158" s="13" t="str">
        <f t="shared" si="8"/>
        <v>ZeroZero</v>
      </c>
      <c r="B158" s="14" t="s">
        <v>132</v>
      </c>
      <c r="C158" s="15" t="s">
        <v>131</v>
      </c>
      <c r="D158" s="16" t="str">
        <f t="shared" si="9"/>
        <v>--</v>
      </c>
      <c r="E158" s="18" t="str">
        <f t="shared" si="10"/>
        <v>前八週無拉料</v>
      </c>
      <c r="F158" s="16" t="str">
        <f>IFERROR(VLOOKUP(B158,#REF!,6,FALSE),"")</f>
        <v/>
      </c>
      <c r="G158" s="17">
        <v>42000</v>
      </c>
      <c r="H158" s="17">
        <v>30000</v>
      </c>
      <c r="I158" s="17" t="str">
        <f>IFERROR(VLOOKUP(B158,#REF!,9,FALSE),"")</f>
        <v/>
      </c>
      <c r="J158" s="17">
        <v>30000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30000</v>
      </c>
      <c r="Q158" s="17">
        <v>0</v>
      </c>
      <c r="R158" s="19">
        <v>72000</v>
      </c>
      <c r="S158" s="20" t="s">
        <v>34</v>
      </c>
      <c r="T158" s="21" t="s">
        <v>34</v>
      </c>
      <c r="U158" s="19">
        <v>0</v>
      </c>
      <c r="V158" s="17" t="s">
        <v>34</v>
      </c>
      <c r="W158" s="22" t="s">
        <v>35</v>
      </c>
      <c r="X158" s="23" t="str">
        <f t="shared" si="11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36</v>
      </c>
    </row>
    <row r="159" spans="1:29">
      <c r="A159" s="13" t="str">
        <f t="shared" si="8"/>
        <v>Normal</v>
      </c>
      <c r="B159" s="14" t="s">
        <v>133</v>
      </c>
      <c r="C159" s="15" t="s">
        <v>131</v>
      </c>
      <c r="D159" s="16" t="str">
        <f t="shared" si="9"/>
        <v>--</v>
      </c>
      <c r="E159" s="18">
        <f t="shared" si="10"/>
        <v>4.0999999999999996</v>
      </c>
      <c r="F159" s="16" t="str">
        <f>IFERROR(VLOOKUP(B159,#REF!,6,FALSE),"")</f>
        <v/>
      </c>
      <c r="G159" s="17">
        <v>288000</v>
      </c>
      <c r="H159" s="17">
        <v>180000</v>
      </c>
      <c r="I159" s="17" t="str">
        <f>IFERROR(VLOOKUP(B159,#REF!,9,FALSE),"")</f>
        <v/>
      </c>
      <c r="J159" s="17">
        <v>204000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204000</v>
      </c>
      <c r="Q159" s="17">
        <v>0</v>
      </c>
      <c r="R159" s="19">
        <v>492000</v>
      </c>
      <c r="S159" s="20">
        <v>9.9</v>
      </c>
      <c r="T159" s="21" t="s">
        <v>34</v>
      </c>
      <c r="U159" s="19">
        <v>49500</v>
      </c>
      <c r="V159" s="17" t="s">
        <v>34</v>
      </c>
      <c r="W159" s="22" t="s">
        <v>35</v>
      </c>
      <c r="X159" s="23" t="str">
        <f t="shared" si="11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36</v>
      </c>
    </row>
    <row r="160" spans="1:29">
      <c r="A160" s="13" t="str">
        <f t="shared" si="8"/>
        <v>Normal</v>
      </c>
      <c r="B160" s="14" t="s">
        <v>134</v>
      </c>
      <c r="C160" s="15" t="s">
        <v>131</v>
      </c>
      <c r="D160" s="16" t="str">
        <f t="shared" si="9"/>
        <v>--</v>
      </c>
      <c r="E160" s="18">
        <f t="shared" si="10"/>
        <v>4.8</v>
      </c>
      <c r="F160" s="16" t="str">
        <f>IFERROR(VLOOKUP(B160,#REF!,6,FALSE),"")</f>
        <v/>
      </c>
      <c r="G160" s="17">
        <v>549000</v>
      </c>
      <c r="H160" s="17">
        <v>450000</v>
      </c>
      <c r="I160" s="17" t="str">
        <f>IFERROR(VLOOKUP(B160,#REF!,9,FALSE),"")</f>
        <v/>
      </c>
      <c r="J160" s="17">
        <v>294000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294000</v>
      </c>
      <c r="Q160" s="17">
        <v>0</v>
      </c>
      <c r="R160" s="19">
        <v>843000</v>
      </c>
      <c r="S160" s="20">
        <v>13.7</v>
      </c>
      <c r="T160" s="21" t="s">
        <v>34</v>
      </c>
      <c r="U160" s="19">
        <v>61500</v>
      </c>
      <c r="V160" s="17" t="s">
        <v>34</v>
      </c>
      <c r="W160" s="22" t="s">
        <v>35</v>
      </c>
      <c r="X160" s="23" t="str">
        <f t="shared" si="11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36</v>
      </c>
    </row>
    <row r="161" spans="1:29">
      <c r="A161" s="13" t="str">
        <f t="shared" si="8"/>
        <v>Normal</v>
      </c>
      <c r="B161" s="14" t="s">
        <v>135</v>
      </c>
      <c r="C161" s="15" t="s">
        <v>131</v>
      </c>
      <c r="D161" s="16" t="str">
        <f t="shared" si="9"/>
        <v>--</v>
      </c>
      <c r="E161" s="18">
        <f t="shared" si="10"/>
        <v>0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0</v>
      </c>
      <c r="S161" s="20">
        <v>0</v>
      </c>
      <c r="T161" s="21" t="s">
        <v>34</v>
      </c>
      <c r="U161" s="19">
        <v>30625</v>
      </c>
      <c r="V161" s="17" t="s">
        <v>34</v>
      </c>
      <c r="W161" s="22" t="s">
        <v>35</v>
      </c>
      <c r="X161" s="23" t="str">
        <f t="shared" si="11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36</v>
      </c>
    </row>
    <row r="162" spans="1:29">
      <c r="A162" s="13" t="str">
        <f t="shared" si="8"/>
        <v>Normal</v>
      </c>
      <c r="B162" s="14" t="s">
        <v>136</v>
      </c>
      <c r="C162" s="15" t="s">
        <v>131</v>
      </c>
      <c r="D162" s="16" t="str">
        <f t="shared" si="9"/>
        <v>--</v>
      </c>
      <c r="E162" s="18">
        <f t="shared" si="10"/>
        <v>0</v>
      </c>
      <c r="F162" s="16" t="str">
        <f>IFERROR(VLOOKUP(B162,#REF!,6,FALSE),"")</f>
        <v/>
      </c>
      <c r="G162" s="17">
        <v>76000</v>
      </c>
      <c r="H162" s="17">
        <v>16000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76000</v>
      </c>
      <c r="S162" s="20">
        <v>13.8</v>
      </c>
      <c r="T162" s="21" t="s">
        <v>34</v>
      </c>
      <c r="U162" s="19">
        <v>5500</v>
      </c>
      <c r="V162" s="17" t="s">
        <v>34</v>
      </c>
      <c r="W162" s="22" t="s">
        <v>35</v>
      </c>
      <c r="X162" s="23" t="str">
        <f t="shared" si="11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36</v>
      </c>
    </row>
    <row r="163" spans="1:29">
      <c r="A163" s="13" t="str">
        <f t="shared" si="8"/>
        <v>Normal</v>
      </c>
      <c r="B163" s="14" t="s">
        <v>137</v>
      </c>
      <c r="C163" s="15" t="s">
        <v>131</v>
      </c>
      <c r="D163" s="16" t="str">
        <f t="shared" si="9"/>
        <v>--</v>
      </c>
      <c r="E163" s="18">
        <f t="shared" si="10"/>
        <v>4.0999999999999996</v>
      </c>
      <c r="F163" s="16" t="str">
        <f>IFERROR(VLOOKUP(B163,#REF!,6,FALSE),"")</f>
        <v/>
      </c>
      <c r="G163" s="17">
        <v>1399500</v>
      </c>
      <c r="H163" s="17">
        <v>1201500</v>
      </c>
      <c r="I163" s="17" t="str">
        <f>IFERROR(VLOOKUP(B163,#REF!,9,FALSE),"")</f>
        <v/>
      </c>
      <c r="J163" s="17">
        <v>315000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315000</v>
      </c>
      <c r="Q163" s="17">
        <v>0</v>
      </c>
      <c r="R163" s="19">
        <v>1714500</v>
      </c>
      <c r="S163" s="20">
        <v>22.1</v>
      </c>
      <c r="T163" s="21" t="s">
        <v>34</v>
      </c>
      <c r="U163" s="19">
        <v>77625</v>
      </c>
      <c r="V163" s="17" t="s">
        <v>34</v>
      </c>
      <c r="W163" s="22" t="s">
        <v>35</v>
      </c>
      <c r="X163" s="23" t="str">
        <f t="shared" si="11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36</v>
      </c>
    </row>
    <row r="164" spans="1:29">
      <c r="A164" s="13" t="str">
        <f t="shared" si="8"/>
        <v>Normal</v>
      </c>
      <c r="B164" s="14" t="s">
        <v>138</v>
      </c>
      <c r="C164" s="15" t="s">
        <v>131</v>
      </c>
      <c r="D164" s="16" t="str">
        <f t="shared" si="9"/>
        <v>--</v>
      </c>
      <c r="E164" s="18">
        <f t="shared" si="10"/>
        <v>0</v>
      </c>
      <c r="F164" s="16" t="str">
        <f>IFERROR(VLOOKUP(B164,#REF!,6,FALSE),"")</f>
        <v/>
      </c>
      <c r="G164" s="17">
        <v>31500</v>
      </c>
      <c r="H164" s="17">
        <v>31500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31500</v>
      </c>
      <c r="S164" s="20">
        <v>9.3000000000000007</v>
      </c>
      <c r="T164" s="21" t="s">
        <v>34</v>
      </c>
      <c r="U164" s="19">
        <v>3375</v>
      </c>
      <c r="V164" s="17" t="s">
        <v>34</v>
      </c>
      <c r="W164" s="22" t="s">
        <v>35</v>
      </c>
      <c r="X164" s="23" t="str">
        <f t="shared" si="11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36</v>
      </c>
    </row>
    <row r="165" spans="1:29">
      <c r="A165" s="13" t="str">
        <f t="shared" si="8"/>
        <v>ZeroZero</v>
      </c>
      <c r="B165" s="14" t="s">
        <v>139</v>
      </c>
      <c r="C165" s="15" t="s">
        <v>131</v>
      </c>
      <c r="D165" s="16" t="str">
        <f t="shared" si="9"/>
        <v>--</v>
      </c>
      <c r="E165" s="18" t="str">
        <f t="shared" si="10"/>
        <v>前八週無拉料</v>
      </c>
      <c r="F165" s="16" t="str">
        <f>IFERROR(VLOOKUP(B165,#REF!,6,FALSE),"")</f>
        <v/>
      </c>
      <c r="G165" s="17">
        <v>130000</v>
      </c>
      <c r="H165" s="17">
        <v>60000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130000</v>
      </c>
      <c r="S165" s="20" t="s">
        <v>34</v>
      </c>
      <c r="T165" s="21" t="s">
        <v>34</v>
      </c>
      <c r="U165" s="19">
        <v>0</v>
      </c>
      <c r="V165" s="17" t="s">
        <v>34</v>
      </c>
      <c r="W165" s="22" t="s">
        <v>35</v>
      </c>
      <c r="X165" s="23" t="str">
        <f t="shared" si="11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36</v>
      </c>
    </row>
    <row r="166" spans="1:29">
      <c r="A166" s="13" t="str">
        <f t="shared" si="8"/>
        <v>Normal</v>
      </c>
      <c r="B166" s="14" t="s">
        <v>140</v>
      </c>
      <c r="C166" s="15" t="s">
        <v>131</v>
      </c>
      <c r="D166" s="16" t="str">
        <f t="shared" si="9"/>
        <v>--</v>
      </c>
      <c r="E166" s="18">
        <f t="shared" si="10"/>
        <v>8</v>
      </c>
      <c r="F166" s="16" t="str">
        <f>IFERROR(VLOOKUP(B166,#REF!,6,FALSE),"")</f>
        <v/>
      </c>
      <c r="G166" s="17">
        <v>792000</v>
      </c>
      <c r="H166" s="17">
        <v>693000</v>
      </c>
      <c r="I166" s="17" t="str">
        <f>IFERROR(VLOOKUP(B166,#REF!,9,FALSE),"")</f>
        <v/>
      </c>
      <c r="J166" s="17">
        <v>621000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621000</v>
      </c>
      <c r="Q166" s="17">
        <v>0</v>
      </c>
      <c r="R166" s="19">
        <v>1413000</v>
      </c>
      <c r="S166" s="20">
        <v>18.2</v>
      </c>
      <c r="T166" s="21" t="s">
        <v>34</v>
      </c>
      <c r="U166" s="19">
        <v>77625</v>
      </c>
      <c r="V166" s="17" t="s">
        <v>34</v>
      </c>
      <c r="W166" s="22" t="s">
        <v>35</v>
      </c>
      <c r="X166" s="23" t="str">
        <f t="shared" si="11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36</v>
      </c>
    </row>
    <row r="167" spans="1:29">
      <c r="A167" s="13" t="str">
        <f t="shared" si="8"/>
        <v>ZeroZero</v>
      </c>
      <c r="B167" s="14" t="s">
        <v>141</v>
      </c>
      <c r="C167" s="15" t="s">
        <v>131</v>
      </c>
      <c r="D167" s="16" t="str">
        <f t="shared" si="9"/>
        <v>--</v>
      </c>
      <c r="E167" s="18" t="str">
        <f t="shared" si="10"/>
        <v>前八週無拉料</v>
      </c>
      <c r="F167" s="16" t="str">
        <f>IFERROR(VLOOKUP(B167,#REF!,6,FALSE),"")</f>
        <v/>
      </c>
      <c r="G167" s="17">
        <v>33000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33000</v>
      </c>
      <c r="S167" s="20" t="s">
        <v>34</v>
      </c>
      <c r="T167" s="21" t="s">
        <v>34</v>
      </c>
      <c r="U167" s="19">
        <v>0</v>
      </c>
      <c r="V167" s="17" t="s">
        <v>34</v>
      </c>
      <c r="W167" s="22" t="s">
        <v>35</v>
      </c>
      <c r="X167" s="23" t="str">
        <f t="shared" si="11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36</v>
      </c>
    </row>
    <row r="168" spans="1:29">
      <c r="A168" s="13" t="str">
        <f t="shared" si="8"/>
        <v>None</v>
      </c>
      <c r="B168" s="14" t="s">
        <v>268</v>
      </c>
      <c r="C168" s="15" t="s">
        <v>131</v>
      </c>
      <c r="D168" s="16" t="str">
        <f t="shared" si="9"/>
        <v>--</v>
      </c>
      <c r="E168" s="18" t="str">
        <f t="shared" si="10"/>
        <v>前八週無拉料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0</v>
      </c>
      <c r="S168" s="20" t="s">
        <v>34</v>
      </c>
      <c r="T168" s="21" t="s">
        <v>34</v>
      </c>
      <c r="U168" s="19">
        <v>0</v>
      </c>
      <c r="V168" s="17">
        <v>0</v>
      </c>
      <c r="W168" s="22" t="s">
        <v>35</v>
      </c>
      <c r="X168" s="23" t="str">
        <f t="shared" si="11"/>
        <v>E</v>
      </c>
      <c r="Y168" s="17">
        <v>3000</v>
      </c>
      <c r="Z168" s="17">
        <v>0</v>
      </c>
      <c r="AA168" s="17">
        <v>0</v>
      </c>
      <c r="AB168" s="17">
        <v>0</v>
      </c>
      <c r="AC168" s="15" t="s">
        <v>36</v>
      </c>
    </row>
    <row r="169" spans="1:29">
      <c r="A169" s="13" t="str">
        <f t="shared" si="8"/>
        <v>None</v>
      </c>
      <c r="B169" s="14" t="s">
        <v>269</v>
      </c>
      <c r="C169" s="15" t="s">
        <v>131</v>
      </c>
      <c r="D169" s="16" t="str">
        <f t="shared" si="9"/>
        <v>--</v>
      </c>
      <c r="E169" s="18" t="str">
        <f t="shared" si="10"/>
        <v>前八週無拉料</v>
      </c>
      <c r="F169" s="16" t="str">
        <f>IFERROR(VLOOKUP(B169,#REF!,6,FALSE),"")</f>
        <v/>
      </c>
      <c r="G169" s="17">
        <v>0</v>
      </c>
      <c r="H169" s="17">
        <v>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0</v>
      </c>
      <c r="S169" s="20" t="s">
        <v>34</v>
      </c>
      <c r="T169" s="21" t="s">
        <v>34</v>
      </c>
      <c r="U169" s="19">
        <v>0</v>
      </c>
      <c r="V169" s="17">
        <v>0</v>
      </c>
      <c r="W169" s="22" t="s">
        <v>35</v>
      </c>
      <c r="X169" s="23" t="str">
        <f t="shared" si="11"/>
        <v>E</v>
      </c>
      <c r="Y169" s="17">
        <v>3000</v>
      </c>
      <c r="Z169" s="17">
        <v>0</v>
      </c>
      <c r="AA169" s="17">
        <v>0</v>
      </c>
      <c r="AB169" s="17">
        <v>0</v>
      </c>
      <c r="AC169" s="15" t="s">
        <v>36</v>
      </c>
    </row>
    <row r="170" spans="1:29">
      <c r="A170" s="13" t="str">
        <f t="shared" si="8"/>
        <v>ZeroZero</v>
      </c>
      <c r="B170" s="14" t="s">
        <v>142</v>
      </c>
      <c r="C170" s="15" t="s">
        <v>131</v>
      </c>
      <c r="D170" s="16" t="str">
        <f t="shared" si="9"/>
        <v>--</v>
      </c>
      <c r="E170" s="18" t="str">
        <f t="shared" si="10"/>
        <v>前八週無拉料</v>
      </c>
      <c r="F170" s="16" t="str">
        <f>IFERROR(VLOOKUP(B170,#REF!,6,FALSE),"")</f>
        <v/>
      </c>
      <c r="G170" s="17">
        <v>3000</v>
      </c>
      <c r="H170" s="17">
        <v>3000</v>
      </c>
      <c r="I170" s="17" t="str">
        <f>IFERROR(VLOOKUP(B170,#REF!,9,FALSE),"")</f>
        <v/>
      </c>
      <c r="J170" s="17">
        <v>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0</v>
      </c>
      <c r="R170" s="19">
        <v>3000</v>
      </c>
      <c r="S170" s="20" t="s">
        <v>34</v>
      </c>
      <c r="T170" s="21" t="s">
        <v>34</v>
      </c>
      <c r="U170" s="19">
        <v>0</v>
      </c>
      <c r="V170" s="17" t="s">
        <v>34</v>
      </c>
      <c r="W170" s="22" t="s">
        <v>35</v>
      </c>
      <c r="X170" s="23" t="str">
        <f t="shared" si="11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36</v>
      </c>
    </row>
    <row r="171" spans="1:29">
      <c r="A171" s="13" t="str">
        <f t="shared" si="8"/>
        <v>Normal</v>
      </c>
      <c r="B171" s="14" t="s">
        <v>143</v>
      </c>
      <c r="C171" s="15" t="s">
        <v>131</v>
      </c>
      <c r="D171" s="16" t="str">
        <f t="shared" si="9"/>
        <v>--</v>
      </c>
      <c r="E171" s="18">
        <f t="shared" si="10"/>
        <v>4.5999999999999996</v>
      </c>
      <c r="F171" s="16" t="str">
        <f>IFERROR(VLOOKUP(B171,#REF!,6,FALSE),"")</f>
        <v/>
      </c>
      <c r="G171" s="17">
        <v>30000</v>
      </c>
      <c r="H171" s="17">
        <v>0</v>
      </c>
      <c r="I171" s="17" t="str">
        <f>IFERROR(VLOOKUP(B171,#REF!,9,FALSE),"")</f>
        <v/>
      </c>
      <c r="J171" s="17">
        <v>72000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72000</v>
      </c>
      <c r="Q171" s="17">
        <v>0</v>
      </c>
      <c r="R171" s="19">
        <v>102000</v>
      </c>
      <c r="S171" s="20">
        <v>6.5</v>
      </c>
      <c r="T171" s="21" t="s">
        <v>34</v>
      </c>
      <c r="U171" s="19">
        <v>15750</v>
      </c>
      <c r="V171" s="17" t="s">
        <v>34</v>
      </c>
      <c r="W171" s="22" t="s">
        <v>35</v>
      </c>
      <c r="X171" s="23" t="str">
        <f t="shared" si="11"/>
        <v>E</v>
      </c>
      <c r="Y171" s="17">
        <v>0</v>
      </c>
      <c r="Z171" s="17">
        <v>0</v>
      </c>
      <c r="AA171" s="17">
        <v>0</v>
      </c>
      <c r="AB171" s="17">
        <v>0</v>
      </c>
      <c r="AC171" s="15" t="s">
        <v>36</v>
      </c>
    </row>
    <row r="172" spans="1:29">
      <c r="A172" s="13" t="str">
        <f t="shared" si="8"/>
        <v>OverStock</v>
      </c>
      <c r="B172" s="14" t="s">
        <v>270</v>
      </c>
      <c r="C172" s="15" t="s">
        <v>145</v>
      </c>
      <c r="D172" s="16" t="str">
        <f t="shared" si="9"/>
        <v>--</v>
      </c>
      <c r="E172" s="18">
        <f t="shared" si="10"/>
        <v>28</v>
      </c>
      <c r="F172" s="16" t="str">
        <f>IFERROR(VLOOKUP(B172,#REF!,6,FALSE),"")</f>
        <v/>
      </c>
      <c r="G172" s="17">
        <v>0</v>
      </c>
      <c r="H172" s="17">
        <v>0</v>
      </c>
      <c r="I172" s="17" t="str">
        <f>IFERROR(VLOOKUP(B172,#REF!,9,FALSE),"")</f>
        <v/>
      </c>
      <c r="J172" s="17">
        <v>28000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24000</v>
      </c>
      <c r="Q172" s="17">
        <v>4000</v>
      </c>
      <c r="R172" s="19">
        <v>28000</v>
      </c>
      <c r="S172" s="20">
        <v>28</v>
      </c>
      <c r="T172" s="21" t="s">
        <v>34</v>
      </c>
      <c r="U172" s="19">
        <v>1000</v>
      </c>
      <c r="V172" s="17" t="s">
        <v>34</v>
      </c>
      <c r="W172" s="22" t="s">
        <v>35</v>
      </c>
      <c r="X172" s="23" t="str">
        <f t="shared" si="11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36</v>
      </c>
    </row>
    <row r="173" spans="1:29">
      <c r="A173" s="13" t="str">
        <f t="shared" si="8"/>
        <v>ZeroZero</v>
      </c>
      <c r="B173" s="14" t="s">
        <v>271</v>
      </c>
      <c r="C173" s="15" t="s">
        <v>145</v>
      </c>
      <c r="D173" s="16" t="str">
        <f t="shared" si="9"/>
        <v>--</v>
      </c>
      <c r="E173" s="18" t="str">
        <f t="shared" si="10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4000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4000</v>
      </c>
      <c r="Q173" s="17">
        <v>0</v>
      </c>
      <c r="R173" s="19">
        <v>4000</v>
      </c>
      <c r="S173" s="20" t="s">
        <v>34</v>
      </c>
      <c r="T173" s="21" t="s">
        <v>34</v>
      </c>
      <c r="U173" s="19">
        <v>0</v>
      </c>
      <c r="V173" s="17" t="s">
        <v>34</v>
      </c>
      <c r="W173" s="22" t="s">
        <v>35</v>
      </c>
      <c r="X173" s="23" t="str">
        <f t="shared" si="11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36</v>
      </c>
    </row>
    <row r="174" spans="1:29">
      <c r="A174" s="13" t="str">
        <f t="shared" si="8"/>
        <v>FCST</v>
      </c>
      <c r="B174" s="14" t="s">
        <v>272</v>
      </c>
      <c r="C174" s="15" t="s">
        <v>145</v>
      </c>
      <c r="D174" s="16">
        <f t="shared" si="9"/>
        <v>72.099999999999994</v>
      </c>
      <c r="E174" s="18" t="str">
        <f t="shared" si="10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32000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8000</v>
      </c>
      <c r="Q174" s="17">
        <v>24000</v>
      </c>
      <c r="R174" s="19">
        <v>32000</v>
      </c>
      <c r="S174" s="20" t="s">
        <v>34</v>
      </c>
      <c r="T174" s="21">
        <v>72.099999999999994</v>
      </c>
      <c r="U174" s="19">
        <v>0</v>
      </c>
      <c r="V174" s="17">
        <v>444</v>
      </c>
      <c r="W174" s="22" t="s">
        <v>79</v>
      </c>
      <c r="X174" s="23" t="str">
        <f t="shared" si="11"/>
        <v>F</v>
      </c>
      <c r="Y174" s="17">
        <v>15498</v>
      </c>
      <c r="Z174" s="17">
        <v>0</v>
      </c>
      <c r="AA174" s="17">
        <v>4000</v>
      </c>
      <c r="AB174" s="17">
        <v>0</v>
      </c>
      <c r="AC174" s="15" t="s">
        <v>36</v>
      </c>
    </row>
    <row r="175" spans="1:29">
      <c r="A175" s="13" t="str">
        <f t="shared" si="8"/>
        <v>Normal</v>
      </c>
      <c r="B175" s="14" t="s">
        <v>144</v>
      </c>
      <c r="C175" s="15" t="s">
        <v>145</v>
      </c>
      <c r="D175" s="16">
        <f t="shared" si="9"/>
        <v>0.7</v>
      </c>
      <c r="E175" s="18">
        <f t="shared" si="10"/>
        <v>0.6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300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300</v>
      </c>
      <c r="R175" s="19">
        <v>300</v>
      </c>
      <c r="S175" s="20">
        <v>0.6</v>
      </c>
      <c r="T175" s="21">
        <v>0.7</v>
      </c>
      <c r="U175" s="19">
        <v>500</v>
      </c>
      <c r="V175" s="17">
        <v>444</v>
      </c>
      <c r="W175" s="22">
        <v>0.9</v>
      </c>
      <c r="X175" s="23">
        <f t="shared" si="11"/>
        <v>100</v>
      </c>
      <c r="Y175" s="17">
        <v>0</v>
      </c>
      <c r="Z175" s="17">
        <v>4000</v>
      </c>
      <c r="AA175" s="17">
        <v>0</v>
      </c>
      <c r="AB175" s="17">
        <v>0</v>
      </c>
      <c r="AC175" s="15" t="s">
        <v>36</v>
      </c>
    </row>
    <row r="176" spans="1:29">
      <c r="A176" s="13" t="str">
        <f t="shared" si="8"/>
        <v>Normal</v>
      </c>
      <c r="B176" s="14" t="s">
        <v>146</v>
      </c>
      <c r="C176" s="15" t="s">
        <v>145</v>
      </c>
      <c r="D176" s="16">
        <f t="shared" si="9"/>
        <v>9.6999999999999993</v>
      </c>
      <c r="E176" s="18">
        <f t="shared" si="10"/>
        <v>8.5</v>
      </c>
      <c r="F176" s="16" t="str">
        <f>IFERROR(VLOOKUP(B176,#REF!,6,FALSE),"")</f>
        <v/>
      </c>
      <c r="G176" s="17">
        <v>12000</v>
      </c>
      <c r="H176" s="17">
        <v>12000</v>
      </c>
      <c r="I176" s="17" t="str">
        <f>IFERROR(VLOOKUP(B176,#REF!,9,FALSE),"")</f>
        <v/>
      </c>
      <c r="J176" s="17">
        <v>76200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20000</v>
      </c>
      <c r="P176" s="17">
        <v>24000</v>
      </c>
      <c r="Q176" s="17">
        <v>32200</v>
      </c>
      <c r="R176" s="19">
        <v>88200</v>
      </c>
      <c r="S176" s="20">
        <v>9.8000000000000007</v>
      </c>
      <c r="T176" s="21">
        <v>11.2</v>
      </c>
      <c r="U176" s="19">
        <v>9000</v>
      </c>
      <c r="V176" s="17">
        <v>7859</v>
      </c>
      <c r="W176" s="22">
        <v>0.9</v>
      </c>
      <c r="X176" s="23">
        <f t="shared" si="11"/>
        <v>100</v>
      </c>
      <c r="Y176" s="17">
        <v>10200</v>
      </c>
      <c r="Z176" s="17">
        <v>34000</v>
      </c>
      <c r="AA176" s="17">
        <v>16736</v>
      </c>
      <c r="AB176" s="17">
        <v>20000</v>
      </c>
      <c r="AC176" s="15" t="s">
        <v>36</v>
      </c>
    </row>
    <row r="177" spans="1:29">
      <c r="A177" s="13" t="str">
        <f t="shared" si="8"/>
        <v>ZeroZero</v>
      </c>
      <c r="B177" s="14" t="s">
        <v>273</v>
      </c>
      <c r="C177" s="15" t="s">
        <v>145</v>
      </c>
      <c r="D177" s="16" t="str">
        <f t="shared" si="9"/>
        <v>--</v>
      </c>
      <c r="E177" s="18" t="str">
        <f t="shared" si="10"/>
        <v>前八週無拉料</v>
      </c>
      <c r="F177" s="16" t="str">
        <f>IFERROR(VLOOKUP(B177,#REF!,6,FALSE),"")</f>
        <v/>
      </c>
      <c r="G177" s="17">
        <v>4000</v>
      </c>
      <c r="H177" s="17">
        <v>4000</v>
      </c>
      <c r="I177" s="17" t="str">
        <f>IFERROR(VLOOKUP(B177,#REF!,9,FALSE),"")</f>
        <v/>
      </c>
      <c r="J177" s="17">
        <v>4084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4000</v>
      </c>
      <c r="Q177" s="17">
        <v>84</v>
      </c>
      <c r="R177" s="19">
        <v>8084</v>
      </c>
      <c r="S177" s="20" t="s">
        <v>34</v>
      </c>
      <c r="T177" s="21" t="s">
        <v>34</v>
      </c>
      <c r="U177" s="19">
        <v>0</v>
      </c>
      <c r="V177" s="17" t="s">
        <v>34</v>
      </c>
      <c r="W177" s="22" t="s">
        <v>35</v>
      </c>
      <c r="X177" s="23" t="str">
        <f t="shared" si="11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36</v>
      </c>
    </row>
    <row r="178" spans="1:29">
      <c r="A178" s="13" t="str">
        <f t="shared" si="8"/>
        <v>ZeroZero</v>
      </c>
      <c r="B178" s="14" t="s">
        <v>274</v>
      </c>
      <c r="C178" s="15" t="s">
        <v>145</v>
      </c>
      <c r="D178" s="16" t="str">
        <f t="shared" si="9"/>
        <v>--</v>
      </c>
      <c r="E178" s="18" t="str">
        <f t="shared" si="10"/>
        <v>前八週無拉料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32000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32000</v>
      </c>
      <c r="Q178" s="17">
        <v>0</v>
      </c>
      <c r="R178" s="19">
        <v>32000</v>
      </c>
      <c r="S178" s="20" t="s">
        <v>34</v>
      </c>
      <c r="T178" s="21" t="s">
        <v>34</v>
      </c>
      <c r="U178" s="19">
        <v>0</v>
      </c>
      <c r="V178" s="17" t="s">
        <v>34</v>
      </c>
      <c r="W178" s="22" t="s">
        <v>35</v>
      </c>
      <c r="X178" s="23" t="str">
        <f t="shared" si="11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36</v>
      </c>
    </row>
    <row r="179" spans="1:29">
      <c r="A179" s="13" t="str">
        <f t="shared" si="8"/>
        <v>OverStock</v>
      </c>
      <c r="B179" s="14" t="s">
        <v>147</v>
      </c>
      <c r="C179" s="15" t="s">
        <v>145</v>
      </c>
      <c r="D179" s="16">
        <f t="shared" si="9"/>
        <v>15.9</v>
      </c>
      <c r="E179" s="18">
        <f t="shared" si="10"/>
        <v>24.3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228000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228000</v>
      </c>
      <c r="R179" s="19">
        <v>228000</v>
      </c>
      <c r="S179" s="20">
        <v>24.3</v>
      </c>
      <c r="T179" s="21">
        <v>15.9</v>
      </c>
      <c r="U179" s="19">
        <v>9375</v>
      </c>
      <c r="V179" s="17">
        <v>14327</v>
      </c>
      <c r="W179" s="22">
        <v>1.5</v>
      </c>
      <c r="X179" s="23">
        <f t="shared" si="11"/>
        <v>100</v>
      </c>
      <c r="Y179" s="17">
        <v>14683</v>
      </c>
      <c r="Z179" s="17">
        <v>94408</v>
      </c>
      <c r="AA179" s="17">
        <v>28534</v>
      </c>
      <c r="AB179" s="17">
        <v>6000</v>
      </c>
      <c r="AC179" s="15" t="s">
        <v>36</v>
      </c>
    </row>
    <row r="180" spans="1:29">
      <c r="A180" s="13" t="str">
        <f t="shared" si="8"/>
        <v>Normal</v>
      </c>
      <c r="B180" s="14" t="s">
        <v>148</v>
      </c>
      <c r="C180" s="15" t="s">
        <v>145</v>
      </c>
      <c r="D180" s="16">
        <f t="shared" si="9"/>
        <v>18</v>
      </c>
      <c r="E180" s="18">
        <f t="shared" si="10"/>
        <v>16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8000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4000</v>
      </c>
      <c r="Q180" s="17">
        <v>4000</v>
      </c>
      <c r="R180" s="19">
        <v>8000</v>
      </c>
      <c r="S180" s="20">
        <v>16</v>
      </c>
      <c r="T180" s="21">
        <v>18</v>
      </c>
      <c r="U180" s="19">
        <v>500</v>
      </c>
      <c r="V180" s="17">
        <v>444</v>
      </c>
      <c r="W180" s="22">
        <v>0.9</v>
      </c>
      <c r="X180" s="23">
        <f t="shared" si="11"/>
        <v>100</v>
      </c>
      <c r="Y180" s="17">
        <v>0</v>
      </c>
      <c r="Z180" s="17">
        <v>0</v>
      </c>
      <c r="AA180" s="17">
        <v>4000</v>
      </c>
      <c r="AB180" s="17">
        <v>0</v>
      </c>
      <c r="AC180" s="15" t="s">
        <v>36</v>
      </c>
    </row>
    <row r="181" spans="1:29">
      <c r="A181" s="13" t="str">
        <f t="shared" si="8"/>
        <v>Normal</v>
      </c>
      <c r="B181" s="14" t="s">
        <v>149</v>
      </c>
      <c r="C181" s="15" t="s">
        <v>145</v>
      </c>
      <c r="D181" s="16" t="str">
        <f t="shared" si="9"/>
        <v>--</v>
      </c>
      <c r="E181" s="18">
        <f t="shared" si="10"/>
        <v>0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0</v>
      </c>
      <c r="S181" s="20">
        <v>0</v>
      </c>
      <c r="T181" s="21" t="s">
        <v>34</v>
      </c>
      <c r="U181" s="19">
        <v>250</v>
      </c>
      <c r="V181" s="17" t="s">
        <v>34</v>
      </c>
      <c r="W181" s="22" t="s">
        <v>35</v>
      </c>
      <c r="X181" s="23" t="str">
        <f t="shared" si="11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36</v>
      </c>
    </row>
    <row r="182" spans="1:29">
      <c r="A182" s="13" t="str">
        <f t="shared" si="8"/>
        <v>Normal</v>
      </c>
      <c r="B182" s="14" t="s">
        <v>275</v>
      </c>
      <c r="C182" s="15" t="s">
        <v>145</v>
      </c>
      <c r="D182" s="16" t="str">
        <f t="shared" si="9"/>
        <v>--</v>
      </c>
      <c r="E182" s="18">
        <f t="shared" si="10"/>
        <v>0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0</v>
      </c>
      <c r="R182" s="19">
        <v>0</v>
      </c>
      <c r="S182" s="20">
        <v>0</v>
      </c>
      <c r="T182" s="21" t="s">
        <v>34</v>
      </c>
      <c r="U182" s="19">
        <v>38</v>
      </c>
      <c r="V182" s="17" t="s">
        <v>34</v>
      </c>
      <c r="W182" s="22" t="s">
        <v>35</v>
      </c>
      <c r="X182" s="23" t="str">
        <f t="shared" si="11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36</v>
      </c>
    </row>
    <row r="183" spans="1:29">
      <c r="A183" s="13" t="str">
        <f t="shared" si="8"/>
        <v>ZeroZero</v>
      </c>
      <c r="B183" s="14" t="s">
        <v>276</v>
      </c>
      <c r="C183" s="15" t="s">
        <v>145</v>
      </c>
      <c r="D183" s="16" t="str">
        <f t="shared" si="9"/>
        <v>--</v>
      </c>
      <c r="E183" s="18" t="str">
        <f t="shared" si="10"/>
        <v>前八週無拉料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4000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2000</v>
      </c>
      <c r="Q183" s="17">
        <v>2000</v>
      </c>
      <c r="R183" s="19">
        <v>4000</v>
      </c>
      <c r="S183" s="20" t="s">
        <v>34</v>
      </c>
      <c r="T183" s="21" t="s">
        <v>34</v>
      </c>
      <c r="U183" s="19">
        <v>0</v>
      </c>
      <c r="V183" s="17" t="s">
        <v>34</v>
      </c>
      <c r="W183" s="22" t="s">
        <v>35</v>
      </c>
      <c r="X183" s="23" t="str">
        <f t="shared" si="11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36</v>
      </c>
    </row>
    <row r="184" spans="1:29">
      <c r="A184" s="13" t="str">
        <f t="shared" si="8"/>
        <v>Normal</v>
      </c>
      <c r="B184" s="14" t="s">
        <v>150</v>
      </c>
      <c r="C184" s="15" t="s">
        <v>145</v>
      </c>
      <c r="D184" s="16">
        <f t="shared" si="9"/>
        <v>8.6</v>
      </c>
      <c r="E184" s="18">
        <f t="shared" si="10"/>
        <v>13</v>
      </c>
      <c r="F184" s="16" t="str">
        <f>IFERROR(VLOOKUP(B184,#REF!,6,FALSE),"")</f>
        <v/>
      </c>
      <c r="G184" s="17">
        <v>380000</v>
      </c>
      <c r="H184" s="17">
        <v>380000</v>
      </c>
      <c r="I184" s="17" t="str">
        <f>IFERROR(VLOOKUP(B184,#REF!,9,FALSE),"")</f>
        <v/>
      </c>
      <c r="J184" s="17">
        <v>1074000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46000</v>
      </c>
      <c r="P184" s="17">
        <v>0</v>
      </c>
      <c r="Q184" s="17">
        <v>1028000</v>
      </c>
      <c r="R184" s="19">
        <v>1454000</v>
      </c>
      <c r="S184" s="20">
        <v>17.600000000000001</v>
      </c>
      <c r="T184" s="21">
        <v>11.6</v>
      </c>
      <c r="U184" s="19">
        <v>82750</v>
      </c>
      <c r="V184" s="17">
        <v>125547</v>
      </c>
      <c r="W184" s="22">
        <v>1.5</v>
      </c>
      <c r="X184" s="23">
        <f t="shared" si="11"/>
        <v>100</v>
      </c>
      <c r="Y184" s="17">
        <v>91933</v>
      </c>
      <c r="Z184" s="17">
        <v>445248</v>
      </c>
      <c r="AA184" s="17">
        <v>391887</v>
      </c>
      <c r="AB184" s="17">
        <v>292797</v>
      </c>
      <c r="AC184" s="15" t="s">
        <v>36</v>
      </c>
    </row>
    <row r="185" spans="1:29">
      <c r="A185" s="13" t="str">
        <f t="shared" si="8"/>
        <v>Normal</v>
      </c>
      <c r="B185" s="14" t="s">
        <v>151</v>
      </c>
      <c r="C185" s="15" t="s">
        <v>145</v>
      </c>
      <c r="D185" s="16">
        <f t="shared" si="9"/>
        <v>56.2</v>
      </c>
      <c r="E185" s="18">
        <f t="shared" si="10"/>
        <v>8.8000000000000007</v>
      </c>
      <c r="F185" s="16" t="str">
        <f>IFERROR(VLOOKUP(B185,#REF!,6,FALSE),"")</f>
        <v/>
      </c>
      <c r="G185" s="17">
        <v>30000</v>
      </c>
      <c r="H185" s="17">
        <v>30000</v>
      </c>
      <c r="I185" s="17" t="str">
        <f>IFERROR(VLOOKUP(B185,#REF!,9,FALSE),"")</f>
        <v/>
      </c>
      <c r="J185" s="17">
        <v>648000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30000</v>
      </c>
      <c r="P185" s="17">
        <v>210000</v>
      </c>
      <c r="Q185" s="17">
        <v>408000</v>
      </c>
      <c r="R185" s="19">
        <v>678000</v>
      </c>
      <c r="S185" s="20">
        <v>9.3000000000000007</v>
      </c>
      <c r="T185" s="21">
        <v>58.8</v>
      </c>
      <c r="U185" s="19">
        <v>73250</v>
      </c>
      <c r="V185" s="17">
        <v>11527</v>
      </c>
      <c r="W185" s="22">
        <v>0.2</v>
      </c>
      <c r="X185" s="23">
        <f t="shared" si="11"/>
        <v>50</v>
      </c>
      <c r="Y185" s="17">
        <v>45726</v>
      </c>
      <c r="Z185" s="17">
        <v>42353</v>
      </c>
      <c r="AA185" s="17">
        <v>34930</v>
      </c>
      <c r="AB185" s="17">
        <v>26466</v>
      </c>
      <c r="AC185" s="15" t="s">
        <v>36</v>
      </c>
    </row>
    <row r="186" spans="1:29">
      <c r="A186" s="13" t="str">
        <f t="shared" si="8"/>
        <v>Normal</v>
      </c>
      <c r="B186" s="14" t="s">
        <v>152</v>
      </c>
      <c r="C186" s="15" t="s">
        <v>145</v>
      </c>
      <c r="D186" s="16">
        <f t="shared" si="9"/>
        <v>9.6999999999999993</v>
      </c>
      <c r="E186" s="18">
        <f t="shared" si="10"/>
        <v>12</v>
      </c>
      <c r="F186" s="16" t="str">
        <f>IFERROR(VLOOKUP(B186,#REF!,6,FALSE),"")</f>
        <v/>
      </c>
      <c r="G186" s="17">
        <v>4000</v>
      </c>
      <c r="H186" s="17">
        <v>4000</v>
      </c>
      <c r="I186" s="17" t="str">
        <f>IFERROR(VLOOKUP(B186,#REF!,9,FALSE),"")</f>
        <v/>
      </c>
      <c r="J186" s="17">
        <v>66000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20000</v>
      </c>
      <c r="P186" s="17">
        <v>0</v>
      </c>
      <c r="Q186" s="17">
        <v>46000</v>
      </c>
      <c r="R186" s="19">
        <v>70000</v>
      </c>
      <c r="S186" s="20">
        <v>12.7</v>
      </c>
      <c r="T186" s="21">
        <v>10.3</v>
      </c>
      <c r="U186" s="19">
        <v>5500</v>
      </c>
      <c r="V186" s="17">
        <v>6805</v>
      </c>
      <c r="W186" s="22">
        <v>1.2</v>
      </c>
      <c r="X186" s="23">
        <f t="shared" si="11"/>
        <v>100</v>
      </c>
      <c r="Y186" s="17">
        <v>2470</v>
      </c>
      <c r="Z186" s="17">
        <v>53242</v>
      </c>
      <c r="AA186" s="17">
        <v>6000</v>
      </c>
      <c r="AB186" s="17">
        <v>2000</v>
      </c>
      <c r="AC186" s="15" t="s">
        <v>36</v>
      </c>
    </row>
    <row r="187" spans="1:29">
      <c r="A187" s="13" t="str">
        <f t="shared" si="8"/>
        <v>Normal</v>
      </c>
      <c r="B187" s="14" t="s">
        <v>153</v>
      </c>
      <c r="C187" s="15" t="s">
        <v>145</v>
      </c>
      <c r="D187" s="16">
        <f t="shared" si="9"/>
        <v>2.1</v>
      </c>
      <c r="E187" s="18">
        <f t="shared" si="10"/>
        <v>2.7</v>
      </c>
      <c r="F187" s="16" t="str">
        <f>IFERROR(VLOOKUP(B187,#REF!,6,FALSE),"")</f>
        <v/>
      </c>
      <c r="G187" s="17">
        <v>3000</v>
      </c>
      <c r="H187" s="17">
        <v>3000</v>
      </c>
      <c r="I187" s="17" t="str">
        <f>IFERROR(VLOOKUP(B187,#REF!,9,FALSE),"")</f>
        <v/>
      </c>
      <c r="J187" s="17">
        <v>7500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7500</v>
      </c>
      <c r="R187" s="19">
        <v>10500</v>
      </c>
      <c r="S187" s="20">
        <v>3.7</v>
      </c>
      <c r="T187" s="21">
        <v>3</v>
      </c>
      <c r="U187" s="19">
        <v>2813</v>
      </c>
      <c r="V187" s="17">
        <v>3537</v>
      </c>
      <c r="W187" s="22">
        <v>1.3</v>
      </c>
      <c r="X187" s="23">
        <f t="shared" si="11"/>
        <v>100</v>
      </c>
      <c r="Y187" s="17">
        <v>2208</v>
      </c>
      <c r="Z187" s="17">
        <v>9616</v>
      </c>
      <c r="AA187" s="17">
        <v>20714</v>
      </c>
      <c r="AB187" s="17">
        <v>1500</v>
      </c>
      <c r="AC187" s="15" t="s">
        <v>36</v>
      </c>
    </row>
    <row r="188" spans="1:29">
      <c r="A188" s="13" t="str">
        <f t="shared" si="8"/>
        <v>ZeroZero</v>
      </c>
      <c r="B188" s="14" t="s">
        <v>277</v>
      </c>
      <c r="C188" s="15" t="s">
        <v>145</v>
      </c>
      <c r="D188" s="16" t="str">
        <f t="shared" si="9"/>
        <v>--</v>
      </c>
      <c r="E188" s="18" t="str">
        <f t="shared" si="10"/>
        <v>前八週無拉料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1500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0</v>
      </c>
      <c r="Q188" s="17">
        <v>1500</v>
      </c>
      <c r="R188" s="19">
        <v>1500</v>
      </c>
      <c r="S188" s="20" t="s">
        <v>34</v>
      </c>
      <c r="T188" s="21" t="s">
        <v>34</v>
      </c>
      <c r="U188" s="19">
        <v>0</v>
      </c>
      <c r="V188" s="17" t="s">
        <v>34</v>
      </c>
      <c r="W188" s="22" t="s">
        <v>35</v>
      </c>
      <c r="X188" s="23" t="str">
        <f t="shared" si="11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36</v>
      </c>
    </row>
    <row r="189" spans="1:29">
      <c r="A189" s="13" t="str">
        <f t="shared" si="8"/>
        <v>FCST</v>
      </c>
      <c r="B189" s="14" t="s">
        <v>278</v>
      </c>
      <c r="C189" s="15" t="s">
        <v>145</v>
      </c>
      <c r="D189" s="16">
        <f t="shared" si="9"/>
        <v>12</v>
      </c>
      <c r="E189" s="18" t="str">
        <f t="shared" si="10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6000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1500</v>
      </c>
      <c r="Q189" s="17">
        <v>4500</v>
      </c>
      <c r="R189" s="19">
        <v>6000</v>
      </c>
      <c r="S189" s="20" t="s">
        <v>34</v>
      </c>
      <c r="T189" s="21">
        <v>12</v>
      </c>
      <c r="U189" s="19">
        <v>0</v>
      </c>
      <c r="V189" s="17">
        <v>500</v>
      </c>
      <c r="W189" s="22" t="s">
        <v>79</v>
      </c>
      <c r="X189" s="23" t="str">
        <f t="shared" si="11"/>
        <v>F</v>
      </c>
      <c r="Y189" s="17">
        <v>0</v>
      </c>
      <c r="Z189" s="17">
        <v>1500</v>
      </c>
      <c r="AA189" s="17">
        <v>1500</v>
      </c>
      <c r="AB189" s="17">
        <v>1500</v>
      </c>
      <c r="AC189" s="15" t="s">
        <v>36</v>
      </c>
    </row>
    <row r="190" spans="1:29">
      <c r="A190" s="13" t="str">
        <f t="shared" si="8"/>
        <v>Normal</v>
      </c>
      <c r="B190" s="14" t="s">
        <v>154</v>
      </c>
      <c r="C190" s="15" t="s">
        <v>145</v>
      </c>
      <c r="D190" s="16">
        <f t="shared" si="9"/>
        <v>17.8</v>
      </c>
      <c r="E190" s="18">
        <f t="shared" si="10"/>
        <v>10</v>
      </c>
      <c r="F190" s="16" t="str">
        <f>IFERROR(VLOOKUP(B190,#REF!,6,FALSE),"")</f>
        <v/>
      </c>
      <c r="G190" s="17">
        <v>440000</v>
      </c>
      <c r="H190" s="17">
        <v>440000</v>
      </c>
      <c r="I190" s="17" t="str">
        <f>IFERROR(VLOOKUP(B190,#REF!,9,FALSE),"")</f>
        <v/>
      </c>
      <c r="J190" s="17">
        <v>776000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360000</v>
      </c>
      <c r="P190" s="17">
        <v>0</v>
      </c>
      <c r="Q190" s="17">
        <v>416000</v>
      </c>
      <c r="R190" s="19">
        <v>1216000</v>
      </c>
      <c r="S190" s="20">
        <v>15.7</v>
      </c>
      <c r="T190" s="21">
        <v>27.9</v>
      </c>
      <c r="U190" s="19">
        <v>77500</v>
      </c>
      <c r="V190" s="17">
        <v>43596</v>
      </c>
      <c r="W190" s="22">
        <v>0.6</v>
      </c>
      <c r="X190" s="23">
        <f t="shared" si="11"/>
        <v>100</v>
      </c>
      <c r="Y190" s="17">
        <v>104394</v>
      </c>
      <c r="Z190" s="17">
        <v>178518</v>
      </c>
      <c r="AA190" s="17">
        <v>91517</v>
      </c>
      <c r="AB190" s="17">
        <v>122327</v>
      </c>
      <c r="AC190" s="15" t="s">
        <v>36</v>
      </c>
    </row>
    <row r="191" spans="1:29">
      <c r="A191" s="13" t="str">
        <f t="shared" si="8"/>
        <v>Normal</v>
      </c>
      <c r="B191" s="14" t="s">
        <v>279</v>
      </c>
      <c r="C191" s="15" t="s">
        <v>145</v>
      </c>
      <c r="D191" s="16" t="str">
        <f t="shared" si="9"/>
        <v>--</v>
      </c>
      <c r="E191" s="18">
        <f t="shared" si="10"/>
        <v>20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20000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20000</v>
      </c>
      <c r="Q191" s="17">
        <v>0</v>
      </c>
      <c r="R191" s="19">
        <v>20000</v>
      </c>
      <c r="S191" s="20">
        <v>20</v>
      </c>
      <c r="T191" s="21" t="s">
        <v>34</v>
      </c>
      <c r="U191" s="19">
        <v>1000</v>
      </c>
      <c r="V191" s="17" t="s">
        <v>34</v>
      </c>
      <c r="W191" s="22" t="s">
        <v>35</v>
      </c>
      <c r="X191" s="23" t="str">
        <f t="shared" si="11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36</v>
      </c>
    </row>
    <row r="192" spans="1:29">
      <c r="A192" s="13" t="str">
        <f t="shared" si="8"/>
        <v>FCST</v>
      </c>
      <c r="B192" s="14" t="s">
        <v>155</v>
      </c>
      <c r="C192" s="15" t="s">
        <v>41</v>
      </c>
      <c r="D192" s="16">
        <f t="shared" si="9"/>
        <v>0</v>
      </c>
      <c r="E192" s="18" t="str">
        <f t="shared" si="10"/>
        <v>前八週無拉料</v>
      </c>
      <c r="F192" s="16" t="str">
        <f>IFERROR(VLOOKUP(B192,#REF!,6,FALSE),"")</f>
        <v/>
      </c>
      <c r="G192" s="17">
        <v>0</v>
      </c>
      <c r="H192" s="17">
        <v>0</v>
      </c>
      <c r="I192" s="17" t="str">
        <f>IFERROR(VLOOKUP(B192,#REF!,9,FALSE),"")</f>
        <v/>
      </c>
      <c r="J192" s="17">
        <v>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0</v>
      </c>
      <c r="Q192" s="17">
        <v>0</v>
      </c>
      <c r="R192" s="19">
        <v>0</v>
      </c>
      <c r="S192" s="20" t="s">
        <v>34</v>
      </c>
      <c r="T192" s="21">
        <v>0</v>
      </c>
      <c r="U192" s="19">
        <v>0</v>
      </c>
      <c r="V192" s="17">
        <v>333</v>
      </c>
      <c r="W192" s="22" t="s">
        <v>79</v>
      </c>
      <c r="X192" s="23" t="str">
        <f t="shared" si="11"/>
        <v>F</v>
      </c>
      <c r="Y192" s="17">
        <v>0</v>
      </c>
      <c r="Z192" s="17">
        <v>3000</v>
      </c>
      <c r="AA192" s="17">
        <v>0</v>
      </c>
      <c r="AB192" s="17">
        <v>0</v>
      </c>
      <c r="AC192" s="15" t="s">
        <v>36</v>
      </c>
    </row>
    <row r="193" spans="1:29">
      <c r="A193" s="13" t="str">
        <f t="shared" si="8"/>
        <v>OverStock</v>
      </c>
      <c r="B193" s="14" t="s">
        <v>156</v>
      </c>
      <c r="C193" s="15" t="s">
        <v>41</v>
      </c>
      <c r="D193" s="16">
        <f t="shared" si="9"/>
        <v>6.6</v>
      </c>
      <c r="E193" s="18">
        <f t="shared" si="10"/>
        <v>108</v>
      </c>
      <c r="F193" s="16" t="str">
        <f>IFERROR(VLOOKUP(B193,#REF!,6,FALSE),"")</f>
        <v/>
      </c>
      <c r="G193" s="17">
        <v>327000</v>
      </c>
      <c r="H193" s="17">
        <v>327000</v>
      </c>
      <c r="I193" s="17" t="str">
        <f>IFERROR(VLOOKUP(B193,#REF!,9,FALSE),"")</f>
        <v/>
      </c>
      <c r="J193" s="17">
        <v>324000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324000</v>
      </c>
      <c r="P193" s="17">
        <v>0</v>
      </c>
      <c r="Q193" s="17">
        <v>0</v>
      </c>
      <c r="R193" s="19">
        <v>651000</v>
      </c>
      <c r="S193" s="20">
        <v>217</v>
      </c>
      <c r="T193" s="21">
        <v>13.2</v>
      </c>
      <c r="U193" s="19">
        <v>3000</v>
      </c>
      <c r="V193" s="17">
        <v>49276</v>
      </c>
      <c r="W193" s="22">
        <v>16.399999999999999</v>
      </c>
      <c r="X193" s="23">
        <f t="shared" si="11"/>
        <v>150</v>
      </c>
      <c r="Y193" s="17">
        <v>0</v>
      </c>
      <c r="Z193" s="17">
        <v>60201</v>
      </c>
      <c r="AA193" s="17">
        <v>278880</v>
      </c>
      <c r="AB193" s="17">
        <v>104400</v>
      </c>
      <c r="AC193" s="15" t="s">
        <v>36</v>
      </c>
    </row>
    <row r="194" spans="1:29">
      <c r="A194" s="13" t="str">
        <f t="shared" si="8"/>
        <v>OverStock</v>
      </c>
      <c r="B194" s="14" t="s">
        <v>280</v>
      </c>
      <c r="C194" s="15" t="s">
        <v>41</v>
      </c>
      <c r="D194" s="16">
        <f t="shared" si="9"/>
        <v>0</v>
      </c>
      <c r="E194" s="18">
        <f t="shared" si="10"/>
        <v>0</v>
      </c>
      <c r="F194" s="16" t="str">
        <f>IFERROR(VLOOKUP(B194,#REF!,6,FALSE),"")</f>
        <v/>
      </c>
      <c r="G194" s="17">
        <v>228000</v>
      </c>
      <c r="H194" s="17">
        <v>117000</v>
      </c>
      <c r="I194" s="17" t="str">
        <f>IFERROR(VLOOKUP(B194,#REF!,9,FALSE),"")</f>
        <v/>
      </c>
      <c r="J194" s="17">
        <v>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0</v>
      </c>
      <c r="R194" s="19">
        <v>228000</v>
      </c>
      <c r="S194" s="20">
        <v>35.799999999999997</v>
      </c>
      <c r="T194" s="21">
        <v>14.7</v>
      </c>
      <c r="U194" s="19">
        <v>6375</v>
      </c>
      <c r="V194" s="17">
        <v>15463</v>
      </c>
      <c r="W194" s="22">
        <v>2.4</v>
      </c>
      <c r="X194" s="23">
        <f t="shared" si="11"/>
        <v>150</v>
      </c>
      <c r="Y194" s="17">
        <v>41685</v>
      </c>
      <c r="Z194" s="17">
        <v>90900</v>
      </c>
      <c r="AA194" s="17">
        <v>48271</v>
      </c>
      <c r="AB194" s="17">
        <v>45014</v>
      </c>
      <c r="AC194" s="15" t="s">
        <v>36</v>
      </c>
    </row>
    <row r="195" spans="1:29">
      <c r="A195" s="13" t="str">
        <f t="shared" si="8"/>
        <v>FCST</v>
      </c>
      <c r="B195" s="14" t="s">
        <v>157</v>
      </c>
      <c r="C195" s="15" t="s">
        <v>41</v>
      </c>
      <c r="D195" s="16">
        <f t="shared" si="9"/>
        <v>1.9</v>
      </c>
      <c r="E195" s="18" t="str">
        <f t="shared" si="10"/>
        <v>前八週無拉料</v>
      </c>
      <c r="F195" s="16" t="str">
        <f>IFERROR(VLOOKUP(B195,#REF!,6,FALSE),"")</f>
        <v/>
      </c>
      <c r="G195" s="17">
        <v>4060000</v>
      </c>
      <c r="H195" s="17">
        <v>4060000</v>
      </c>
      <c r="I195" s="17" t="str">
        <f>IFERROR(VLOOKUP(B195,#REF!,9,FALSE),"")</f>
        <v/>
      </c>
      <c r="J195" s="17">
        <v>830000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830000</v>
      </c>
      <c r="P195" s="17">
        <v>0</v>
      </c>
      <c r="Q195" s="17">
        <v>0</v>
      </c>
      <c r="R195" s="19">
        <v>4890000</v>
      </c>
      <c r="S195" s="20" t="s">
        <v>34</v>
      </c>
      <c r="T195" s="21">
        <v>11.1</v>
      </c>
      <c r="U195" s="19">
        <v>0</v>
      </c>
      <c r="V195" s="17">
        <v>442426</v>
      </c>
      <c r="W195" s="22" t="s">
        <v>79</v>
      </c>
      <c r="X195" s="23" t="str">
        <f t="shared" si="11"/>
        <v>F</v>
      </c>
      <c r="Y195" s="17">
        <v>462114</v>
      </c>
      <c r="Z195" s="17">
        <v>1673672</v>
      </c>
      <c r="AA195" s="17">
        <v>1784972</v>
      </c>
      <c r="AB195" s="17">
        <v>523188</v>
      </c>
      <c r="AC195" s="15" t="s">
        <v>36</v>
      </c>
    </row>
    <row r="196" spans="1:29">
      <c r="A196" s="13" t="str">
        <f t="shared" ref="A196:A259" si="12">IF(OR(U196=0,LEN(U196)=0)*OR(V196=0,LEN(V196)=0),IF(R196&gt;0,"ZeroZero","None"),IF(IF(LEN(S196)=0,0,S196)&gt;24,"OverStock",IF(U196=0,"FCST","Normal")))</f>
        <v>OverStock</v>
      </c>
      <c r="B196" s="14" t="s">
        <v>281</v>
      </c>
      <c r="C196" s="15" t="s">
        <v>41</v>
      </c>
      <c r="D196" s="16">
        <f t="shared" ref="D196:D259" si="13">IF(OR(V196=0,LEN(V196)=0),"--",ROUND(J196/V196,1))</f>
        <v>20.9</v>
      </c>
      <c r="E196" s="18">
        <f t="shared" ref="E196:E259" si="14">IF(U196=0,"前八週無拉料",ROUND(J196/U196,1))</f>
        <v>72.3</v>
      </c>
      <c r="F196" s="16" t="str">
        <f>IFERROR(VLOOKUP(B196,#REF!,6,FALSE),"")</f>
        <v/>
      </c>
      <c r="G196" s="17">
        <v>416000</v>
      </c>
      <c r="H196" s="17">
        <v>416000</v>
      </c>
      <c r="I196" s="17" t="str">
        <f>IFERROR(VLOOKUP(B196,#REF!,9,FALSE),"")</f>
        <v/>
      </c>
      <c r="J196" s="17">
        <v>1664000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976000</v>
      </c>
      <c r="Q196" s="17">
        <v>688000</v>
      </c>
      <c r="R196" s="19">
        <v>2080000</v>
      </c>
      <c r="S196" s="20">
        <v>90.4</v>
      </c>
      <c r="T196" s="21">
        <v>26.1</v>
      </c>
      <c r="U196" s="19">
        <v>23000</v>
      </c>
      <c r="V196" s="17">
        <v>79590</v>
      </c>
      <c r="W196" s="22">
        <v>3.5</v>
      </c>
      <c r="X196" s="23">
        <f t="shared" ref="X196:X259" si="15">IF($W196="E","E",IF($W196="F","F",IF($W196&lt;0.5,50,IF($W196&lt;2,100,150))))</f>
        <v>150</v>
      </c>
      <c r="Y196" s="17">
        <v>91932</v>
      </c>
      <c r="Z196" s="17">
        <v>297434</v>
      </c>
      <c r="AA196" s="17">
        <v>334155</v>
      </c>
      <c r="AB196" s="17">
        <v>84721</v>
      </c>
      <c r="AC196" s="15" t="s">
        <v>36</v>
      </c>
    </row>
    <row r="197" spans="1:29">
      <c r="A197" s="13" t="str">
        <f t="shared" si="12"/>
        <v>OverStock</v>
      </c>
      <c r="B197" s="14" t="s">
        <v>282</v>
      </c>
      <c r="C197" s="15" t="s">
        <v>41</v>
      </c>
      <c r="D197" s="16">
        <f t="shared" si="13"/>
        <v>8705</v>
      </c>
      <c r="E197" s="18">
        <f t="shared" si="14"/>
        <v>968</v>
      </c>
      <c r="F197" s="16" t="str">
        <f>IFERROR(VLOOKUP(B197,#REF!,6,FALSE),"")</f>
        <v/>
      </c>
      <c r="G197" s="17">
        <v>220000</v>
      </c>
      <c r="H197" s="17">
        <v>220000</v>
      </c>
      <c r="I197" s="17" t="str">
        <f>IFERROR(VLOOKUP(B197,#REF!,9,FALSE),"")</f>
        <v/>
      </c>
      <c r="J197" s="17">
        <v>1210000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1210000</v>
      </c>
      <c r="Q197" s="17">
        <v>0</v>
      </c>
      <c r="R197" s="19">
        <v>1430000</v>
      </c>
      <c r="S197" s="20">
        <v>1144</v>
      </c>
      <c r="T197" s="21">
        <v>10287.799999999999</v>
      </c>
      <c r="U197" s="19">
        <v>1250</v>
      </c>
      <c r="V197" s="17">
        <v>139</v>
      </c>
      <c r="W197" s="22">
        <v>0.1</v>
      </c>
      <c r="X197" s="23">
        <f t="shared" si="15"/>
        <v>50</v>
      </c>
      <c r="Y197" s="17">
        <v>1891</v>
      </c>
      <c r="Z197" s="17">
        <v>533</v>
      </c>
      <c r="AA197" s="17">
        <v>593</v>
      </c>
      <c r="AB197" s="17">
        <v>683</v>
      </c>
      <c r="AC197" s="15" t="s">
        <v>36</v>
      </c>
    </row>
    <row r="198" spans="1:29">
      <c r="A198" s="13" t="str">
        <f t="shared" si="12"/>
        <v>Normal</v>
      </c>
      <c r="B198" s="14" t="s">
        <v>283</v>
      </c>
      <c r="C198" s="15" t="s">
        <v>41</v>
      </c>
      <c r="D198" s="16">
        <f t="shared" si="13"/>
        <v>0</v>
      </c>
      <c r="E198" s="18">
        <f t="shared" si="14"/>
        <v>0</v>
      </c>
      <c r="F198" s="16" t="str">
        <f>IFERROR(VLOOKUP(B198,#REF!,6,FALSE),"")</f>
        <v/>
      </c>
      <c r="G198" s="17">
        <v>48000</v>
      </c>
      <c r="H198" s="17">
        <v>0</v>
      </c>
      <c r="I198" s="17" t="str">
        <f>IFERROR(VLOOKUP(B198,#REF!,9,FALSE),"")</f>
        <v/>
      </c>
      <c r="J198" s="17">
        <v>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0</v>
      </c>
      <c r="R198" s="19">
        <v>48000</v>
      </c>
      <c r="S198" s="20">
        <v>6.9</v>
      </c>
      <c r="T198" s="21">
        <v>12.2</v>
      </c>
      <c r="U198" s="19">
        <v>7000</v>
      </c>
      <c r="V198" s="17">
        <v>3927</v>
      </c>
      <c r="W198" s="22">
        <v>0.6</v>
      </c>
      <c r="X198" s="23">
        <f t="shared" si="15"/>
        <v>100</v>
      </c>
      <c r="Y198" s="17">
        <v>7209</v>
      </c>
      <c r="Z198" s="17">
        <v>8568</v>
      </c>
      <c r="AA198" s="17">
        <v>26775</v>
      </c>
      <c r="AB198" s="17">
        <v>2142</v>
      </c>
      <c r="AC198" s="15" t="s">
        <v>36</v>
      </c>
    </row>
    <row r="199" spans="1:29">
      <c r="A199" s="13" t="str">
        <f t="shared" si="12"/>
        <v>Normal</v>
      </c>
      <c r="B199" s="14" t="s">
        <v>284</v>
      </c>
      <c r="C199" s="15" t="s">
        <v>41</v>
      </c>
      <c r="D199" s="16">
        <f t="shared" si="13"/>
        <v>0</v>
      </c>
      <c r="E199" s="18">
        <f t="shared" si="14"/>
        <v>0</v>
      </c>
      <c r="F199" s="16" t="str">
        <f>IFERROR(VLOOKUP(B199,#REF!,6,FALSE),"")</f>
        <v/>
      </c>
      <c r="G199" s="17">
        <v>21000</v>
      </c>
      <c r="H199" s="17">
        <v>0</v>
      </c>
      <c r="I199" s="17" t="str">
        <f>IFERROR(VLOOKUP(B199,#REF!,9,FALSE),"")</f>
        <v/>
      </c>
      <c r="J199" s="17">
        <v>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0</v>
      </c>
      <c r="Q199" s="17">
        <v>0</v>
      </c>
      <c r="R199" s="19">
        <v>21000</v>
      </c>
      <c r="S199" s="20">
        <v>5.6</v>
      </c>
      <c r="T199" s="21">
        <v>10.1</v>
      </c>
      <c r="U199" s="19">
        <v>3750</v>
      </c>
      <c r="V199" s="17">
        <v>2074</v>
      </c>
      <c r="W199" s="22">
        <v>0.6</v>
      </c>
      <c r="X199" s="23">
        <f t="shared" si="15"/>
        <v>100</v>
      </c>
      <c r="Y199" s="17">
        <v>9664</v>
      </c>
      <c r="Z199" s="17">
        <v>7316</v>
      </c>
      <c r="AA199" s="17">
        <v>11353</v>
      </c>
      <c r="AB199" s="17">
        <v>714</v>
      </c>
      <c r="AC199" s="15" t="s">
        <v>36</v>
      </c>
    </row>
    <row r="200" spans="1:29">
      <c r="A200" s="13" t="str">
        <f t="shared" si="12"/>
        <v>ZeroZero</v>
      </c>
      <c r="B200" s="14" t="s">
        <v>285</v>
      </c>
      <c r="C200" s="15" t="s">
        <v>41</v>
      </c>
      <c r="D200" s="16" t="str">
        <f t="shared" si="13"/>
        <v>--</v>
      </c>
      <c r="E200" s="18" t="str">
        <f t="shared" si="14"/>
        <v>前八週無拉料</v>
      </c>
      <c r="F200" s="16" t="str">
        <f>IFERROR(VLOOKUP(B200,#REF!,6,FALSE),"")</f>
        <v/>
      </c>
      <c r="G200" s="17">
        <v>0</v>
      </c>
      <c r="H200" s="17">
        <v>0</v>
      </c>
      <c r="I200" s="17" t="str">
        <f>IFERROR(VLOOKUP(B200,#REF!,9,FALSE),"")</f>
        <v/>
      </c>
      <c r="J200" s="17">
        <v>3000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3000</v>
      </c>
      <c r="Q200" s="17">
        <v>0</v>
      </c>
      <c r="R200" s="19">
        <v>3000</v>
      </c>
      <c r="S200" s="20" t="s">
        <v>34</v>
      </c>
      <c r="T200" s="21" t="s">
        <v>34</v>
      </c>
      <c r="U200" s="19">
        <v>0</v>
      </c>
      <c r="V200" s="17" t="s">
        <v>34</v>
      </c>
      <c r="W200" s="22" t="s">
        <v>35</v>
      </c>
      <c r="X200" s="23" t="str">
        <f t="shared" si="15"/>
        <v>E</v>
      </c>
      <c r="Y200" s="17">
        <v>0</v>
      </c>
      <c r="Z200" s="17">
        <v>0</v>
      </c>
      <c r="AA200" s="17">
        <v>0</v>
      </c>
      <c r="AB200" s="17">
        <v>0</v>
      </c>
      <c r="AC200" s="15" t="s">
        <v>36</v>
      </c>
    </row>
    <row r="201" spans="1:29">
      <c r="A201" s="13" t="str">
        <f t="shared" si="12"/>
        <v>OverStock</v>
      </c>
      <c r="B201" s="14" t="s">
        <v>158</v>
      </c>
      <c r="C201" s="15" t="s">
        <v>41</v>
      </c>
      <c r="D201" s="16">
        <f t="shared" si="13"/>
        <v>15.8</v>
      </c>
      <c r="E201" s="18">
        <f t="shared" si="14"/>
        <v>56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112000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112000</v>
      </c>
      <c r="Q201" s="17">
        <v>0</v>
      </c>
      <c r="R201" s="19">
        <v>112000</v>
      </c>
      <c r="S201" s="20">
        <v>56</v>
      </c>
      <c r="T201" s="21">
        <v>15.8</v>
      </c>
      <c r="U201" s="19">
        <v>2000</v>
      </c>
      <c r="V201" s="17">
        <v>7111</v>
      </c>
      <c r="W201" s="22">
        <v>3.6</v>
      </c>
      <c r="X201" s="23">
        <f t="shared" si="15"/>
        <v>150</v>
      </c>
      <c r="Y201" s="17">
        <v>16000</v>
      </c>
      <c r="Z201" s="17">
        <v>24000</v>
      </c>
      <c r="AA201" s="17">
        <v>24000</v>
      </c>
      <c r="AB201" s="17">
        <v>16000</v>
      </c>
      <c r="AC201" s="15" t="s">
        <v>36</v>
      </c>
    </row>
    <row r="202" spans="1:29">
      <c r="A202" s="13" t="str">
        <f t="shared" si="12"/>
        <v>None</v>
      </c>
      <c r="B202" s="14" t="s">
        <v>286</v>
      </c>
      <c r="C202" s="15" t="s">
        <v>41</v>
      </c>
      <c r="D202" s="16" t="str">
        <f t="shared" si="13"/>
        <v>--</v>
      </c>
      <c r="E202" s="18" t="str">
        <f t="shared" si="14"/>
        <v>前八週無拉料</v>
      </c>
      <c r="F202" s="16" t="str">
        <f>IFERROR(VLOOKUP(B202,#REF!,6,FALSE),"")</f>
        <v/>
      </c>
      <c r="G202" s="17">
        <v>0</v>
      </c>
      <c r="H202" s="17">
        <v>0</v>
      </c>
      <c r="I202" s="17" t="str">
        <f>IFERROR(VLOOKUP(B202,#REF!,9,FALSE),"")</f>
        <v/>
      </c>
      <c r="J202" s="17">
        <v>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0</v>
      </c>
      <c r="R202" s="19">
        <v>0</v>
      </c>
      <c r="S202" s="20" t="s">
        <v>34</v>
      </c>
      <c r="T202" s="21" t="s">
        <v>34</v>
      </c>
      <c r="U202" s="19">
        <v>0</v>
      </c>
      <c r="V202" s="17">
        <v>0</v>
      </c>
      <c r="W202" s="22" t="s">
        <v>35</v>
      </c>
      <c r="X202" s="23" t="str">
        <f t="shared" si="15"/>
        <v>E</v>
      </c>
      <c r="Y202" s="17">
        <v>3000</v>
      </c>
      <c r="Z202" s="17">
        <v>0</v>
      </c>
      <c r="AA202" s="17">
        <v>0</v>
      </c>
      <c r="AB202" s="17">
        <v>0</v>
      </c>
      <c r="AC202" s="15" t="s">
        <v>36</v>
      </c>
    </row>
    <row r="203" spans="1:29">
      <c r="A203" s="13" t="str">
        <f t="shared" si="12"/>
        <v>ZeroZero</v>
      </c>
      <c r="B203" s="14" t="s">
        <v>287</v>
      </c>
      <c r="C203" s="15" t="s">
        <v>41</v>
      </c>
      <c r="D203" s="16" t="str">
        <f t="shared" si="13"/>
        <v>--</v>
      </c>
      <c r="E203" s="18" t="str">
        <f t="shared" si="14"/>
        <v>前八週無拉料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8000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8000</v>
      </c>
      <c r="Q203" s="17">
        <v>0</v>
      </c>
      <c r="R203" s="19">
        <v>8000</v>
      </c>
      <c r="S203" s="20" t="s">
        <v>34</v>
      </c>
      <c r="T203" s="21" t="s">
        <v>34</v>
      </c>
      <c r="U203" s="19">
        <v>0</v>
      </c>
      <c r="V203" s="17" t="s">
        <v>34</v>
      </c>
      <c r="W203" s="22" t="s">
        <v>35</v>
      </c>
      <c r="X203" s="23" t="str">
        <f t="shared" si="15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36</v>
      </c>
    </row>
    <row r="204" spans="1:29">
      <c r="A204" s="13" t="str">
        <f t="shared" si="12"/>
        <v>ZeroZero</v>
      </c>
      <c r="B204" s="14" t="s">
        <v>288</v>
      </c>
      <c r="C204" s="15" t="s">
        <v>41</v>
      </c>
      <c r="D204" s="16" t="str">
        <f t="shared" si="13"/>
        <v>--</v>
      </c>
      <c r="E204" s="18" t="str">
        <f t="shared" si="14"/>
        <v>前八週無拉料</v>
      </c>
      <c r="F204" s="16" t="str">
        <f>IFERROR(VLOOKUP(B204,#REF!,6,FALSE),"")</f>
        <v/>
      </c>
      <c r="G204" s="17">
        <v>0</v>
      </c>
      <c r="H204" s="17">
        <v>0</v>
      </c>
      <c r="I204" s="17" t="str">
        <f>IFERROR(VLOOKUP(B204,#REF!,9,FALSE),"")</f>
        <v/>
      </c>
      <c r="J204" s="17">
        <v>3000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3000</v>
      </c>
      <c r="R204" s="19">
        <v>3000</v>
      </c>
      <c r="S204" s="20" t="s">
        <v>34</v>
      </c>
      <c r="T204" s="21" t="s">
        <v>34</v>
      </c>
      <c r="U204" s="19">
        <v>0</v>
      </c>
      <c r="V204" s="17" t="s">
        <v>34</v>
      </c>
      <c r="W204" s="22" t="s">
        <v>35</v>
      </c>
      <c r="X204" s="23" t="str">
        <f t="shared" si="15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36</v>
      </c>
    </row>
    <row r="205" spans="1:29">
      <c r="A205" s="13" t="str">
        <f t="shared" si="12"/>
        <v>Normal</v>
      </c>
      <c r="B205" s="14" t="s">
        <v>289</v>
      </c>
      <c r="C205" s="15" t="s">
        <v>41</v>
      </c>
      <c r="D205" s="16">
        <f t="shared" si="13"/>
        <v>0</v>
      </c>
      <c r="E205" s="18">
        <f t="shared" si="14"/>
        <v>0</v>
      </c>
      <c r="F205" s="16" t="str">
        <f>IFERROR(VLOOKUP(B205,#REF!,6,FALSE),"")</f>
        <v/>
      </c>
      <c r="G205" s="17">
        <v>168000</v>
      </c>
      <c r="H205" s="17">
        <v>42000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168000</v>
      </c>
      <c r="S205" s="20">
        <v>8.5</v>
      </c>
      <c r="T205" s="21">
        <v>6.5</v>
      </c>
      <c r="U205" s="19">
        <v>19875</v>
      </c>
      <c r="V205" s="17">
        <v>25924</v>
      </c>
      <c r="W205" s="22">
        <v>1.3</v>
      </c>
      <c r="X205" s="23">
        <f t="shared" si="15"/>
        <v>100</v>
      </c>
      <c r="Y205" s="17">
        <v>53328</v>
      </c>
      <c r="Z205" s="17">
        <v>160968</v>
      </c>
      <c r="AA205" s="17">
        <v>72352</v>
      </c>
      <c r="AB205" s="17">
        <v>46884</v>
      </c>
      <c r="AC205" s="15" t="s">
        <v>36</v>
      </c>
    </row>
    <row r="206" spans="1:29">
      <c r="A206" s="13" t="str">
        <f t="shared" si="12"/>
        <v>Normal</v>
      </c>
      <c r="B206" s="14" t="s">
        <v>159</v>
      </c>
      <c r="C206" s="15" t="s">
        <v>41</v>
      </c>
      <c r="D206" s="16">
        <f t="shared" si="13"/>
        <v>6.9</v>
      </c>
      <c r="E206" s="18">
        <f t="shared" si="14"/>
        <v>10.8</v>
      </c>
      <c r="F206" s="16" t="str">
        <f>IFERROR(VLOOKUP(B206,#REF!,6,FALSE),"")</f>
        <v/>
      </c>
      <c r="G206" s="17">
        <v>76000</v>
      </c>
      <c r="H206" s="17">
        <v>76000</v>
      </c>
      <c r="I206" s="17" t="str">
        <f>IFERROR(VLOOKUP(B206,#REF!,9,FALSE),"")</f>
        <v/>
      </c>
      <c r="J206" s="17">
        <v>108000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108000</v>
      </c>
      <c r="Q206" s="17">
        <v>0</v>
      </c>
      <c r="R206" s="19">
        <v>184000</v>
      </c>
      <c r="S206" s="20">
        <v>18.399999999999999</v>
      </c>
      <c r="T206" s="21">
        <v>11.7</v>
      </c>
      <c r="U206" s="19">
        <v>10000</v>
      </c>
      <c r="V206" s="17">
        <v>15749</v>
      </c>
      <c r="W206" s="22">
        <v>1.6</v>
      </c>
      <c r="X206" s="23">
        <f t="shared" si="15"/>
        <v>100</v>
      </c>
      <c r="Y206" s="17">
        <v>15652</v>
      </c>
      <c r="Z206" s="17">
        <v>55290</v>
      </c>
      <c r="AA206" s="17">
        <v>70454</v>
      </c>
      <c r="AB206" s="17">
        <v>16000</v>
      </c>
      <c r="AC206" s="15" t="s">
        <v>36</v>
      </c>
    </row>
    <row r="207" spans="1:29">
      <c r="A207" s="13" t="str">
        <f t="shared" si="12"/>
        <v>Normal</v>
      </c>
      <c r="B207" s="14" t="s">
        <v>160</v>
      </c>
      <c r="C207" s="15" t="s">
        <v>41</v>
      </c>
      <c r="D207" s="16">
        <f t="shared" si="13"/>
        <v>0</v>
      </c>
      <c r="E207" s="18">
        <f t="shared" si="14"/>
        <v>0</v>
      </c>
      <c r="F207" s="16" t="str">
        <f>IFERROR(VLOOKUP(B207,#REF!,6,FALSE),"")</f>
        <v/>
      </c>
      <c r="G207" s="17">
        <v>0</v>
      </c>
      <c r="H207" s="17">
        <v>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0</v>
      </c>
      <c r="S207" s="20">
        <v>0</v>
      </c>
      <c r="T207" s="21">
        <v>0</v>
      </c>
      <c r="U207" s="19">
        <v>1125</v>
      </c>
      <c r="V207" s="17">
        <v>667</v>
      </c>
      <c r="W207" s="22">
        <v>0.6</v>
      </c>
      <c r="X207" s="23">
        <f t="shared" si="15"/>
        <v>100</v>
      </c>
      <c r="Y207" s="17">
        <v>34838</v>
      </c>
      <c r="Z207" s="17">
        <v>3000</v>
      </c>
      <c r="AA207" s="17">
        <v>3000</v>
      </c>
      <c r="AB207" s="17">
        <v>0</v>
      </c>
      <c r="AC207" s="15" t="s">
        <v>36</v>
      </c>
    </row>
    <row r="208" spans="1:29">
      <c r="A208" s="13" t="str">
        <f t="shared" si="12"/>
        <v>Normal</v>
      </c>
      <c r="B208" s="14" t="s">
        <v>290</v>
      </c>
      <c r="C208" s="15" t="s">
        <v>41</v>
      </c>
      <c r="D208" s="16" t="str">
        <f t="shared" si="13"/>
        <v>--</v>
      </c>
      <c r="E208" s="18">
        <f t="shared" si="14"/>
        <v>0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0</v>
      </c>
      <c r="R208" s="19">
        <v>0</v>
      </c>
      <c r="S208" s="20">
        <v>0</v>
      </c>
      <c r="T208" s="21" t="s">
        <v>34</v>
      </c>
      <c r="U208" s="19">
        <v>275</v>
      </c>
      <c r="V208" s="17" t="s">
        <v>34</v>
      </c>
      <c r="W208" s="22" t="s">
        <v>35</v>
      </c>
      <c r="X208" s="23" t="str">
        <f t="shared" si="15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36</v>
      </c>
    </row>
    <row r="209" spans="1:29">
      <c r="A209" s="13" t="str">
        <f t="shared" si="12"/>
        <v>Normal</v>
      </c>
      <c r="B209" s="14" t="s">
        <v>161</v>
      </c>
      <c r="C209" s="15" t="s">
        <v>121</v>
      </c>
      <c r="D209" s="16">
        <f t="shared" si="13"/>
        <v>2.2000000000000002</v>
      </c>
      <c r="E209" s="18">
        <f t="shared" si="14"/>
        <v>2</v>
      </c>
      <c r="F209" s="16" t="str">
        <f>IFERROR(VLOOKUP(B209,#REF!,6,FALSE),"")</f>
        <v/>
      </c>
      <c r="G209" s="17">
        <v>45000</v>
      </c>
      <c r="H209" s="17">
        <v>45000</v>
      </c>
      <c r="I209" s="17" t="str">
        <f>IFERROR(VLOOKUP(B209,#REF!,9,FALSE),"")</f>
        <v/>
      </c>
      <c r="J209" s="17">
        <v>9000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6000</v>
      </c>
      <c r="Q209" s="17">
        <v>3000</v>
      </c>
      <c r="R209" s="19">
        <v>54000</v>
      </c>
      <c r="S209" s="20">
        <v>12</v>
      </c>
      <c r="T209" s="21">
        <v>13.2</v>
      </c>
      <c r="U209" s="19">
        <v>4500</v>
      </c>
      <c r="V209" s="17">
        <v>4095</v>
      </c>
      <c r="W209" s="22">
        <v>0.9</v>
      </c>
      <c r="X209" s="23">
        <f t="shared" si="15"/>
        <v>100</v>
      </c>
      <c r="Y209" s="17">
        <v>3000</v>
      </c>
      <c r="Z209" s="17">
        <v>6853</v>
      </c>
      <c r="AA209" s="17">
        <v>9000</v>
      </c>
      <c r="AB209" s="17">
        <v>21000</v>
      </c>
      <c r="AC209" s="15" t="s">
        <v>36</v>
      </c>
    </row>
    <row r="210" spans="1:29">
      <c r="A210" s="13" t="str">
        <f t="shared" si="12"/>
        <v>OverStock</v>
      </c>
      <c r="B210" s="14" t="s">
        <v>162</v>
      </c>
      <c r="C210" s="15" t="s">
        <v>121</v>
      </c>
      <c r="D210" s="16" t="str">
        <f t="shared" si="13"/>
        <v>--</v>
      </c>
      <c r="E210" s="18">
        <f t="shared" si="14"/>
        <v>4.3</v>
      </c>
      <c r="F210" s="16" t="str">
        <f>IFERROR(VLOOKUP(B210,#REF!,6,FALSE),"")</f>
        <v/>
      </c>
      <c r="G210" s="17">
        <v>45000</v>
      </c>
      <c r="H210" s="17">
        <v>0</v>
      </c>
      <c r="I210" s="17" t="str">
        <f>IFERROR(VLOOKUP(B210,#REF!,9,FALSE),"")</f>
        <v/>
      </c>
      <c r="J210" s="17">
        <v>3200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3000</v>
      </c>
      <c r="Q210" s="17">
        <v>200</v>
      </c>
      <c r="R210" s="19">
        <v>48200</v>
      </c>
      <c r="S210" s="20">
        <v>64.3</v>
      </c>
      <c r="T210" s="21" t="s">
        <v>34</v>
      </c>
      <c r="U210" s="19">
        <v>750</v>
      </c>
      <c r="V210" s="17" t="s">
        <v>34</v>
      </c>
      <c r="W210" s="22" t="s">
        <v>35</v>
      </c>
      <c r="X210" s="23" t="str">
        <f t="shared" si="15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36</v>
      </c>
    </row>
    <row r="211" spans="1:29">
      <c r="A211" s="13" t="str">
        <f t="shared" si="12"/>
        <v>Normal</v>
      </c>
      <c r="B211" s="14" t="s">
        <v>291</v>
      </c>
      <c r="C211" s="15" t="s">
        <v>121</v>
      </c>
      <c r="D211" s="16" t="str">
        <f t="shared" si="13"/>
        <v>--</v>
      </c>
      <c r="E211" s="18">
        <f t="shared" si="14"/>
        <v>0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0</v>
      </c>
      <c r="R211" s="19">
        <v>0</v>
      </c>
      <c r="S211" s="20">
        <v>0</v>
      </c>
      <c r="T211" s="21" t="s">
        <v>34</v>
      </c>
      <c r="U211" s="19">
        <v>375</v>
      </c>
      <c r="V211" s="17" t="s">
        <v>34</v>
      </c>
      <c r="W211" s="22" t="s">
        <v>35</v>
      </c>
      <c r="X211" s="23" t="str">
        <f t="shared" si="15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36</v>
      </c>
    </row>
    <row r="212" spans="1:29">
      <c r="A212" s="13" t="str">
        <f t="shared" si="12"/>
        <v>ZeroZero</v>
      </c>
      <c r="B212" s="14" t="s">
        <v>292</v>
      </c>
      <c r="C212" s="15" t="s">
        <v>41</v>
      </c>
      <c r="D212" s="16" t="str">
        <f t="shared" si="13"/>
        <v>--</v>
      </c>
      <c r="E212" s="18" t="str">
        <f t="shared" si="14"/>
        <v>前八週無拉料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5426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5426</v>
      </c>
      <c r="Q212" s="17">
        <v>0</v>
      </c>
      <c r="R212" s="19">
        <v>5426</v>
      </c>
      <c r="S212" s="20" t="s">
        <v>34</v>
      </c>
      <c r="T212" s="21" t="s">
        <v>34</v>
      </c>
      <c r="U212" s="19">
        <v>0</v>
      </c>
      <c r="V212" s="17" t="s">
        <v>34</v>
      </c>
      <c r="W212" s="22" t="s">
        <v>35</v>
      </c>
      <c r="X212" s="23" t="str">
        <f t="shared" si="15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36</v>
      </c>
    </row>
    <row r="213" spans="1:29">
      <c r="A213" s="13" t="str">
        <f t="shared" si="12"/>
        <v>FCST</v>
      </c>
      <c r="B213" s="14" t="s">
        <v>293</v>
      </c>
      <c r="C213" s="15" t="s">
        <v>41</v>
      </c>
      <c r="D213" s="16">
        <f t="shared" si="13"/>
        <v>0</v>
      </c>
      <c r="E213" s="18" t="str">
        <f t="shared" si="14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0</v>
      </c>
      <c r="Q213" s="17">
        <v>0</v>
      </c>
      <c r="R213" s="19">
        <v>0</v>
      </c>
      <c r="S213" s="20" t="s">
        <v>34</v>
      </c>
      <c r="T213" s="21">
        <v>0</v>
      </c>
      <c r="U213" s="19">
        <v>0</v>
      </c>
      <c r="V213" s="17">
        <v>29</v>
      </c>
      <c r="W213" s="22" t="s">
        <v>79</v>
      </c>
      <c r="X213" s="23" t="str">
        <f t="shared" si="15"/>
        <v>F</v>
      </c>
      <c r="Y213" s="17">
        <v>53</v>
      </c>
      <c r="Z213" s="17">
        <v>120</v>
      </c>
      <c r="AA213" s="17">
        <v>144</v>
      </c>
      <c r="AB213" s="17">
        <v>120</v>
      </c>
      <c r="AC213" s="15" t="s">
        <v>36</v>
      </c>
    </row>
    <row r="214" spans="1:29">
      <c r="A214" s="13" t="str">
        <f t="shared" si="12"/>
        <v>FCST</v>
      </c>
      <c r="B214" s="14" t="s">
        <v>294</v>
      </c>
      <c r="C214" s="15" t="s">
        <v>41</v>
      </c>
      <c r="D214" s="16">
        <f t="shared" si="13"/>
        <v>0</v>
      </c>
      <c r="E214" s="18" t="str">
        <f t="shared" si="14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0</v>
      </c>
      <c r="S214" s="20" t="s">
        <v>34</v>
      </c>
      <c r="T214" s="21">
        <v>0</v>
      </c>
      <c r="U214" s="19">
        <v>0</v>
      </c>
      <c r="V214" s="17">
        <v>164</v>
      </c>
      <c r="W214" s="22" t="s">
        <v>79</v>
      </c>
      <c r="X214" s="23" t="str">
        <f t="shared" si="15"/>
        <v>F</v>
      </c>
      <c r="Y214" s="17">
        <v>840</v>
      </c>
      <c r="Z214" s="17">
        <v>582</v>
      </c>
      <c r="AA214" s="17">
        <v>897</v>
      </c>
      <c r="AB214" s="17">
        <v>560</v>
      </c>
      <c r="AC214" s="15" t="s">
        <v>36</v>
      </c>
    </row>
    <row r="215" spans="1:29">
      <c r="A215" s="13" t="str">
        <f t="shared" si="12"/>
        <v>FCST</v>
      </c>
      <c r="B215" s="14" t="s">
        <v>295</v>
      </c>
      <c r="C215" s="15" t="s">
        <v>41</v>
      </c>
      <c r="D215" s="16">
        <f t="shared" si="13"/>
        <v>0</v>
      </c>
      <c r="E215" s="18" t="str">
        <f t="shared" si="14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0</v>
      </c>
      <c r="R215" s="19">
        <v>0</v>
      </c>
      <c r="S215" s="20" t="s">
        <v>34</v>
      </c>
      <c r="T215" s="21">
        <v>0</v>
      </c>
      <c r="U215" s="19">
        <v>0</v>
      </c>
      <c r="V215" s="17">
        <v>20</v>
      </c>
      <c r="W215" s="22" t="s">
        <v>79</v>
      </c>
      <c r="X215" s="23" t="str">
        <f t="shared" si="15"/>
        <v>F</v>
      </c>
      <c r="Y215" s="17">
        <v>89</v>
      </c>
      <c r="Z215" s="17">
        <v>88</v>
      </c>
      <c r="AA215" s="17">
        <v>90</v>
      </c>
      <c r="AB215" s="17">
        <v>25</v>
      </c>
      <c r="AC215" s="15" t="s">
        <v>36</v>
      </c>
    </row>
    <row r="216" spans="1:29">
      <c r="A216" s="13" t="str">
        <f t="shared" si="12"/>
        <v>Normal</v>
      </c>
      <c r="B216" s="14" t="s">
        <v>163</v>
      </c>
      <c r="C216" s="15" t="s">
        <v>41</v>
      </c>
      <c r="D216" s="16">
        <f t="shared" si="13"/>
        <v>2</v>
      </c>
      <c r="E216" s="18">
        <f t="shared" si="14"/>
        <v>1.4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200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200</v>
      </c>
      <c r="Q216" s="17">
        <v>0</v>
      </c>
      <c r="R216" s="19">
        <v>200</v>
      </c>
      <c r="S216" s="20">
        <v>1.4</v>
      </c>
      <c r="T216" s="21">
        <v>2</v>
      </c>
      <c r="U216" s="19">
        <v>138</v>
      </c>
      <c r="V216" s="17">
        <v>102</v>
      </c>
      <c r="W216" s="22">
        <v>0.7</v>
      </c>
      <c r="X216" s="23">
        <f t="shared" si="15"/>
        <v>100</v>
      </c>
      <c r="Y216" s="17">
        <v>0</v>
      </c>
      <c r="Z216" s="17">
        <v>0</v>
      </c>
      <c r="AA216" s="17">
        <v>918</v>
      </c>
      <c r="AB216" s="17">
        <v>0</v>
      </c>
      <c r="AC216" s="15" t="s">
        <v>36</v>
      </c>
    </row>
    <row r="217" spans="1:29">
      <c r="A217" s="13" t="str">
        <f t="shared" si="12"/>
        <v>ZeroZero</v>
      </c>
      <c r="B217" s="14" t="s">
        <v>296</v>
      </c>
      <c r="C217" s="15" t="s">
        <v>41</v>
      </c>
      <c r="D217" s="16" t="str">
        <f t="shared" si="13"/>
        <v>--</v>
      </c>
      <c r="E217" s="18" t="str">
        <f t="shared" si="14"/>
        <v>前八週無拉料</v>
      </c>
      <c r="F217" s="16" t="str">
        <f>IFERROR(VLOOKUP(B217,#REF!,6,FALSE),"")</f>
        <v/>
      </c>
      <c r="G217" s="17">
        <v>0</v>
      </c>
      <c r="H217" s="17">
        <v>0</v>
      </c>
      <c r="I217" s="17" t="str">
        <f>IFERROR(VLOOKUP(B217,#REF!,9,FALSE),"")</f>
        <v/>
      </c>
      <c r="J217" s="17">
        <v>40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40</v>
      </c>
      <c r="Q217" s="17">
        <v>0</v>
      </c>
      <c r="R217" s="19">
        <v>40</v>
      </c>
      <c r="S217" s="20" t="s">
        <v>34</v>
      </c>
      <c r="T217" s="21" t="s">
        <v>34</v>
      </c>
      <c r="U217" s="19">
        <v>0</v>
      </c>
      <c r="V217" s="17" t="s">
        <v>34</v>
      </c>
      <c r="W217" s="22" t="s">
        <v>35</v>
      </c>
      <c r="X217" s="23" t="str">
        <f t="shared" si="15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36</v>
      </c>
    </row>
    <row r="218" spans="1:29">
      <c r="A218" s="13" t="str">
        <f t="shared" si="12"/>
        <v>None</v>
      </c>
      <c r="B218" s="14" t="s">
        <v>297</v>
      </c>
      <c r="C218" s="15" t="s">
        <v>41</v>
      </c>
      <c r="D218" s="16" t="str">
        <f t="shared" si="13"/>
        <v>--</v>
      </c>
      <c r="E218" s="18" t="str">
        <f t="shared" si="14"/>
        <v>前八週無拉料</v>
      </c>
      <c r="F218" s="16" t="str">
        <f>IFERROR(VLOOKUP(B218,#REF!,6,FALSE),"")</f>
        <v/>
      </c>
      <c r="G218" s="17">
        <v>0</v>
      </c>
      <c r="H218" s="17">
        <v>0</v>
      </c>
      <c r="I218" s="17" t="str">
        <f>IFERROR(VLOOKUP(B218,#REF!,9,FALSE),"")</f>
        <v/>
      </c>
      <c r="J218" s="17">
        <v>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0</v>
      </c>
      <c r="Q218" s="17">
        <v>0</v>
      </c>
      <c r="R218" s="19">
        <v>0</v>
      </c>
      <c r="S218" s="20" t="s">
        <v>34</v>
      </c>
      <c r="T218" s="21" t="s">
        <v>34</v>
      </c>
      <c r="U218" s="19">
        <v>0</v>
      </c>
      <c r="V218" s="17">
        <v>0</v>
      </c>
      <c r="W218" s="22" t="s">
        <v>35</v>
      </c>
      <c r="X218" s="23" t="str">
        <f t="shared" si="15"/>
        <v>E</v>
      </c>
      <c r="Y218" s="17">
        <v>2000</v>
      </c>
      <c r="Z218" s="17">
        <v>0</v>
      </c>
      <c r="AA218" s="17">
        <v>0</v>
      </c>
      <c r="AB218" s="17">
        <v>0</v>
      </c>
      <c r="AC218" s="15" t="s">
        <v>36</v>
      </c>
    </row>
    <row r="219" spans="1:29">
      <c r="A219" s="13" t="str">
        <f t="shared" si="12"/>
        <v>ZeroZero</v>
      </c>
      <c r="B219" s="14" t="s">
        <v>298</v>
      </c>
      <c r="C219" s="15" t="s">
        <v>41</v>
      </c>
      <c r="D219" s="16" t="str">
        <f t="shared" si="13"/>
        <v>--</v>
      </c>
      <c r="E219" s="18" t="str">
        <f t="shared" si="14"/>
        <v>前八週無拉料</v>
      </c>
      <c r="F219" s="16" t="str">
        <f>IFERROR(VLOOKUP(B219,#REF!,6,FALSE),"")</f>
        <v/>
      </c>
      <c r="G219" s="17">
        <v>1000</v>
      </c>
      <c r="H219" s="17">
        <v>0</v>
      </c>
      <c r="I219" s="17" t="str">
        <f>IFERROR(VLOOKUP(B219,#REF!,9,FALSE),"")</f>
        <v/>
      </c>
      <c r="J219" s="17">
        <v>1000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1000</v>
      </c>
      <c r="Q219" s="17">
        <v>0</v>
      </c>
      <c r="R219" s="19">
        <v>2000</v>
      </c>
      <c r="S219" s="20" t="s">
        <v>34</v>
      </c>
      <c r="T219" s="21" t="s">
        <v>34</v>
      </c>
      <c r="U219" s="19">
        <v>0</v>
      </c>
      <c r="V219" s="17" t="s">
        <v>34</v>
      </c>
      <c r="W219" s="22" t="s">
        <v>35</v>
      </c>
      <c r="X219" s="23" t="str">
        <f t="shared" si="15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36</v>
      </c>
    </row>
    <row r="220" spans="1:29">
      <c r="A220" s="13" t="str">
        <f t="shared" si="12"/>
        <v>Normal</v>
      </c>
      <c r="B220" s="14" t="s">
        <v>299</v>
      </c>
      <c r="C220" s="15" t="s">
        <v>41</v>
      </c>
      <c r="D220" s="16" t="str">
        <f t="shared" si="13"/>
        <v>--</v>
      </c>
      <c r="E220" s="18">
        <f t="shared" si="14"/>
        <v>0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0</v>
      </c>
      <c r="S220" s="20">
        <v>0</v>
      </c>
      <c r="T220" s="21" t="s">
        <v>34</v>
      </c>
      <c r="U220" s="19">
        <v>125</v>
      </c>
      <c r="V220" s="17" t="s">
        <v>34</v>
      </c>
      <c r="W220" s="22" t="s">
        <v>35</v>
      </c>
      <c r="X220" s="23" t="str">
        <f t="shared" si="15"/>
        <v>E</v>
      </c>
      <c r="Y220" s="17">
        <v>0</v>
      </c>
      <c r="Z220" s="17">
        <v>0</v>
      </c>
      <c r="AA220" s="17">
        <v>0</v>
      </c>
      <c r="AB220" s="17">
        <v>0</v>
      </c>
      <c r="AC220" s="15" t="s">
        <v>36</v>
      </c>
    </row>
    <row r="221" spans="1:29">
      <c r="A221" s="13" t="str">
        <f t="shared" si="12"/>
        <v>ZeroZero</v>
      </c>
      <c r="B221" s="14" t="s">
        <v>300</v>
      </c>
      <c r="C221" s="15" t="s">
        <v>41</v>
      </c>
      <c r="D221" s="16" t="str">
        <f t="shared" si="13"/>
        <v>--</v>
      </c>
      <c r="E221" s="18" t="str">
        <f t="shared" si="14"/>
        <v>前八週無拉料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2740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2740</v>
      </c>
      <c r="Q221" s="17">
        <v>0</v>
      </c>
      <c r="R221" s="19">
        <v>2740</v>
      </c>
      <c r="S221" s="20" t="s">
        <v>34</v>
      </c>
      <c r="T221" s="21" t="s">
        <v>34</v>
      </c>
      <c r="U221" s="19">
        <v>0</v>
      </c>
      <c r="V221" s="17" t="s">
        <v>34</v>
      </c>
      <c r="W221" s="22" t="s">
        <v>35</v>
      </c>
      <c r="X221" s="23" t="str">
        <f t="shared" si="15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36</v>
      </c>
    </row>
    <row r="222" spans="1:29">
      <c r="A222" s="13" t="str">
        <f t="shared" si="12"/>
        <v>OverStock</v>
      </c>
      <c r="B222" s="14" t="s">
        <v>301</v>
      </c>
      <c r="C222" s="15" t="s">
        <v>41</v>
      </c>
      <c r="D222" s="16">
        <f t="shared" si="13"/>
        <v>6.9</v>
      </c>
      <c r="E222" s="18">
        <f t="shared" si="14"/>
        <v>7592.8</v>
      </c>
      <c r="F222" s="16" t="str">
        <f>IFERROR(VLOOKUP(B222,#REF!,6,FALSE),"")</f>
        <v/>
      </c>
      <c r="G222" s="17">
        <v>9100</v>
      </c>
      <c r="H222" s="17">
        <v>0</v>
      </c>
      <c r="I222" s="17" t="str">
        <f>IFERROR(VLOOKUP(B222,#REF!,9,FALSE),"")</f>
        <v/>
      </c>
      <c r="J222" s="17">
        <v>37964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37964</v>
      </c>
      <c r="Q222" s="17">
        <v>0</v>
      </c>
      <c r="R222" s="19">
        <v>47064</v>
      </c>
      <c r="S222" s="20">
        <v>9412.7999999999993</v>
      </c>
      <c r="T222" s="21">
        <v>8.5</v>
      </c>
      <c r="U222" s="19">
        <v>5</v>
      </c>
      <c r="V222" s="17">
        <v>5507</v>
      </c>
      <c r="W222" s="22">
        <v>1101.4000000000001</v>
      </c>
      <c r="X222" s="23">
        <f t="shared" si="15"/>
        <v>150</v>
      </c>
      <c r="Y222" s="17">
        <v>12383</v>
      </c>
      <c r="Z222" s="17">
        <v>31264</v>
      </c>
      <c r="AA222" s="17">
        <v>18296</v>
      </c>
      <c r="AB222" s="17">
        <v>19192</v>
      </c>
      <c r="AC222" s="15" t="s">
        <v>36</v>
      </c>
    </row>
    <row r="223" spans="1:29">
      <c r="A223" s="13" t="str">
        <f t="shared" si="12"/>
        <v>ZeroZero</v>
      </c>
      <c r="B223" s="14" t="s">
        <v>302</v>
      </c>
      <c r="C223" s="15" t="s">
        <v>41</v>
      </c>
      <c r="D223" s="16" t="str">
        <f t="shared" si="13"/>
        <v>--</v>
      </c>
      <c r="E223" s="18" t="str">
        <f t="shared" si="14"/>
        <v>前八週無拉料</v>
      </c>
      <c r="F223" s="16" t="str">
        <f>IFERROR(VLOOKUP(B223,#REF!,6,FALSE),"")</f>
        <v/>
      </c>
      <c r="G223" s="17">
        <v>0</v>
      </c>
      <c r="H223" s="17">
        <v>0</v>
      </c>
      <c r="I223" s="17" t="str">
        <f>IFERROR(VLOOKUP(B223,#REF!,9,FALSE),"")</f>
        <v/>
      </c>
      <c r="J223" s="17">
        <v>2260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2260</v>
      </c>
      <c r="Q223" s="17">
        <v>0</v>
      </c>
      <c r="R223" s="19">
        <v>2260</v>
      </c>
      <c r="S223" s="20" t="s">
        <v>34</v>
      </c>
      <c r="T223" s="21" t="s">
        <v>34</v>
      </c>
      <c r="U223" s="19">
        <v>0</v>
      </c>
      <c r="V223" s="17" t="s">
        <v>34</v>
      </c>
      <c r="W223" s="22" t="s">
        <v>35</v>
      </c>
      <c r="X223" s="23" t="str">
        <f t="shared" si="15"/>
        <v>E</v>
      </c>
      <c r="Y223" s="17">
        <v>0</v>
      </c>
      <c r="Z223" s="17">
        <v>0</v>
      </c>
      <c r="AA223" s="17">
        <v>0</v>
      </c>
      <c r="AB223" s="17">
        <v>0</v>
      </c>
      <c r="AC223" s="15" t="s">
        <v>36</v>
      </c>
    </row>
    <row r="224" spans="1:29">
      <c r="A224" s="13" t="str">
        <f t="shared" si="12"/>
        <v>Normal</v>
      </c>
      <c r="B224" s="14" t="s">
        <v>303</v>
      </c>
      <c r="C224" s="15" t="s">
        <v>41</v>
      </c>
      <c r="D224" s="16">
        <f t="shared" si="13"/>
        <v>0</v>
      </c>
      <c r="E224" s="18">
        <f t="shared" si="14"/>
        <v>0</v>
      </c>
      <c r="F224" s="16" t="str">
        <f>IFERROR(VLOOKUP(B224,#REF!,6,FALSE),"")</f>
        <v/>
      </c>
      <c r="G224" s="17">
        <v>16700</v>
      </c>
      <c r="H224" s="17">
        <v>0</v>
      </c>
      <c r="I224" s="17" t="str">
        <f>IFERROR(VLOOKUP(B224,#REF!,9,FALSE),"")</f>
        <v/>
      </c>
      <c r="J224" s="17">
        <v>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0</v>
      </c>
      <c r="R224" s="19">
        <v>16700</v>
      </c>
      <c r="S224" s="20">
        <v>3.5</v>
      </c>
      <c r="T224" s="21">
        <v>6.8</v>
      </c>
      <c r="U224" s="19">
        <v>4800</v>
      </c>
      <c r="V224" s="17">
        <v>2473</v>
      </c>
      <c r="W224" s="22">
        <v>0.5</v>
      </c>
      <c r="X224" s="23">
        <f t="shared" si="15"/>
        <v>100</v>
      </c>
      <c r="Y224" s="17">
        <v>14990</v>
      </c>
      <c r="Z224" s="17">
        <v>12260</v>
      </c>
      <c r="AA224" s="17">
        <v>9996</v>
      </c>
      <c r="AB224" s="17">
        <v>11976</v>
      </c>
      <c r="AC224" s="15" t="s">
        <v>36</v>
      </c>
    </row>
    <row r="225" spans="1:29">
      <c r="A225" s="13" t="str">
        <f t="shared" si="12"/>
        <v>ZeroZero</v>
      </c>
      <c r="B225" s="14" t="s">
        <v>304</v>
      </c>
      <c r="C225" s="15" t="s">
        <v>41</v>
      </c>
      <c r="D225" s="16" t="str">
        <f t="shared" si="13"/>
        <v>--</v>
      </c>
      <c r="E225" s="18" t="str">
        <f t="shared" si="14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4140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4140</v>
      </c>
      <c r="Q225" s="17">
        <v>0</v>
      </c>
      <c r="R225" s="19">
        <v>4140</v>
      </c>
      <c r="S225" s="20" t="s">
        <v>34</v>
      </c>
      <c r="T225" s="21" t="s">
        <v>34</v>
      </c>
      <c r="U225" s="19">
        <v>0</v>
      </c>
      <c r="V225" s="17" t="s">
        <v>34</v>
      </c>
      <c r="W225" s="22" t="s">
        <v>35</v>
      </c>
      <c r="X225" s="23" t="str">
        <f t="shared" si="15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36</v>
      </c>
    </row>
    <row r="226" spans="1:29">
      <c r="A226" s="13" t="str">
        <f t="shared" si="12"/>
        <v>ZeroZero</v>
      </c>
      <c r="B226" s="14" t="s">
        <v>305</v>
      </c>
      <c r="C226" s="15" t="s">
        <v>41</v>
      </c>
      <c r="D226" s="16" t="str">
        <f t="shared" si="13"/>
        <v>--</v>
      </c>
      <c r="E226" s="18" t="str">
        <f t="shared" si="14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200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200</v>
      </c>
      <c r="Q226" s="17">
        <v>0</v>
      </c>
      <c r="R226" s="19">
        <v>200</v>
      </c>
      <c r="S226" s="20" t="s">
        <v>34</v>
      </c>
      <c r="T226" s="21" t="s">
        <v>34</v>
      </c>
      <c r="U226" s="19">
        <v>0</v>
      </c>
      <c r="V226" s="17" t="s">
        <v>34</v>
      </c>
      <c r="W226" s="22" t="s">
        <v>35</v>
      </c>
      <c r="X226" s="23" t="str">
        <f t="shared" si="15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36</v>
      </c>
    </row>
    <row r="227" spans="1:29">
      <c r="A227" s="13" t="str">
        <f t="shared" si="12"/>
        <v>Normal</v>
      </c>
      <c r="B227" s="14" t="s">
        <v>164</v>
      </c>
      <c r="C227" s="15" t="s">
        <v>41</v>
      </c>
      <c r="D227" s="16">
        <f t="shared" si="13"/>
        <v>0</v>
      </c>
      <c r="E227" s="18">
        <f t="shared" si="14"/>
        <v>0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0</v>
      </c>
      <c r="Q227" s="17">
        <v>0</v>
      </c>
      <c r="R227" s="19">
        <v>0</v>
      </c>
      <c r="S227" s="20">
        <v>0</v>
      </c>
      <c r="T227" s="21">
        <v>0</v>
      </c>
      <c r="U227" s="19">
        <v>4500</v>
      </c>
      <c r="V227" s="17">
        <v>7816</v>
      </c>
      <c r="W227" s="22">
        <v>1.7</v>
      </c>
      <c r="X227" s="23">
        <f t="shared" si="15"/>
        <v>100</v>
      </c>
      <c r="Y227" s="17">
        <v>7861</v>
      </c>
      <c r="Z227" s="17">
        <v>27645</v>
      </c>
      <c r="AA227" s="17">
        <v>35227</v>
      </c>
      <c r="AB227" s="17">
        <v>7475</v>
      </c>
      <c r="AC227" s="15" t="s">
        <v>36</v>
      </c>
    </row>
    <row r="228" spans="1:29">
      <c r="A228" s="13" t="str">
        <f t="shared" si="12"/>
        <v>ZeroZero</v>
      </c>
      <c r="B228" s="14" t="s">
        <v>306</v>
      </c>
      <c r="C228" s="15" t="s">
        <v>41</v>
      </c>
      <c r="D228" s="16" t="str">
        <f t="shared" si="13"/>
        <v>--</v>
      </c>
      <c r="E228" s="18" t="str">
        <f t="shared" si="14"/>
        <v>前八週無拉料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2500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2500</v>
      </c>
      <c r="Q228" s="17">
        <v>0</v>
      </c>
      <c r="R228" s="19">
        <v>2500</v>
      </c>
      <c r="S228" s="20" t="s">
        <v>34</v>
      </c>
      <c r="T228" s="21" t="s">
        <v>34</v>
      </c>
      <c r="U228" s="19">
        <v>0</v>
      </c>
      <c r="V228" s="17" t="s">
        <v>34</v>
      </c>
      <c r="W228" s="22" t="s">
        <v>35</v>
      </c>
      <c r="X228" s="23" t="str">
        <f t="shared" si="15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36</v>
      </c>
    </row>
    <row r="229" spans="1:29">
      <c r="A229" s="13" t="str">
        <f t="shared" si="12"/>
        <v>ZeroZero</v>
      </c>
      <c r="B229" s="14" t="s">
        <v>307</v>
      </c>
      <c r="C229" s="15" t="s">
        <v>41</v>
      </c>
      <c r="D229" s="16" t="str">
        <f t="shared" si="13"/>
        <v>--</v>
      </c>
      <c r="E229" s="18" t="str">
        <f t="shared" si="14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2500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2500</v>
      </c>
      <c r="Q229" s="17">
        <v>0</v>
      </c>
      <c r="R229" s="19">
        <v>2500</v>
      </c>
      <c r="S229" s="20" t="s">
        <v>34</v>
      </c>
      <c r="T229" s="21" t="s">
        <v>34</v>
      </c>
      <c r="U229" s="19">
        <v>0</v>
      </c>
      <c r="V229" s="17" t="s">
        <v>34</v>
      </c>
      <c r="W229" s="22" t="s">
        <v>35</v>
      </c>
      <c r="X229" s="23" t="str">
        <f t="shared" si="15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36</v>
      </c>
    </row>
    <row r="230" spans="1:29">
      <c r="A230" s="13" t="str">
        <f t="shared" si="12"/>
        <v>FCST</v>
      </c>
      <c r="B230" s="14" t="s">
        <v>308</v>
      </c>
      <c r="C230" s="15" t="s">
        <v>41</v>
      </c>
      <c r="D230" s="16">
        <f t="shared" si="13"/>
        <v>0</v>
      </c>
      <c r="E230" s="18" t="str">
        <f t="shared" si="14"/>
        <v>前八週無拉料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0</v>
      </c>
      <c r="R230" s="19">
        <v>0</v>
      </c>
      <c r="S230" s="20" t="s">
        <v>34</v>
      </c>
      <c r="T230" s="21">
        <v>0</v>
      </c>
      <c r="U230" s="19">
        <v>0</v>
      </c>
      <c r="V230" s="17">
        <v>34</v>
      </c>
      <c r="W230" s="22" t="s">
        <v>79</v>
      </c>
      <c r="X230" s="23" t="str">
        <f t="shared" si="15"/>
        <v>F</v>
      </c>
      <c r="Y230" s="17">
        <v>112</v>
      </c>
      <c r="Z230" s="17">
        <v>262</v>
      </c>
      <c r="AA230" s="17">
        <v>48</v>
      </c>
      <c r="AB230" s="17">
        <v>224</v>
      </c>
      <c r="AC230" s="15" t="s">
        <v>36</v>
      </c>
    </row>
    <row r="231" spans="1:29">
      <c r="A231" s="13" t="str">
        <f t="shared" si="12"/>
        <v>Normal</v>
      </c>
      <c r="B231" s="14" t="s">
        <v>309</v>
      </c>
      <c r="C231" s="15" t="s">
        <v>41</v>
      </c>
      <c r="D231" s="16">
        <f t="shared" si="13"/>
        <v>0</v>
      </c>
      <c r="E231" s="18">
        <f t="shared" si="14"/>
        <v>0</v>
      </c>
      <c r="F231" s="16" t="str">
        <f>IFERROR(VLOOKUP(B231,#REF!,6,FALSE),"")</f>
        <v/>
      </c>
      <c r="G231" s="17">
        <v>40000</v>
      </c>
      <c r="H231" s="17">
        <v>0</v>
      </c>
      <c r="I231" s="17" t="str">
        <f>IFERROR(VLOOKUP(B231,#REF!,9,FALSE),"")</f>
        <v/>
      </c>
      <c r="J231" s="17">
        <v>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0</v>
      </c>
      <c r="R231" s="19">
        <v>40000</v>
      </c>
      <c r="S231" s="20">
        <v>20</v>
      </c>
      <c r="T231" s="21">
        <v>6.9</v>
      </c>
      <c r="U231" s="19">
        <v>2000</v>
      </c>
      <c r="V231" s="17">
        <v>5786</v>
      </c>
      <c r="W231" s="22">
        <v>2.9</v>
      </c>
      <c r="X231" s="23">
        <f t="shared" si="15"/>
        <v>150</v>
      </c>
      <c r="Y231" s="17">
        <v>25111</v>
      </c>
      <c r="Z231" s="17">
        <v>35316</v>
      </c>
      <c r="AA231" s="17">
        <v>16761</v>
      </c>
      <c r="AB231" s="17">
        <v>0</v>
      </c>
      <c r="AC231" s="15" t="s">
        <v>36</v>
      </c>
    </row>
    <row r="232" spans="1:29">
      <c r="A232" s="13" t="str">
        <f t="shared" si="12"/>
        <v>Normal</v>
      </c>
      <c r="B232" s="14" t="s">
        <v>310</v>
      </c>
      <c r="C232" s="15" t="s">
        <v>41</v>
      </c>
      <c r="D232" s="16">
        <f t="shared" si="13"/>
        <v>0</v>
      </c>
      <c r="E232" s="18">
        <f t="shared" si="14"/>
        <v>0</v>
      </c>
      <c r="F232" s="16" t="str">
        <f>IFERROR(VLOOKUP(B232,#REF!,6,FALSE),"")</f>
        <v/>
      </c>
      <c r="G232" s="17">
        <v>30000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30000</v>
      </c>
      <c r="S232" s="20">
        <v>5.2</v>
      </c>
      <c r="T232" s="21">
        <v>5.5</v>
      </c>
      <c r="U232" s="19">
        <v>5750</v>
      </c>
      <c r="V232" s="17">
        <v>5450</v>
      </c>
      <c r="W232" s="22">
        <v>0.9</v>
      </c>
      <c r="X232" s="23">
        <f t="shared" si="15"/>
        <v>100</v>
      </c>
      <c r="Y232" s="17">
        <v>10078</v>
      </c>
      <c r="Z232" s="17">
        <v>34952</v>
      </c>
      <c r="AA232" s="17">
        <v>14098</v>
      </c>
      <c r="AB232" s="17">
        <v>0</v>
      </c>
      <c r="AC232" s="15" t="s">
        <v>36</v>
      </c>
    </row>
    <row r="233" spans="1:29">
      <c r="A233" s="13" t="str">
        <f t="shared" si="12"/>
        <v>Normal</v>
      </c>
      <c r="B233" s="14" t="s">
        <v>311</v>
      </c>
      <c r="C233" s="15" t="s">
        <v>41</v>
      </c>
      <c r="D233" s="16" t="str">
        <f t="shared" si="13"/>
        <v>--</v>
      </c>
      <c r="E233" s="18">
        <f t="shared" si="14"/>
        <v>0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0</v>
      </c>
      <c r="Q233" s="17">
        <v>0</v>
      </c>
      <c r="R233" s="19">
        <v>0</v>
      </c>
      <c r="S233" s="20">
        <v>0</v>
      </c>
      <c r="T233" s="21" t="s">
        <v>34</v>
      </c>
      <c r="U233" s="19">
        <v>100</v>
      </c>
      <c r="V233" s="17" t="s">
        <v>34</v>
      </c>
      <c r="W233" s="22" t="s">
        <v>35</v>
      </c>
      <c r="X233" s="23" t="str">
        <f t="shared" si="15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36</v>
      </c>
    </row>
    <row r="234" spans="1:29">
      <c r="A234" s="13" t="str">
        <f t="shared" si="12"/>
        <v>Normal</v>
      </c>
      <c r="B234" s="14" t="s">
        <v>312</v>
      </c>
      <c r="C234" s="15" t="s">
        <v>41</v>
      </c>
      <c r="D234" s="16">
        <f t="shared" si="13"/>
        <v>11.8</v>
      </c>
      <c r="E234" s="18">
        <f t="shared" si="14"/>
        <v>15.2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120000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99000</v>
      </c>
      <c r="Q234" s="17">
        <v>21000</v>
      </c>
      <c r="R234" s="19">
        <v>120000</v>
      </c>
      <c r="S234" s="20">
        <v>15.2</v>
      </c>
      <c r="T234" s="21">
        <v>11.8</v>
      </c>
      <c r="U234" s="19">
        <v>7875</v>
      </c>
      <c r="V234" s="17">
        <v>10203</v>
      </c>
      <c r="W234" s="22">
        <v>1.3</v>
      </c>
      <c r="X234" s="23">
        <f t="shared" si="15"/>
        <v>100</v>
      </c>
      <c r="Y234" s="17">
        <v>15000</v>
      </c>
      <c r="Z234" s="17">
        <v>36000</v>
      </c>
      <c r="AA234" s="17">
        <v>21713</v>
      </c>
      <c r="AB234" s="17">
        <v>34121</v>
      </c>
      <c r="AC234" s="15" t="s">
        <v>36</v>
      </c>
    </row>
    <row r="235" spans="1:29">
      <c r="A235" s="13" t="str">
        <f t="shared" si="12"/>
        <v>OverStock</v>
      </c>
      <c r="B235" s="14" t="s">
        <v>165</v>
      </c>
      <c r="C235" s="15" t="s">
        <v>41</v>
      </c>
      <c r="D235" s="16">
        <f t="shared" si="13"/>
        <v>0.8</v>
      </c>
      <c r="E235" s="18">
        <f t="shared" si="14"/>
        <v>1</v>
      </c>
      <c r="F235" s="16" t="str">
        <f>IFERROR(VLOOKUP(B235,#REF!,6,FALSE),"")</f>
        <v/>
      </c>
      <c r="G235" s="17">
        <v>585000</v>
      </c>
      <c r="H235" s="17">
        <v>585000</v>
      </c>
      <c r="I235" s="17" t="str">
        <f>IFERROR(VLOOKUP(B235,#REF!,9,FALSE),"")</f>
        <v/>
      </c>
      <c r="J235" s="17">
        <v>24000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24000</v>
      </c>
      <c r="P235" s="17">
        <v>0</v>
      </c>
      <c r="Q235" s="17">
        <v>0</v>
      </c>
      <c r="R235" s="19">
        <v>609000</v>
      </c>
      <c r="S235" s="20">
        <v>25.4</v>
      </c>
      <c r="T235" s="21">
        <v>20</v>
      </c>
      <c r="U235" s="19">
        <v>24000</v>
      </c>
      <c r="V235" s="17">
        <v>30469</v>
      </c>
      <c r="W235" s="22">
        <v>1.3</v>
      </c>
      <c r="X235" s="23">
        <f t="shared" si="15"/>
        <v>100</v>
      </c>
      <c r="Y235" s="17">
        <v>49901</v>
      </c>
      <c r="Z235" s="17">
        <v>124031</v>
      </c>
      <c r="AA235" s="17">
        <v>80359</v>
      </c>
      <c r="AB235" s="17">
        <v>69827</v>
      </c>
      <c r="AC235" s="15" t="s">
        <v>36</v>
      </c>
    </row>
    <row r="236" spans="1:29">
      <c r="A236" s="13" t="str">
        <f t="shared" si="12"/>
        <v>FCST</v>
      </c>
      <c r="B236" s="14" t="s">
        <v>313</v>
      </c>
      <c r="C236" s="15" t="s">
        <v>41</v>
      </c>
      <c r="D236" s="16">
        <f t="shared" si="13"/>
        <v>0</v>
      </c>
      <c r="E236" s="18" t="str">
        <f t="shared" si="14"/>
        <v>前八週無拉料</v>
      </c>
      <c r="F236" s="16" t="str">
        <f>IFERROR(VLOOKUP(B236,#REF!,6,FALSE),"")</f>
        <v/>
      </c>
      <c r="G236" s="17">
        <v>6000</v>
      </c>
      <c r="H236" s="17">
        <v>0</v>
      </c>
      <c r="I236" s="17" t="str">
        <f>IFERROR(VLOOKUP(B236,#REF!,9,FALSE),"")</f>
        <v/>
      </c>
      <c r="J236" s="17">
        <v>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0</v>
      </c>
      <c r="R236" s="19">
        <v>6000</v>
      </c>
      <c r="S236" s="20" t="s">
        <v>34</v>
      </c>
      <c r="T236" s="21">
        <v>31.1</v>
      </c>
      <c r="U236" s="19">
        <v>0</v>
      </c>
      <c r="V236" s="17">
        <v>193</v>
      </c>
      <c r="W236" s="22" t="s">
        <v>79</v>
      </c>
      <c r="X236" s="23" t="str">
        <f t="shared" si="15"/>
        <v>F</v>
      </c>
      <c r="Y236" s="17">
        <v>1186</v>
      </c>
      <c r="Z236" s="17">
        <v>1054</v>
      </c>
      <c r="AA236" s="17">
        <v>682</v>
      </c>
      <c r="AB236" s="17">
        <v>770</v>
      </c>
      <c r="AC236" s="15" t="s">
        <v>36</v>
      </c>
    </row>
    <row r="237" spans="1:29">
      <c r="A237" s="13" t="str">
        <f t="shared" si="12"/>
        <v>Normal</v>
      </c>
      <c r="B237" s="14" t="s">
        <v>166</v>
      </c>
      <c r="C237" s="15" t="s">
        <v>41</v>
      </c>
      <c r="D237" s="16">
        <f t="shared" si="13"/>
        <v>5.6</v>
      </c>
      <c r="E237" s="18">
        <f t="shared" si="14"/>
        <v>12.6</v>
      </c>
      <c r="F237" s="16" t="str">
        <f>IFERROR(VLOOKUP(B237,#REF!,6,FALSE),"")</f>
        <v/>
      </c>
      <c r="G237" s="17">
        <v>28000</v>
      </c>
      <c r="H237" s="17">
        <v>28000</v>
      </c>
      <c r="I237" s="17" t="str">
        <f>IFERROR(VLOOKUP(B237,#REF!,9,FALSE),"")</f>
        <v/>
      </c>
      <c r="J237" s="17">
        <v>44000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44000</v>
      </c>
      <c r="Q237" s="17">
        <v>0</v>
      </c>
      <c r="R237" s="19">
        <v>72000</v>
      </c>
      <c r="S237" s="20">
        <v>20.6</v>
      </c>
      <c r="T237" s="21">
        <v>9.1</v>
      </c>
      <c r="U237" s="19">
        <v>3500</v>
      </c>
      <c r="V237" s="17">
        <v>7880</v>
      </c>
      <c r="W237" s="22">
        <v>2.2999999999999998</v>
      </c>
      <c r="X237" s="23">
        <f t="shared" si="15"/>
        <v>150</v>
      </c>
      <c r="Y237" s="17">
        <v>0</v>
      </c>
      <c r="Z237" s="17">
        <v>25569</v>
      </c>
      <c r="AA237" s="17">
        <v>37354</v>
      </c>
      <c r="AB237" s="17">
        <v>8000</v>
      </c>
      <c r="AC237" s="15" t="s">
        <v>36</v>
      </c>
    </row>
    <row r="238" spans="1:29">
      <c r="A238" s="13" t="str">
        <f t="shared" si="12"/>
        <v>OverStock</v>
      </c>
      <c r="B238" s="14" t="s">
        <v>167</v>
      </c>
      <c r="C238" s="15" t="s">
        <v>41</v>
      </c>
      <c r="D238" s="16">
        <f t="shared" si="13"/>
        <v>58.5</v>
      </c>
      <c r="E238" s="18">
        <f t="shared" si="14"/>
        <v>104</v>
      </c>
      <c r="F238" s="16" t="str">
        <f>IFERROR(VLOOKUP(B238,#REF!,6,FALSE),"")</f>
        <v/>
      </c>
      <c r="G238" s="17">
        <v>33000</v>
      </c>
      <c r="H238" s="17">
        <v>33000</v>
      </c>
      <c r="I238" s="17" t="str">
        <f>IFERROR(VLOOKUP(B238,#REF!,9,FALSE),"")</f>
        <v/>
      </c>
      <c r="J238" s="17">
        <v>78000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78000</v>
      </c>
      <c r="Q238" s="17">
        <v>0</v>
      </c>
      <c r="R238" s="19">
        <v>111000</v>
      </c>
      <c r="S238" s="20">
        <v>148</v>
      </c>
      <c r="T238" s="21">
        <v>83.3</v>
      </c>
      <c r="U238" s="19">
        <v>750</v>
      </c>
      <c r="V238" s="17">
        <v>1333</v>
      </c>
      <c r="W238" s="22">
        <v>1.8</v>
      </c>
      <c r="X238" s="23">
        <f t="shared" si="15"/>
        <v>100</v>
      </c>
      <c r="Y238" s="17">
        <v>3000</v>
      </c>
      <c r="Z238" s="17">
        <v>3000</v>
      </c>
      <c r="AA238" s="17">
        <v>3000</v>
      </c>
      <c r="AB238" s="17">
        <v>6000</v>
      </c>
      <c r="AC238" s="15" t="s">
        <v>36</v>
      </c>
    </row>
    <row r="239" spans="1:29">
      <c r="A239" s="13" t="str">
        <f t="shared" si="12"/>
        <v>OverStock</v>
      </c>
      <c r="B239" s="14" t="s">
        <v>168</v>
      </c>
      <c r="C239" s="15" t="s">
        <v>41</v>
      </c>
      <c r="D239" s="16">
        <f t="shared" si="13"/>
        <v>2</v>
      </c>
      <c r="E239" s="18">
        <f t="shared" si="14"/>
        <v>2.1</v>
      </c>
      <c r="F239" s="16" t="str">
        <f>IFERROR(VLOOKUP(B239,#REF!,6,FALSE),"")</f>
        <v/>
      </c>
      <c r="G239" s="17">
        <v>14967000</v>
      </c>
      <c r="H239" s="17">
        <v>14967000</v>
      </c>
      <c r="I239" s="17" t="str">
        <f>IFERROR(VLOOKUP(B239,#REF!,9,FALSE),"")</f>
        <v/>
      </c>
      <c r="J239" s="17">
        <v>1434000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741000</v>
      </c>
      <c r="P239" s="17">
        <v>693000</v>
      </c>
      <c r="Q239" s="17">
        <v>0</v>
      </c>
      <c r="R239" s="19">
        <v>16401000</v>
      </c>
      <c r="S239" s="20">
        <v>24.2</v>
      </c>
      <c r="T239" s="21">
        <v>23.1</v>
      </c>
      <c r="U239" s="19">
        <v>677250</v>
      </c>
      <c r="V239" s="17">
        <v>708749</v>
      </c>
      <c r="W239" s="22">
        <v>1</v>
      </c>
      <c r="X239" s="23">
        <f t="shared" si="15"/>
        <v>100</v>
      </c>
      <c r="Y239" s="17">
        <v>962327</v>
      </c>
      <c r="Z239" s="17">
        <v>2576621</v>
      </c>
      <c r="AA239" s="17">
        <v>1579936</v>
      </c>
      <c r="AB239" s="17">
        <v>2236021</v>
      </c>
      <c r="AC239" s="15" t="s">
        <v>36</v>
      </c>
    </row>
    <row r="240" spans="1:29">
      <c r="A240" s="13" t="str">
        <f t="shared" si="12"/>
        <v>Normal</v>
      </c>
      <c r="B240" s="14" t="s">
        <v>169</v>
      </c>
      <c r="C240" s="15" t="s">
        <v>41</v>
      </c>
      <c r="D240" s="16">
        <f t="shared" si="13"/>
        <v>7.3</v>
      </c>
      <c r="E240" s="18">
        <f t="shared" si="14"/>
        <v>6.4</v>
      </c>
      <c r="F240" s="16" t="str">
        <f>IFERROR(VLOOKUP(B240,#REF!,6,FALSE),"")</f>
        <v/>
      </c>
      <c r="G240" s="17">
        <v>357000</v>
      </c>
      <c r="H240" s="17">
        <v>357000</v>
      </c>
      <c r="I240" s="17" t="str">
        <f>IFERROR(VLOOKUP(B240,#REF!,9,FALSE),"")</f>
        <v/>
      </c>
      <c r="J240" s="17">
        <v>195000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195000</v>
      </c>
      <c r="Q240" s="17">
        <v>0</v>
      </c>
      <c r="R240" s="19">
        <v>552000</v>
      </c>
      <c r="S240" s="20">
        <v>18.2</v>
      </c>
      <c r="T240" s="21">
        <v>20.8</v>
      </c>
      <c r="U240" s="19">
        <v>30375</v>
      </c>
      <c r="V240" s="17">
        <v>26596</v>
      </c>
      <c r="W240" s="22">
        <v>0.9</v>
      </c>
      <c r="X240" s="23">
        <f t="shared" si="15"/>
        <v>100</v>
      </c>
      <c r="Y240" s="17">
        <v>18000</v>
      </c>
      <c r="Z240" s="17">
        <v>93944</v>
      </c>
      <c r="AA240" s="17">
        <v>56745</v>
      </c>
      <c r="AB240" s="17">
        <v>88669</v>
      </c>
      <c r="AC240" s="15" t="s">
        <v>36</v>
      </c>
    </row>
    <row r="241" spans="1:29">
      <c r="A241" s="13" t="str">
        <f t="shared" si="12"/>
        <v>ZeroZero</v>
      </c>
      <c r="B241" s="14" t="s">
        <v>314</v>
      </c>
      <c r="C241" s="15" t="s">
        <v>41</v>
      </c>
      <c r="D241" s="16" t="str">
        <f t="shared" si="13"/>
        <v>--</v>
      </c>
      <c r="E241" s="18" t="str">
        <f t="shared" si="14"/>
        <v>前八週無拉料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3000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0</v>
      </c>
      <c r="Q241" s="17">
        <v>3000</v>
      </c>
      <c r="R241" s="19">
        <v>3000</v>
      </c>
      <c r="S241" s="20" t="s">
        <v>34</v>
      </c>
      <c r="T241" s="21" t="s">
        <v>34</v>
      </c>
      <c r="U241" s="19">
        <v>0</v>
      </c>
      <c r="V241" s="17" t="s">
        <v>34</v>
      </c>
      <c r="W241" s="22" t="s">
        <v>35</v>
      </c>
      <c r="X241" s="23" t="str">
        <f t="shared" si="15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36</v>
      </c>
    </row>
    <row r="242" spans="1:29">
      <c r="A242" s="13" t="str">
        <f t="shared" si="12"/>
        <v>Normal</v>
      </c>
      <c r="B242" s="14" t="s">
        <v>170</v>
      </c>
      <c r="C242" s="15" t="s">
        <v>41</v>
      </c>
      <c r="D242" s="16" t="str">
        <f t="shared" si="13"/>
        <v>--</v>
      </c>
      <c r="E242" s="18">
        <f t="shared" si="14"/>
        <v>0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0</v>
      </c>
      <c r="R242" s="19">
        <v>0</v>
      </c>
      <c r="S242" s="20">
        <v>0</v>
      </c>
      <c r="T242" s="21" t="s">
        <v>34</v>
      </c>
      <c r="U242" s="19">
        <v>750</v>
      </c>
      <c r="V242" s="17">
        <v>0</v>
      </c>
      <c r="W242" s="22" t="s">
        <v>35</v>
      </c>
      <c r="X242" s="23" t="str">
        <f t="shared" si="15"/>
        <v>E</v>
      </c>
      <c r="Y242" s="17">
        <v>6000</v>
      </c>
      <c r="Z242" s="17">
        <v>0</v>
      </c>
      <c r="AA242" s="17">
        <v>0</v>
      </c>
      <c r="AB242" s="17">
        <v>0</v>
      </c>
      <c r="AC242" s="15" t="s">
        <v>36</v>
      </c>
    </row>
    <row r="243" spans="1:29">
      <c r="A243" s="13" t="str">
        <f t="shared" si="12"/>
        <v>Normal</v>
      </c>
      <c r="B243" s="14" t="s">
        <v>171</v>
      </c>
      <c r="C243" s="15" t="s">
        <v>41</v>
      </c>
      <c r="D243" s="16">
        <f t="shared" si="13"/>
        <v>6.8</v>
      </c>
      <c r="E243" s="18">
        <f t="shared" si="14"/>
        <v>12</v>
      </c>
      <c r="F243" s="16" t="str">
        <f>IFERROR(VLOOKUP(B243,#REF!,6,FALSE),"")</f>
        <v/>
      </c>
      <c r="G243" s="17">
        <v>6000</v>
      </c>
      <c r="H243" s="17">
        <v>0</v>
      </c>
      <c r="I243" s="17" t="str">
        <f>IFERROR(VLOOKUP(B243,#REF!,9,FALSE),"")</f>
        <v/>
      </c>
      <c r="J243" s="17">
        <v>9000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6000</v>
      </c>
      <c r="P243" s="17">
        <v>3000</v>
      </c>
      <c r="Q243" s="17">
        <v>0</v>
      </c>
      <c r="R243" s="19">
        <v>15000</v>
      </c>
      <c r="S243" s="20">
        <v>20</v>
      </c>
      <c r="T243" s="21">
        <v>11.3</v>
      </c>
      <c r="U243" s="19">
        <v>750</v>
      </c>
      <c r="V243" s="17">
        <v>1333</v>
      </c>
      <c r="W243" s="22">
        <v>1.8</v>
      </c>
      <c r="X243" s="23">
        <f t="shared" si="15"/>
        <v>100</v>
      </c>
      <c r="Y243" s="17">
        <v>0</v>
      </c>
      <c r="Z243" s="17">
        <v>3000</v>
      </c>
      <c r="AA243" s="17">
        <v>6000</v>
      </c>
      <c r="AB243" s="17">
        <v>3000</v>
      </c>
      <c r="AC243" s="15" t="s">
        <v>36</v>
      </c>
    </row>
    <row r="244" spans="1:29">
      <c r="A244" s="13" t="str">
        <f t="shared" si="12"/>
        <v>Normal</v>
      </c>
      <c r="B244" s="14" t="s">
        <v>315</v>
      </c>
      <c r="C244" s="15" t="s">
        <v>41</v>
      </c>
      <c r="D244" s="16">
        <f t="shared" si="13"/>
        <v>0</v>
      </c>
      <c r="E244" s="18">
        <f t="shared" si="14"/>
        <v>0</v>
      </c>
      <c r="F244" s="16" t="str">
        <f>IFERROR(VLOOKUP(B244,#REF!,6,FALSE),"")</f>
        <v/>
      </c>
      <c r="G244" s="17">
        <v>186000</v>
      </c>
      <c r="H244" s="17">
        <v>54000</v>
      </c>
      <c r="I244" s="17" t="str">
        <f>IFERROR(VLOOKUP(B244,#REF!,9,FALSE),"")</f>
        <v/>
      </c>
      <c r="J244" s="17">
        <v>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0</v>
      </c>
      <c r="Q244" s="17">
        <v>0</v>
      </c>
      <c r="R244" s="19">
        <v>186000</v>
      </c>
      <c r="S244" s="20">
        <v>10.8</v>
      </c>
      <c r="T244" s="21">
        <v>11.5</v>
      </c>
      <c r="U244" s="19">
        <v>17250</v>
      </c>
      <c r="V244" s="17">
        <v>16229</v>
      </c>
      <c r="W244" s="22">
        <v>0.9</v>
      </c>
      <c r="X244" s="23">
        <f t="shared" si="15"/>
        <v>100</v>
      </c>
      <c r="Y244" s="17">
        <v>48946</v>
      </c>
      <c r="Z244" s="17">
        <v>95360</v>
      </c>
      <c r="AA244" s="17">
        <v>50699</v>
      </c>
      <c r="AB244" s="17">
        <v>45014</v>
      </c>
      <c r="AC244" s="15" t="s">
        <v>36</v>
      </c>
    </row>
    <row r="245" spans="1:29">
      <c r="A245" s="13" t="str">
        <f t="shared" si="12"/>
        <v>Normal</v>
      </c>
      <c r="B245" s="14" t="s">
        <v>172</v>
      </c>
      <c r="C245" s="15" t="s">
        <v>41</v>
      </c>
      <c r="D245" s="16">
        <f t="shared" si="13"/>
        <v>1.1000000000000001</v>
      </c>
      <c r="E245" s="18">
        <f t="shared" si="14"/>
        <v>1.4</v>
      </c>
      <c r="F245" s="16" t="str">
        <f>IFERROR(VLOOKUP(B245,#REF!,6,FALSE),"")</f>
        <v/>
      </c>
      <c r="G245" s="17">
        <v>1827000</v>
      </c>
      <c r="H245" s="17">
        <v>1671000</v>
      </c>
      <c r="I245" s="17" t="str">
        <f>IFERROR(VLOOKUP(B245,#REF!,9,FALSE),"")</f>
        <v/>
      </c>
      <c r="J245" s="17">
        <v>216000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216000</v>
      </c>
      <c r="Q245" s="17">
        <v>0</v>
      </c>
      <c r="R245" s="19">
        <v>2043000</v>
      </c>
      <c r="S245" s="20">
        <v>13.5</v>
      </c>
      <c r="T245" s="21">
        <v>10.8</v>
      </c>
      <c r="U245" s="19">
        <v>151125</v>
      </c>
      <c r="V245" s="17">
        <v>188652</v>
      </c>
      <c r="W245" s="22">
        <v>1.2</v>
      </c>
      <c r="X245" s="23">
        <f t="shared" si="15"/>
        <v>100</v>
      </c>
      <c r="Y245" s="17">
        <v>144855</v>
      </c>
      <c r="Z245" s="17">
        <v>629465</v>
      </c>
      <c r="AA245" s="17">
        <v>549461</v>
      </c>
      <c r="AB245" s="17">
        <v>518946</v>
      </c>
      <c r="AC245" s="15" t="s">
        <v>36</v>
      </c>
    </row>
    <row r="246" spans="1:29">
      <c r="A246" s="13" t="str">
        <f t="shared" si="12"/>
        <v>OverStock</v>
      </c>
      <c r="B246" s="14" t="s">
        <v>173</v>
      </c>
      <c r="C246" s="15" t="s">
        <v>41</v>
      </c>
      <c r="D246" s="16">
        <f t="shared" si="13"/>
        <v>26.5</v>
      </c>
      <c r="E246" s="18">
        <f t="shared" si="14"/>
        <v>67.2</v>
      </c>
      <c r="F246" s="16" t="str">
        <f>IFERROR(VLOOKUP(B246,#REF!,6,FALSE),"")</f>
        <v/>
      </c>
      <c r="G246" s="17">
        <v>924000</v>
      </c>
      <c r="H246" s="17">
        <v>924000</v>
      </c>
      <c r="I246" s="17" t="str">
        <f>IFERROR(VLOOKUP(B246,#REF!,9,FALSE),"")</f>
        <v/>
      </c>
      <c r="J246" s="17">
        <v>252000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252000</v>
      </c>
      <c r="Q246" s="17">
        <v>0</v>
      </c>
      <c r="R246" s="19">
        <v>1176000</v>
      </c>
      <c r="S246" s="20">
        <v>313.60000000000002</v>
      </c>
      <c r="T246" s="21">
        <v>123.9</v>
      </c>
      <c r="U246" s="19">
        <v>3750</v>
      </c>
      <c r="V246" s="17">
        <v>9493</v>
      </c>
      <c r="W246" s="22">
        <v>2.5</v>
      </c>
      <c r="X246" s="23">
        <f t="shared" si="15"/>
        <v>150</v>
      </c>
      <c r="Y246" s="17">
        <v>6000</v>
      </c>
      <c r="Z246" s="17">
        <v>0</v>
      </c>
      <c r="AA246" s="17">
        <v>31375</v>
      </c>
      <c r="AB246" s="17">
        <v>54060</v>
      </c>
      <c r="AC246" s="15" t="s">
        <v>36</v>
      </c>
    </row>
    <row r="247" spans="1:29">
      <c r="A247" s="13" t="str">
        <f t="shared" si="12"/>
        <v>Normal</v>
      </c>
      <c r="B247" s="14" t="s">
        <v>174</v>
      </c>
      <c r="C247" s="15" t="s">
        <v>41</v>
      </c>
      <c r="D247" s="16">
        <f t="shared" si="13"/>
        <v>3.5</v>
      </c>
      <c r="E247" s="18">
        <f t="shared" si="14"/>
        <v>3.1</v>
      </c>
      <c r="F247" s="16" t="str">
        <f>IFERROR(VLOOKUP(B247,#REF!,6,FALSE),"")</f>
        <v/>
      </c>
      <c r="G247" s="17">
        <v>3015000</v>
      </c>
      <c r="H247" s="17">
        <v>3015000</v>
      </c>
      <c r="I247" s="17" t="str">
        <f>IFERROR(VLOOKUP(B247,#REF!,9,FALSE),"")</f>
        <v/>
      </c>
      <c r="J247" s="17">
        <v>567000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495000</v>
      </c>
      <c r="P247" s="17">
        <v>3000</v>
      </c>
      <c r="Q247" s="17">
        <v>69000</v>
      </c>
      <c r="R247" s="19">
        <v>3582000</v>
      </c>
      <c r="S247" s="20">
        <v>19.3</v>
      </c>
      <c r="T247" s="21">
        <v>22</v>
      </c>
      <c r="U247" s="19">
        <v>185363</v>
      </c>
      <c r="V247" s="17">
        <v>162478</v>
      </c>
      <c r="W247" s="22">
        <v>0.9</v>
      </c>
      <c r="X247" s="23">
        <f t="shared" si="15"/>
        <v>100</v>
      </c>
      <c r="Y247" s="17">
        <v>112031</v>
      </c>
      <c r="Z247" s="17">
        <v>703766</v>
      </c>
      <c r="AA247" s="17">
        <v>439070</v>
      </c>
      <c r="AB247" s="17">
        <v>319468</v>
      </c>
      <c r="AC247" s="15" t="s">
        <v>36</v>
      </c>
    </row>
    <row r="248" spans="1:29">
      <c r="A248" s="13" t="str">
        <f t="shared" si="12"/>
        <v>FCST</v>
      </c>
      <c r="B248" s="14" t="s">
        <v>316</v>
      </c>
      <c r="C248" s="15" t="s">
        <v>41</v>
      </c>
      <c r="D248" s="16">
        <f t="shared" si="13"/>
        <v>0</v>
      </c>
      <c r="E248" s="18" t="str">
        <f t="shared" si="14"/>
        <v>前八週無拉料</v>
      </c>
      <c r="F248" s="16" t="str">
        <f>IFERROR(VLOOKUP(B248,#REF!,6,FALSE),"")</f>
        <v/>
      </c>
      <c r="G248" s="17">
        <v>0</v>
      </c>
      <c r="H248" s="17">
        <v>0</v>
      </c>
      <c r="I248" s="17" t="str">
        <f>IFERROR(VLOOKUP(B248,#REF!,9,FALSE),"")</f>
        <v/>
      </c>
      <c r="J248" s="17">
        <v>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0</v>
      </c>
      <c r="Q248" s="17">
        <v>0</v>
      </c>
      <c r="R248" s="19">
        <v>0</v>
      </c>
      <c r="S248" s="20" t="s">
        <v>34</v>
      </c>
      <c r="T248" s="21">
        <v>0</v>
      </c>
      <c r="U248" s="19">
        <v>0</v>
      </c>
      <c r="V248" s="17">
        <v>534</v>
      </c>
      <c r="W248" s="22" t="s">
        <v>79</v>
      </c>
      <c r="X248" s="23" t="str">
        <f t="shared" si="15"/>
        <v>F</v>
      </c>
      <c r="Y248" s="17">
        <v>0</v>
      </c>
      <c r="Z248" s="17">
        <v>0</v>
      </c>
      <c r="AA248" s="17">
        <v>4802</v>
      </c>
      <c r="AB248" s="17">
        <v>0</v>
      </c>
      <c r="AC248" s="15" t="s">
        <v>36</v>
      </c>
    </row>
    <row r="249" spans="1:29">
      <c r="A249" s="13" t="str">
        <f t="shared" si="12"/>
        <v>OverStock</v>
      </c>
      <c r="B249" s="14" t="s">
        <v>175</v>
      </c>
      <c r="C249" s="15" t="s">
        <v>41</v>
      </c>
      <c r="D249" s="16">
        <f t="shared" si="13"/>
        <v>3.7</v>
      </c>
      <c r="E249" s="18">
        <f t="shared" si="14"/>
        <v>15.3</v>
      </c>
      <c r="F249" s="16" t="str">
        <f>IFERROR(VLOOKUP(B249,#REF!,6,FALSE),"")</f>
        <v/>
      </c>
      <c r="G249" s="17">
        <v>957000</v>
      </c>
      <c r="H249" s="17">
        <v>102000</v>
      </c>
      <c r="I249" s="17" t="str">
        <f>IFERROR(VLOOKUP(B249,#REF!,9,FALSE),"")</f>
        <v/>
      </c>
      <c r="J249" s="17">
        <v>189000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189000</v>
      </c>
      <c r="P249" s="17">
        <v>0</v>
      </c>
      <c r="Q249" s="17">
        <v>0</v>
      </c>
      <c r="R249" s="19">
        <v>1146000</v>
      </c>
      <c r="S249" s="20">
        <v>92.6</v>
      </c>
      <c r="T249" s="21">
        <v>22.6</v>
      </c>
      <c r="U249" s="19">
        <v>12375</v>
      </c>
      <c r="V249" s="17">
        <v>50620</v>
      </c>
      <c r="W249" s="22">
        <v>4.0999999999999996</v>
      </c>
      <c r="X249" s="23">
        <f t="shared" si="15"/>
        <v>150</v>
      </c>
      <c r="Y249" s="17">
        <v>58935</v>
      </c>
      <c r="Z249" s="17">
        <v>66053</v>
      </c>
      <c r="AA249" s="17">
        <v>145327</v>
      </c>
      <c r="AB249" s="17">
        <v>244200</v>
      </c>
      <c r="AC249" s="15" t="s">
        <v>36</v>
      </c>
    </row>
    <row r="250" spans="1:29">
      <c r="A250" s="13" t="str">
        <f t="shared" si="12"/>
        <v>OverStock</v>
      </c>
      <c r="B250" s="14" t="s">
        <v>176</v>
      </c>
      <c r="C250" s="15" t="s">
        <v>41</v>
      </c>
      <c r="D250" s="16">
        <f t="shared" si="13"/>
        <v>0.2</v>
      </c>
      <c r="E250" s="18">
        <f t="shared" si="14"/>
        <v>0.2</v>
      </c>
      <c r="F250" s="16" t="str">
        <f>IFERROR(VLOOKUP(B250,#REF!,6,FALSE),"")</f>
        <v/>
      </c>
      <c r="G250" s="17">
        <v>1170000</v>
      </c>
      <c r="H250" s="17">
        <v>135000</v>
      </c>
      <c r="I250" s="17" t="str">
        <f>IFERROR(VLOOKUP(B250,#REF!,9,FALSE),"")</f>
        <v/>
      </c>
      <c r="J250" s="17">
        <v>3000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0</v>
      </c>
      <c r="Q250" s="17">
        <v>3000</v>
      </c>
      <c r="R250" s="19">
        <v>1173000</v>
      </c>
      <c r="S250" s="20">
        <v>92</v>
      </c>
      <c r="T250" s="21">
        <v>89.4</v>
      </c>
      <c r="U250" s="19">
        <v>12750</v>
      </c>
      <c r="V250" s="17">
        <v>13126</v>
      </c>
      <c r="W250" s="22">
        <v>1</v>
      </c>
      <c r="X250" s="23">
        <f t="shared" si="15"/>
        <v>100</v>
      </c>
      <c r="Y250" s="17">
        <v>3000</v>
      </c>
      <c r="Z250" s="17">
        <v>36530</v>
      </c>
      <c r="AA250" s="17">
        <v>30168</v>
      </c>
      <c r="AB250" s="17">
        <v>51440</v>
      </c>
      <c r="AC250" s="15" t="s">
        <v>36</v>
      </c>
    </row>
    <row r="251" spans="1:29">
      <c r="A251" s="13" t="str">
        <f t="shared" si="12"/>
        <v>Normal</v>
      </c>
      <c r="B251" s="14" t="s">
        <v>177</v>
      </c>
      <c r="C251" s="15" t="s">
        <v>41</v>
      </c>
      <c r="D251" s="16">
        <f t="shared" si="13"/>
        <v>0</v>
      </c>
      <c r="E251" s="18">
        <f t="shared" si="14"/>
        <v>0</v>
      </c>
      <c r="F251" s="16" t="str">
        <f>IFERROR(VLOOKUP(B251,#REF!,6,FALSE),"")</f>
        <v/>
      </c>
      <c r="G251" s="17">
        <v>16000</v>
      </c>
      <c r="H251" s="17">
        <v>16000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16000</v>
      </c>
      <c r="S251" s="20">
        <v>16</v>
      </c>
      <c r="T251" s="21">
        <v>36</v>
      </c>
      <c r="U251" s="19">
        <v>1000</v>
      </c>
      <c r="V251" s="17">
        <v>444</v>
      </c>
      <c r="W251" s="22">
        <v>0.4</v>
      </c>
      <c r="X251" s="23">
        <f t="shared" si="15"/>
        <v>50</v>
      </c>
      <c r="Y251" s="17">
        <v>0</v>
      </c>
      <c r="Z251" s="17">
        <v>0</v>
      </c>
      <c r="AA251" s="17">
        <v>4000</v>
      </c>
      <c r="AB251" s="17">
        <v>0</v>
      </c>
      <c r="AC251" s="15" t="s">
        <v>36</v>
      </c>
    </row>
    <row r="252" spans="1:29">
      <c r="A252" s="13" t="str">
        <f t="shared" si="12"/>
        <v>Normal</v>
      </c>
      <c r="B252" s="14" t="s">
        <v>178</v>
      </c>
      <c r="C252" s="15" t="s">
        <v>41</v>
      </c>
      <c r="D252" s="16">
        <f t="shared" si="13"/>
        <v>0</v>
      </c>
      <c r="E252" s="18">
        <f t="shared" si="14"/>
        <v>0</v>
      </c>
      <c r="F252" s="16" t="str">
        <f>IFERROR(VLOOKUP(B252,#REF!,6,FALSE),"")</f>
        <v/>
      </c>
      <c r="G252" s="17">
        <v>147000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147000</v>
      </c>
      <c r="S252" s="20">
        <v>6.2</v>
      </c>
      <c r="T252" s="21">
        <v>6.6</v>
      </c>
      <c r="U252" s="19">
        <v>23625</v>
      </c>
      <c r="V252" s="17">
        <v>22317</v>
      </c>
      <c r="W252" s="22">
        <v>0.9</v>
      </c>
      <c r="X252" s="23">
        <f t="shared" si="15"/>
        <v>100</v>
      </c>
      <c r="Y252" s="17">
        <v>10029</v>
      </c>
      <c r="Z252" s="17">
        <v>76181</v>
      </c>
      <c r="AA252" s="17">
        <v>44550</v>
      </c>
      <c r="AB252" s="17">
        <v>80117</v>
      </c>
      <c r="AC252" s="15" t="s">
        <v>36</v>
      </c>
    </row>
    <row r="253" spans="1:29">
      <c r="A253" s="13" t="str">
        <f t="shared" si="12"/>
        <v>FCST</v>
      </c>
      <c r="B253" s="14" t="s">
        <v>317</v>
      </c>
      <c r="C253" s="15" t="s">
        <v>41</v>
      </c>
      <c r="D253" s="16">
        <f t="shared" si="13"/>
        <v>0</v>
      </c>
      <c r="E253" s="18" t="str">
        <f t="shared" si="14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0</v>
      </c>
      <c r="Q253" s="17">
        <v>0</v>
      </c>
      <c r="R253" s="19">
        <v>0</v>
      </c>
      <c r="S253" s="20" t="s">
        <v>34</v>
      </c>
      <c r="T253" s="21">
        <v>0</v>
      </c>
      <c r="U253" s="19">
        <v>0</v>
      </c>
      <c r="V253" s="17">
        <v>158</v>
      </c>
      <c r="W253" s="22" t="s">
        <v>79</v>
      </c>
      <c r="X253" s="23" t="str">
        <f t="shared" si="15"/>
        <v>F</v>
      </c>
      <c r="Y253" s="17">
        <v>1074</v>
      </c>
      <c r="Z253" s="17">
        <v>792</v>
      </c>
      <c r="AA253" s="17">
        <v>634</v>
      </c>
      <c r="AB253" s="17">
        <v>546</v>
      </c>
      <c r="AC253" s="15" t="s">
        <v>36</v>
      </c>
    </row>
    <row r="254" spans="1:29">
      <c r="A254" s="13" t="str">
        <f t="shared" si="12"/>
        <v>OverStock</v>
      </c>
      <c r="B254" s="14" t="s">
        <v>179</v>
      </c>
      <c r="C254" s="15" t="s">
        <v>41</v>
      </c>
      <c r="D254" s="16">
        <f t="shared" si="13"/>
        <v>12.5</v>
      </c>
      <c r="E254" s="18">
        <f t="shared" si="14"/>
        <v>21.3</v>
      </c>
      <c r="F254" s="16" t="str">
        <f>IFERROR(VLOOKUP(B254,#REF!,6,FALSE),"")</f>
        <v/>
      </c>
      <c r="G254" s="17">
        <v>21000</v>
      </c>
      <c r="H254" s="17">
        <v>0</v>
      </c>
      <c r="I254" s="17" t="str">
        <f>IFERROR(VLOOKUP(B254,#REF!,9,FALSE),"")</f>
        <v/>
      </c>
      <c r="J254" s="17">
        <v>48000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3000</v>
      </c>
      <c r="P254" s="17">
        <v>45000</v>
      </c>
      <c r="Q254" s="17">
        <v>0</v>
      </c>
      <c r="R254" s="19">
        <v>69000</v>
      </c>
      <c r="S254" s="20">
        <v>30.7</v>
      </c>
      <c r="T254" s="21">
        <v>17.899999999999999</v>
      </c>
      <c r="U254" s="19">
        <v>2250</v>
      </c>
      <c r="V254" s="17">
        <v>3854</v>
      </c>
      <c r="W254" s="22">
        <v>1.7</v>
      </c>
      <c r="X254" s="23">
        <f t="shared" si="15"/>
        <v>100</v>
      </c>
      <c r="Y254" s="17">
        <v>6000</v>
      </c>
      <c r="Z254" s="17">
        <v>25690</v>
      </c>
      <c r="AA254" s="17">
        <v>9000</v>
      </c>
      <c r="AB254" s="17">
        <v>0</v>
      </c>
      <c r="AC254" s="15" t="s">
        <v>36</v>
      </c>
    </row>
    <row r="255" spans="1:29">
      <c r="A255" s="13" t="str">
        <f t="shared" si="12"/>
        <v>Normal</v>
      </c>
      <c r="B255" s="14" t="s">
        <v>318</v>
      </c>
      <c r="C255" s="15" t="s">
        <v>41</v>
      </c>
      <c r="D255" s="16">
        <f t="shared" si="13"/>
        <v>0</v>
      </c>
      <c r="E255" s="18">
        <f t="shared" si="14"/>
        <v>0</v>
      </c>
      <c r="F255" s="16" t="str">
        <f>IFERROR(VLOOKUP(B255,#REF!,6,FALSE),"")</f>
        <v/>
      </c>
      <c r="G255" s="17">
        <v>60000</v>
      </c>
      <c r="H255" s="17">
        <v>0</v>
      </c>
      <c r="I255" s="17" t="str">
        <f>IFERROR(VLOOKUP(B255,#REF!,9,FALSE),"")</f>
        <v/>
      </c>
      <c r="J255" s="17">
        <v>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0</v>
      </c>
      <c r="R255" s="19">
        <v>60000</v>
      </c>
      <c r="S255" s="20">
        <v>17.8</v>
      </c>
      <c r="T255" s="21">
        <v>6.1</v>
      </c>
      <c r="U255" s="19">
        <v>3375</v>
      </c>
      <c r="V255" s="17">
        <v>9780</v>
      </c>
      <c r="W255" s="22">
        <v>2.9</v>
      </c>
      <c r="X255" s="23">
        <f t="shared" si="15"/>
        <v>150</v>
      </c>
      <c r="Y255" s="17">
        <v>29366</v>
      </c>
      <c r="Z255" s="17">
        <v>60756</v>
      </c>
      <c r="AA255" s="17">
        <v>27263</v>
      </c>
      <c r="AB255" s="17">
        <v>10346</v>
      </c>
      <c r="AC255" s="15" t="s">
        <v>36</v>
      </c>
    </row>
    <row r="256" spans="1:29">
      <c r="A256" s="13" t="str">
        <f t="shared" si="12"/>
        <v>Normal</v>
      </c>
      <c r="B256" s="14" t="s">
        <v>319</v>
      </c>
      <c r="C256" s="15" t="s">
        <v>41</v>
      </c>
      <c r="D256" s="16">
        <f t="shared" si="13"/>
        <v>0.7</v>
      </c>
      <c r="E256" s="18">
        <f t="shared" si="14"/>
        <v>1.5</v>
      </c>
      <c r="F256" s="16" t="str">
        <f>IFERROR(VLOOKUP(B256,#REF!,6,FALSE),"")</f>
        <v/>
      </c>
      <c r="G256" s="17">
        <v>29973</v>
      </c>
      <c r="H256" s="17">
        <v>23473</v>
      </c>
      <c r="I256" s="17" t="str">
        <f>IFERROR(VLOOKUP(B256,#REF!,9,FALSE),"")</f>
        <v/>
      </c>
      <c r="J256" s="17">
        <v>2400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2400</v>
      </c>
      <c r="Q256" s="17">
        <v>0</v>
      </c>
      <c r="R256" s="19">
        <v>32373</v>
      </c>
      <c r="S256" s="20">
        <v>20.9</v>
      </c>
      <c r="T256" s="21">
        <v>8.9</v>
      </c>
      <c r="U256" s="19">
        <v>1550</v>
      </c>
      <c r="V256" s="17">
        <v>3654</v>
      </c>
      <c r="W256" s="22">
        <v>2.4</v>
      </c>
      <c r="X256" s="23">
        <f t="shared" si="15"/>
        <v>150</v>
      </c>
      <c r="Y256" s="17">
        <v>8541</v>
      </c>
      <c r="Z256" s="17">
        <v>23408</v>
      </c>
      <c r="AA256" s="17">
        <v>9477</v>
      </c>
      <c r="AB256" s="17">
        <v>0</v>
      </c>
      <c r="AC256" s="15" t="s">
        <v>36</v>
      </c>
    </row>
    <row r="257" spans="1:29">
      <c r="A257" s="13" t="str">
        <f t="shared" si="12"/>
        <v>ZeroZero</v>
      </c>
      <c r="B257" s="14" t="s">
        <v>320</v>
      </c>
      <c r="C257" s="15" t="s">
        <v>41</v>
      </c>
      <c r="D257" s="16" t="str">
        <f t="shared" si="13"/>
        <v>--</v>
      </c>
      <c r="E257" s="18" t="str">
        <f t="shared" si="14"/>
        <v>前八週無拉料</v>
      </c>
      <c r="F257" s="16" t="str">
        <f>IFERROR(VLOOKUP(B257,#REF!,6,FALSE),"")</f>
        <v/>
      </c>
      <c r="G257" s="17">
        <v>0</v>
      </c>
      <c r="H257" s="17">
        <v>0</v>
      </c>
      <c r="I257" s="17" t="str">
        <f>IFERROR(VLOOKUP(B257,#REF!,9,FALSE),"")</f>
        <v/>
      </c>
      <c r="J257" s="17">
        <v>1205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1205</v>
      </c>
      <c r="Q257" s="17">
        <v>0</v>
      </c>
      <c r="R257" s="19">
        <v>1205</v>
      </c>
      <c r="S257" s="20" t="s">
        <v>34</v>
      </c>
      <c r="T257" s="21" t="s">
        <v>34</v>
      </c>
      <c r="U257" s="19">
        <v>0</v>
      </c>
      <c r="V257" s="17" t="s">
        <v>34</v>
      </c>
      <c r="W257" s="22" t="s">
        <v>35</v>
      </c>
      <c r="X257" s="23" t="str">
        <f t="shared" si="15"/>
        <v>E</v>
      </c>
      <c r="Y257" s="17">
        <v>0</v>
      </c>
      <c r="Z257" s="17">
        <v>0</v>
      </c>
      <c r="AA257" s="17">
        <v>0</v>
      </c>
      <c r="AB257" s="17">
        <v>0</v>
      </c>
      <c r="AC257" s="15" t="s">
        <v>36</v>
      </c>
    </row>
    <row r="258" spans="1:29">
      <c r="A258" s="13" t="str">
        <f t="shared" si="12"/>
        <v>ZeroZero</v>
      </c>
      <c r="B258" s="14" t="s">
        <v>321</v>
      </c>
      <c r="C258" s="15" t="s">
        <v>41</v>
      </c>
      <c r="D258" s="16" t="str">
        <f t="shared" si="13"/>
        <v>--</v>
      </c>
      <c r="E258" s="18" t="str">
        <f t="shared" si="14"/>
        <v>前八週無拉料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12000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12000</v>
      </c>
      <c r="R258" s="19">
        <v>12000</v>
      </c>
      <c r="S258" s="20" t="s">
        <v>34</v>
      </c>
      <c r="T258" s="21" t="s">
        <v>34</v>
      </c>
      <c r="U258" s="19">
        <v>0</v>
      </c>
      <c r="V258" s="17">
        <v>0</v>
      </c>
      <c r="W258" s="22" t="s">
        <v>35</v>
      </c>
      <c r="X258" s="23" t="str">
        <f t="shared" si="15"/>
        <v>E</v>
      </c>
      <c r="Y258" s="17">
        <v>0</v>
      </c>
      <c r="Z258" s="17">
        <v>0</v>
      </c>
      <c r="AA258" s="17">
        <v>0</v>
      </c>
      <c r="AB258" s="17">
        <v>0</v>
      </c>
      <c r="AC258" s="15" t="s">
        <v>36</v>
      </c>
    </row>
    <row r="259" spans="1:29">
      <c r="A259" s="13" t="str">
        <f t="shared" si="12"/>
        <v>Normal</v>
      </c>
      <c r="B259" s="14" t="s">
        <v>180</v>
      </c>
      <c r="C259" s="15" t="s">
        <v>41</v>
      </c>
      <c r="D259" s="16" t="str">
        <f t="shared" si="13"/>
        <v>--</v>
      </c>
      <c r="E259" s="18">
        <f t="shared" si="14"/>
        <v>0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0</v>
      </c>
      <c r="Q259" s="17">
        <v>0</v>
      </c>
      <c r="R259" s="19">
        <v>0</v>
      </c>
      <c r="S259" s="20">
        <v>0</v>
      </c>
      <c r="T259" s="21" t="s">
        <v>34</v>
      </c>
      <c r="U259" s="19">
        <v>625</v>
      </c>
      <c r="V259" s="17" t="s">
        <v>34</v>
      </c>
      <c r="W259" s="22" t="s">
        <v>35</v>
      </c>
      <c r="X259" s="23" t="str">
        <f t="shared" si="15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36</v>
      </c>
    </row>
    <row r="260" spans="1:29">
      <c r="A260" s="13" t="str">
        <f t="shared" ref="A260:A293" si="16">IF(OR(U260=0,LEN(U260)=0)*OR(V260=0,LEN(V260)=0),IF(R260&gt;0,"ZeroZero","None"),IF(IF(LEN(S260)=0,0,S260)&gt;24,"OverStock",IF(U260=0,"FCST","Normal")))</f>
        <v>ZeroZero</v>
      </c>
      <c r="B260" s="14" t="s">
        <v>322</v>
      </c>
      <c r="C260" s="15" t="s">
        <v>41</v>
      </c>
      <c r="D260" s="16" t="str">
        <f t="shared" ref="D260:D293" si="17">IF(OR(V260=0,LEN(V260)=0),"--",ROUND(J260/V260,1))</f>
        <v>--</v>
      </c>
      <c r="E260" s="18" t="str">
        <f t="shared" ref="E260:E293" si="18">IF(U260=0,"前八週無拉料",ROUND(J260/U260,1))</f>
        <v>前八週無拉料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5000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5000</v>
      </c>
      <c r="Q260" s="17">
        <v>0</v>
      </c>
      <c r="R260" s="19">
        <v>5000</v>
      </c>
      <c r="S260" s="20" t="s">
        <v>34</v>
      </c>
      <c r="T260" s="21" t="s">
        <v>34</v>
      </c>
      <c r="U260" s="19">
        <v>0</v>
      </c>
      <c r="V260" s="17" t="s">
        <v>34</v>
      </c>
      <c r="W260" s="22" t="s">
        <v>35</v>
      </c>
      <c r="X260" s="23" t="str">
        <f t="shared" ref="X260:X293" si="19">IF($W260="E","E",IF($W260="F","F",IF($W260&lt;0.5,50,IF($W260&lt;2,100,150))))</f>
        <v>E</v>
      </c>
      <c r="Y260" s="17">
        <v>0</v>
      </c>
      <c r="Z260" s="17">
        <v>0</v>
      </c>
      <c r="AA260" s="17">
        <v>0</v>
      </c>
      <c r="AB260" s="17">
        <v>0</v>
      </c>
      <c r="AC260" s="15" t="s">
        <v>36</v>
      </c>
    </row>
    <row r="261" spans="1:29">
      <c r="A261" s="13" t="str">
        <f t="shared" si="16"/>
        <v>Normal</v>
      </c>
      <c r="B261" s="14" t="s">
        <v>323</v>
      </c>
      <c r="C261" s="15" t="s">
        <v>41</v>
      </c>
      <c r="D261" s="16">
        <f t="shared" si="17"/>
        <v>0</v>
      </c>
      <c r="E261" s="18">
        <f t="shared" si="18"/>
        <v>0</v>
      </c>
      <c r="F261" s="16" t="str">
        <f>IFERROR(VLOOKUP(B261,#REF!,6,FALSE),"")</f>
        <v/>
      </c>
      <c r="G261" s="17">
        <v>15000</v>
      </c>
      <c r="H261" s="17">
        <v>3000</v>
      </c>
      <c r="I261" s="17" t="str">
        <f>IFERROR(VLOOKUP(B261,#REF!,9,FALSE),"")</f>
        <v/>
      </c>
      <c r="J261" s="17">
        <v>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0</v>
      </c>
      <c r="Q261" s="17">
        <v>0</v>
      </c>
      <c r="R261" s="19">
        <v>15000</v>
      </c>
      <c r="S261" s="20">
        <v>13.3</v>
      </c>
      <c r="T261" s="21">
        <v>8.1</v>
      </c>
      <c r="U261" s="19">
        <v>1125</v>
      </c>
      <c r="V261" s="17">
        <v>1858</v>
      </c>
      <c r="W261" s="22">
        <v>1.7</v>
      </c>
      <c r="X261" s="23">
        <f t="shared" si="19"/>
        <v>100</v>
      </c>
      <c r="Y261" s="17">
        <v>7112</v>
      </c>
      <c r="Z261" s="17">
        <v>11864</v>
      </c>
      <c r="AA261" s="17">
        <v>4856</v>
      </c>
      <c r="AB261" s="17">
        <v>0</v>
      </c>
      <c r="AC261" s="15" t="s">
        <v>36</v>
      </c>
    </row>
    <row r="262" spans="1:29">
      <c r="A262" s="13" t="str">
        <f t="shared" si="16"/>
        <v>OverStock</v>
      </c>
      <c r="B262" s="14" t="s">
        <v>181</v>
      </c>
      <c r="C262" s="15" t="s">
        <v>41</v>
      </c>
      <c r="D262" s="16">
        <f t="shared" si="17"/>
        <v>4.7</v>
      </c>
      <c r="E262" s="18">
        <f t="shared" si="18"/>
        <v>17.3</v>
      </c>
      <c r="F262" s="16" t="str">
        <f>IFERROR(VLOOKUP(B262,#REF!,6,FALSE),"")</f>
        <v/>
      </c>
      <c r="G262" s="17">
        <v>138000</v>
      </c>
      <c r="H262" s="17">
        <v>0</v>
      </c>
      <c r="I262" s="17" t="str">
        <f>IFERROR(VLOOKUP(B262,#REF!,9,FALSE),"")</f>
        <v/>
      </c>
      <c r="J262" s="17">
        <v>39000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24000</v>
      </c>
      <c r="P262" s="17">
        <v>15000</v>
      </c>
      <c r="Q262" s="17">
        <v>0</v>
      </c>
      <c r="R262" s="19">
        <v>177000</v>
      </c>
      <c r="S262" s="20">
        <v>78.7</v>
      </c>
      <c r="T262" s="21">
        <v>21.3</v>
      </c>
      <c r="U262" s="19">
        <v>2250</v>
      </c>
      <c r="V262" s="17">
        <v>8320</v>
      </c>
      <c r="W262" s="22">
        <v>3.7</v>
      </c>
      <c r="X262" s="23">
        <f t="shared" si="19"/>
        <v>150</v>
      </c>
      <c r="Y262" s="17">
        <v>0</v>
      </c>
      <c r="Z262" s="17">
        <v>27342</v>
      </c>
      <c r="AA262" s="17">
        <v>15655</v>
      </c>
      <c r="AB262" s="17">
        <v>31880</v>
      </c>
      <c r="AC262" s="15" t="s">
        <v>36</v>
      </c>
    </row>
    <row r="263" spans="1:29">
      <c r="A263" s="13" t="str">
        <f t="shared" si="16"/>
        <v>Normal</v>
      </c>
      <c r="B263" s="14" t="s">
        <v>182</v>
      </c>
      <c r="C263" s="15" t="s">
        <v>41</v>
      </c>
      <c r="D263" s="16">
        <f t="shared" si="17"/>
        <v>0.1</v>
      </c>
      <c r="E263" s="18">
        <f t="shared" si="18"/>
        <v>0.1</v>
      </c>
      <c r="F263" s="16" t="str">
        <f>IFERROR(VLOOKUP(B263,#REF!,6,FALSE),"")</f>
        <v/>
      </c>
      <c r="G263" s="17">
        <v>4962000</v>
      </c>
      <c r="H263" s="17">
        <v>4962000</v>
      </c>
      <c r="I263" s="17" t="str">
        <f>IFERROR(VLOOKUP(B263,#REF!,9,FALSE),"")</f>
        <v/>
      </c>
      <c r="J263" s="17">
        <v>27000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15000</v>
      </c>
      <c r="P263" s="17">
        <v>0</v>
      </c>
      <c r="Q263" s="17">
        <v>12000</v>
      </c>
      <c r="R263" s="19">
        <v>4989000</v>
      </c>
      <c r="S263" s="20">
        <v>14.9</v>
      </c>
      <c r="T263" s="21">
        <v>14.3</v>
      </c>
      <c r="U263" s="19">
        <v>334875</v>
      </c>
      <c r="V263" s="17">
        <v>350091</v>
      </c>
      <c r="W263" s="22">
        <v>1</v>
      </c>
      <c r="X263" s="23">
        <f t="shared" si="19"/>
        <v>100</v>
      </c>
      <c r="Y263" s="17">
        <v>469730</v>
      </c>
      <c r="Z263" s="17">
        <v>1599970</v>
      </c>
      <c r="AA263" s="17">
        <v>759916</v>
      </c>
      <c r="AB263" s="17">
        <v>790935</v>
      </c>
      <c r="AC263" s="15" t="s">
        <v>36</v>
      </c>
    </row>
    <row r="264" spans="1:29">
      <c r="A264" s="13" t="str">
        <f t="shared" si="16"/>
        <v>OverStock</v>
      </c>
      <c r="B264" s="14" t="s">
        <v>183</v>
      </c>
      <c r="C264" s="15" t="s">
        <v>41</v>
      </c>
      <c r="D264" s="16">
        <f t="shared" si="17"/>
        <v>1.3</v>
      </c>
      <c r="E264" s="18">
        <f t="shared" si="18"/>
        <v>3.9</v>
      </c>
      <c r="F264" s="16" t="str">
        <f>IFERROR(VLOOKUP(B264,#REF!,6,FALSE),"")</f>
        <v/>
      </c>
      <c r="G264" s="17">
        <v>2436000</v>
      </c>
      <c r="H264" s="17">
        <v>636000</v>
      </c>
      <c r="I264" s="17" t="str">
        <f>IFERROR(VLOOKUP(B264,#REF!,9,FALSE),"")</f>
        <v/>
      </c>
      <c r="J264" s="17">
        <v>284800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179800</v>
      </c>
      <c r="Q264" s="17">
        <v>105000</v>
      </c>
      <c r="R264" s="19">
        <v>2720800</v>
      </c>
      <c r="S264" s="20">
        <v>37.4</v>
      </c>
      <c r="T264" s="21">
        <v>12.8</v>
      </c>
      <c r="U264" s="19">
        <v>72700</v>
      </c>
      <c r="V264" s="17">
        <v>211955</v>
      </c>
      <c r="W264" s="22">
        <v>2.9</v>
      </c>
      <c r="X264" s="23">
        <f t="shared" si="19"/>
        <v>150</v>
      </c>
      <c r="Y264" s="17">
        <v>153100</v>
      </c>
      <c r="Z264" s="17">
        <v>760135</v>
      </c>
      <c r="AA264" s="17">
        <v>515179</v>
      </c>
      <c r="AB264" s="17">
        <v>632291</v>
      </c>
      <c r="AC264" s="15" t="s">
        <v>36</v>
      </c>
    </row>
    <row r="265" spans="1:29">
      <c r="A265" s="13" t="str">
        <f t="shared" si="16"/>
        <v>ZeroZero</v>
      </c>
      <c r="B265" s="14" t="s">
        <v>324</v>
      </c>
      <c r="C265" s="15" t="s">
        <v>41</v>
      </c>
      <c r="D265" s="16" t="str">
        <f t="shared" si="17"/>
        <v>--</v>
      </c>
      <c r="E265" s="18" t="str">
        <f t="shared" si="18"/>
        <v>前八週無拉料</v>
      </c>
      <c r="F265" s="16" t="str">
        <f>IFERROR(VLOOKUP(B265,#REF!,6,FALSE),"")</f>
        <v/>
      </c>
      <c r="G265" s="17">
        <v>96000</v>
      </c>
      <c r="H265" s="17">
        <v>96000</v>
      </c>
      <c r="I265" s="17" t="str">
        <f>IFERROR(VLOOKUP(B265,#REF!,9,FALSE),"")</f>
        <v/>
      </c>
      <c r="J265" s="17">
        <v>156000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156000</v>
      </c>
      <c r="Q265" s="17">
        <v>0</v>
      </c>
      <c r="R265" s="19">
        <v>252000</v>
      </c>
      <c r="S265" s="20" t="s">
        <v>34</v>
      </c>
      <c r="T265" s="21" t="s">
        <v>34</v>
      </c>
      <c r="U265" s="19">
        <v>0</v>
      </c>
      <c r="V265" s="17" t="s">
        <v>34</v>
      </c>
      <c r="W265" s="22" t="s">
        <v>35</v>
      </c>
      <c r="X265" s="23" t="str">
        <f t="shared" si="19"/>
        <v>E</v>
      </c>
      <c r="Y265" s="17">
        <v>0</v>
      </c>
      <c r="Z265" s="17">
        <v>0</v>
      </c>
      <c r="AA265" s="17">
        <v>0</v>
      </c>
      <c r="AB265" s="17">
        <v>0</v>
      </c>
      <c r="AC265" s="15" t="s">
        <v>36</v>
      </c>
    </row>
    <row r="266" spans="1:29">
      <c r="A266" s="13" t="str">
        <f t="shared" si="16"/>
        <v>Normal</v>
      </c>
      <c r="B266" s="14" t="s">
        <v>325</v>
      </c>
      <c r="C266" s="15" t="s">
        <v>41</v>
      </c>
      <c r="D266" s="16" t="str">
        <f t="shared" si="17"/>
        <v>--</v>
      </c>
      <c r="E266" s="18">
        <f t="shared" si="18"/>
        <v>2.8</v>
      </c>
      <c r="F266" s="16" t="str">
        <f>IFERROR(VLOOKUP(B266,#REF!,6,FALSE),"")</f>
        <v/>
      </c>
      <c r="G266" s="17">
        <v>0</v>
      </c>
      <c r="H266" s="17">
        <v>0</v>
      </c>
      <c r="I266" s="17" t="str">
        <f>IFERROR(VLOOKUP(B266,#REF!,9,FALSE),"")</f>
        <v/>
      </c>
      <c r="J266" s="17">
        <v>626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626</v>
      </c>
      <c r="Q266" s="17">
        <v>0</v>
      </c>
      <c r="R266" s="19">
        <v>626</v>
      </c>
      <c r="S266" s="20">
        <v>2.8</v>
      </c>
      <c r="T266" s="21" t="s">
        <v>34</v>
      </c>
      <c r="U266" s="19">
        <v>221</v>
      </c>
      <c r="V266" s="17">
        <v>0</v>
      </c>
      <c r="W266" s="22" t="s">
        <v>35</v>
      </c>
      <c r="X266" s="23" t="str">
        <f t="shared" si="19"/>
        <v>E</v>
      </c>
      <c r="Y266" s="17">
        <v>7261</v>
      </c>
      <c r="Z266" s="17">
        <v>0</v>
      </c>
      <c r="AA266" s="17">
        <v>0</v>
      </c>
      <c r="AB266" s="17">
        <v>0</v>
      </c>
      <c r="AC266" s="15" t="s">
        <v>36</v>
      </c>
    </row>
    <row r="267" spans="1:29">
      <c r="A267" s="13" t="str">
        <f t="shared" si="16"/>
        <v>Normal</v>
      </c>
      <c r="B267" s="14" t="s">
        <v>326</v>
      </c>
      <c r="C267" s="15" t="s">
        <v>41</v>
      </c>
      <c r="D267" s="16">
        <f t="shared" si="17"/>
        <v>3.6</v>
      </c>
      <c r="E267" s="18">
        <f t="shared" si="18"/>
        <v>7</v>
      </c>
      <c r="F267" s="16" t="str">
        <f>IFERROR(VLOOKUP(B267,#REF!,6,FALSE),"")</f>
        <v/>
      </c>
      <c r="G267" s="17">
        <v>21000</v>
      </c>
      <c r="H267" s="17">
        <v>10000</v>
      </c>
      <c r="I267" s="17" t="str">
        <f>IFERROR(VLOOKUP(B267,#REF!,9,FALSE),"")</f>
        <v/>
      </c>
      <c r="J267" s="17">
        <v>29800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29800</v>
      </c>
      <c r="Q267" s="17">
        <v>0</v>
      </c>
      <c r="R267" s="19">
        <v>50800</v>
      </c>
      <c r="S267" s="20">
        <v>11.9</v>
      </c>
      <c r="T267" s="21">
        <v>6.2</v>
      </c>
      <c r="U267" s="19">
        <v>4275</v>
      </c>
      <c r="V267" s="17">
        <v>8249</v>
      </c>
      <c r="W267" s="22">
        <v>1.9</v>
      </c>
      <c r="X267" s="23">
        <f t="shared" si="19"/>
        <v>100</v>
      </c>
      <c r="Y267" s="17">
        <v>14312</v>
      </c>
      <c r="Z267" s="17">
        <v>51836</v>
      </c>
      <c r="AA267" s="17">
        <v>22407</v>
      </c>
      <c r="AB267" s="17">
        <v>13846</v>
      </c>
      <c r="AC267" s="15" t="s">
        <v>36</v>
      </c>
    </row>
    <row r="268" spans="1:29">
      <c r="A268" s="13" t="str">
        <f t="shared" si="16"/>
        <v>OverStock</v>
      </c>
      <c r="B268" s="14" t="s">
        <v>327</v>
      </c>
      <c r="C268" s="15" t="s">
        <v>41</v>
      </c>
      <c r="D268" s="16">
        <f t="shared" si="17"/>
        <v>2161.8000000000002</v>
      </c>
      <c r="E268" s="18">
        <f t="shared" si="18"/>
        <v>17.899999999999999</v>
      </c>
      <c r="F268" s="16" t="str">
        <f>IFERROR(VLOOKUP(B268,#REF!,6,FALSE),"")</f>
        <v/>
      </c>
      <c r="G268" s="17">
        <v>14000</v>
      </c>
      <c r="H268" s="17">
        <v>2000</v>
      </c>
      <c r="I268" s="17" t="str">
        <f>IFERROR(VLOOKUP(B268,#REF!,9,FALSE),"")</f>
        <v/>
      </c>
      <c r="J268" s="17">
        <v>21618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21618</v>
      </c>
      <c r="Q268" s="17">
        <v>0</v>
      </c>
      <c r="R268" s="19">
        <v>35618</v>
      </c>
      <c r="S268" s="20">
        <v>29.4</v>
      </c>
      <c r="T268" s="21">
        <v>3561.8</v>
      </c>
      <c r="U268" s="19">
        <v>1210</v>
      </c>
      <c r="V268" s="17">
        <v>10</v>
      </c>
      <c r="W268" s="22">
        <v>0</v>
      </c>
      <c r="X268" s="23">
        <f t="shared" si="19"/>
        <v>50</v>
      </c>
      <c r="Y268" s="17">
        <v>0</v>
      </c>
      <c r="Z268" s="17">
        <v>89</v>
      </c>
      <c r="AA268" s="17">
        <v>0</v>
      </c>
      <c r="AB268" s="17">
        <v>0</v>
      </c>
      <c r="AC268" s="15" t="s">
        <v>36</v>
      </c>
    </row>
    <row r="269" spans="1:29">
      <c r="A269" s="13" t="str">
        <f t="shared" si="16"/>
        <v>Normal</v>
      </c>
      <c r="B269" s="14" t="s">
        <v>328</v>
      </c>
      <c r="C269" s="15" t="s">
        <v>41</v>
      </c>
      <c r="D269" s="16">
        <f t="shared" si="17"/>
        <v>0.6</v>
      </c>
      <c r="E269" s="18">
        <f t="shared" si="18"/>
        <v>0.2</v>
      </c>
      <c r="F269" s="16" t="str">
        <f>IFERROR(VLOOKUP(B269,#REF!,6,FALSE),"")</f>
        <v/>
      </c>
      <c r="G269" s="17">
        <v>111000</v>
      </c>
      <c r="H269" s="17">
        <v>0</v>
      </c>
      <c r="I269" s="17" t="str">
        <f>IFERROR(VLOOKUP(B269,#REF!,9,FALSE),"")</f>
        <v/>
      </c>
      <c r="J269" s="17">
        <v>2961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2961</v>
      </c>
      <c r="Q269" s="17">
        <v>0</v>
      </c>
      <c r="R269" s="19">
        <v>113961</v>
      </c>
      <c r="S269" s="20">
        <v>7.1</v>
      </c>
      <c r="T269" s="21">
        <v>22.7</v>
      </c>
      <c r="U269" s="19">
        <v>16055</v>
      </c>
      <c r="V269" s="17">
        <v>5019</v>
      </c>
      <c r="W269" s="22">
        <v>0.3</v>
      </c>
      <c r="X269" s="23">
        <f t="shared" si="19"/>
        <v>50</v>
      </c>
      <c r="Y269" s="17">
        <v>0</v>
      </c>
      <c r="Z269" s="17">
        <v>35769</v>
      </c>
      <c r="AA269" s="17">
        <v>9405</v>
      </c>
      <c r="AB269" s="17">
        <v>45540</v>
      </c>
      <c r="AC269" s="15" t="s">
        <v>36</v>
      </c>
    </row>
    <row r="270" spans="1:29">
      <c r="A270" s="13" t="str">
        <f t="shared" si="16"/>
        <v>Normal</v>
      </c>
      <c r="B270" s="14" t="s">
        <v>329</v>
      </c>
      <c r="C270" s="15" t="s">
        <v>41</v>
      </c>
      <c r="D270" s="16">
        <f t="shared" si="17"/>
        <v>2.2000000000000002</v>
      </c>
      <c r="E270" s="18">
        <f t="shared" si="18"/>
        <v>0.9</v>
      </c>
      <c r="F270" s="16" t="str">
        <f>IFERROR(VLOOKUP(B270,#REF!,6,FALSE),"")</f>
        <v/>
      </c>
      <c r="G270" s="17">
        <v>0</v>
      </c>
      <c r="H270" s="17">
        <v>0</v>
      </c>
      <c r="I270" s="17" t="str">
        <f>IFERROR(VLOOKUP(B270,#REF!,9,FALSE),"")</f>
        <v/>
      </c>
      <c r="J270" s="17">
        <v>244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244</v>
      </c>
      <c r="Q270" s="17">
        <v>0</v>
      </c>
      <c r="R270" s="19">
        <v>244</v>
      </c>
      <c r="S270" s="20">
        <v>0.9</v>
      </c>
      <c r="T270" s="21">
        <v>2.2000000000000002</v>
      </c>
      <c r="U270" s="19">
        <v>275</v>
      </c>
      <c r="V270" s="17">
        <v>111</v>
      </c>
      <c r="W270" s="22">
        <v>0.4</v>
      </c>
      <c r="X270" s="23">
        <f t="shared" si="19"/>
        <v>50</v>
      </c>
      <c r="Y270" s="17">
        <v>0</v>
      </c>
      <c r="Z270" s="17">
        <v>0</v>
      </c>
      <c r="AA270" s="17">
        <v>1000</v>
      </c>
      <c r="AB270" s="17">
        <v>12939</v>
      </c>
      <c r="AC270" s="15" t="s">
        <v>36</v>
      </c>
    </row>
    <row r="271" spans="1:29">
      <c r="A271" s="13" t="str">
        <f t="shared" si="16"/>
        <v>Normal</v>
      </c>
      <c r="B271" s="14" t="s">
        <v>330</v>
      </c>
      <c r="C271" s="15" t="s">
        <v>41</v>
      </c>
      <c r="D271" s="16" t="str">
        <f t="shared" si="17"/>
        <v>--</v>
      </c>
      <c r="E271" s="18">
        <f t="shared" si="18"/>
        <v>0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0</v>
      </c>
      <c r="Q271" s="17">
        <v>0</v>
      </c>
      <c r="R271" s="19">
        <v>0</v>
      </c>
      <c r="S271" s="20">
        <v>0</v>
      </c>
      <c r="T271" s="21" t="s">
        <v>34</v>
      </c>
      <c r="U271" s="19">
        <v>176</v>
      </c>
      <c r="V271" s="17" t="s">
        <v>34</v>
      </c>
      <c r="W271" s="22" t="s">
        <v>35</v>
      </c>
      <c r="X271" s="23" t="str">
        <f t="shared" si="19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36</v>
      </c>
    </row>
    <row r="272" spans="1:29">
      <c r="A272" s="13" t="str">
        <f t="shared" si="16"/>
        <v>ZeroZero</v>
      </c>
      <c r="B272" s="14" t="s">
        <v>331</v>
      </c>
      <c r="C272" s="15" t="s">
        <v>41</v>
      </c>
      <c r="D272" s="16" t="str">
        <f t="shared" si="17"/>
        <v>--</v>
      </c>
      <c r="E272" s="18" t="str">
        <f t="shared" si="18"/>
        <v>前八週無拉料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3000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3000</v>
      </c>
      <c r="Q272" s="17">
        <v>0</v>
      </c>
      <c r="R272" s="19">
        <v>3000</v>
      </c>
      <c r="S272" s="20" t="s">
        <v>34</v>
      </c>
      <c r="T272" s="21" t="s">
        <v>34</v>
      </c>
      <c r="U272" s="19">
        <v>0</v>
      </c>
      <c r="V272" s="17">
        <v>0</v>
      </c>
      <c r="W272" s="22" t="s">
        <v>35</v>
      </c>
      <c r="X272" s="23" t="str">
        <f t="shared" si="19"/>
        <v>E</v>
      </c>
      <c r="Y272" s="17">
        <v>3000</v>
      </c>
      <c r="Z272" s="17">
        <v>0</v>
      </c>
      <c r="AA272" s="17">
        <v>0</v>
      </c>
      <c r="AB272" s="17">
        <v>0</v>
      </c>
      <c r="AC272" s="15" t="s">
        <v>36</v>
      </c>
    </row>
    <row r="273" spans="1:29">
      <c r="A273" s="13" t="str">
        <f t="shared" si="16"/>
        <v>OverStock</v>
      </c>
      <c r="B273" s="14" t="s">
        <v>184</v>
      </c>
      <c r="C273" s="15" t="s">
        <v>41</v>
      </c>
      <c r="D273" s="16">
        <f t="shared" si="17"/>
        <v>0.2</v>
      </c>
      <c r="E273" s="18">
        <f t="shared" si="18"/>
        <v>0.3</v>
      </c>
      <c r="F273" s="16" t="str">
        <f>IFERROR(VLOOKUP(B273,#REF!,6,FALSE),"")</f>
        <v/>
      </c>
      <c r="G273" s="17">
        <v>468000</v>
      </c>
      <c r="H273" s="17">
        <v>168000</v>
      </c>
      <c r="I273" s="17" t="str">
        <f>IFERROR(VLOOKUP(B273,#REF!,9,FALSE),"")</f>
        <v/>
      </c>
      <c r="J273" s="17">
        <v>3600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3600</v>
      </c>
      <c r="R273" s="19">
        <v>471600</v>
      </c>
      <c r="S273" s="20">
        <v>43.4</v>
      </c>
      <c r="T273" s="21">
        <v>25.4</v>
      </c>
      <c r="U273" s="19">
        <v>10875</v>
      </c>
      <c r="V273" s="17">
        <v>18569</v>
      </c>
      <c r="W273" s="22">
        <v>1.7</v>
      </c>
      <c r="X273" s="23">
        <f t="shared" si="19"/>
        <v>100</v>
      </c>
      <c r="Y273" s="17">
        <v>12097</v>
      </c>
      <c r="Z273" s="17">
        <v>57367</v>
      </c>
      <c r="AA273" s="17">
        <v>90025</v>
      </c>
      <c r="AB273" s="17">
        <v>19734</v>
      </c>
      <c r="AC273" s="15" t="s">
        <v>36</v>
      </c>
    </row>
    <row r="274" spans="1:29">
      <c r="A274" s="13" t="str">
        <f t="shared" si="16"/>
        <v>OverStock</v>
      </c>
      <c r="B274" s="14" t="s">
        <v>185</v>
      </c>
      <c r="C274" s="15" t="s">
        <v>41</v>
      </c>
      <c r="D274" s="16">
        <f t="shared" si="17"/>
        <v>11.6</v>
      </c>
      <c r="E274" s="18">
        <f t="shared" si="18"/>
        <v>6.1</v>
      </c>
      <c r="F274" s="16" t="str">
        <f>IFERROR(VLOOKUP(B274,#REF!,6,FALSE),"")</f>
        <v/>
      </c>
      <c r="G274" s="17">
        <v>1317000</v>
      </c>
      <c r="H274" s="17">
        <v>1317000</v>
      </c>
      <c r="I274" s="17" t="str">
        <f>IFERROR(VLOOKUP(B274,#REF!,9,FALSE),"")</f>
        <v/>
      </c>
      <c r="J274" s="17">
        <v>156000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30000</v>
      </c>
      <c r="P274" s="17">
        <v>126000</v>
      </c>
      <c r="Q274" s="17">
        <v>0</v>
      </c>
      <c r="R274" s="19">
        <v>1473000</v>
      </c>
      <c r="S274" s="20">
        <v>57.8</v>
      </c>
      <c r="T274" s="21">
        <v>109.8</v>
      </c>
      <c r="U274" s="19">
        <v>25500</v>
      </c>
      <c r="V274" s="17">
        <v>13412</v>
      </c>
      <c r="W274" s="22">
        <v>0.5</v>
      </c>
      <c r="X274" s="23">
        <f t="shared" si="19"/>
        <v>100</v>
      </c>
      <c r="Y274" s="17">
        <v>20018</v>
      </c>
      <c r="Z274" s="17">
        <v>50363</v>
      </c>
      <c r="AA274" s="17">
        <v>43661</v>
      </c>
      <c r="AB274" s="17">
        <v>26683</v>
      </c>
      <c r="AC274" s="15" t="s">
        <v>36</v>
      </c>
    </row>
    <row r="275" spans="1:29">
      <c r="A275" s="13" t="str">
        <f t="shared" si="16"/>
        <v>OverStock</v>
      </c>
      <c r="B275" s="14" t="s">
        <v>332</v>
      </c>
      <c r="C275" s="15" t="s">
        <v>41</v>
      </c>
      <c r="D275" s="16">
        <f t="shared" si="17"/>
        <v>0.7</v>
      </c>
      <c r="E275" s="18">
        <f t="shared" si="18"/>
        <v>1.4</v>
      </c>
      <c r="F275" s="16" t="str">
        <f>IFERROR(VLOOKUP(B275,#REF!,6,FALSE),"")</f>
        <v/>
      </c>
      <c r="G275" s="17">
        <v>189000</v>
      </c>
      <c r="H275" s="17">
        <v>12000</v>
      </c>
      <c r="I275" s="17" t="str">
        <f>IFERROR(VLOOKUP(B275,#REF!,9,FALSE),"")</f>
        <v/>
      </c>
      <c r="J275" s="17">
        <v>5600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2000</v>
      </c>
      <c r="Q275" s="17">
        <v>3600</v>
      </c>
      <c r="R275" s="19">
        <v>194600</v>
      </c>
      <c r="S275" s="20">
        <v>47.2</v>
      </c>
      <c r="T275" s="21">
        <v>23.5</v>
      </c>
      <c r="U275" s="19">
        <v>4125</v>
      </c>
      <c r="V275" s="17">
        <v>8288</v>
      </c>
      <c r="W275" s="22">
        <v>2</v>
      </c>
      <c r="X275" s="23">
        <f t="shared" si="19"/>
        <v>150</v>
      </c>
      <c r="Y275" s="17">
        <v>3000</v>
      </c>
      <c r="Z275" s="17">
        <v>35444</v>
      </c>
      <c r="AA275" s="17">
        <v>36155</v>
      </c>
      <c r="AB275" s="17">
        <v>3000</v>
      </c>
      <c r="AC275" s="15" t="s">
        <v>36</v>
      </c>
    </row>
    <row r="276" spans="1:29">
      <c r="A276" s="13" t="str">
        <f t="shared" si="16"/>
        <v>OverStock</v>
      </c>
      <c r="B276" s="14" t="s">
        <v>186</v>
      </c>
      <c r="C276" s="15" t="s">
        <v>41</v>
      </c>
      <c r="D276" s="16">
        <f t="shared" si="17"/>
        <v>2.5</v>
      </c>
      <c r="E276" s="18">
        <f t="shared" si="18"/>
        <v>8</v>
      </c>
      <c r="F276" s="16" t="str">
        <f>IFERROR(VLOOKUP(B276,#REF!,6,FALSE),"")</f>
        <v/>
      </c>
      <c r="G276" s="17">
        <v>60000</v>
      </c>
      <c r="H276" s="17">
        <v>60000</v>
      </c>
      <c r="I276" s="17" t="str">
        <f>IFERROR(VLOOKUP(B276,#REF!,9,FALSE),"")</f>
        <v/>
      </c>
      <c r="J276" s="17">
        <v>10000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10000</v>
      </c>
      <c r="P276" s="17">
        <v>0</v>
      </c>
      <c r="Q276" s="17">
        <v>0</v>
      </c>
      <c r="R276" s="19">
        <v>70000</v>
      </c>
      <c r="S276" s="20">
        <v>56</v>
      </c>
      <c r="T276" s="21">
        <v>17.8</v>
      </c>
      <c r="U276" s="19">
        <v>1250</v>
      </c>
      <c r="V276" s="17">
        <v>3929</v>
      </c>
      <c r="W276" s="22">
        <v>3.1</v>
      </c>
      <c r="X276" s="23">
        <f t="shared" si="19"/>
        <v>150</v>
      </c>
      <c r="Y276" s="17">
        <v>5000</v>
      </c>
      <c r="Z276" s="17">
        <v>15357</v>
      </c>
      <c r="AA276" s="17">
        <v>10000</v>
      </c>
      <c r="AB276" s="17">
        <v>10000</v>
      </c>
      <c r="AC276" s="15" t="s">
        <v>36</v>
      </c>
    </row>
    <row r="277" spans="1:29">
      <c r="A277" s="13" t="str">
        <f t="shared" si="16"/>
        <v>OverStock</v>
      </c>
      <c r="B277" s="14" t="s">
        <v>187</v>
      </c>
      <c r="C277" s="15" t="s">
        <v>41</v>
      </c>
      <c r="D277" s="16">
        <f t="shared" si="17"/>
        <v>0</v>
      </c>
      <c r="E277" s="18">
        <f t="shared" si="18"/>
        <v>0</v>
      </c>
      <c r="F277" s="16" t="str">
        <f>IFERROR(VLOOKUP(B277,#REF!,6,FALSE),"")</f>
        <v/>
      </c>
      <c r="G277" s="17">
        <v>280000</v>
      </c>
      <c r="H277" s="17">
        <v>270000</v>
      </c>
      <c r="I277" s="17" t="str">
        <f>IFERROR(VLOOKUP(B277,#REF!,9,FALSE),"")</f>
        <v/>
      </c>
      <c r="J277" s="17">
        <v>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0</v>
      </c>
      <c r="Q277" s="17">
        <v>0</v>
      </c>
      <c r="R277" s="19">
        <v>280000</v>
      </c>
      <c r="S277" s="20">
        <v>25.6</v>
      </c>
      <c r="T277" s="21">
        <v>18.399999999999999</v>
      </c>
      <c r="U277" s="19">
        <v>10920</v>
      </c>
      <c r="V277" s="17">
        <v>15245</v>
      </c>
      <c r="W277" s="22">
        <v>1.4</v>
      </c>
      <c r="X277" s="23">
        <f t="shared" si="19"/>
        <v>100</v>
      </c>
      <c r="Y277" s="17">
        <v>5000</v>
      </c>
      <c r="Z277" s="17">
        <v>51749</v>
      </c>
      <c r="AA277" s="17">
        <v>70454</v>
      </c>
      <c r="AB277" s="17">
        <v>15000</v>
      </c>
      <c r="AC277" s="15" t="s">
        <v>36</v>
      </c>
    </row>
    <row r="278" spans="1:29">
      <c r="A278" s="13" t="str">
        <f t="shared" si="16"/>
        <v>FCST</v>
      </c>
      <c r="B278" s="14" t="s">
        <v>188</v>
      </c>
      <c r="C278" s="15" t="s">
        <v>41</v>
      </c>
      <c r="D278" s="16">
        <f t="shared" si="17"/>
        <v>1.6</v>
      </c>
      <c r="E278" s="18" t="str">
        <f t="shared" si="18"/>
        <v>前八週無拉料</v>
      </c>
      <c r="F278" s="16" t="str">
        <f>IFERROR(VLOOKUP(B278,#REF!,6,FALSE),"")</f>
        <v/>
      </c>
      <c r="G278" s="17">
        <v>825000</v>
      </c>
      <c r="H278" s="17">
        <v>640000</v>
      </c>
      <c r="I278" s="17" t="str">
        <f>IFERROR(VLOOKUP(B278,#REF!,9,FALSE),"")</f>
        <v/>
      </c>
      <c r="J278" s="17">
        <v>115000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110000</v>
      </c>
      <c r="P278" s="17">
        <v>5000</v>
      </c>
      <c r="Q278" s="17">
        <v>0</v>
      </c>
      <c r="R278" s="19">
        <v>940000</v>
      </c>
      <c r="S278" s="20" t="s">
        <v>34</v>
      </c>
      <c r="T278" s="21">
        <v>13.3</v>
      </c>
      <c r="U278" s="19">
        <v>0</v>
      </c>
      <c r="V278" s="17">
        <v>70756</v>
      </c>
      <c r="W278" s="22" t="s">
        <v>79</v>
      </c>
      <c r="X278" s="23" t="str">
        <f t="shared" si="19"/>
        <v>F</v>
      </c>
      <c r="Y278" s="17">
        <v>99484</v>
      </c>
      <c r="Z278" s="17">
        <v>276800</v>
      </c>
      <c r="AA278" s="17">
        <v>291597</v>
      </c>
      <c r="AB278" s="17">
        <v>68400</v>
      </c>
      <c r="AC278" s="15" t="s">
        <v>36</v>
      </c>
    </row>
    <row r="279" spans="1:29">
      <c r="A279" s="13" t="str">
        <f t="shared" si="16"/>
        <v>Normal</v>
      </c>
      <c r="B279" s="14" t="s">
        <v>189</v>
      </c>
      <c r="C279" s="15" t="s">
        <v>41</v>
      </c>
      <c r="D279" s="16">
        <f t="shared" si="17"/>
        <v>1.4</v>
      </c>
      <c r="E279" s="18">
        <f t="shared" si="18"/>
        <v>1.5</v>
      </c>
      <c r="F279" s="16" t="str">
        <f>IFERROR(VLOOKUP(B279,#REF!,6,FALSE),"")</f>
        <v/>
      </c>
      <c r="G279" s="17">
        <v>100000</v>
      </c>
      <c r="H279" s="17">
        <v>100000</v>
      </c>
      <c r="I279" s="17" t="str">
        <f>IFERROR(VLOOKUP(B279,#REF!,9,FALSE),"")</f>
        <v/>
      </c>
      <c r="J279" s="17">
        <v>10000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10000</v>
      </c>
      <c r="Q279" s="17">
        <v>0</v>
      </c>
      <c r="R279" s="19">
        <v>110000</v>
      </c>
      <c r="S279" s="20">
        <v>16</v>
      </c>
      <c r="T279" s="21">
        <v>14.9</v>
      </c>
      <c r="U279" s="19">
        <v>6875</v>
      </c>
      <c r="V279" s="17">
        <v>7397</v>
      </c>
      <c r="W279" s="22">
        <v>1.1000000000000001</v>
      </c>
      <c r="X279" s="23">
        <f t="shared" si="19"/>
        <v>100</v>
      </c>
      <c r="Y279" s="17">
        <v>13336</v>
      </c>
      <c r="Z279" s="17">
        <v>29832</v>
      </c>
      <c r="AA279" s="17">
        <v>20008</v>
      </c>
      <c r="AB279" s="17">
        <v>16732</v>
      </c>
      <c r="AC279" s="15" t="s">
        <v>36</v>
      </c>
    </row>
    <row r="280" spans="1:29">
      <c r="A280" s="13" t="str">
        <f t="shared" si="16"/>
        <v>Normal</v>
      </c>
      <c r="B280" s="14" t="s">
        <v>190</v>
      </c>
      <c r="C280" s="15" t="s">
        <v>41</v>
      </c>
      <c r="D280" s="16">
        <f t="shared" si="17"/>
        <v>3.3</v>
      </c>
      <c r="E280" s="18">
        <f t="shared" si="18"/>
        <v>4.9000000000000004</v>
      </c>
      <c r="F280" s="16" t="str">
        <f>IFERROR(VLOOKUP(B280,#REF!,6,FALSE),"")</f>
        <v/>
      </c>
      <c r="G280" s="17">
        <v>148000</v>
      </c>
      <c r="H280" s="17">
        <v>148000</v>
      </c>
      <c r="I280" s="17" t="str">
        <f>IFERROR(VLOOKUP(B280,#REF!,9,FALSE),"")</f>
        <v/>
      </c>
      <c r="J280" s="17">
        <v>128000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128000</v>
      </c>
      <c r="Q280" s="17">
        <v>0</v>
      </c>
      <c r="R280" s="19">
        <v>276000</v>
      </c>
      <c r="S280" s="20">
        <v>10.6</v>
      </c>
      <c r="T280" s="21">
        <v>7.1</v>
      </c>
      <c r="U280" s="19">
        <v>26000</v>
      </c>
      <c r="V280" s="17">
        <v>38971</v>
      </c>
      <c r="W280" s="22">
        <v>1.5</v>
      </c>
      <c r="X280" s="23">
        <f t="shared" si="19"/>
        <v>100</v>
      </c>
      <c r="Y280" s="17">
        <v>31581</v>
      </c>
      <c r="Z280" s="17">
        <v>138225</v>
      </c>
      <c r="AA280" s="17">
        <v>176135</v>
      </c>
      <c r="AB280" s="17">
        <v>36375</v>
      </c>
      <c r="AC280" s="15" t="s">
        <v>36</v>
      </c>
    </row>
    <row r="281" spans="1:29">
      <c r="A281" s="13" t="str">
        <f t="shared" si="16"/>
        <v>Normal</v>
      </c>
      <c r="B281" s="14" t="s">
        <v>191</v>
      </c>
      <c r="C281" s="15" t="s">
        <v>41</v>
      </c>
      <c r="D281" s="16">
        <f t="shared" si="17"/>
        <v>2.9</v>
      </c>
      <c r="E281" s="18">
        <f t="shared" si="18"/>
        <v>2.7</v>
      </c>
      <c r="F281" s="16" t="str">
        <f>IFERROR(VLOOKUP(B281,#REF!,6,FALSE),"")</f>
        <v/>
      </c>
      <c r="G281" s="17">
        <v>51000</v>
      </c>
      <c r="H281" s="17">
        <v>18000</v>
      </c>
      <c r="I281" s="17" t="str">
        <f>IFERROR(VLOOKUP(B281,#REF!,9,FALSE),"")</f>
        <v/>
      </c>
      <c r="J281" s="17">
        <v>12000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9000</v>
      </c>
      <c r="P281" s="17">
        <v>0</v>
      </c>
      <c r="Q281" s="17">
        <v>3000</v>
      </c>
      <c r="R281" s="19">
        <v>63000</v>
      </c>
      <c r="S281" s="20">
        <v>14</v>
      </c>
      <c r="T281" s="21">
        <v>15.2</v>
      </c>
      <c r="U281" s="19">
        <v>4500</v>
      </c>
      <c r="V281" s="17">
        <v>4145</v>
      </c>
      <c r="W281" s="22">
        <v>0.9</v>
      </c>
      <c r="X281" s="23">
        <f t="shared" si="19"/>
        <v>100</v>
      </c>
      <c r="Y281" s="17">
        <v>0</v>
      </c>
      <c r="Z281" s="17">
        <v>13226</v>
      </c>
      <c r="AA281" s="17">
        <v>9000</v>
      </c>
      <c r="AB281" s="17">
        <v>15082</v>
      </c>
      <c r="AC281" s="15" t="s">
        <v>36</v>
      </c>
    </row>
    <row r="282" spans="1:29">
      <c r="A282" s="13" t="str">
        <f t="shared" si="16"/>
        <v>Normal</v>
      </c>
      <c r="B282" s="14" t="s">
        <v>192</v>
      </c>
      <c r="C282" s="15" t="s">
        <v>121</v>
      </c>
      <c r="D282" s="16">
        <f t="shared" si="17"/>
        <v>6.1</v>
      </c>
      <c r="E282" s="18">
        <f t="shared" si="18"/>
        <v>7.6</v>
      </c>
      <c r="F282" s="16" t="str">
        <f>IFERROR(VLOOKUP(B282,#REF!,6,FALSE),"")</f>
        <v/>
      </c>
      <c r="G282" s="17">
        <v>150000</v>
      </c>
      <c r="H282" s="17">
        <v>100000</v>
      </c>
      <c r="I282" s="17" t="str">
        <f>IFERROR(VLOOKUP(B282,#REF!,9,FALSE),"")</f>
        <v/>
      </c>
      <c r="J282" s="17">
        <v>210000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0</v>
      </c>
      <c r="Q282" s="17">
        <v>210000</v>
      </c>
      <c r="R282" s="19">
        <v>360000</v>
      </c>
      <c r="S282" s="20">
        <v>13.1</v>
      </c>
      <c r="T282" s="21">
        <v>10.5</v>
      </c>
      <c r="U282" s="19">
        <v>27500</v>
      </c>
      <c r="V282" s="17">
        <v>34444</v>
      </c>
      <c r="W282" s="22">
        <v>1.3</v>
      </c>
      <c r="X282" s="23">
        <f t="shared" si="19"/>
        <v>100</v>
      </c>
      <c r="Y282" s="17">
        <v>0</v>
      </c>
      <c r="Z282" s="17">
        <v>130000</v>
      </c>
      <c r="AA282" s="17">
        <v>110000</v>
      </c>
      <c r="AB282" s="17">
        <v>70000</v>
      </c>
      <c r="AC282" s="15" t="s">
        <v>36</v>
      </c>
    </row>
    <row r="283" spans="1:29">
      <c r="A283" s="13" t="str">
        <f t="shared" si="16"/>
        <v>FCST</v>
      </c>
      <c r="B283" s="14" t="s">
        <v>333</v>
      </c>
      <c r="C283" s="15" t="s">
        <v>121</v>
      </c>
      <c r="D283" s="16">
        <f t="shared" si="17"/>
        <v>8.4</v>
      </c>
      <c r="E283" s="18" t="str">
        <f t="shared" si="18"/>
        <v>前八週無拉料</v>
      </c>
      <c r="F283" s="16" t="str">
        <f>IFERROR(VLOOKUP(B283,#REF!,6,FALSE),"")</f>
        <v/>
      </c>
      <c r="G283" s="17">
        <v>240000</v>
      </c>
      <c r="H283" s="17">
        <v>240000</v>
      </c>
      <c r="I283" s="17" t="str">
        <f>IFERROR(VLOOKUP(B283,#REF!,9,FALSE),"")</f>
        <v/>
      </c>
      <c r="J283" s="17">
        <v>960000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555000</v>
      </c>
      <c r="Q283" s="17">
        <v>405000</v>
      </c>
      <c r="R283" s="19">
        <v>1200000</v>
      </c>
      <c r="S283" s="20" t="s">
        <v>34</v>
      </c>
      <c r="T283" s="21">
        <v>10.5</v>
      </c>
      <c r="U283" s="19">
        <v>0</v>
      </c>
      <c r="V283" s="17">
        <v>114049</v>
      </c>
      <c r="W283" s="22" t="s">
        <v>79</v>
      </c>
      <c r="X283" s="23" t="str">
        <f t="shared" si="19"/>
        <v>F</v>
      </c>
      <c r="Y283" s="17">
        <v>0</v>
      </c>
      <c r="Z283" s="17">
        <v>332269</v>
      </c>
      <c r="AA283" s="17">
        <v>472780</v>
      </c>
      <c r="AB283" s="17">
        <v>221391</v>
      </c>
      <c r="AC283" s="15" t="s">
        <v>36</v>
      </c>
    </row>
    <row r="284" spans="1:29">
      <c r="A284" s="13" t="str">
        <f t="shared" si="16"/>
        <v>Normal</v>
      </c>
      <c r="B284" s="14" t="s">
        <v>193</v>
      </c>
      <c r="C284" s="15" t="s">
        <v>194</v>
      </c>
      <c r="D284" s="16">
        <f t="shared" si="17"/>
        <v>4.2</v>
      </c>
      <c r="E284" s="18">
        <f t="shared" si="18"/>
        <v>6.9</v>
      </c>
      <c r="F284" s="16" t="str">
        <f>IFERROR(VLOOKUP(B284,#REF!,6,FALSE),"")</f>
        <v/>
      </c>
      <c r="G284" s="17">
        <v>10560</v>
      </c>
      <c r="H284" s="17">
        <v>10560</v>
      </c>
      <c r="I284" s="17" t="str">
        <f>IFERROR(VLOOKUP(B284,#REF!,9,FALSE),"")</f>
        <v/>
      </c>
      <c r="J284" s="17">
        <v>6600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0</v>
      </c>
      <c r="Q284" s="17">
        <v>6600</v>
      </c>
      <c r="R284" s="19">
        <v>17160</v>
      </c>
      <c r="S284" s="20">
        <v>18</v>
      </c>
      <c r="T284" s="21">
        <v>11</v>
      </c>
      <c r="U284" s="19">
        <v>955</v>
      </c>
      <c r="V284" s="17">
        <v>1567</v>
      </c>
      <c r="W284" s="22">
        <v>1.6</v>
      </c>
      <c r="X284" s="23">
        <f t="shared" si="19"/>
        <v>100</v>
      </c>
      <c r="Y284" s="17">
        <v>4743</v>
      </c>
      <c r="Z284" s="17">
        <v>5788</v>
      </c>
      <c r="AA284" s="17">
        <v>4501</v>
      </c>
      <c r="AB284" s="17">
        <v>3813</v>
      </c>
      <c r="AC284" s="15" t="s">
        <v>36</v>
      </c>
    </row>
    <row r="285" spans="1:29">
      <c r="A285" s="13" t="str">
        <f t="shared" si="16"/>
        <v>OverStock</v>
      </c>
      <c r="B285" s="14" t="s">
        <v>195</v>
      </c>
      <c r="C285" s="15" t="s">
        <v>194</v>
      </c>
      <c r="D285" s="16">
        <f t="shared" si="17"/>
        <v>6.6</v>
      </c>
      <c r="E285" s="18">
        <f t="shared" si="18"/>
        <v>8.1</v>
      </c>
      <c r="F285" s="16" t="str">
        <f>IFERROR(VLOOKUP(B285,#REF!,6,FALSE),"")</f>
        <v/>
      </c>
      <c r="G285" s="17">
        <v>156000</v>
      </c>
      <c r="H285" s="17">
        <v>156000</v>
      </c>
      <c r="I285" s="17" t="str">
        <f>IFERROR(VLOOKUP(B285,#REF!,9,FALSE),"")</f>
        <v/>
      </c>
      <c r="J285" s="17">
        <v>60900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5000</v>
      </c>
      <c r="Q285" s="17">
        <v>55900</v>
      </c>
      <c r="R285" s="19">
        <v>216900</v>
      </c>
      <c r="S285" s="20">
        <v>29</v>
      </c>
      <c r="T285" s="21">
        <v>23.6</v>
      </c>
      <c r="U285" s="19">
        <v>7475</v>
      </c>
      <c r="V285" s="17">
        <v>9196</v>
      </c>
      <c r="W285" s="22">
        <v>1.2</v>
      </c>
      <c r="X285" s="23">
        <f t="shared" si="19"/>
        <v>100</v>
      </c>
      <c r="Y285" s="17">
        <v>17090</v>
      </c>
      <c r="Z285" s="17">
        <v>34298</v>
      </c>
      <c r="AA285" s="17">
        <v>44123</v>
      </c>
      <c r="AB285" s="17">
        <v>4339</v>
      </c>
      <c r="AC285" s="15" t="s">
        <v>36</v>
      </c>
    </row>
    <row r="286" spans="1:29">
      <c r="A286" s="13" t="str">
        <f t="shared" si="16"/>
        <v>FCST</v>
      </c>
      <c r="B286" s="14" t="s">
        <v>334</v>
      </c>
      <c r="C286" s="15" t="s">
        <v>194</v>
      </c>
      <c r="D286" s="16">
        <f t="shared" si="17"/>
        <v>9.1999999999999993</v>
      </c>
      <c r="E286" s="18" t="str">
        <f t="shared" si="18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33000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33000</v>
      </c>
      <c r="Q286" s="17">
        <v>0</v>
      </c>
      <c r="R286" s="19">
        <v>33000</v>
      </c>
      <c r="S286" s="20" t="s">
        <v>34</v>
      </c>
      <c r="T286" s="21">
        <v>9.1999999999999993</v>
      </c>
      <c r="U286" s="19">
        <v>0</v>
      </c>
      <c r="V286" s="17">
        <v>3600</v>
      </c>
      <c r="W286" s="22" t="s">
        <v>79</v>
      </c>
      <c r="X286" s="23" t="str">
        <f t="shared" si="19"/>
        <v>F</v>
      </c>
      <c r="Y286" s="17">
        <v>1812</v>
      </c>
      <c r="Z286" s="17">
        <v>18484</v>
      </c>
      <c r="AA286" s="17">
        <v>13920</v>
      </c>
      <c r="AB286" s="17">
        <v>0</v>
      </c>
      <c r="AC286" s="15" t="s">
        <v>36</v>
      </c>
    </row>
    <row r="287" spans="1:29">
      <c r="A287" s="13" t="str">
        <f t="shared" si="16"/>
        <v>OverStock</v>
      </c>
      <c r="B287" s="14" t="s">
        <v>335</v>
      </c>
      <c r="C287" s="15" t="s">
        <v>194</v>
      </c>
      <c r="D287" s="16">
        <f t="shared" si="17"/>
        <v>12.8</v>
      </c>
      <c r="E287" s="18">
        <f t="shared" si="18"/>
        <v>32</v>
      </c>
      <c r="F287" s="16" t="str">
        <f>IFERROR(VLOOKUP(B287,#REF!,6,FALSE),"")</f>
        <v/>
      </c>
      <c r="G287" s="17">
        <v>9000</v>
      </c>
      <c r="H287" s="17">
        <v>9000</v>
      </c>
      <c r="I287" s="17" t="str">
        <f>IFERROR(VLOOKUP(B287,#REF!,9,FALSE),"")</f>
        <v/>
      </c>
      <c r="J287" s="17">
        <v>24000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24000</v>
      </c>
      <c r="Q287" s="17">
        <v>0</v>
      </c>
      <c r="R287" s="19">
        <v>33000</v>
      </c>
      <c r="S287" s="20">
        <v>44</v>
      </c>
      <c r="T287" s="21">
        <v>17.600000000000001</v>
      </c>
      <c r="U287" s="19">
        <v>750</v>
      </c>
      <c r="V287" s="17">
        <v>1870</v>
      </c>
      <c r="W287" s="22">
        <v>2.5</v>
      </c>
      <c r="X287" s="23">
        <f t="shared" si="19"/>
        <v>150</v>
      </c>
      <c r="Y287" s="17">
        <v>6427</v>
      </c>
      <c r="Z287" s="17">
        <v>11030</v>
      </c>
      <c r="AA287" s="17">
        <v>5796</v>
      </c>
      <c r="AB287" s="17">
        <v>6573</v>
      </c>
      <c r="AC287" s="15" t="s">
        <v>36</v>
      </c>
    </row>
    <row r="288" spans="1:29">
      <c r="A288" s="13" t="str">
        <f t="shared" si="16"/>
        <v>OverStock</v>
      </c>
      <c r="B288" s="14" t="s">
        <v>336</v>
      </c>
      <c r="C288" s="15" t="s">
        <v>194</v>
      </c>
      <c r="D288" s="16">
        <f t="shared" si="17"/>
        <v>27.3</v>
      </c>
      <c r="E288" s="18">
        <f t="shared" si="18"/>
        <v>34</v>
      </c>
      <c r="F288" s="16" t="str">
        <f>IFERROR(VLOOKUP(B288,#REF!,6,FALSE),"")</f>
        <v/>
      </c>
      <c r="G288" s="17">
        <v>0</v>
      </c>
      <c r="H288" s="17">
        <v>0</v>
      </c>
      <c r="I288" s="17" t="str">
        <f>IFERROR(VLOOKUP(B288,#REF!,9,FALSE),"")</f>
        <v/>
      </c>
      <c r="J288" s="17">
        <v>51000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51000</v>
      </c>
      <c r="Q288" s="17">
        <v>0</v>
      </c>
      <c r="R288" s="19">
        <v>51000</v>
      </c>
      <c r="S288" s="20">
        <v>34</v>
      </c>
      <c r="T288" s="21">
        <v>27.3</v>
      </c>
      <c r="U288" s="19">
        <v>1500</v>
      </c>
      <c r="V288" s="17">
        <v>1870</v>
      </c>
      <c r="W288" s="22">
        <v>1.2</v>
      </c>
      <c r="X288" s="23">
        <f t="shared" si="19"/>
        <v>100</v>
      </c>
      <c r="Y288" s="17">
        <v>4780</v>
      </c>
      <c r="Z288" s="17">
        <v>11030</v>
      </c>
      <c r="AA288" s="17">
        <v>5796</v>
      </c>
      <c r="AB288" s="17">
        <v>6573</v>
      </c>
      <c r="AC288" s="15" t="s">
        <v>36</v>
      </c>
    </row>
    <row r="289" spans="1:29">
      <c r="A289" s="13" t="str">
        <f t="shared" si="16"/>
        <v>ZeroZero</v>
      </c>
      <c r="B289" s="14" t="s">
        <v>337</v>
      </c>
      <c r="C289" s="15" t="s">
        <v>194</v>
      </c>
      <c r="D289" s="16" t="str">
        <f t="shared" si="17"/>
        <v>--</v>
      </c>
      <c r="E289" s="18" t="str">
        <f t="shared" si="18"/>
        <v>前八週無拉料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6000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6000</v>
      </c>
      <c r="Q289" s="17">
        <v>0</v>
      </c>
      <c r="R289" s="19">
        <v>6000</v>
      </c>
      <c r="S289" s="20" t="s">
        <v>34</v>
      </c>
      <c r="T289" s="21" t="s">
        <v>34</v>
      </c>
      <c r="U289" s="19">
        <v>0</v>
      </c>
      <c r="V289" s="17" t="s">
        <v>34</v>
      </c>
      <c r="W289" s="22" t="s">
        <v>35</v>
      </c>
      <c r="X289" s="23" t="str">
        <f t="shared" si="19"/>
        <v>E</v>
      </c>
      <c r="Y289" s="17">
        <v>0</v>
      </c>
      <c r="Z289" s="17">
        <v>0</v>
      </c>
      <c r="AA289" s="17">
        <v>0</v>
      </c>
      <c r="AB289" s="17">
        <v>0</v>
      </c>
      <c r="AC289" s="15" t="s">
        <v>36</v>
      </c>
    </row>
    <row r="290" spans="1:29">
      <c r="A290" s="13" t="str">
        <f t="shared" si="16"/>
        <v>Normal</v>
      </c>
      <c r="B290" s="14" t="s">
        <v>338</v>
      </c>
      <c r="C290" s="15" t="s">
        <v>194</v>
      </c>
      <c r="D290" s="16">
        <f t="shared" si="17"/>
        <v>1</v>
      </c>
      <c r="E290" s="18">
        <f t="shared" si="18"/>
        <v>1</v>
      </c>
      <c r="F290" s="16" t="str">
        <f>IFERROR(VLOOKUP(B290,#REF!,6,FALSE),"")</f>
        <v/>
      </c>
      <c r="G290" s="17">
        <v>1679600</v>
      </c>
      <c r="H290" s="17">
        <v>1159600</v>
      </c>
      <c r="I290" s="17" t="str">
        <f>IFERROR(VLOOKUP(B290,#REF!,9,FALSE),"")</f>
        <v/>
      </c>
      <c r="J290" s="17">
        <v>78200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78200</v>
      </c>
      <c r="Q290" s="17">
        <v>0</v>
      </c>
      <c r="R290" s="19">
        <v>1757800</v>
      </c>
      <c r="S290" s="20">
        <v>23.5</v>
      </c>
      <c r="T290" s="21">
        <v>23.3</v>
      </c>
      <c r="U290" s="19">
        <v>74750</v>
      </c>
      <c r="V290" s="17">
        <v>75568</v>
      </c>
      <c r="W290" s="22">
        <v>1</v>
      </c>
      <c r="X290" s="23">
        <f t="shared" si="19"/>
        <v>100</v>
      </c>
      <c r="Y290" s="17">
        <v>0</v>
      </c>
      <c r="Z290" s="17">
        <v>360111</v>
      </c>
      <c r="AA290" s="17">
        <v>320000</v>
      </c>
      <c r="AB290" s="17">
        <v>246000</v>
      </c>
      <c r="AC290" s="15" t="s">
        <v>36</v>
      </c>
    </row>
    <row r="291" spans="1:29">
      <c r="A291" s="13" t="str">
        <f t="shared" si="16"/>
        <v>ZeroZero</v>
      </c>
      <c r="B291" s="14" t="s">
        <v>339</v>
      </c>
      <c r="C291" s="15" t="s">
        <v>194</v>
      </c>
      <c r="D291" s="16" t="str">
        <f t="shared" si="17"/>
        <v>--</v>
      </c>
      <c r="E291" s="18" t="str">
        <f t="shared" si="18"/>
        <v>前八週無拉料</v>
      </c>
      <c r="F291" s="16" t="str">
        <f>IFERROR(VLOOKUP(B291,#REF!,6,FALSE),"")</f>
        <v/>
      </c>
      <c r="G291" s="17">
        <v>0</v>
      </c>
      <c r="H291" s="17">
        <v>0</v>
      </c>
      <c r="I291" s="17" t="str">
        <f>IFERROR(VLOOKUP(B291,#REF!,9,FALSE),"")</f>
        <v/>
      </c>
      <c r="J291" s="17">
        <v>4612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4612</v>
      </c>
      <c r="Q291" s="17">
        <v>0</v>
      </c>
      <c r="R291" s="19">
        <v>4612</v>
      </c>
      <c r="S291" s="20" t="s">
        <v>34</v>
      </c>
      <c r="T291" s="21" t="s">
        <v>34</v>
      </c>
      <c r="U291" s="19">
        <v>0</v>
      </c>
      <c r="V291" s="17" t="s">
        <v>34</v>
      </c>
      <c r="W291" s="22" t="s">
        <v>35</v>
      </c>
      <c r="X291" s="23" t="str">
        <f t="shared" si="19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36</v>
      </c>
    </row>
    <row r="292" spans="1:29">
      <c r="A292" s="13" t="str">
        <f t="shared" si="16"/>
        <v>ZeroZero</v>
      </c>
      <c r="B292" s="14" t="s">
        <v>340</v>
      </c>
      <c r="C292" s="15" t="s">
        <v>194</v>
      </c>
      <c r="D292" s="16" t="str">
        <f t="shared" si="17"/>
        <v>--</v>
      </c>
      <c r="E292" s="18" t="str">
        <f t="shared" si="18"/>
        <v>前八週無拉料</v>
      </c>
      <c r="F292" s="16" t="str">
        <f>IFERROR(VLOOKUP(B292,#REF!,6,FALSE),"")</f>
        <v/>
      </c>
      <c r="G292" s="17">
        <v>0</v>
      </c>
      <c r="H292" s="17">
        <v>0</v>
      </c>
      <c r="I292" s="17" t="str">
        <f>IFERROR(VLOOKUP(B292,#REF!,9,FALSE),"")</f>
        <v/>
      </c>
      <c r="J292" s="17">
        <v>4059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4059</v>
      </c>
      <c r="Q292" s="17">
        <v>0</v>
      </c>
      <c r="R292" s="19">
        <v>4059</v>
      </c>
      <c r="S292" s="20" t="s">
        <v>34</v>
      </c>
      <c r="T292" s="21" t="s">
        <v>34</v>
      </c>
      <c r="U292" s="19">
        <v>0</v>
      </c>
      <c r="V292" s="17" t="s">
        <v>34</v>
      </c>
      <c r="W292" s="22" t="s">
        <v>35</v>
      </c>
      <c r="X292" s="23" t="str">
        <f t="shared" si="19"/>
        <v>E</v>
      </c>
      <c r="Y292" s="17">
        <v>0</v>
      </c>
      <c r="Z292" s="17">
        <v>0</v>
      </c>
      <c r="AA292" s="17">
        <v>0</v>
      </c>
      <c r="AB292" s="17">
        <v>0</v>
      </c>
      <c r="AC292" s="15" t="s">
        <v>36</v>
      </c>
    </row>
    <row r="293" spans="1:29">
      <c r="A293" s="13" t="str">
        <f t="shared" si="16"/>
        <v>ZeroZero</v>
      </c>
      <c r="B293" s="14" t="s">
        <v>341</v>
      </c>
      <c r="C293" s="15" t="s">
        <v>194</v>
      </c>
      <c r="D293" s="16" t="str">
        <f t="shared" si="17"/>
        <v>--</v>
      </c>
      <c r="E293" s="18" t="str">
        <f t="shared" si="18"/>
        <v>前八週無拉料</v>
      </c>
      <c r="F293" s="16" t="str">
        <f>IFERROR(VLOOKUP(B293,#REF!,6,FALSE),"")</f>
        <v/>
      </c>
      <c r="G293" s="17">
        <v>0</v>
      </c>
      <c r="H293" s="17">
        <v>0</v>
      </c>
      <c r="I293" s="17" t="str">
        <f>IFERROR(VLOOKUP(B293,#REF!,9,FALSE),"")</f>
        <v/>
      </c>
      <c r="J293" s="17">
        <v>1596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1596</v>
      </c>
      <c r="Q293" s="17">
        <v>0</v>
      </c>
      <c r="R293" s="19">
        <v>1596</v>
      </c>
      <c r="S293" s="20" t="s">
        <v>34</v>
      </c>
      <c r="T293" s="21" t="s">
        <v>34</v>
      </c>
      <c r="U293" s="19">
        <v>0</v>
      </c>
      <c r="V293" s="17" t="s">
        <v>34</v>
      </c>
      <c r="W293" s="22" t="s">
        <v>35</v>
      </c>
      <c r="X293" s="23" t="str">
        <f t="shared" si="19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2017-03-14T05:23:01Z</dcterms:modified>
</cp:coreProperties>
</file>