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7"/>
  <c r="N347"/>
  <c r="L347"/>
  <c r="K347"/>
  <c r="I347"/>
  <c r="F347"/>
  <c r="E347"/>
  <c r="D347"/>
  <c r="A347"/>
  <c r="X345"/>
  <c r="N345"/>
  <c r="L345"/>
  <c r="K345"/>
  <c r="I345"/>
  <c r="F345"/>
  <c r="E345"/>
  <c r="D345"/>
  <c r="A345"/>
  <c r="X343"/>
  <c r="N343"/>
  <c r="L343"/>
  <c r="K343"/>
  <c r="I343"/>
  <c r="F343"/>
  <c r="E343"/>
  <c r="D343"/>
  <c r="A343"/>
  <c r="X341"/>
  <c r="N341"/>
  <c r="L341"/>
  <c r="K341"/>
  <c r="I341"/>
  <c r="F341"/>
  <c r="E341"/>
  <c r="D341"/>
  <c r="A341"/>
  <c r="X339"/>
  <c r="N339"/>
  <c r="L339"/>
  <c r="K339"/>
  <c r="I339"/>
  <c r="F339"/>
  <c r="E339"/>
  <c r="D339"/>
  <c r="A339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8"/>
  <c r="N318"/>
  <c r="L318"/>
  <c r="K318"/>
  <c r="I318"/>
  <c r="F318"/>
  <c r="E318"/>
  <c r="D318"/>
  <c r="A318"/>
  <c r="X316"/>
  <c r="N316"/>
  <c r="L316"/>
  <c r="K316"/>
  <c r="I316"/>
  <c r="F316"/>
  <c r="E316"/>
  <c r="D316"/>
  <c r="A316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0"/>
  <c r="N300"/>
  <c r="L300"/>
  <c r="K300"/>
  <c r="I300"/>
  <c r="F300"/>
  <c r="E300"/>
  <c r="D300"/>
  <c r="A300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5"/>
  <c r="N295"/>
  <c r="L295"/>
  <c r="K295"/>
  <c r="I295"/>
  <c r="F295"/>
  <c r="E295"/>
  <c r="D295"/>
  <c r="A295"/>
  <c r="X293"/>
  <c r="N293"/>
  <c r="L293"/>
  <c r="K293"/>
  <c r="I293"/>
  <c r="F293"/>
  <c r="E293"/>
  <c r="D293"/>
  <c r="A293"/>
  <c r="X291"/>
  <c r="N291"/>
  <c r="L291"/>
  <c r="K291"/>
  <c r="I291"/>
  <c r="F291"/>
  <c r="E291"/>
  <c r="D291"/>
  <c r="A291"/>
  <c r="X289"/>
  <c r="N289"/>
  <c r="L289"/>
  <c r="K289"/>
  <c r="I289"/>
  <c r="F289"/>
  <c r="E289"/>
  <c r="D289"/>
  <c r="A289"/>
  <c r="X287"/>
  <c r="N287"/>
  <c r="L287"/>
  <c r="K287"/>
  <c r="I287"/>
  <c r="F287"/>
  <c r="E287"/>
  <c r="D287"/>
  <c r="A287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79"/>
  <c r="N279"/>
  <c r="L279"/>
  <c r="K279"/>
  <c r="I279"/>
  <c r="F279"/>
  <c r="E279"/>
  <c r="D279"/>
  <c r="A279"/>
  <c r="X277"/>
  <c r="N277"/>
  <c r="L277"/>
  <c r="K277"/>
  <c r="I277"/>
  <c r="F277"/>
  <c r="E277"/>
  <c r="D277"/>
  <c r="A277"/>
  <c r="X275"/>
  <c r="N275"/>
  <c r="L275"/>
  <c r="K275"/>
  <c r="I275"/>
  <c r="F275"/>
  <c r="E275"/>
  <c r="D275"/>
  <c r="A275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1"/>
  <c r="N241"/>
  <c r="L241"/>
  <c r="K241"/>
  <c r="I241"/>
  <c r="F241"/>
  <c r="E241"/>
  <c r="D241"/>
  <c r="A241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4"/>
  <c r="N234"/>
  <c r="L234"/>
  <c r="K234"/>
  <c r="I234"/>
  <c r="F234"/>
  <c r="E234"/>
  <c r="D234"/>
  <c r="A234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5"/>
  <c r="N205"/>
  <c r="L205"/>
  <c r="K205"/>
  <c r="I205"/>
  <c r="F205"/>
  <c r="E205"/>
  <c r="D205"/>
  <c r="A205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73"/>
  <c r="N173"/>
  <c r="L173"/>
  <c r="K173"/>
  <c r="I173"/>
  <c r="F173"/>
  <c r="E173"/>
  <c r="D173"/>
  <c r="A173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3"/>
  <c r="N143"/>
  <c r="L143"/>
  <c r="K143"/>
  <c r="I143"/>
  <c r="F143"/>
  <c r="E143"/>
  <c r="D143"/>
  <c r="A143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4"/>
  <c r="N134"/>
  <c r="L134"/>
  <c r="K134"/>
  <c r="I134"/>
  <c r="F134"/>
  <c r="E134"/>
  <c r="D134"/>
  <c r="A134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0"/>
  <c r="N120"/>
  <c r="L120"/>
  <c r="K120"/>
  <c r="I120"/>
  <c r="F120"/>
  <c r="E120"/>
  <c r="D120"/>
  <c r="A120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4"/>
  <c r="N114"/>
  <c r="L114"/>
  <c r="K114"/>
  <c r="I114"/>
  <c r="F114"/>
  <c r="E114"/>
  <c r="D114"/>
  <c r="A114"/>
  <c r="X91"/>
  <c r="N91"/>
  <c r="L91"/>
  <c r="K91"/>
  <c r="I91"/>
  <c r="F91"/>
  <c r="E91"/>
  <c r="D91"/>
  <c r="A91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1"/>
  <c r="N71"/>
  <c r="L71"/>
  <c r="K71"/>
  <c r="I71"/>
  <c r="F71"/>
  <c r="E71"/>
  <c r="D71"/>
  <c r="A71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6"/>
  <c r="N66"/>
  <c r="L66"/>
  <c r="K66"/>
  <c r="I66"/>
  <c r="F66"/>
  <c r="E66"/>
  <c r="D66"/>
  <c r="A66"/>
  <c r="X60"/>
  <c r="N60"/>
  <c r="L60"/>
  <c r="K60"/>
  <c r="I60"/>
  <c r="F60"/>
  <c r="E60"/>
  <c r="D60"/>
  <c r="A60"/>
  <c r="X58"/>
  <c r="N58"/>
  <c r="L58"/>
  <c r="K58"/>
  <c r="I58"/>
  <c r="F58"/>
  <c r="E58"/>
  <c r="D58"/>
  <c r="A58"/>
  <c r="X56"/>
  <c r="N56"/>
  <c r="L56"/>
  <c r="K56"/>
  <c r="I56"/>
  <c r="F56"/>
  <c r="E56"/>
  <c r="D56"/>
  <c r="A56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67"/>
  <c r="N67"/>
  <c r="L67"/>
  <c r="K67"/>
  <c r="I67"/>
  <c r="F67"/>
  <c r="E67"/>
  <c r="D67"/>
  <c r="A67"/>
  <c r="X353"/>
  <c r="N353"/>
  <c r="L353"/>
  <c r="K353"/>
  <c r="I353"/>
  <c r="F353"/>
  <c r="E353"/>
  <c r="D353"/>
  <c r="A353"/>
  <c r="X348"/>
  <c r="N348"/>
  <c r="L348"/>
  <c r="K348"/>
  <c r="I348"/>
  <c r="F348"/>
  <c r="E348"/>
  <c r="D348"/>
  <c r="A348"/>
  <c r="X346"/>
  <c r="N346"/>
  <c r="L346"/>
  <c r="K346"/>
  <c r="I346"/>
  <c r="F346"/>
  <c r="E346"/>
  <c r="D346"/>
  <c r="A346"/>
  <c r="X344"/>
  <c r="N344"/>
  <c r="L344"/>
  <c r="K344"/>
  <c r="I344"/>
  <c r="F344"/>
  <c r="E344"/>
  <c r="D344"/>
  <c r="A344"/>
  <c r="X342"/>
  <c r="N342"/>
  <c r="L342"/>
  <c r="K342"/>
  <c r="I342"/>
  <c r="F342"/>
  <c r="E342"/>
  <c r="D342"/>
  <c r="A342"/>
  <c r="X340"/>
  <c r="N340"/>
  <c r="L340"/>
  <c r="K340"/>
  <c r="I340"/>
  <c r="F340"/>
  <c r="E340"/>
  <c r="D340"/>
  <c r="A340"/>
  <c r="X338"/>
  <c r="N338"/>
  <c r="L338"/>
  <c r="K338"/>
  <c r="I338"/>
  <c r="F338"/>
  <c r="E338"/>
  <c r="D338"/>
  <c r="A338"/>
  <c r="X334"/>
  <c r="N334"/>
  <c r="L334"/>
  <c r="K334"/>
  <c r="I334"/>
  <c r="F334"/>
  <c r="E334"/>
  <c r="D334"/>
  <c r="A334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19"/>
  <c r="N319"/>
  <c r="L319"/>
  <c r="K319"/>
  <c r="I319"/>
  <c r="F319"/>
  <c r="E319"/>
  <c r="D319"/>
  <c r="A319"/>
  <c r="X317"/>
  <c r="N317"/>
  <c r="L317"/>
  <c r="K317"/>
  <c r="I317"/>
  <c r="F317"/>
  <c r="E317"/>
  <c r="D317"/>
  <c r="A317"/>
  <c r="X315"/>
  <c r="N315"/>
  <c r="L315"/>
  <c r="K315"/>
  <c r="I315"/>
  <c r="F315"/>
  <c r="E315"/>
  <c r="D315"/>
  <c r="A315"/>
  <c r="X304"/>
  <c r="N304"/>
  <c r="L304"/>
  <c r="K304"/>
  <c r="I304"/>
  <c r="F304"/>
  <c r="E304"/>
  <c r="D304"/>
  <c r="A304"/>
  <c r="X301"/>
  <c r="N301"/>
  <c r="L301"/>
  <c r="K301"/>
  <c r="I301"/>
  <c r="F301"/>
  <c r="E301"/>
  <c r="D301"/>
  <c r="A301"/>
  <c r="X299"/>
  <c r="N299"/>
  <c r="L299"/>
  <c r="K299"/>
  <c r="I299"/>
  <c r="F299"/>
  <c r="E299"/>
  <c r="D299"/>
  <c r="A299"/>
  <c r="X296"/>
  <c r="N296"/>
  <c r="L296"/>
  <c r="K296"/>
  <c r="I296"/>
  <c r="F296"/>
  <c r="E296"/>
  <c r="D296"/>
  <c r="A296"/>
  <c r="X294"/>
  <c r="N294"/>
  <c r="L294"/>
  <c r="K294"/>
  <c r="I294"/>
  <c r="F294"/>
  <c r="E294"/>
  <c r="D294"/>
  <c r="A294"/>
  <c r="X292"/>
  <c r="N292"/>
  <c r="L292"/>
  <c r="K292"/>
  <c r="I292"/>
  <c r="F292"/>
  <c r="E292"/>
  <c r="D292"/>
  <c r="A292"/>
  <c r="X290"/>
  <c r="N290"/>
  <c r="L290"/>
  <c r="K290"/>
  <c r="I290"/>
  <c r="F290"/>
  <c r="E290"/>
  <c r="D290"/>
  <c r="A290"/>
  <c r="X288"/>
  <c r="N288"/>
  <c r="L288"/>
  <c r="K288"/>
  <c r="I288"/>
  <c r="F288"/>
  <c r="E288"/>
  <c r="D288"/>
  <c r="A288"/>
  <c r="X286"/>
  <c r="N286"/>
  <c r="L286"/>
  <c r="K286"/>
  <c r="I286"/>
  <c r="F286"/>
  <c r="E286"/>
  <c r="D286"/>
  <c r="A286"/>
  <c r="X283"/>
  <c r="N283"/>
  <c r="L283"/>
  <c r="K283"/>
  <c r="I283"/>
  <c r="F283"/>
  <c r="E283"/>
  <c r="D283"/>
  <c r="A283"/>
  <c r="X280"/>
  <c r="N280"/>
  <c r="L280"/>
  <c r="K280"/>
  <c r="I280"/>
  <c r="F280"/>
  <c r="E280"/>
  <c r="D280"/>
  <c r="A280"/>
  <c r="X278"/>
  <c r="N278"/>
  <c r="L278"/>
  <c r="K278"/>
  <c r="I278"/>
  <c r="F278"/>
  <c r="E278"/>
  <c r="D278"/>
  <c r="A278"/>
  <c r="X276"/>
  <c r="N276"/>
  <c r="L276"/>
  <c r="K276"/>
  <c r="I276"/>
  <c r="F276"/>
  <c r="E276"/>
  <c r="D276"/>
  <c r="A276"/>
  <c r="X274"/>
  <c r="N274"/>
  <c r="L274"/>
  <c r="K274"/>
  <c r="I274"/>
  <c r="F274"/>
  <c r="E274"/>
  <c r="D274"/>
  <c r="A274"/>
  <c r="X271"/>
  <c r="N271"/>
  <c r="L271"/>
  <c r="K271"/>
  <c r="I271"/>
  <c r="F271"/>
  <c r="E271"/>
  <c r="D271"/>
  <c r="A271"/>
  <c r="X261"/>
  <c r="N261"/>
  <c r="L261"/>
  <c r="K261"/>
  <c r="I261"/>
  <c r="F261"/>
  <c r="E261"/>
  <c r="D261"/>
  <c r="A261"/>
  <c r="X242"/>
  <c r="N242"/>
  <c r="L242"/>
  <c r="K242"/>
  <c r="I242"/>
  <c r="F242"/>
  <c r="E242"/>
  <c r="D242"/>
  <c r="A242"/>
  <c r="X240"/>
  <c r="N240"/>
  <c r="L240"/>
  <c r="K240"/>
  <c r="I240"/>
  <c r="F240"/>
  <c r="E240"/>
  <c r="D240"/>
  <c r="A240"/>
  <c r="X235"/>
  <c r="N235"/>
  <c r="L235"/>
  <c r="K235"/>
  <c r="I235"/>
  <c r="F235"/>
  <c r="E235"/>
  <c r="D235"/>
  <c r="A235"/>
  <c r="X233"/>
  <c r="N233"/>
  <c r="L233"/>
  <c r="K233"/>
  <c r="I233"/>
  <c r="F233"/>
  <c r="E233"/>
  <c r="D233"/>
  <c r="A233"/>
  <c r="X226"/>
  <c r="N226"/>
  <c r="L226"/>
  <c r="K226"/>
  <c r="I226"/>
  <c r="F226"/>
  <c r="E226"/>
  <c r="D226"/>
  <c r="A226"/>
  <c r="X218"/>
  <c r="N218"/>
  <c r="L218"/>
  <c r="K218"/>
  <c r="I218"/>
  <c r="F218"/>
  <c r="E218"/>
  <c r="D218"/>
  <c r="A218"/>
  <c r="X215"/>
  <c r="N215"/>
  <c r="L215"/>
  <c r="K215"/>
  <c r="I215"/>
  <c r="F215"/>
  <c r="E215"/>
  <c r="D215"/>
  <c r="A215"/>
  <c r="X211"/>
  <c r="N211"/>
  <c r="L211"/>
  <c r="K211"/>
  <c r="I211"/>
  <c r="F211"/>
  <c r="E211"/>
  <c r="D211"/>
  <c r="A211"/>
  <c r="X206"/>
  <c r="N206"/>
  <c r="L206"/>
  <c r="K206"/>
  <c r="I206"/>
  <c r="F206"/>
  <c r="E206"/>
  <c r="D206"/>
  <c r="A206"/>
  <c r="X204"/>
  <c r="N204"/>
  <c r="L204"/>
  <c r="K204"/>
  <c r="I204"/>
  <c r="F204"/>
  <c r="E204"/>
  <c r="D204"/>
  <c r="A204"/>
  <c r="X201"/>
  <c r="N201"/>
  <c r="L201"/>
  <c r="K201"/>
  <c r="I201"/>
  <c r="F201"/>
  <c r="E201"/>
  <c r="D201"/>
  <c r="A201"/>
  <c r="X196"/>
  <c r="N196"/>
  <c r="L196"/>
  <c r="K196"/>
  <c r="I196"/>
  <c r="F196"/>
  <c r="E196"/>
  <c r="D196"/>
  <c r="A196"/>
  <c r="X192"/>
  <c r="N192"/>
  <c r="L192"/>
  <c r="K192"/>
  <c r="I192"/>
  <c r="F192"/>
  <c r="E192"/>
  <c r="D192"/>
  <c r="A192"/>
  <c r="X187"/>
  <c r="N187"/>
  <c r="L187"/>
  <c r="K187"/>
  <c r="I187"/>
  <c r="F187"/>
  <c r="E187"/>
  <c r="D187"/>
  <c r="A187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2"/>
  <c r="N172"/>
  <c r="L172"/>
  <c r="K172"/>
  <c r="I172"/>
  <c r="F172"/>
  <c r="E172"/>
  <c r="D172"/>
  <c r="A172"/>
  <c r="X142"/>
  <c r="N142"/>
  <c r="L142"/>
  <c r="K142"/>
  <c r="I142"/>
  <c r="F142"/>
  <c r="E142"/>
  <c r="D142"/>
  <c r="A142"/>
  <c r="X136"/>
  <c r="N136"/>
  <c r="L136"/>
  <c r="K136"/>
  <c r="I136"/>
  <c r="F136"/>
  <c r="E136"/>
  <c r="D136"/>
  <c r="A136"/>
  <c r="X133"/>
  <c r="N133"/>
  <c r="L133"/>
  <c r="K133"/>
  <c r="I133"/>
  <c r="F133"/>
  <c r="E133"/>
  <c r="D133"/>
  <c r="A133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19"/>
  <c r="N119"/>
  <c r="L119"/>
  <c r="K119"/>
  <c r="I119"/>
  <c r="F119"/>
  <c r="E119"/>
  <c r="D119"/>
  <c r="A119"/>
  <c r="X115"/>
  <c r="N115"/>
  <c r="L115"/>
  <c r="K115"/>
  <c r="I115"/>
  <c r="F115"/>
  <c r="E115"/>
  <c r="D115"/>
  <c r="A115"/>
  <c r="X90"/>
  <c r="N90"/>
  <c r="L90"/>
  <c r="K90"/>
  <c r="I90"/>
  <c r="F90"/>
  <c r="E90"/>
  <c r="D90"/>
  <c r="A90"/>
  <c r="X78"/>
  <c r="N78"/>
  <c r="L78"/>
  <c r="K78"/>
  <c r="I78"/>
  <c r="F78"/>
  <c r="E78"/>
  <c r="D78"/>
  <c r="A78"/>
  <c r="X75"/>
  <c r="N75"/>
  <c r="L75"/>
  <c r="K75"/>
  <c r="I75"/>
  <c r="F75"/>
  <c r="E75"/>
  <c r="D75"/>
  <c r="A75"/>
  <c r="X72"/>
  <c r="N72"/>
  <c r="L72"/>
  <c r="K72"/>
  <c r="I72"/>
  <c r="F72"/>
  <c r="E72"/>
  <c r="D72"/>
  <c r="A72"/>
  <c r="X70"/>
  <c r="N70"/>
  <c r="L70"/>
  <c r="K70"/>
  <c r="I70"/>
  <c r="F70"/>
  <c r="E70"/>
  <c r="D70"/>
  <c r="A70"/>
  <c r="X62"/>
  <c r="N62"/>
  <c r="L62"/>
  <c r="K62"/>
  <c r="I62"/>
  <c r="F62"/>
  <c r="E62"/>
  <c r="D62"/>
  <c r="A62"/>
  <c r="X57"/>
  <c r="N57"/>
  <c r="L57"/>
  <c r="K57"/>
  <c r="I57"/>
  <c r="F57"/>
  <c r="E57"/>
  <c r="D57"/>
  <c r="A57"/>
  <c r="X55"/>
  <c r="N55"/>
  <c r="L55"/>
  <c r="K55"/>
  <c r="I55"/>
  <c r="F55"/>
  <c r="E55"/>
  <c r="D55"/>
  <c r="A55"/>
  <c r="X25"/>
  <c r="N25"/>
  <c r="L25"/>
  <c r="K25"/>
  <c r="I25"/>
  <c r="F25"/>
  <c r="E25"/>
  <c r="D25"/>
  <c r="A25"/>
  <c r="X16"/>
  <c r="N16"/>
  <c r="L16"/>
  <c r="K16"/>
  <c r="I16"/>
  <c r="F16"/>
  <c r="E16"/>
  <c r="D16"/>
  <c r="A16"/>
  <c r="X5"/>
  <c r="N5"/>
  <c r="L5"/>
  <c r="K5"/>
  <c r="I5"/>
  <c r="F5"/>
  <c r="E5"/>
  <c r="D5"/>
  <c r="A5"/>
  <c r="X178"/>
  <c r="N178"/>
  <c r="L178"/>
  <c r="K178"/>
  <c r="I178"/>
  <c r="F178"/>
  <c r="E178"/>
  <c r="D178"/>
  <c r="A178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35"/>
  <c r="N135"/>
  <c r="L135"/>
  <c r="K135"/>
  <c r="I135"/>
  <c r="F135"/>
  <c r="E135"/>
  <c r="D135"/>
  <c r="A135"/>
  <c r="X124"/>
  <c r="N124"/>
  <c r="L124"/>
  <c r="K124"/>
  <c r="I124"/>
  <c r="F124"/>
  <c r="E124"/>
  <c r="D124"/>
  <c r="A124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1"/>
  <c r="N61"/>
  <c r="L61"/>
  <c r="K61"/>
  <c r="I61"/>
  <c r="F61"/>
  <c r="E61"/>
  <c r="D61"/>
  <c r="A61"/>
  <c r="X59"/>
  <c r="N59"/>
  <c r="L59"/>
  <c r="K59"/>
  <c r="I59"/>
  <c r="F59"/>
  <c r="E59"/>
  <c r="D59"/>
  <c r="A59"/>
</calcChain>
</file>

<file path=xl/sharedStrings.xml><?xml version="1.0" encoding="utf-8"?>
<sst xmlns="http://schemas.openxmlformats.org/spreadsheetml/2006/main" count="1939" uniqueCount="361">
  <si>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</si>
  <si>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</si>
  <si>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</si>
  <si>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</si>
  <si>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</si>
  <si>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</si>
  <si>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</si>
  <si>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</si>
  <si>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</si>
  <si>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</si>
  <si>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</si>
  <si>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</si>
  <si>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</si>
  <si>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</si>
  <si>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</si>
  <si>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</si>
  <si>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</si>
  <si>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</si>
  <si>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</si>
  <si>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</si>
  <si>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</si>
  <si>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</si>
  <si>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</si>
  <si>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</si>
  <si>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</si>
  <si>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</si>
  <si>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</si>
  <si>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</si>
  <si>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</si>
  <si>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</si>
  <si>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</si>
  <si>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</si>
  <si>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2016/09/26 00:04</t>
  </si>
  <si>
    <t>04EPOP04-EL3BM627-B02</t>
  </si>
  <si>
    <t>KINGSTON</t>
  </si>
  <si>
    <t/>
  </si>
  <si>
    <t>E</t>
  </si>
  <si>
    <t>10759</t>
  </si>
  <si>
    <t>CM32181A3OP</t>
  </si>
  <si>
    <t>CAPELLA</t>
  </si>
  <si>
    <t>CM32181EA3OP</t>
  </si>
  <si>
    <t>CM3218A3OP-AD</t>
  </si>
  <si>
    <t>CM3633A3OP-AD</t>
  </si>
  <si>
    <t>CM3653L3WF</t>
  </si>
  <si>
    <t>MP95074GG-Z</t>
  </si>
  <si>
    <t>MPS</t>
  </si>
  <si>
    <t>PAH8011ES-IN</t>
  </si>
  <si>
    <t>PIXART</t>
  </si>
  <si>
    <t>RT4723WSC</t>
  </si>
  <si>
    <t>RICHTEK</t>
  </si>
  <si>
    <t>RT5508WSC(2)</t>
  </si>
  <si>
    <t>RT9466GQW</t>
  </si>
  <si>
    <t>RT9536GQW</t>
  </si>
  <si>
    <t>RT9832WSC</t>
  </si>
  <si>
    <t>SKY77621-31</t>
  </si>
  <si>
    <t>SKYWORKS</t>
  </si>
  <si>
    <t>12-22A/Y2G6C-B30/2C</t>
  </si>
  <si>
    <t>EVERLIGHT</t>
  </si>
  <si>
    <t>19-337C/RSBHGHC-A01/2T(HFX)</t>
  </si>
  <si>
    <t>74LCX14FT</t>
  </si>
  <si>
    <t>TOSHIBA</t>
  </si>
  <si>
    <t>CES520,L3F</t>
  </si>
  <si>
    <t>CM32180A3OP-AD</t>
  </si>
  <si>
    <t>DF10G7M1N,LF</t>
  </si>
  <si>
    <t>DF2B6.8M1ACT</t>
  </si>
  <si>
    <t>DF2S5.6ASL,L3F(T</t>
  </si>
  <si>
    <t>DF2S6.2ASL</t>
  </si>
  <si>
    <t>EMMC08G-M325-A52</t>
  </si>
  <si>
    <t>IR12-206C/L268/TR8</t>
  </si>
  <si>
    <t>MP20073DH-LF-Z</t>
  </si>
  <si>
    <t>MP2161GJ-Z</t>
  </si>
  <si>
    <t>MP6211DH-LF-Z</t>
  </si>
  <si>
    <t>MP9186GQ-Z</t>
  </si>
  <si>
    <t>F</t>
  </si>
  <si>
    <t>NB650AGL-Z</t>
  </si>
  <si>
    <t>PD12-206B/L512/TR8</t>
  </si>
  <si>
    <t>RCLAMP3331ZATFT</t>
  </si>
  <si>
    <t>SEMTECH</t>
  </si>
  <si>
    <t>SKY13351-378LF</t>
  </si>
  <si>
    <t>SKY13488-21</t>
  </si>
  <si>
    <t>SKY13562-670LF</t>
  </si>
  <si>
    <t>SKY13563-670LF</t>
  </si>
  <si>
    <t>SKY19245-686LF</t>
  </si>
  <si>
    <t>SKY77633-11</t>
  </si>
  <si>
    <t>SKY77643-11</t>
  </si>
  <si>
    <t>SKY77648-11</t>
  </si>
  <si>
    <t>SKY77781-11</t>
  </si>
  <si>
    <t>SKY77916-31</t>
  </si>
  <si>
    <t>SKY81290-11-563LF</t>
  </si>
  <si>
    <t>SKY87006-11-001</t>
  </si>
  <si>
    <t>SMD1206P050TF/15</t>
  </si>
  <si>
    <t>PTTC</t>
  </si>
  <si>
    <t>SMD1206P150TFT</t>
  </si>
  <si>
    <t>SMD1812P110TF</t>
  </si>
  <si>
    <t>SMD1812P150TF/24</t>
  </si>
  <si>
    <t>SMD1812P160TF/8</t>
  </si>
  <si>
    <t>SPR-P110</t>
  </si>
  <si>
    <t>SSM3J36FS</t>
  </si>
  <si>
    <t>SSM3K15ACT</t>
  </si>
  <si>
    <t>SSM3K35MFV</t>
  </si>
  <si>
    <t>SSM6K210FE</t>
  </si>
  <si>
    <t>SSM6N43FU,LF(T</t>
  </si>
  <si>
    <t>SX9306IULTRT</t>
  </si>
  <si>
    <t>SX9310ICSTRT</t>
  </si>
  <si>
    <t>TC62D517XBG</t>
  </si>
  <si>
    <t>TC7SET125FU</t>
  </si>
  <si>
    <t>TC7SG17FE</t>
  </si>
  <si>
    <t>TC7SH00FU</t>
  </si>
  <si>
    <t>TC7SH08FU</t>
  </si>
  <si>
    <t>TC7SH09FU</t>
  </si>
  <si>
    <t>TC7SH126FU</t>
  </si>
  <si>
    <t>TC7SH32FU</t>
  </si>
  <si>
    <t>TC7SZ02FU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</si>
  <si>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</si>
  <si>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</si>
  <si>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</si>
  <si>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</si>
  <si>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</si>
  <si>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</si>
  <si>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</si>
  <si>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TCS10DLU</t>
  </si>
  <si>
    <t>TCS20DLR</t>
  </si>
  <si>
    <t>TCS40DLR</t>
  </si>
  <si>
    <t>TMPM46BF10FG(DBB)</t>
  </si>
  <si>
    <t>TPC8407,LQ(S</t>
  </si>
  <si>
    <t>TPCA8059-H</t>
  </si>
  <si>
    <t>TPCC8103</t>
  </si>
  <si>
    <t>TPCC8104</t>
  </si>
  <si>
    <t>TPCC8138</t>
  </si>
  <si>
    <t>TPCF8002</t>
  </si>
  <si>
    <t>TPN11003NL,LQ(S</t>
  </si>
  <si>
    <t>UCLAMP1211Z.TNT</t>
  </si>
  <si>
    <t>ZTM6232SLN</t>
  </si>
  <si>
    <t>ZILLTEK</t>
  </si>
  <si>
    <t>CSR8675CH-ICXT-R</t>
  </si>
  <si>
    <t>CSR</t>
  </si>
  <si>
    <t>15-21/G6C-FM1N2B/2T</t>
  </si>
  <si>
    <t>15-21UYOC/S530-A3/TR8</t>
  </si>
  <si>
    <t>15-22/S2G6C-A31/2T</t>
  </si>
  <si>
    <t>17-21SYGC/S530-E1/TR8</t>
  </si>
  <si>
    <t>18-225/R6G6C-A01/3T</t>
  </si>
  <si>
    <t>19-237/R6GHBHC-C01/2T</t>
  </si>
  <si>
    <t>19-237B/R6GHBHC-C01/2T</t>
  </si>
  <si>
    <t>19-337/R6GHBHC-A01/2T(CCM-1)</t>
  </si>
  <si>
    <t>1SS352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</si>
  <si>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</si>
  <si>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</si>
  <si>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</si>
  <si>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</si>
  <si>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</si>
  <si>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</si>
  <si>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74LCX07FT</t>
  </si>
  <si>
    <t>74LCX244FT</t>
  </si>
  <si>
    <t>AO5401EL</t>
  </si>
  <si>
    <t>AOS</t>
  </si>
  <si>
    <t>AS3722-BCTT-10</t>
  </si>
  <si>
    <t>AMS</t>
  </si>
  <si>
    <t>AS3728-BWLT</t>
  </si>
  <si>
    <t>CSR1021A05-IQQS-R</t>
  </si>
  <si>
    <t>CUS10I30A,RQ(M</t>
  </si>
  <si>
    <t>CUS520</t>
  </si>
  <si>
    <t>DF2B6.8M1ACT,LQF(T</t>
  </si>
  <si>
    <t>DF2S5M4SL,L3F(T</t>
  </si>
  <si>
    <t>DF2S6.2ASL,L3F(T</t>
  </si>
  <si>
    <t>DF3A6.8LFV</t>
  </si>
  <si>
    <t>DF5A6.8LF</t>
  </si>
  <si>
    <t>DSF01S30SC</t>
  </si>
  <si>
    <t>ELCH07-5070J5J7293910-N0(CCM-1</t>
  </si>
  <si>
    <t>ELCH07-NF5565J6J7283910-F1HCCI</t>
  </si>
  <si>
    <t>ELCH08-NB2025J6J8283910-FCMCCI</t>
  </si>
  <si>
    <t>ELCH08-NB5060J6J9283910-FCSCCI</t>
  </si>
  <si>
    <t>ELCU03-NF5060J5J7294110-E1SWSN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</si>
  <si>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</si>
  <si>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</si>
  <si>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</si>
  <si>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</si>
  <si>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</si>
  <si>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</si>
  <si>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MX25L3206EM2I-12G</t>
  </si>
  <si>
    <t>MX25L4006EM2I-12G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</si>
  <si>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</si>
  <si>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</si>
  <si>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</si>
  <si>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</si>
  <si>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</si>
  <si>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</si>
  <si>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</si>
  <si>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RCLAMP3304N.TCT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</si>
  <si>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</si>
  <si>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</si>
  <si>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</si>
  <si>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</si>
  <si>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</si>
  <si>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</si>
  <si>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</si>
  <si>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</si>
  <si>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</si>
  <si>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</si>
  <si>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RTC8612FS</t>
  </si>
  <si>
    <t>RTC8612H</t>
  </si>
  <si>
    <t>RTC8614</t>
  </si>
  <si>
    <t>SJ671-67002-G</t>
  </si>
  <si>
    <t>OTHERS</t>
  </si>
  <si>
    <t>SJ671-67003-G</t>
  </si>
  <si>
    <t>SJ671-67015</t>
  </si>
  <si>
    <t>SJ671-67018</t>
  </si>
  <si>
    <t>SJ671-67019</t>
  </si>
  <si>
    <t>SJ672-20002</t>
  </si>
  <si>
    <t>SJ672-40012</t>
  </si>
  <si>
    <t>SJ672-40013</t>
  </si>
  <si>
    <t>SJ672-67003-G</t>
  </si>
  <si>
    <t>SJ672-67015-G</t>
  </si>
  <si>
    <t>SJ673-67002-G</t>
  </si>
  <si>
    <t>SKY85203-11</t>
  </si>
  <si>
    <t>SKY85608-11</t>
  </si>
  <si>
    <t>SMD0603P050TF</t>
  </si>
  <si>
    <t>SMD0805P020TF</t>
  </si>
  <si>
    <t>SMD0805P075SLR</t>
  </si>
  <si>
    <t>SMD1206P035TF/16</t>
  </si>
  <si>
    <t>SMD1206P110TFT</t>
  </si>
  <si>
    <t>SMD1206P150SLR</t>
  </si>
  <si>
    <t>SMD1206P200SLR</t>
  </si>
  <si>
    <t>SMD1206P200TF</t>
  </si>
  <si>
    <t>SMD1812P075TF</t>
  </si>
  <si>
    <t>SMD1812P110TF/16</t>
  </si>
  <si>
    <t>SMD1812P260TFT</t>
  </si>
  <si>
    <t>SMD2920P260TF/24</t>
  </si>
  <si>
    <t>SMD2920P300TF/15</t>
  </si>
  <si>
    <t>SPR-P150</t>
  </si>
  <si>
    <t>SSM3J334R</t>
  </si>
  <si>
    <t>SSM3K123TU</t>
  </si>
  <si>
    <t>SSM3K15AMFV</t>
  </si>
  <si>
    <t>SSM3K16CT-APPLE</t>
  </si>
  <si>
    <t>SSM3K16FV(TPL3,Z)</t>
  </si>
  <si>
    <t>SSM3K310T</t>
  </si>
  <si>
    <t>SSM3K335R</t>
  </si>
  <si>
    <t>SSM3K335R,LF(T</t>
  </si>
  <si>
    <t>SSM3K36FS</t>
  </si>
  <si>
    <t>SSM3K36MFV(TPL3)</t>
  </si>
  <si>
    <t>SSM3K37MFV</t>
  </si>
  <si>
    <t>SSM3K7002BFU</t>
  </si>
  <si>
    <t>SSM6J414TU</t>
  </si>
  <si>
    <t>SSM6N48FU</t>
  </si>
  <si>
    <t>SSM6N7002BFU</t>
  </si>
  <si>
    <t>SSM6N7002KFU,LF(T</t>
  </si>
  <si>
    <t>SSM6P49NU</t>
  </si>
  <si>
    <t>SX9500IULTRT</t>
  </si>
  <si>
    <t>T6WC7XBG-0002(XO)</t>
  </si>
  <si>
    <t>TA76431F</t>
  </si>
  <si>
    <t>TA76432F</t>
  </si>
  <si>
    <t>TAR5S40</t>
  </si>
  <si>
    <t>TB2929AHQ(O)</t>
  </si>
  <si>
    <t>TC358743XBG(NOK)</t>
  </si>
  <si>
    <t>TC358764XBG</t>
  </si>
  <si>
    <t>TC358860XBG</t>
  </si>
  <si>
    <t>TC58BVG1S3HTA00B4H</t>
  </si>
  <si>
    <t>TC58BVG1S3HTAI0B4H</t>
  </si>
  <si>
    <t>TC58BVG2S0FTA00B4H</t>
  </si>
  <si>
    <t>TC58BVG2S0HTA00B4H</t>
  </si>
  <si>
    <t>TC58BVG2S0HTAI0B4H</t>
  </si>
  <si>
    <t>TC58NVG0S3HTA00B4H</t>
  </si>
  <si>
    <t>TC58NVG1S3HTA00B4H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</si>
  <si>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</si>
  <si>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</si>
  <si>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</si>
  <si>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</si>
  <si>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</si>
  <si>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</si>
  <si>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TC7PZ14FU,LJ(CT</t>
  </si>
  <si>
    <t>TC7SB66CFU</t>
  </si>
  <si>
    <t>TC7SET00FU</t>
  </si>
  <si>
    <t>TC7SET34FU</t>
  </si>
  <si>
    <t>TC7SH125FU</t>
  </si>
  <si>
    <t>TC7SH14FU</t>
  </si>
  <si>
    <t>TC7SZ17FU</t>
  </si>
  <si>
    <t>TC7SZ34FU</t>
  </si>
  <si>
    <t>TC7W66FU</t>
  </si>
  <si>
    <t>TC7W66FU,LF(T</t>
  </si>
  <si>
    <t>TC7WB66FK</t>
  </si>
  <si>
    <t>TC7WZ125FK,LJ(CT</t>
  </si>
  <si>
    <t>TC90430XBG</t>
  </si>
  <si>
    <t>TC90432MBG</t>
  </si>
  <si>
    <t>TCK107G</t>
  </si>
  <si>
    <t>TCR5AM11,LF(S</t>
  </si>
  <si>
    <t>TCR5SB33B,LVP1F</t>
  </si>
  <si>
    <t>THGBMBG5D1KBAILH2H</t>
  </si>
  <si>
    <t>THGBMDG5D1LBAILH2J</t>
  </si>
  <si>
    <t>THGBMHG6C1LBAILH2H</t>
  </si>
  <si>
    <t>THGBMHG6C1LBAILLLL</t>
  </si>
  <si>
    <t>THGBMHG7C1LBAIL</t>
  </si>
  <si>
    <t>THGBMHG8C2LBAIL</t>
  </si>
  <si>
    <t>THGBMHG9C4LBAIR</t>
  </si>
  <si>
    <t>TPCA8036-H(TE12LQM</t>
  </si>
  <si>
    <t>TPCA8057-H</t>
  </si>
  <si>
    <t>TPCA8065-H</t>
  </si>
  <si>
    <t>TPCC8064-H,L1Q(CM</t>
  </si>
  <si>
    <t>UCLAMP3321ZATFT</t>
  </si>
  <si>
    <t>UP7534ARA8-15</t>
  </si>
  <si>
    <t>UPI</t>
  </si>
  <si>
    <t>ZTM6232DLN</t>
  </si>
  <si>
    <t>ZTP1117S12</t>
  </si>
  <si>
    <t>ZTP1117S18</t>
  </si>
  <si>
    <t>ZTP1117S33</t>
  </si>
  <si>
    <t>ZTP1117SA</t>
  </si>
  <si>
    <t>ZTS6011BV</t>
  </si>
  <si>
    <t>ZTS6051MG</t>
  </si>
  <si>
    <t>ZTS6051MH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</si>
  <si>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</si>
  <si>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</si>
  <si>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</si>
  <si>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</si>
  <si>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</si>
  <si>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</si>
  <si>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</si>
  <si>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</si>
  <si>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</si>
  <si>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</si>
  <si>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</si>
  <si>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</si>
  <si>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</si>
  <si>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AXG216144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</si>
  <si>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</si>
  <si>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</si>
  <si>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</si>
  <si>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</si>
  <si>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</si>
  <si>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</si>
  <si>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</si>
  <si>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</si>
  <si>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</si>
  <si>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</si>
  <si>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</si>
  <si>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ECHU1C181JX5</t>
  </si>
  <si>
    <t>ECHU1C222JX5</t>
  </si>
  <si>
    <t>ERJ1GNF4643C</t>
  </si>
  <si>
    <t>ERJ1GNJ515C</t>
  </si>
  <si>
    <t>ERJXGNF1502Y</t>
  </si>
  <si>
    <t>ERJXGNF2003Y</t>
  </si>
  <si>
    <t>ERJXGNJ105Y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</si>
  <si>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</si>
  <si>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</si>
  <si>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</si>
  <si>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</si>
  <si>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</si>
  <si>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</si>
  <si>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</si>
  <si>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</si>
  <si>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</si>
  <si>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</si>
  <si>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</si>
  <si>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</si>
  <si>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</si>
  <si>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</si>
  <si>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</si>
  <si>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</si>
  <si>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</si>
  <si>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MP20073DH-LF-Z</t>
    <phoneticPr fontId="1" type="noConversion"/>
  </si>
  <si>
    <t>NB650AGL-Z</t>
    <phoneticPr fontId="1" type="noConversion"/>
  </si>
  <si>
    <t>TCS40DPR,LF(T</t>
    <phoneticPr fontId="1" type="noConversion"/>
  </si>
  <si>
    <t>TC7SET125FU</t>
    <phoneticPr fontId="1" type="noConversion"/>
  </si>
  <si>
    <t>TC7SZ07FU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</si>
</sst>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b/>
      <sz val="10"/>
      <color rgb="FFFF0000"/>
      <name val="Microsoft YaHei"/>
      <family val="2"/>
      <charset val="134"/>
    </font>
    <font>
      <b/>
      <sz val="10"/>
      <color rgb="FFFF0000"/>
      <name val="Microsoft YaHe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>
      <alignment vertical="center"/>
    </xf>
    <xf numFmtId="49" fontId="12" fillId="0" borderId="4" xfId="0" applyNumberFormat="1" applyFont="1" applyFill="1" applyBorder="1">
      <alignment vertical="center"/>
    </xf>
    <xf numFmtId="0" fontId="2" fillId="3" borderId="4" xfId="0" applyFont="1" applyFill="1" applyBorder="1">
      <alignment vertical="center"/>
    </xf>
    <xf numFmtId="49" fontId="6" fillId="3" borderId="4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179" fontId="2" fillId="3" borderId="4" xfId="0" applyNumberFormat="1" applyFont="1" applyFill="1" applyBorder="1">
      <alignment vertical="center"/>
    </xf>
    <xf numFmtId="0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 applyAlignment="1">
      <alignment vertical="center"/>
    </xf>
    <xf numFmtId="178" fontId="2" fillId="3" borderId="4" xfId="0" applyNumberFormat="1" applyFont="1" applyFill="1" applyBorder="1">
      <alignment vertical="center"/>
    </xf>
    <xf numFmtId="178" fontId="2" fillId="3" borderId="4" xfId="0" applyNumberFormat="1" applyFont="1" applyFill="1" applyBorder="1" applyAlignment="1">
      <alignment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49" fontId="6" fillId="4" borderId="4" xfId="0" applyNumberFormat="1" applyFont="1" applyFill="1" applyBorder="1">
      <alignment vertical="center"/>
    </xf>
    <xf numFmtId="0" fontId="2" fillId="5" borderId="4" xfId="0" applyFont="1" applyFill="1" applyBorder="1">
      <alignment vertical="center"/>
    </xf>
    <xf numFmtId="49" fontId="6" fillId="5" borderId="4" xfId="0" applyNumberFormat="1" applyFont="1" applyFill="1" applyBorder="1">
      <alignment vertical="center"/>
    </xf>
    <xf numFmtId="49" fontId="2" fillId="5" borderId="4" xfId="0" applyNumberFormat="1" applyFont="1" applyFill="1" applyBorder="1">
      <alignment vertical="center"/>
    </xf>
    <xf numFmtId="179" fontId="2" fillId="5" borderId="4" xfId="0" applyNumberFormat="1" applyFont="1" applyFill="1" applyBorder="1">
      <alignment vertical="center"/>
    </xf>
    <xf numFmtId="0" fontId="2" fillId="5" borderId="4" xfId="0" applyNumberFormat="1" applyFont="1" applyFill="1" applyBorder="1">
      <alignment vertical="center"/>
    </xf>
    <xf numFmtId="176" fontId="2" fillId="5" borderId="4" xfId="0" applyNumberFormat="1" applyFont="1" applyFill="1" applyBorder="1">
      <alignment vertical="center"/>
    </xf>
    <xf numFmtId="176" fontId="2" fillId="5" borderId="4" xfId="0" applyNumberFormat="1" applyFont="1" applyFill="1" applyBorder="1" applyAlignment="1">
      <alignment vertical="center"/>
    </xf>
    <xf numFmtId="178" fontId="2" fillId="5" borderId="4" xfId="0" applyNumberFormat="1" applyFont="1" applyFill="1" applyBorder="1">
      <alignment vertical="center"/>
    </xf>
    <xf numFmtId="178" fontId="2" fillId="5" borderId="4" xfId="0" applyNumberFormat="1" applyFont="1" applyFill="1" applyBorder="1" applyAlignment="1">
      <alignment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49" fontId="6" fillId="6" borderId="4" xfId="0" applyNumberFormat="1" applyFont="1" applyFill="1" applyBorder="1">
      <alignment vertical="center"/>
    </xf>
    <xf numFmtId="49" fontId="2" fillId="6" borderId="4" xfId="0" applyNumberFormat="1" applyFont="1" applyFill="1" applyBorder="1">
      <alignment vertical="center"/>
    </xf>
    <xf numFmtId="179" fontId="2" fillId="6" borderId="4" xfId="0" applyNumberFormat="1" applyFont="1" applyFill="1" applyBorder="1">
      <alignment vertical="center"/>
    </xf>
    <xf numFmtId="0" fontId="2" fillId="6" borderId="4" xfId="0" applyNumberFormat="1" applyFont="1" applyFill="1" applyBorder="1">
      <alignment vertical="center"/>
    </xf>
    <xf numFmtId="176" fontId="2" fillId="6" borderId="4" xfId="0" applyNumberFormat="1" applyFont="1" applyFill="1" applyBorder="1">
      <alignment vertical="center"/>
    </xf>
    <xf numFmtId="176" fontId="2" fillId="6" borderId="4" xfId="0" applyNumberFormat="1" applyFont="1" applyFill="1" applyBorder="1" applyAlignment="1">
      <alignment vertical="center"/>
    </xf>
    <xf numFmtId="178" fontId="2" fillId="6" borderId="4" xfId="0" applyNumberFormat="1" applyFont="1" applyFill="1" applyBorder="1">
      <alignment vertical="center"/>
    </xf>
    <xf numFmtId="178" fontId="2" fillId="6" borderId="4" xfId="0" applyNumberFormat="1" applyFont="1" applyFill="1" applyBorder="1" applyAlignment="1">
      <alignment vertical="center"/>
    </xf>
    <xf numFmtId="177" fontId="2" fillId="6" borderId="4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2" fillId="6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61" totalsRowShown="0" headerRowDxfId="30" dataDxfId="29">
  <autoFilter ref="A3:AC361">
    <filterColumn colId="0"/>
  </autoFilter>
  <sortState ref="A4:AN361">
    <sortCondition ref="B3:B361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61"/>
  <sheetViews>
    <sheetView tabSelected="1" zoomScale="70" zoomScaleNormal="70" workbookViewId="0">
      <pane xSplit="5" ySplit="3" topLeftCell="Y275" activePane="bottomRight" state="frozen"/>
      <selection pane="topRight" activeCell="F1" sqref="F1"/>
      <selection pane="bottomLeft" activeCell="A4" sqref="A4"/>
      <selection pane="bottomRight" activeCell="AG3" sqref="AG3"/>
    </sheetView>
  </sheetViews>
  <sheetFormatPr defaultColWidth="9" defaultRowHeight="14.5"/>
  <cols>
    <col min="1" max="1" width="11.6328125" style="2" customWidth="1" collapsed="1"/>
    <col min="2" max="2" width="34.453125" style="2" customWidth="1" collapsed="1"/>
    <col min="3" max="3" width="6.6328125" style="2" customWidth="1" collapsed="1"/>
    <col min="4" max="4" width="1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174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OverStock</v>
      </c>
      <c r="B4" s="14" t="s">
        <v>33</v>
      </c>
      <c r="C4" s="15" t="s">
        <v>34</v>
      </c>
      <c r="D4" s="16">
        <f>IFERROR(VLOOKUP(B4,#REF!,3,FALSE),0)</f>
        <v>0</v>
      </c>
      <c r="E4" s="18">
        <f t="shared" ref="E4:E67" si="1">IF(U4=0,"前八週無拉料",ROUND(J4/U4,1))</f>
        <v>1</v>
      </c>
      <c r="F4" s="16" t="str">
        <f>IFERROR(VLOOKUP(B4,#REF!,6,FALSE),"")</f>
        <v/>
      </c>
      <c r="G4" s="17">
        <v>1200</v>
      </c>
      <c r="H4" s="17">
        <v>0</v>
      </c>
      <c r="I4" s="17" t="str">
        <f>IFERROR(VLOOKUP(B4,#REF!,9,FALSE),"")</f>
        <v/>
      </c>
      <c r="J4" s="17">
        <v>40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40</v>
      </c>
      <c r="Q4" s="17">
        <v>0</v>
      </c>
      <c r="R4" s="19">
        <v>1240</v>
      </c>
      <c r="S4" s="20">
        <v>31</v>
      </c>
      <c r="T4" s="21" t="s">
        <v>35</v>
      </c>
      <c r="U4" s="19">
        <v>40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13" t="str">
        <f t="shared" si="0"/>
        <v>Normal</v>
      </c>
      <c r="B5" s="14" t="s">
        <v>56</v>
      </c>
      <c r="C5" s="15" t="s">
        <v>57</v>
      </c>
      <c r="D5" s="16">
        <f>IFERROR(VLOOKUP(B5,#REF!,3,FALSE),0)</f>
        <v>0</v>
      </c>
      <c r="E5" s="18">
        <f t="shared" si="1"/>
        <v>0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>
        <v>0</v>
      </c>
      <c r="T5" s="21" t="s">
        <v>35</v>
      </c>
      <c r="U5" s="19">
        <v>55500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>
      <c r="A6" s="13" t="str">
        <f t="shared" si="0"/>
        <v>FCST</v>
      </c>
      <c r="B6" s="14" t="s">
        <v>56</v>
      </c>
      <c r="C6" s="15" t="s">
        <v>57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252000</v>
      </c>
      <c r="H6" s="17">
        <v>252000</v>
      </c>
      <c r="I6" s="17" t="str">
        <f>IFERROR(VLOOKUP(B6,#REF!,9,FALSE),"")</f>
        <v/>
      </c>
      <c r="J6" s="17">
        <v>100000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100000</v>
      </c>
      <c r="R6" s="19">
        <v>352000</v>
      </c>
      <c r="S6" s="20" t="s">
        <v>35</v>
      </c>
      <c r="T6" s="21">
        <v>9.5</v>
      </c>
      <c r="U6" s="19">
        <v>0</v>
      </c>
      <c r="V6" s="17">
        <v>37052</v>
      </c>
      <c r="W6" s="22" t="s">
        <v>73</v>
      </c>
      <c r="X6" s="23" t="str">
        <f t="shared" si="2"/>
        <v>F</v>
      </c>
      <c r="Y6" s="17">
        <v>0</v>
      </c>
      <c r="Z6" s="17">
        <v>168569</v>
      </c>
      <c r="AA6" s="17">
        <v>164900</v>
      </c>
      <c r="AB6" s="17">
        <v>153400</v>
      </c>
      <c r="AC6" s="15" t="s">
        <v>37</v>
      </c>
    </row>
    <row r="7" spans="1:29">
      <c r="A7" s="13" t="str">
        <f t="shared" si="0"/>
        <v>ZeroZero</v>
      </c>
      <c r="B7" s="14" t="s">
        <v>136</v>
      </c>
      <c r="C7" s="15" t="s">
        <v>57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10000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10000</v>
      </c>
      <c r="Q7" s="17">
        <v>0</v>
      </c>
      <c r="R7" s="19">
        <v>10000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ZeroZero</v>
      </c>
      <c r="B8" s="14" t="s">
        <v>137</v>
      </c>
      <c r="C8" s="15" t="s">
        <v>57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10000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10000</v>
      </c>
      <c r="Q8" s="17">
        <v>0</v>
      </c>
      <c r="R8" s="19">
        <v>10000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13" t="str">
        <f t="shared" si="0"/>
        <v>ZeroZero</v>
      </c>
      <c r="B9" s="14" t="s">
        <v>138</v>
      </c>
      <c r="C9" s="15" t="s">
        <v>57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8000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8000</v>
      </c>
      <c r="Q9" s="17">
        <v>0</v>
      </c>
      <c r="R9" s="19">
        <v>8000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>
      <c r="A10" s="13" t="str">
        <f t="shared" si="0"/>
        <v>Normal</v>
      </c>
      <c r="B10" s="14" t="s">
        <v>139</v>
      </c>
      <c r="C10" s="15" t="s">
        <v>57</v>
      </c>
      <c r="D10" s="16">
        <f>IFERROR(VLOOKUP(B10,#REF!,3,FALSE),0)</f>
        <v>0</v>
      </c>
      <c r="E10" s="18">
        <f t="shared" si="1"/>
        <v>8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9000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9000</v>
      </c>
      <c r="Q10" s="17">
        <v>0</v>
      </c>
      <c r="R10" s="19">
        <v>9000</v>
      </c>
      <c r="S10" s="20">
        <v>8</v>
      </c>
      <c r="T10" s="21">
        <v>3.2</v>
      </c>
      <c r="U10" s="19">
        <v>1125</v>
      </c>
      <c r="V10" s="17">
        <v>2812</v>
      </c>
      <c r="W10" s="22">
        <v>2.5</v>
      </c>
      <c r="X10" s="23">
        <f t="shared" si="2"/>
        <v>150</v>
      </c>
      <c r="Y10" s="17">
        <v>15393</v>
      </c>
      <c r="Z10" s="17">
        <v>9912</v>
      </c>
      <c r="AA10" s="17">
        <v>2856</v>
      </c>
      <c r="AB10" s="17">
        <v>0</v>
      </c>
      <c r="AC10" s="15" t="s">
        <v>37</v>
      </c>
    </row>
    <row r="11" spans="1:29">
      <c r="A11" s="13" t="str">
        <f t="shared" si="0"/>
        <v>OverStock</v>
      </c>
      <c r="B11" s="14" t="s">
        <v>140</v>
      </c>
      <c r="C11" s="15" t="s">
        <v>57</v>
      </c>
      <c r="D11" s="16">
        <f>IFERROR(VLOOKUP(B11,#REF!,3,FALSE),0)</f>
        <v>0</v>
      </c>
      <c r="E11" s="18">
        <f t="shared" si="1"/>
        <v>48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18000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18000</v>
      </c>
      <c r="Q11" s="17">
        <v>0</v>
      </c>
      <c r="R11" s="19">
        <v>18000</v>
      </c>
      <c r="S11" s="20">
        <v>48</v>
      </c>
      <c r="T11" s="21" t="s">
        <v>35</v>
      </c>
      <c r="U11" s="19">
        <v>375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Normal</v>
      </c>
      <c r="B12" s="14" t="s">
        <v>141</v>
      </c>
      <c r="C12" s="15" t="s">
        <v>57</v>
      </c>
      <c r="D12" s="16">
        <f>IFERROR(VLOOKUP(B12,#REF!,3,FALSE),0)</f>
        <v>0</v>
      </c>
      <c r="E12" s="18">
        <f t="shared" si="1"/>
        <v>5.7</v>
      </c>
      <c r="F12" s="16" t="str">
        <f>IFERROR(VLOOKUP(B12,#REF!,6,FALSE),"")</f>
        <v/>
      </c>
      <c r="G12" s="17">
        <v>1326000</v>
      </c>
      <c r="H12" s="17">
        <v>1326000</v>
      </c>
      <c r="I12" s="17" t="str">
        <f>IFERROR(VLOOKUP(B12,#REF!,9,FALSE),"")</f>
        <v/>
      </c>
      <c r="J12" s="17">
        <v>662000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662000</v>
      </c>
      <c r="Q12" s="17">
        <v>0</v>
      </c>
      <c r="R12" s="19">
        <v>1988000</v>
      </c>
      <c r="S12" s="20">
        <v>17.2</v>
      </c>
      <c r="T12" s="21">
        <v>55.3</v>
      </c>
      <c r="U12" s="19">
        <v>115250</v>
      </c>
      <c r="V12" s="17">
        <v>35917</v>
      </c>
      <c r="W12" s="22">
        <v>0.3</v>
      </c>
      <c r="X12" s="23">
        <f t="shared" si="2"/>
        <v>50</v>
      </c>
      <c r="Y12" s="17">
        <v>0</v>
      </c>
      <c r="Z12" s="17">
        <v>87799</v>
      </c>
      <c r="AA12" s="17">
        <v>436455</v>
      </c>
      <c r="AB12" s="17">
        <v>166502</v>
      </c>
      <c r="AC12" s="15" t="s">
        <v>37</v>
      </c>
    </row>
    <row r="13" spans="1:29">
      <c r="A13" s="13" t="str">
        <f t="shared" si="0"/>
        <v>ZeroZero</v>
      </c>
      <c r="B13" s="14" t="s">
        <v>142</v>
      </c>
      <c r="C13" s="15" t="s">
        <v>57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900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900</v>
      </c>
      <c r="Q13" s="17">
        <v>0</v>
      </c>
      <c r="R13" s="19">
        <v>900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>
      <c r="A14" s="13" t="str">
        <f t="shared" si="0"/>
        <v>None</v>
      </c>
      <c r="B14" s="14" t="s">
        <v>143</v>
      </c>
      <c r="C14" s="15" t="s">
        <v>57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ZeroZero</v>
      </c>
      <c r="B15" s="14" t="s">
        <v>58</v>
      </c>
      <c r="C15" s="15" t="s">
        <v>57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2000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2000</v>
      </c>
      <c r="Q15" s="17">
        <v>0</v>
      </c>
      <c r="R15" s="19">
        <v>2000</v>
      </c>
      <c r="S15" s="20" t="s">
        <v>35</v>
      </c>
      <c r="T15" s="21" t="s">
        <v>35</v>
      </c>
      <c r="U15" s="19">
        <v>0</v>
      </c>
      <c r="V15" s="17">
        <v>0</v>
      </c>
      <c r="W15" s="22" t="s">
        <v>36</v>
      </c>
      <c r="X15" s="23" t="str">
        <f t="shared" si="2"/>
        <v>E</v>
      </c>
      <c r="Y15" s="17">
        <v>2000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13" t="str">
        <f t="shared" si="0"/>
        <v>None</v>
      </c>
      <c r="B16" s="14" t="s">
        <v>58</v>
      </c>
      <c r="C16" s="15" t="s">
        <v>57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>
      <c r="A17" s="13" t="str">
        <f t="shared" si="0"/>
        <v>None</v>
      </c>
      <c r="B17" s="14" t="s">
        <v>144</v>
      </c>
      <c r="C17" s="15" t="s">
        <v>60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>
      <c r="A18" s="13" t="str">
        <f t="shared" si="0"/>
        <v>Normal</v>
      </c>
      <c r="B18" s="14" t="s">
        <v>145</v>
      </c>
      <c r="C18" s="15" t="s">
        <v>60</v>
      </c>
      <c r="D18" s="16">
        <f>IFERROR(VLOOKUP(B18,#REF!,3,FALSE),0)</f>
        <v>0</v>
      </c>
      <c r="E18" s="18">
        <f t="shared" si="1"/>
        <v>0</v>
      </c>
      <c r="F18" s="16" t="str">
        <f>IFERROR(VLOOKUP(B18,#REF!,6,FALSE),"")</f>
        <v/>
      </c>
      <c r="G18" s="17">
        <v>51000</v>
      </c>
      <c r="H18" s="17">
        <v>51000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51000</v>
      </c>
      <c r="S18" s="20">
        <v>3.2</v>
      </c>
      <c r="T18" s="21">
        <v>3.6</v>
      </c>
      <c r="U18" s="19">
        <v>16125</v>
      </c>
      <c r="V18" s="17">
        <v>14058</v>
      </c>
      <c r="W18" s="22">
        <v>0.9</v>
      </c>
      <c r="X18" s="23">
        <f t="shared" si="2"/>
        <v>100</v>
      </c>
      <c r="Y18" s="17">
        <v>76965</v>
      </c>
      <c r="Z18" s="17">
        <v>49560</v>
      </c>
      <c r="AA18" s="17">
        <v>14280</v>
      </c>
      <c r="AB18" s="17">
        <v>0</v>
      </c>
      <c r="AC18" s="15" t="s">
        <v>37</v>
      </c>
    </row>
    <row r="19" spans="1:29">
      <c r="A19" s="13" t="str">
        <f t="shared" si="0"/>
        <v>ZeroZero</v>
      </c>
      <c r="B19" s="14" t="s">
        <v>146</v>
      </c>
      <c r="C19" s="15" t="s">
        <v>60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3000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3000</v>
      </c>
      <c r="Q19" s="17">
        <v>0</v>
      </c>
      <c r="R19" s="19">
        <v>3000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Normal</v>
      </c>
      <c r="B20" s="14" t="s">
        <v>147</v>
      </c>
      <c r="C20" s="15" t="s">
        <v>60</v>
      </c>
      <c r="D20" s="16">
        <f>IFERROR(VLOOKUP(B20,#REF!,3,FALSE),0)</f>
        <v>0</v>
      </c>
      <c r="E20" s="18">
        <f t="shared" si="1"/>
        <v>0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>
        <v>0</v>
      </c>
      <c r="T20" s="21">
        <v>0</v>
      </c>
      <c r="U20" s="19">
        <v>375</v>
      </c>
      <c r="V20" s="17">
        <v>774</v>
      </c>
      <c r="W20" s="22">
        <v>2.1</v>
      </c>
      <c r="X20" s="23">
        <f t="shared" si="2"/>
        <v>150</v>
      </c>
      <c r="Y20" s="17">
        <v>3912</v>
      </c>
      <c r="Z20" s="17">
        <v>3051</v>
      </c>
      <c r="AA20" s="17">
        <v>2490</v>
      </c>
      <c r="AB20" s="17">
        <v>294</v>
      </c>
      <c r="AC20" s="15" t="s">
        <v>37</v>
      </c>
    </row>
    <row r="21" spans="1:29">
      <c r="A21" s="13" t="str">
        <f t="shared" si="0"/>
        <v>ZeroZero</v>
      </c>
      <c r="B21" s="14" t="s">
        <v>148</v>
      </c>
      <c r="C21" s="15" t="s">
        <v>60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298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298</v>
      </c>
      <c r="Q21" s="17">
        <v>0</v>
      </c>
      <c r="R21" s="19">
        <v>298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ZeroZero</v>
      </c>
      <c r="B22" s="14" t="s">
        <v>149</v>
      </c>
      <c r="C22" s="15" t="s">
        <v>57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12000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12000</v>
      </c>
      <c r="Q22" s="17">
        <v>0</v>
      </c>
      <c r="R22" s="19">
        <v>12000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>
      <c r="A23" s="13" t="str">
        <f t="shared" si="0"/>
        <v>ZeroZero</v>
      </c>
      <c r="B23" s="14" t="s">
        <v>150</v>
      </c>
      <c r="C23" s="15" t="s">
        <v>57</v>
      </c>
      <c r="D23" s="16">
        <f>IFERROR(VLOOKUP(B23,#REF!,3,FALSE),0)</f>
        <v>0</v>
      </c>
      <c r="E23" s="18" t="str">
        <f t="shared" si="1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10000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10000</v>
      </c>
      <c r="Q23" s="17">
        <v>0</v>
      </c>
      <c r="R23" s="19">
        <v>10000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13" t="str">
        <f t="shared" si="0"/>
        <v>None</v>
      </c>
      <c r="B24" s="14" t="s">
        <v>151</v>
      </c>
      <c r="C24" s="15" t="s">
        <v>60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35</v>
      </c>
      <c r="T24" s="21" t="s">
        <v>35</v>
      </c>
      <c r="U24" s="19">
        <v>0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>
      <c r="A25" s="13" t="str">
        <f t="shared" si="0"/>
        <v>Normal</v>
      </c>
      <c r="B25" s="14" t="s">
        <v>59</v>
      </c>
      <c r="C25" s="15" t="s">
        <v>60</v>
      </c>
      <c r="D25" s="16">
        <f>IFERROR(VLOOKUP(B25,#REF!,3,FALSE),0)</f>
        <v>0</v>
      </c>
      <c r="E25" s="18">
        <f t="shared" si="1"/>
        <v>0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0</v>
      </c>
      <c r="S25" s="20">
        <v>0</v>
      </c>
      <c r="T25" s="21" t="s">
        <v>35</v>
      </c>
      <c r="U25" s="19">
        <v>20000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OverStock</v>
      </c>
      <c r="B26" s="14" t="s">
        <v>59</v>
      </c>
      <c r="C26" s="15" t="s">
        <v>60</v>
      </c>
      <c r="D26" s="16">
        <f>IFERROR(VLOOKUP(B26,#REF!,3,FALSE),0)</f>
        <v>0</v>
      </c>
      <c r="E26" s="18">
        <f t="shared" si="1"/>
        <v>21.7</v>
      </c>
      <c r="F26" s="16" t="str">
        <f>IFERROR(VLOOKUP(B26,#REF!,6,FALSE),"")</f>
        <v/>
      </c>
      <c r="G26" s="17">
        <v>395000</v>
      </c>
      <c r="H26" s="17">
        <v>395000</v>
      </c>
      <c r="I26" s="17" t="str">
        <f>IFERROR(VLOOKUP(B26,#REF!,9,FALSE),"")</f>
        <v/>
      </c>
      <c r="J26" s="17">
        <v>332500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150000</v>
      </c>
      <c r="Q26" s="17">
        <v>182500</v>
      </c>
      <c r="R26" s="19">
        <v>727500</v>
      </c>
      <c r="S26" s="20">
        <v>47.5</v>
      </c>
      <c r="T26" s="21">
        <v>24.6</v>
      </c>
      <c r="U26" s="19">
        <v>15313</v>
      </c>
      <c r="V26" s="17">
        <v>29538</v>
      </c>
      <c r="W26" s="22">
        <v>1.9</v>
      </c>
      <c r="X26" s="23">
        <f t="shared" si="2"/>
        <v>100</v>
      </c>
      <c r="Y26" s="17">
        <v>57617</v>
      </c>
      <c r="Z26" s="17">
        <v>156600</v>
      </c>
      <c r="AA26" s="17">
        <v>109245</v>
      </c>
      <c r="AB26" s="17">
        <v>124341</v>
      </c>
      <c r="AC26" s="15" t="s">
        <v>37</v>
      </c>
    </row>
    <row r="27" spans="1:29">
      <c r="A27" s="13" t="str">
        <f t="shared" si="0"/>
        <v>Normal</v>
      </c>
      <c r="B27" s="14" t="s">
        <v>152</v>
      </c>
      <c r="C27" s="15" t="s">
        <v>60</v>
      </c>
      <c r="D27" s="16">
        <f>IFERROR(VLOOKUP(B27,#REF!,3,FALSE),0)</f>
        <v>0</v>
      </c>
      <c r="E27" s="18">
        <f t="shared" si="1"/>
        <v>0</v>
      </c>
      <c r="F27" s="16" t="str">
        <f>IFERROR(VLOOKUP(B27,#REF!,6,FALSE),"")</f>
        <v/>
      </c>
      <c r="G27" s="17">
        <v>40000</v>
      </c>
      <c r="H27" s="17">
        <v>15000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40000</v>
      </c>
      <c r="S27" s="20">
        <v>14.2</v>
      </c>
      <c r="T27" s="21">
        <v>8.4</v>
      </c>
      <c r="U27" s="19">
        <v>2813</v>
      </c>
      <c r="V27" s="17">
        <v>4767</v>
      </c>
      <c r="W27" s="22">
        <v>1.7</v>
      </c>
      <c r="X27" s="23">
        <f t="shared" si="2"/>
        <v>100</v>
      </c>
      <c r="Y27" s="17">
        <v>9039</v>
      </c>
      <c r="Z27" s="17">
        <v>19216</v>
      </c>
      <c r="AA27" s="17">
        <v>14651</v>
      </c>
      <c r="AB27" s="17">
        <v>7053</v>
      </c>
      <c r="AC27" s="15" t="s">
        <v>37</v>
      </c>
    </row>
    <row r="28" spans="1:29">
      <c r="A28" s="13" t="str">
        <f t="shared" si="0"/>
        <v>None</v>
      </c>
      <c r="B28" s="14" t="s">
        <v>153</v>
      </c>
      <c r="C28" s="15" t="s">
        <v>154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None</v>
      </c>
      <c r="B29" s="14" t="s">
        <v>155</v>
      </c>
      <c r="C29" s="15" t="s">
        <v>156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None</v>
      </c>
      <c r="B30" s="14" t="s">
        <v>157</v>
      </c>
      <c r="C30" s="15" t="s">
        <v>156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>
      <c r="A31" s="13" t="str">
        <f t="shared" si="0"/>
        <v>ZeroZero</v>
      </c>
      <c r="B31" s="14" t="s">
        <v>307</v>
      </c>
      <c r="C31" s="15" t="s">
        <v>308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2000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2000</v>
      </c>
      <c r="Q31" s="17">
        <v>0</v>
      </c>
      <c r="R31" s="19">
        <v>2000</v>
      </c>
      <c r="S31" s="20" t="s">
        <v>35</v>
      </c>
      <c r="T31" s="21" t="s">
        <v>35</v>
      </c>
      <c r="U31" s="19">
        <v>0</v>
      </c>
      <c r="V31" s="17" t="s">
        <v>35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>
      <c r="A32" s="13" t="str">
        <f t="shared" si="0"/>
        <v>ZeroZero</v>
      </c>
      <c r="B32" s="14" t="s">
        <v>309</v>
      </c>
      <c r="C32" s="15" t="s">
        <v>308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2800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2800</v>
      </c>
      <c r="Q32" s="17">
        <v>0</v>
      </c>
      <c r="R32" s="19">
        <v>2800</v>
      </c>
      <c r="S32" s="20" t="s">
        <v>35</v>
      </c>
      <c r="T32" s="21" t="s">
        <v>35</v>
      </c>
      <c r="U32" s="19">
        <v>0</v>
      </c>
      <c r="V32" s="17" t="s">
        <v>35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>
      <c r="A33" s="13" t="str">
        <f t="shared" si="0"/>
        <v>Normal</v>
      </c>
      <c r="B33" s="14" t="s">
        <v>310</v>
      </c>
      <c r="C33" s="15" t="s">
        <v>308</v>
      </c>
      <c r="D33" s="16">
        <f>IFERROR(VLOOKUP(B33,#REF!,3,FALSE),0)</f>
        <v>0</v>
      </c>
      <c r="E33" s="18">
        <f t="shared" si="1"/>
        <v>1.5</v>
      </c>
      <c r="F33" s="16" t="str">
        <f>IFERROR(VLOOKUP(B33,#REF!,6,FALSE),"")</f>
        <v/>
      </c>
      <c r="G33" s="17">
        <v>50000</v>
      </c>
      <c r="H33" s="17">
        <v>35000</v>
      </c>
      <c r="I33" s="17" t="str">
        <f>IFERROR(VLOOKUP(B33,#REF!,9,FALSE),"")</f>
        <v/>
      </c>
      <c r="J33" s="17">
        <v>10000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10000</v>
      </c>
      <c r="Q33" s="17">
        <v>0</v>
      </c>
      <c r="R33" s="19">
        <v>60000</v>
      </c>
      <c r="S33" s="20">
        <v>8.6999999999999993</v>
      </c>
      <c r="T33" s="21" t="s">
        <v>35</v>
      </c>
      <c r="U33" s="19">
        <v>6875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Normal</v>
      </c>
      <c r="B34" s="14" t="s">
        <v>311</v>
      </c>
      <c r="C34" s="15" t="s">
        <v>308</v>
      </c>
      <c r="D34" s="16">
        <f>IFERROR(VLOOKUP(B34,#REF!,3,FALSE),0)</f>
        <v>0</v>
      </c>
      <c r="E34" s="18">
        <f t="shared" si="1"/>
        <v>0</v>
      </c>
      <c r="F34" s="16" t="str">
        <f>IFERROR(VLOOKUP(B34,#REF!,6,FALSE),"")</f>
        <v/>
      </c>
      <c r="G34" s="17">
        <v>5000</v>
      </c>
      <c r="H34" s="17">
        <v>5000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5000</v>
      </c>
      <c r="S34" s="20">
        <v>4</v>
      </c>
      <c r="T34" s="21" t="s">
        <v>35</v>
      </c>
      <c r="U34" s="19">
        <v>1250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>
      <c r="A35" s="13" t="str">
        <f t="shared" si="0"/>
        <v>Normal</v>
      </c>
      <c r="B35" s="14" t="s">
        <v>312</v>
      </c>
      <c r="C35" s="15" t="s">
        <v>308</v>
      </c>
      <c r="D35" s="16">
        <f>IFERROR(VLOOKUP(B35,#REF!,3,FALSE),0)</f>
        <v>0</v>
      </c>
      <c r="E35" s="18">
        <f t="shared" si="1"/>
        <v>0</v>
      </c>
      <c r="F35" s="16" t="str">
        <f>IFERROR(VLOOKUP(B35,#REF!,6,FALSE),"")</f>
        <v/>
      </c>
      <c r="G35" s="17">
        <v>15000</v>
      </c>
      <c r="H35" s="17">
        <v>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15000</v>
      </c>
      <c r="S35" s="20">
        <v>12</v>
      </c>
      <c r="T35" s="21" t="s">
        <v>35</v>
      </c>
      <c r="U35" s="19">
        <v>1250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>
      <c r="A36" s="13" t="str">
        <f t="shared" si="0"/>
        <v>ZeroZero</v>
      </c>
      <c r="B36" s="14" t="s">
        <v>313</v>
      </c>
      <c r="C36" s="15" t="s">
        <v>308</v>
      </c>
      <c r="D36" s="16">
        <f>IFERROR(VLOOKUP(B36,#REF!,3,FALSE),0)</f>
        <v>0</v>
      </c>
      <c r="E36" s="18" t="str">
        <f t="shared" si="1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150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150</v>
      </c>
      <c r="Q36" s="17">
        <v>0</v>
      </c>
      <c r="R36" s="19">
        <v>150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>
      <c r="A37" s="13" t="str">
        <f t="shared" si="0"/>
        <v>Normal</v>
      </c>
      <c r="B37" s="14" t="s">
        <v>314</v>
      </c>
      <c r="C37" s="15" t="s">
        <v>308</v>
      </c>
      <c r="D37" s="16">
        <f>IFERROR(VLOOKUP(B37,#REF!,3,FALSE),0)</f>
        <v>0</v>
      </c>
      <c r="E37" s="18">
        <f t="shared" si="1"/>
        <v>6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45000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45000</v>
      </c>
      <c r="Q37" s="17">
        <v>0</v>
      </c>
      <c r="R37" s="19">
        <v>45000</v>
      </c>
      <c r="S37" s="20">
        <v>6</v>
      </c>
      <c r="T37" s="21" t="s">
        <v>35</v>
      </c>
      <c r="U37" s="19">
        <v>7500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>
      <c r="A38" s="13" t="str">
        <f t="shared" si="0"/>
        <v>Normal</v>
      </c>
      <c r="B38" s="14" t="s">
        <v>315</v>
      </c>
      <c r="C38" s="15" t="s">
        <v>308</v>
      </c>
      <c r="D38" s="16">
        <f>IFERROR(VLOOKUP(B38,#REF!,3,FALSE),0)</f>
        <v>0</v>
      </c>
      <c r="E38" s="18">
        <f t="shared" si="1"/>
        <v>0.9</v>
      </c>
      <c r="F38" s="16" t="str">
        <f>IFERROR(VLOOKUP(B38,#REF!,6,FALSE),"")</f>
        <v/>
      </c>
      <c r="G38" s="17">
        <v>240000</v>
      </c>
      <c r="H38" s="17">
        <v>120000</v>
      </c>
      <c r="I38" s="17" t="str">
        <f>IFERROR(VLOOKUP(B38,#REF!,9,FALSE),"")</f>
        <v/>
      </c>
      <c r="J38" s="17">
        <v>60000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60000</v>
      </c>
      <c r="Q38" s="17">
        <v>0</v>
      </c>
      <c r="R38" s="19">
        <v>300000</v>
      </c>
      <c r="S38" s="20">
        <v>4.4000000000000004</v>
      </c>
      <c r="T38" s="21" t="s">
        <v>35</v>
      </c>
      <c r="U38" s="19">
        <v>67500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0"/>
        <v>Normal</v>
      </c>
      <c r="B39" s="14" t="s">
        <v>316</v>
      </c>
      <c r="C39" s="15" t="s">
        <v>308</v>
      </c>
      <c r="D39" s="16">
        <f>IFERROR(VLOOKUP(B39,#REF!,3,FALSE),0)</f>
        <v>0</v>
      </c>
      <c r="E39" s="18">
        <f t="shared" si="1"/>
        <v>0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0</v>
      </c>
      <c r="S39" s="20">
        <v>0</v>
      </c>
      <c r="T39" s="21" t="s">
        <v>35</v>
      </c>
      <c r="U39" s="19">
        <v>3750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>
      <c r="A40" s="13" t="str">
        <f t="shared" si="0"/>
        <v>None</v>
      </c>
      <c r="B40" s="14" t="s">
        <v>317</v>
      </c>
      <c r="C40" s="15" t="s">
        <v>308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None</v>
      </c>
      <c r="B41" s="14" t="s">
        <v>318</v>
      </c>
      <c r="C41" s="15" t="s">
        <v>308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13" t="str">
        <f t="shared" si="0"/>
        <v>Normal</v>
      </c>
      <c r="B42" s="14" t="s">
        <v>319</v>
      </c>
      <c r="C42" s="15" t="s">
        <v>308</v>
      </c>
      <c r="D42" s="16">
        <f>IFERROR(VLOOKUP(B42,#REF!,3,FALSE),0)</f>
        <v>0</v>
      </c>
      <c r="E42" s="18">
        <f t="shared" si="1"/>
        <v>4</v>
      </c>
      <c r="F42" s="16" t="str">
        <f>IFERROR(VLOOKUP(B42,#REF!,6,FALSE),"")</f>
        <v/>
      </c>
      <c r="G42" s="17">
        <v>30000</v>
      </c>
      <c r="H42" s="17">
        <v>0</v>
      </c>
      <c r="I42" s="17" t="str">
        <f>IFERROR(VLOOKUP(B42,#REF!,9,FALSE),"")</f>
        <v/>
      </c>
      <c r="J42" s="17">
        <v>120000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120000</v>
      </c>
      <c r="Q42" s="17">
        <v>0</v>
      </c>
      <c r="R42" s="19">
        <v>150000</v>
      </c>
      <c r="S42" s="20">
        <v>5</v>
      </c>
      <c r="T42" s="21" t="s">
        <v>35</v>
      </c>
      <c r="U42" s="19">
        <v>30000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0"/>
        <v>ZeroZero</v>
      </c>
      <c r="B43" s="14" t="s">
        <v>320</v>
      </c>
      <c r="C43" s="15" t="s">
        <v>308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15000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15000</v>
      </c>
      <c r="Q43" s="17">
        <v>0</v>
      </c>
      <c r="R43" s="19">
        <v>15000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13" t="str">
        <f t="shared" si="0"/>
        <v>ZeroZero</v>
      </c>
      <c r="B44" s="14" t="s">
        <v>321</v>
      </c>
      <c r="C44" s="15" t="s">
        <v>308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2000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2000</v>
      </c>
      <c r="Q44" s="17">
        <v>0</v>
      </c>
      <c r="R44" s="19">
        <v>2000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ZeroZero</v>
      </c>
      <c r="B45" s="14" t="s">
        <v>322</v>
      </c>
      <c r="C45" s="15" t="s">
        <v>308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3000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3000</v>
      </c>
      <c r="Q45" s="17">
        <v>0</v>
      </c>
      <c r="R45" s="19">
        <v>3000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13" t="str">
        <f t="shared" si="0"/>
        <v>ZeroZero</v>
      </c>
      <c r="B46" s="14" t="s">
        <v>323</v>
      </c>
      <c r="C46" s="15" t="s">
        <v>308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105000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105000</v>
      </c>
      <c r="Q46" s="17">
        <v>0</v>
      </c>
      <c r="R46" s="19">
        <v>105000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ZeroZero</v>
      </c>
      <c r="B47" s="14" t="s">
        <v>324</v>
      </c>
      <c r="C47" s="15" t="s">
        <v>308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120000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120000</v>
      </c>
      <c r="Q47" s="17">
        <v>0</v>
      </c>
      <c r="R47" s="19">
        <v>120000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ZeroZero</v>
      </c>
      <c r="B48" s="14" t="s">
        <v>325</v>
      </c>
      <c r="C48" s="15" t="s">
        <v>308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6000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6000</v>
      </c>
      <c r="Q48" s="17">
        <v>0</v>
      </c>
      <c r="R48" s="19">
        <v>6000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13" t="str">
        <f t="shared" si="0"/>
        <v>None</v>
      </c>
      <c r="B49" s="14" t="s">
        <v>326</v>
      </c>
      <c r="C49" s="15" t="s">
        <v>308</v>
      </c>
      <c r="D49" s="16">
        <f>IFERROR(VLOOKUP(B49,#REF!,3,FALSE),0)</f>
        <v>0</v>
      </c>
      <c r="E49" s="18" t="str">
        <f t="shared" si="1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13" t="str">
        <f t="shared" si="0"/>
        <v>Normal</v>
      </c>
      <c r="B50" s="14" t="s">
        <v>327</v>
      </c>
      <c r="C50" s="15" t="s">
        <v>308</v>
      </c>
      <c r="D50" s="16">
        <f>IFERROR(VLOOKUP(B50,#REF!,3,FALSE),0)</f>
        <v>0</v>
      </c>
      <c r="E50" s="18">
        <f t="shared" si="1"/>
        <v>7.2</v>
      </c>
      <c r="F50" s="16" t="str">
        <f>IFERROR(VLOOKUP(B50,#REF!,6,FALSE),"")</f>
        <v/>
      </c>
      <c r="G50" s="17">
        <v>5000</v>
      </c>
      <c r="H50" s="17">
        <v>0</v>
      </c>
      <c r="I50" s="17" t="str">
        <f>IFERROR(VLOOKUP(B50,#REF!,9,FALSE),"")</f>
        <v/>
      </c>
      <c r="J50" s="17">
        <v>45000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45000</v>
      </c>
      <c r="Q50" s="17">
        <v>0</v>
      </c>
      <c r="R50" s="19">
        <v>50000</v>
      </c>
      <c r="S50" s="20">
        <v>8</v>
      </c>
      <c r="T50" s="21" t="s">
        <v>35</v>
      </c>
      <c r="U50" s="19">
        <v>6250</v>
      </c>
      <c r="V50" s="17" t="s">
        <v>35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ZeroZero</v>
      </c>
      <c r="B51" s="14" t="s">
        <v>328</v>
      </c>
      <c r="C51" s="15" t="s">
        <v>308</v>
      </c>
      <c r="D51" s="16">
        <f>IFERROR(VLOOKUP(B51,#REF!,3,FALSE),0)</f>
        <v>0</v>
      </c>
      <c r="E51" s="18" t="str">
        <f t="shared" si="1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295000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295000</v>
      </c>
      <c r="Q51" s="17">
        <v>0</v>
      </c>
      <c r="R51" s="19">
        <v>295000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0"/>
        <v>ZeroZero</v>
      </c>
      <c r="B52" s="14" t="s">
        <v>329</v>
      </c>
      <c r="C52" s="15" t="s">
        <v>308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8000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8000</v>
      </c>
      <c r="Q52" s="17">
        <v>0</v>
      </c>
      <c r="R52" s="19">
        <v>8000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36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>
      <c r="A53" s="13" t="str">
        <f t="shared" si="0"/>
        <v>ZeroZero</v>
      </c>
      <c r="B53" s="14" t="s">
        <v>330</v>
      </c>
      <c r="C53" s="15" t="s">
        <v>308</v>
      </c>
      <c r="D53" s="16">
        <f>IFERROR(VLOOKUP(B53,#REF!,3,FALSE),0)</f>
        <v>0</v>
      </c>
      <c r="E53" s="18" t="str">
        <f t="shared" si="1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5000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5000</v>
      </c>
      <c r="Q53" s="17">
        <v>0</v>
      </c>
      <c r="R53" s="19">
        <v>5000</v>
      </c>
      <c r="S53" s="20" t="s">
        <v>35</v>
      </c>
      <c r="T53" s="21" t="s">
        <v>35</v>
      </c>
      <c r="U53" s="19">
        <v>0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ZeroZero</v>
      </c>
      <c r="B54" s="14" t="s">
        <v>331</v>
      </c>
      <c r="C54" s="15" t="s">
        <v>308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1200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1200</v>
      </c>
      <c r="Q54" s="17">
        <v>0</v>
      </c>
      <c r="R54" s="19">
        <v>1200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Normal</v>
      </c>
      <c r="B55" s="14" t="s">
        <v>61</v>
      </c>
      <c r="C55" s="15" t="s">
        <v>60</v>
      </c>
      <c r="D55" s="16">
        <f>IFERROR(VLOOKUP(B55,#REF!,3,FALSE),0)</f>
        <v>0</v>
      </c>
      <c r="E55" s="18">
        <f t="shared" si="1"/>
        <v>0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>
        <v>0</v>
      </c>
      <c r="T55" s="21" t="s">
        <v>35</v>
      </c>
      <c r="U55" s="19">
        <v>14000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OverStock</v>
      </c>
      <c r="B56" s="14" t="s">
        <v>61</v>
      </c>
      <c r="C56" s="15" t="s">
        <v>60</v>
      </c>
      <c r="D56" s="16">
        <f>IFERROR(VLOOKUP(B56,#REF!,3,FALSE),0)</f>
        <v>0</v>
      </c>
      <c r="E56" s="18">
        <f t="shared" si="1"/>
        <v>0</v>
      </c>
      <c r="F56" s="16" t="str">
        <f>IFERROR(VLOOKUP(B56,#REF!,6,FALSE),"")</f>
        <v/>
      </c>
      <c r="G56" s="17">
        <v>360000</v>
      </c>
      <c r="H56" s="17">
        <v>272000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360000</v>
      </c>
      <c r="S56" s="20">
        <v>40</v>
      </c>
      <c r="T56" s="21">
        <v>19.7</v>
      </c>
      <c r="U56" s="19">
        <v>9000</v>
      </c>
      <c r="V56" s="17">
        <v>18233</v>
      </c>
      <c r="W56" s="22">
        <v>2</v>
      </c>
      <c r="X56" s="23">
        <f t="shared" si="2"/>
        <v>150</v>
      </c>
      <c r="Y56" s="17">
        <v>8000</v>
      </c>
      <c r="Z56" s="17">
        <v>106874</v>
      </c>
      <c r="AA56" s="17">
        <v>57222</v>
      </c>
      <c r="AB56" s="17">
        <v>84503</v>
      </c>
      <c r="AC56" s="15" t="s">
        <v>37</v>
      </c>
    </row>
    <row r="57" spans="1:29">
      <c r="A57" s="13" t="str">
        <f t="shared" si="0"/>
        <v>None</v>
      </c>
      <c r="B57" s="14" t="s">
        <v>62</v>
      </c>
      <c r="C57" s="15" t="s">
        <v>39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36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>
      <c r="A58" s="13" t="str">
        <f t="shared" si="0"/>
        <v>None</v>
      </c>
      <c r="B58" s="14" t="s">
        <v>62</v>
      </c>
      <c r="C58" s="15" t="s">
        <v>39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13" t="str">
        <f t="shared" si="0"/>
        <v>Normal</v>
      </c>
      <c r="B59" s="14" t="s">
        <v>38</v>
      </c>
      <c r="C59" s="15" t="s">
        <v>39</v>
      </c>
      <c r="D59" s="16">
        <f>IFERROR(VLOOKUP(B59,#REF!,3,FALSE),0)</f>
        <v>0</v>
      </c>
      <c r="E59" s="18">
        <f t="shared" si="1"/>
        <v>0</v>
      </c>
      <c r="F59" s="16" t="str">
        <f>IFERROR(VLOOKUP(B59,#REF!,6,FALSE),"")</f>
        <v/>
      </c>
      <c r="G59" s="17">
        <v>5000</v>
      </c>
      <c r="H59" s="17">
        <v>5000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5000</v>
      </c>
      <c r="S59" s="20">
        <v>16</v>
      </c>
      <c r="T59" s="21" t="s">
        <v>35</v>
      </c>
      <c r="U59" s="19">
        <v>313</v>
      </c>
      <c r="V59" s="17" t="s">
        <v>35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>
      <c r="A60" s="13" t="str">
        <f t="shared" si="0"/>
        <v>Normal</v>
      </c>
      <c r="B60" s="14" t="s">
        <v>38</v>
      </c>
      <c r="C60" s="15" t="s">
        <v>39</v>
      </c>
      <c r="D60" s="16">
        <f>IFERROR(VLOOKUP(B60,#REF!,3,FALSE),0)</f>
        <v>0</v>
      </c>
      <c r="E60" s="18">
        <f t="shared" si="1"/>
        <v>10.7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10000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10000</v>
      </c>
      <c r="R60" s="19">
        <v>10000</v>
      </c>
      <c r="S60" s="20">
        <v>10.7</v>
      </c>
      <c r="T60" s="21">
        <v>12</v>
      </c>
      <c r="U60" s="19">
        <v>938</v>
      </c>
      <c r="V60" s="17">
        <v>833</v>
      </c>
      <c r="W60" s="22">
        <v>0.9</v>
      </c>
      <c r="X60" s="23">
        <f t="shared" si="2"/>
        <v>100</v>
      </c>
      <c r="Y60" s="17">
        <v>5000</v>
      </c>
      <c r="Z60" s="17">
        <v>5000</v>
      </c>
      <c r="AA60" s="17">
        <v>2500</v>
      </c>
      <c r="AB60" s="17">
        <v>5000</v>
      </c>
      <c r="AC60" s="15" t="s">
        <v>37</v>
      </c>
    </row>
    <row r="61" spans="1:29">
      <c r="A61" s="13" t="str">
        <f t="shared" si="0"/>
        <v>None</v>
      </c>
      <c r="B61" s="14" t="s">
        <v>40</v>
      </c>
      <c r="C61" s="15" t="s">
        <v>39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0</v>
      </c>
      <c r="H61" s="17">
        <v>5000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 t="s">
        <v>35</v>
      </c>
      <c r="T61" s="21" t="s">
        <v>35</v>
      </c>
      <c r="U61" s="19">
        <v>0</v>
      </c>
      <c r="V61" s="17">
        <v>0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0"/>
        <v>Normal</v>
      </c>
      <c r="B62" s="14" t="s">
        <v>40</v>
      </c>
      <c r="C62" s="15" t="s">
        <v>39</v>
      </c>
      <c r="D62" s="16">
        <f>IFERROR(VLOOKUP(B62,#REF!,3,FALSE),0)</f>
        <v>0</v>
      </c>
      <c r="E62" s="18">
        <f t="shared" si="1"/>
        <v>8</v>
      </c>
      <c r="F62" s="16" t="str">
        <f>IFERROR(VLOOKUP(B62,#REF!,6,FALSE),"")</f>
        <v/>
      </c>
      <c r="G62" s="17">
        <v>5000</v>
      </c>
      <c r="H62" s="17">
        <v>5000</v>
      </c>
      <c r="I62" s="17" t="str">
        <f>IFERROR(VLOOKUP(B62,#REF!,9,FALSE),"")</f>
        <v/>
      </c>
      <c r="J62" s="17">
        <v>7500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7500</v>
      </c>
      <c r="R62" s="19">
        <v>12500</v>
      </c>
      <c r="S62" s="20">
        <v>13.3</v>
      </c>
      <c r="T62" s="21">
        <v>9</v>
      </c>
      <c r="U62" s="19">
        <v>938</v>
      </c>
      <c r="V62" s="17">
        <v>1389</v>
      </c>
      <c r="W62" s="22">
        <v>1.5</v>
      </c>
      <c r="X62" s="23">
        <f t="shared" si="2"/>
        <v>100</v>
      </c>
      <c r="Y62" s="17">
        <v>0</v>
      </c>
      <c r="Z62" s="17">
        <v>7500</v>
      </c>
      <c r="AA62" s="17">
        <v>5000</v>
      </c>
      <c r="AB62" s="17">
        <v>2500</v>
      </c>
      <c r="AC62" s="15" t="s">
        <v>37</v>
      </c>
    </row>
    <row r="63" spans="1:29">
      <c r="A63" s="13" t="str">
        <f t="shared" si="0"/>
        <v>ZeroZero</v>
      </c>
      <c r="B63" s="14" t="s">
        <v>41</v>
      </c>
      <c r="C63" s="15" t="s">
        <v>39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5000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5000</v>
      </c>
      <c r="Q63" s="17">
        <v>0</v>
      </c>
      <c r="R63" s="19">
        <v>5000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0"/>
        <v>Normal</v>
      </c>
      <c r="B64" s="14" t="s">
        <v>42</v>
      </c>
      <c r="C64" s="15" t="s">
        <v>39</v>
      </c>
      <c r="D64" s="16">
        <f>IFERROR(VLOOKUP(B64,#REF!,3,FALSE),0)</f>
        <v>0</v>
      </c>
      <c r="E64" s="18">
        <f t="shared" si="1"/>
        <v>0.8</v>
      </c>
      <c r="F64" s="16" t="str">
        <f>IFERROR(VLOOKUP(B64,#REF!,6,FALSE),"")</f>
        <v/>
      </c>
      <c r="G64" s="17">
        <v>27500</v>
      </c>
      <c r="H64" s="17">
        <v>7500</v>
      </c>
      <c r="I64" s="17" t="str">
        <f>IFERROR(VLOOKUP(B64,#REF!,9,FALSE),"")</f>
        <v/>
      </c>
      <c r="J64" s="17">
        <v>2500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2500</v>
      </c>
      <c r="Q64" s="17">
        <v>0</v>
      </c>
      <c r="R64" s="19">
        <v>30000</v>
      </c>
      <c r="S64" s="20">
        <v>9.6</v>
      </c>
      <c r="T64" s="21" t="s">
        <v>35</v>
      </c>
      <c r="U64" s="19">
        <v>3125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>
      <c r="A65" s="13" t="str">
        <f t="shared" si="0"/>
        <v>Normal</v>
      </c>
      <c r="B65" s="14" t="s">
        <v>43</v>
      </c>
      <c r="C65" s="15" t="s">
        <v>39</v>
      </c>
      <c r="D65" s="16">
        <f>IFERROR(VLOOKUP(B65,#REF!,3,FALSE),0)</f>
        <v>0</v>
      </c>
      <c r="E65" s="18">
        <f t="shared" si="1"/>
        <v>2</v>
      </c>
      <c r="F65" s="16" t="str">
        <f>IFERROR(VLOOKUP(B65,#REF!,6,FALSE),"")</f>
        <v/>
      </c>
      <c r="G65" s="17">
        <v>25000</v>
      </c>
      <c r="H65" s="17">
        <v>5000</v>
      </c>
      <c r="I65" s="17" t="str">
        <f>IFERROR(VLOOKUP(B65,#REF!,9,FALSE),"")</f>
        <v/>
      </c>
      <c r="J65" s="17">
        <v>5000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5000</v>
      </c>
      <c r="Q65" s="17">
        <v>0</v>
      </c>
      <c r="R65" s="19">
        <v>30000</v>
      </c>
      <c r="S65" s="20">
        <v>12</v>
      </c>
      <c r="T65" s="21" t="s">
        <v>35</v>
      </c>
      <c r="U65" s="19">
        <v>2500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0"/>
        <v>ZeroZero</v>
      </c>
      <c r="B66" s="14" t="s">
        <v>158</v>
      </c>
      <c r="C66" s="15" t="s">
        <v>135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170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170</v>
      </c>
      <c r="R66" s="19">
        <v>170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Normal</v>
      </c>
      <c r="B67" s="14" t="s">
        <v>134</v>
      </c>
      <c r="C67" s="15" t="s">
        <v>135</v>
      </c>
      <c r="D67" s="16">
        <f>IFERROR(VLOOKUP(B67,#REF!,3,FALSE),0)</f>
        <v>0</v>
      </c>
      <c r="E67" s="18">
        <f t="shared" si="1"/>
        <v>0</v>
      </c>
      <c r="F67" s="16" t="str">
        <f>IFERROR(VLOOKUP(B67,#REF!,6,FALSE),"")</f>
        <v/>
      </c>
      <c r="G67" s="17">
        <v>2000</v>
      </c>
      <c r="H67" s="17">
        <v>2000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2000</v>
      </c>
      <c r="S67" s="20">
        <v>8</v>
      </c>
      <c r="T67" s="21" t="s">
        <v>35</v>
      </c>
      <c r="U67" s="19">
        <v>250</v>
      </c>
      <c r="V67" s="17" t="s">
        <v>35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ZeroZero</v>
      </c>
      <c r="B68" s="14" t="s">
        <v>159</v>
      </c>
      <c r="C68" s="15" t="s">
        <v>60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4000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4000</v>
      </c>
      <c r="Q68" s="17">
        <v>0</v>
      </c>
      <c r="R68" s="19">
        <v>4000</v>
      </c>
      <c r="S68" s="20" t="s">
        <v>35</v>
      </c>
      <c r="T68" s="21" t="s">
        <v>35</v>
      </c>
      <c r="U68" s="19">
        <v>0</v>
      </c>
      <c r="V68" s="17">
        <v>0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4000</v>
      </c>
      <c r="Z68" s="17">
        <v>0</v>
      </c>
      <c r="AA68" s="17">
        <v>0</v>
      </c>
      <c r="AB68" s="17">
        <v>0</v>
      </c>
      <c r="AC68" s="15" t="s">
        <v>37</v>
      </c>
    </row>
    <row r="69" spans="1:29">
      <c r="A69" s="13" t="str">
        <f t="shared" si="3"/>
        <v>None</v>
      </c>
      <c r="B69" s="14" t="s">
        <v>160</v>
      </c>
      <c r="C69" s="15" t="s">
        <v>60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Normal</v>
      </c>
      <c r="B70" s="14" t="s">
        <v>63</v>
      </c>
      <c r="C70" s="15" t="s">
        <v>60</v>
      </c>
      <c r="D70" s="16">
        <f>IFERROR(VLOOKUP(B70,#REF!,3,FALSE),0)</f>
        <v>0</v>
      </c>
      <c r="E70" s="18">
        <f t="shared" si="4"/>
        <v>0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0</v>
      </c>
      <c r="S70" s="20">
        <v>0</v>
      </c>
      <c r="T70" s="21" t="s">
        <v>35</v>
      </c>
      <c r="U70" s="19">
        <v>1125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OverStock</v>
      </c>
      <c r="B71" s="14" t="s">
        <v>63</v>
      </c>
      <c r="C71" s="15" t="s">
        <v>60</v>
      </c>
      <c r="D71" s="16">
        <f>IFERROR(VLOOKUP(B71,#REF!,3,FALSE),0)</f>
        <v>0</v>
      </c>
      <c r="E71" s="18">
        <f t="shared" si="4"/>
        <v>1.3</v>
      </c>
      <c r="F71" s="16" t="str">
        <f>IFERROR(VLOOKUP(B71,#REF!,6,FALSE),"")</f>
        <v/>
      </c>
      <c r="G71" s="17">
        <v>60000</v>
      </c>
      <c r="H71" s="17">
        <v>60000</v>
      </c>
      <c r="I71" s="17" t="str">
        <f>IFERROR(VLOOKUP(B71,#REF!,9,FALSE),"")</f>
        <v/>
      </c>
      <c r="J71" s="17">
        <v>3000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3000</v>
      </c>
      <c r="Q71" s="17">
        <v>0</v>
      </c>
      <c r="R71" s="19">
        <v>63000</v>
      </c>
      <c r="S71" s="20">
        <v>28</v>
      </c>
      <c r="T71" s="21">
        <v>63</v>
      </c>
      <c r="U71" s="19">
        <v>2250</v>
      </c>
      <c r="V71" s="17">
        <v>1000</v>
      </c>
      <c r="W71" s="22">
        <v>0.4</v>
      </c>
      <c r="X71" s="23">
        <f t="shared" si="5"/>
        <v>50</v>
      </c>
      <c r="Y71" s="17">
        <v>6000</v>
      </c>
      <c r="Z71" s="17">
        <v>3000</v>
      </c>
      <c r="AA71" s="17">
        <v>6000</v>
      </c>
      <c r="AB71" s="17">
        <v>6000</v>
      </c>
      <c r="AC71" s="15" t="s">
        <v>37</v>
      </c>
    </row>
    <row r="72" spans="1:29">
      <c r="A72" s="13" t="str">
        <f t="shared" si="3"/>
        <v>Normal</v>
      </c>
      <c r="B72" s="14" t="s">
        <v>64</v>
      </c>
      <c r="C72" s="15" t="s">
        <v>60</v>
      </c>
      <c r="D72" s="16">
        <f>IFERROR(VLOOKUP(B72,#REF!,3,FALSE),0)</f>
        <v>0</v>
      </c>
      <c r="E72" s="18">
        <f t="shared" si="4"/>
        <v>0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>
        <v>0</v>
      </c>
      <c r="T72" s="21" t="s">
        <v>35</v>
      </c>
      <c r="U72" s="19">
        <v>101250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3"/>
        <v>Normal</v>
      </c>
      <c r="B73" s="14" t="s">
        <v>64</v>
      </c>
      <c r="C73" s="15" t="s">
        <v>60</v>
      </c>
      <c r="D73" s="16">
        <f>IFERROR(VLOOKUP(B73,#REF!,3,FALSE),0)</f>
        <v>0</v>
      </c>
      <c r="E73" s="18">
        <f t="shared" si="4"/>
        <v>10</v>
      </c>
      <c r="F73" s="16" t="str">
        <f>IFERROR(VLOOKUP(B73,#REF!,6,FALSE),"")</f>
        <v/>
      </c>
      <c r="G73" s="17">
        <v>250000</v>
      </c>
      <c r="H73" s="17">
        <v>250000</v>
      </c>
      <c r="I73" s="17" t="str">
        <f>IFERROR(VLOOKUP(B73,#REF!,9,FALSE),"")</f>
        <v/>
      </c>
      <c r="J73" s="17">
        <v>2410000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2410000</v>
      </c>
      <c r="Q73" s="17">
        <v>0</v>
      </c>
      <c r="R73" s="19">
        <v>2660000</v>
      </c>
      <c r="S73" s="20">
        <v>11</v>
      </c>
      <c r="T73" s="21">
        <v>11.2</v>
      </c>
      <c r="U73" s="19">
        <v>241250</v>
      </c>
      <c r="V73" s="17">
        <v>237235</v>
      </c>
      <c r="W73" s="22">
        <v>1</v>
      </c>
      <c r="X73" s="23">
        <f t="shared" si="5"/>
        <v>100</v>
      </c>
      <c r="Y73" s="17">
        <v>0</v>
      </c>
      <c r="Z73" s="17">
        <v>980829</v>
      </c>
      <c r="AA73" s="17">
        <v>1154284</v>
      </c>
      <c r="AB73" s="17">
        <v>1073784</v>
      </c>
      <c r="AC73" s="15" t="s">
        <v>37</v>
      </c>
    </row>
    <row r="74" spans="1:29">
      <c r="A74" s="13" t="str">
        <f t="shared" si="3"/>
        <v>None</v>
      </c>
      <c r="B74" s="14" t="s">
        <v>161</v>
      </c>
      <c r="C74" s="15" t="s">
        <v>60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 t="s">
        <v>35</v>
      </c>
      <c r="T74" s="21" t="s">
        <v>35</v>
      </c>
      <c r="U74" s="19">
        <v>0</v>
      </c>
      <c r="V74" s="17">
        <v>0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Normal</v>
      </c>
      <c r="B75" s="14" t="s">
        <v>65</v>
      </c>
      <c r="C75" s="15" t="s">
        <v>60</v>
      </c>
      <c r="D75" s="16">
        <f>IFERROR(VLOOKUP(B75,#REF!,3,FALSE),0)</f>
        <v>0</v>
      </c>
      <c r="E75" s="18">
        <f t="shared" si="4"/>
        <v>0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0</v>
      </c>
      <c r="S75" s="20">
        <v>0</v>
      </c>
      <c r="T75" s="21" t="s">
        <v>35</v>
      </c>
      <c r="U75" s="19">
        <v>15000</v>
      </c>
      <c r="V75" s="17" t="s">
        <v>35</v>
      </c>
      <c r="W75" s="22" t="s">
        <v>36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>
      <c r="A76" s="13" t="str">
        <f t="shared" si="3"/>
        <v>OverStock</v>
      </c>
      <c r="B76" s="14" t="s">
        <v>65</v>
      </c>
      <c r="C76" s="15" t="s">
        <v>60</v>
      </c>
      <c r="D76" s="16">
        <f>IFERROR(VLOOKUP(B76,#REF!,3,FALSE),0)</f>
        <v>0</v>
      </c>
      <c r="E76" s="18">
        <f t="shared" si="4"/>
        <v>345.7</v>
      </c>
      <c r="F76" s="16" t="str">
        <f>IFERROR(VLOOKUP(B76,#REF!,6,FALSE),"")</f>
        <v/>
      </c>
      <c r="G76" s="17">
        <v>4430000</v>
      </c>
      <c r="H76" s="17">
        <v>3810000</v>
      </c>
      <c r="I76" s="17" t="str">
        <f>IFERROR(VLOOKUP(B76,#REF!,9,FALSE),"")</f>
        <v/>
      </c>
      <c r="J76" s="17">
        <v>6050000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6050000</v>
      </c>
      <c r="Q76" s="17">
        <v>0</v>
      </c>
      <c r="R76" s="19">
        <v>10480000</v>
      </c>
      <c r="S76" s="20">
        <v>598.9</v>
      </c>
      <c r="T76" s="21">
        <v>16.3</v>
      </c>
      <c r="U76" s="19">
        <v>17500</v>
      </c>
      <c r="V76" s="17">
        <v>643655</v>
      </c>
      <c r="W76" s="22">
        <v>36.799999999999997</v>
      </c>
      <c r="X76" s="23">
        <f t="shared" si="5"/>
        <v>150</v>
      </c>
      <c r="Y76" s="17">
        <v>0</v>
      </c>
      <c r="Z76" s="17">
        <v>2023392</v>
      </c>
      <c r="AA76" s="17">
        <v>3769502</v>
      </c>
      <c r="AB76" s="17">
        <v>3590960</v>
      </c>
      <c r="AC76" s="15" t="s">
        <v>37</v>
      </c>
    </row>
    <row r="77" spans="1:29">
      <c r="A77" s="13" t="str">
        <f t="shared" si="3"/>
        <v>OverStock</v>
      </c>
      <c r="B77" s="14" t="s">
        <v>162</v>
      </c>
      <c r="C77" s="15" t="s">
        <v>60</v>
      </c>
      <c r="D77" s="16">
        <f>IFERROR(VLOOKUP(B77,#REF!,3,FALSE),0)</f>
        <v>0</v>
      </c>
      <c r="E77" s="18">
        <f t="shared" si="4"/>
        <v>34.700000000000003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130000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130000</v>
      </c>
      <c r="Q77" s="17">
        <v>0</v>
      </c>
      <c r="R77" s="19">
        <v>130000</v>
      </c>
      <c r="S77" s="20">
        <v>34.700000000000003</v>
      </c>
      <c r="T77" s="21" t="s">
        <v>35</v>
      </c>
      <c r="U77" s="19">
        <v>3750</v>
      </c>
      <c r="V77" s="17" t="s">
        <v>35</v>
      </c>
      <c r="W77" s="22" t="s">
        <v>36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>
      <c r="A78" s="13" t="str">
        <f t="shared" si="3"/>
        <v>Normal</v>
      </c>
      <c r="B78" s="14" t="s">
        <v>66</v>
      </c>
      <c r="C78" s="15" t="s">
        <v>60</v>
      </c>
      <c r="D78" s="16">
        <f>IFERROR(VLOOKUP(B78,#REF!,3,FALSE),0)</f>
        <v>0</v>
      </c>
      <c r="E78" s="18">
        <f t="shared" si="4"/>
        <v>0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0</v>
      </c>
      <c r="S78" s="20">
        <v>0</v>
      </c>
      <c r="T78" s="21" t="s">
        <v>35</v>
      </c>
      <c r="U78" s="19">
        <v>1250</v>
      </c>
      <c r="V78" s="17" t="s">
        <v>35</v>
      </c>
      <c r="W78" s="22" t="s">
        <v>36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13" t="str">
        <f t="shared" si="3"/>
        <v>Normal</v>
      </c>
      <c r="B79" s="14" t="s">
        <v>163</v>
      </c>
      <c r="C79" s="15" t="s">
        <v>60</v>
      </c>
      <c r="D79" s="16">
        <f>IFERROR(VLOOKUP(B79,#REF!,3,FALSE),0)</f>
        <v>0</v>
      </c>
      <c r="E79" s="18">
        <f t="shared" si="4"/>
        <v>24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30000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30000</v>
      </c>
      <c r="Q79" s="17">
        <v>0</v>
      </c>
      <c r="R79" s="19">
        <v>30000</v>
      </c>
      <c r="S79" s="20">
        <v>24</v>
      </c>
      <c r="T79" s="21">
        <v>7.5</v>
      </c>
      <c r="U79" s="19">
        <v>1250</v>
      </c>
      <c r="V79" s="17">
        <v>4019</v>
      </c>
      <c r="W79" s="22">
        <v>3.2</v>
      </c>
      <c r="X79" s="23">
        <f t="shared" si="5"/>
        <v>150</v>
      </c>
      <c r="Y79" s="17">
        <v>0</v>
      </c>
      <c r="Z79" s="17">
        <v>36169</v>
      </c>
      <c r="AA79" s="17">
        <v>0</v>
      </c>
      <c r="AB79" s="17">
        <v>0</v>
      </c>
      <c r="AC79" s="15" t="s">
        <v>37</v>
      </c>
    </row>
    <row r="80" spans="1:29">
      <c r="A80" s="13" t="str">
        <f t="shared" si="3"/>
        <v>ZeroZero</v>
      </c>
      <c r="B80" s="14" t="s">
        <v>164</v>
      </c>
      <c r="C80" s="15" t="s">
        <v>60</v>
      </c>
      <c r="D80" s="16">
        <f>IFERROR(VLOOKUP(B80,#REF!,3,FALSE),0)</f>
        <v>0</v>
      </c>
      <c r="E80" s="18" t="str">
        <f t="shared" si="4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20000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20000</v>
      </c>
      <c r="Q80" s="17">
        <v>0</v>
      </c>
      <c r="R80" s="19">
        <v>20000</v>
      </c>
      <c r="S80" s="20" t="s">
        <v>35</v>
      </c>
      <c r="T80" s="21" t="s">
        <v>35</v>
      </c>
      <c r="U80" s="19">
        <v>0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None</v>
      </c>
      <c r="B81" s="14" t="s">
        <v>165</v>
      </c>
      <c r="C81" s="15" t="s">
        <v>60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 t="s">
        <v>35</v>
      </c>
      <c r="T81" s="21" t="s">
        <v>35</v>
      </c>
      <c r="U81" s="19">
        <v>0</v>
      </c>
      <c r="V81" s="17" t="s">
        <v>35</v>
      </c>
      <c r="W81" s="22" t="s">
        <v>36</v>
      </c>
      <c r="X81" s="23" t="str">
        <f t="shared" si="5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3"/>
        <v>Normal</v>
      </c>
      <c r="B82" s="14" t="s">
        <v>166</v>
      </c>
      <c r="C82" s="15" t="s">
        <v>60</v>
      </c>
      <c r="D82" s="16">
        <f>IFERROR(VLOOKUP(B82,#REF!,3,FALSE),0)</f>
        <v>0</v>
      </c>
      <c r="E82" s="18">
        <f t="shared" si="4"/>
        <v>0.8</v>
      </c>
      <c r="F82" s="16" t="str">
        <f>IFERROR(VLOOKUP(B82,#REF!,6,FALSE),"")</f>
        <v/>
      </c>
      <c r="G82" s="17">
        <v>3240000</v>
      </c>
      <c r="H82" s="17">
        <v>3240000</v>
      </c>
      <c r="I82" s="17" t="str">
        <f>IFERROR(VLOOKUP(B82,#REF!,9,FALSE),"")</f>
        <v/>
      </c>
      <c r="J82" s="17">
        <v>160000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160000</v>
      </c>
      <c r="Q82" s="17">
        <v>0</v>
      </c>
      <c r="R82" s="19">
        <v>3400000</v>
      </c>
      <c r="S82" s="20">
        <v>16.600000000000001</v>
      </c>
      <c r="T82" s="21">
        <v>13.2</v>
      </c>
      <c r="U82" s="19">
        <v>205000</v>
      </c>
      <c r="V82" s="17">
        <v>257655</v>
      </c>
      <c r="W82" s="22">
        <v>1.3</v>
      </c>
      <c r="X82" s="23">
        <f t="shared" si="5"/>
        <v>100</v>
      </c>
      <c r="Y82" s="17">
        <v>331096</v>
      </c>
      <c r="Z82" s="17">
        <v>1532791</v>
      </c>
      <c r="AA82" s="17">
        <v>764171</v>
      </c>
      <c r="AB82" s="17">
        <v>577497</v>
      </c>
      <c r="AC82" s="15" t="s">
        <v>37</v>
      </c>
    </row>
    <row r="83" spans="1:29">
      <c r="A83" s="13" t="str">
        <f t="shared" si="3"/>
        <v>ZeroZero</v>
      </c>
      <c r="B83" s="14" t="s">
        <v>332</v>
      </c>
      <c r="C83" s="15" t="s">
        <v>308</v>
      </c>
      <c r="D83" s="16">
        <f>IFERROR(VLOOKUP(B83,#REF!,3,FALSE),0)</f>
        <v>0</v>
      </c>
      <c r="E83" s="18" t="str">
        <f t="shared" si="4"/>
        <v>前八週無拉料</v>
      </c>
      <c r="F83" s="16" t="str">
        <f>IFERROR(VLOOKUP(B83,#REF!,6,FALSE),"")</f>
        <v/>
      </c>
      <c r="G83" s="17">
        <v>4000</v>
      </c>
      <c r="H83" s="17">
        <v>4000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4000</v>
      </c>
      <c r="S83" s="20" t="s">
        <v>35</v>
      </c>
      <c r="T83" s="21" t="s">
        <v>35</v>
      </c>
      <c r="U83" s="19">
        <v>0</v>
      </c>
      <c r="V83" s="17" t="s">
        <v>35</v>
      </c>
      <c r="W83" s="22" t="s">
        <v>36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3"/>
        <v>Normal</v>
      </c>
      <c r="B84" s="14" t="s">
        <v>333</v>
      </c>
      <c r="C84" s="15" t="s">
        <v>308</v>
      </c>
      <c r="D84" s="16">
        <f>IFERROR(VLOOKUP(B84,#REF!,3,FALSE),0)</f>
        <v>0</v>
      </c>
      <c r="E84" s="18">
        <f t="shared" si="4"/>
        <v>0</v>
      </c>
      <c r="F84" s="16" t="str">
        <f>IFERROR(VLOOKUP(B84,#REF!,6,FALSE),"")</f>
        <v/>
      </c>
      <c r="G84" s="17">
        <v>4000</v>
      </c>
      <c r="H84" s="17">
        <v>4000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4000</v>
      </c>
      <c r="S84" s="20">
        <v>8</v>
      </c>
      <c r="T84" s="21" t="s">
        <v>35</v>
      </c>
      <c r="U84" s="19">
        <v>500</v>
      </c>
      <c r="V84" s="17" t="s">
        <v>35</v>
      </c>
      <c r="W84" s="22" t="s">
        <v>36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>
      <c r="A85" s="13" t="str">
        <f t="shared" si="3"/>
        <v>None</v>
      </c>
      <c r="B85" s="14" t="s">
        <v>167</v>
      </c>
      <c r="C85" s="15" t="s">
        <v>57</v>
      </c>
      <c r="D85" s="16">
        <f>IFERROR(VLOOKUP(B85,#REF!,3,FALSE),0)</f>
        <v>0</v>
      </c>
      <c r="E85" s="18" t="str">
        <f t="shared" si="4"/>
        <v>前八週無拉料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0</v>
      </c>
      <c r="S85" s="20" t="s">
        <v>35</v>
      </c>
      <c r="T85" s="21" t="s">
        <v>35</v>
      </c>
      <c r="U85" s="19">
        <v>0</v>
      </c>
      <c r="V85" s="17" t="s">
        <v>35</v>
      </c>
      <c r="W85" s="22" t="s">
        <v>36</v>
      </c>
      <c r="X85" s="23" t="str">
        <f t="shared" si="5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37</v>
      </c>
    </row>
    <row r="86" spans="1:29">
      <c r="A86" s="13" t="str">
        <f t="shared" si="3"/>
        <v>OverStock</v>
      </c>
      <c r="B86" s="14" t="s">
        <v>168</v>
      </c>
      <c r="C86" s="15" t="s">
        <v>57</v>
      </c>
      <c r="D86" s="16">
        <f>IFERROR(VLOOKUP(B86,#REF!,3,FALSE),0)</f>
        <v>0</v>
      </c>
      <c r="E86" s="18">
        <f t="shared" si="4"/>
        <v>20.7</v>
      </c>
      <c r="F86" s="16" t="str">
        <f>IFERROR(VLOOKUP(B86,#REF!,6,FALSE),"")</f>
        <v/>
      </c>
      <c r="G86" s="17">
        <v>1430000</v>
      </c>
      <c r="H86" s="17">
        <v>1430000</v>
      </c>
      <c r="I86" s="17" t="str">
        <f>IFERROR(VLOOKUP(B86,#REF!,9,FALSE),"")</f>
        <v/>
      </c>
      <c r="J86" s="17">
        <v>976750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976750</v>
      </c>
      <c r="Q86" s="17">
        <v>0</v>
      </c>
      <c r="R86" s="19">
        <v>2406750</v>
      </c>
      <c r="S86" s="20">
        <v>50.9</v>
      </c>
      <c r="T86" s="21">
        <v>30.3</v>
      </c>
      <c r="U86" s="19">
        <v>47250</v>
      </c>
      <c r="V86" s="17">
        <v>79330</v>
      </c>
      <c r="W86" s="22">
        <v>1.7</v>
      </c>
      <c r="X86" s="23">
        <f t="shared" si="5"/>
        <v>100</v>
      </c>
      <c r="Y86" s="17">
        <v>0</v>
      </c>
      <c r="Z86" s="17">
        <v>495019</v>
      </c>
      <c r="AA86" s="17">
        <v>439299</v>
      </c>
      <c r="AB86" s="17">
        <v>152501</v>
      </c>
      <c r="AC86" s="15" t="s">
        <v>37</v>
      </c>
    </row>
    <row r="87" spans="1:29">
      <c r="A87" s="13" t="str">
        <f t="shared" si="3"/>
        <v>ZeroZero</v>
      </c>
      <c r="B87" s="14" t="s">
        <v>169</v>
      </c>
      <c r="C87" s="15" t="s">
        <v>57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2000</v>
      </c>
      <c r="H87" s="17">
        <v>2000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2000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>
      <c r="A88" s="13" t="str">
        <f t="shared" si="3"/>
        <v>ZeroZero</v>
      </c>
      <c r="B88" s="14" t="s">
        <v>170</v>
      </c>
      <c r="C88" s="15" t="s">
        <v>57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2000</v>
      </c>
      <c r="H88" s="17">
        <v>2000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2000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36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>
      <c r="A89" s="13" t="str">
        <f t="shared" si="3"/>
        <v>None</v>
      </c>
      <c r="B89" s="14" t="s">
        <v>171</v>
      </c>
      <c r="C89" s="15" t="s">
        <v>57</v>
      </c>
      <c r="D89" s="16">
        <f>IFERROR(VLOOKUP(B89,#REF!,3,FALSE),0)</f>
        <v>0</v>
      </c>
      <c r="E89" s="18" t="str">
        <f t="shared" si="4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 t="s">
        <v>35</v>
      </c>
      <c r="T89" s="21" t="s">
        <v>35</v>
      </c>
      <c r="U89" s="19">
        <v>0</v>
      </c>
      <c r="V89" s="17" t="s">
        <v>35</v>
      </c>
      <c r="W89" s="22" t="s">
        <v>36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>
      <c r="A90" s="13" t="str">
        <f t="shared" si="3"/>
        <v>Normal</v>
      </c>
      <c r="B90" s="14" t="s">
        <v>67</v>
      </c>
      <c r="C90" s="15" t="s">
        <v>34</v>
      </c>
      <c r="D90" s="16">
        <f>IFERROR(VLOOKUP(B90,#REF!,3,FALSE),0)</f>
        <v>0</v>
      </c>
      <c r="E90" s="18">
        <f t="shared" si="4"/>
        <v>2.1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18240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18240</v>
      </c>
      <c r="Q90" s="17">
        <v>0</v>
      </c>
      <c r="R90" s="19">
        <v>18240</v>
      </c>
      <c r="S90" s="20">
        <v>2.1</v>
      </c>
      <c r="T90" s="21" t="s">
        <v>35</v>
      </c>
      <c r="U90" s="19">
        <v>8740</v>
      </c>
      <c r="V90" s="17" t="s">
        <v>35</v>
      </c>
      <c r="W90" s="22" t="s">
        <v>36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37</v>
      </c>
    </row>
    <row r="91" spans="1:29">
      <c r="A91" s="13" t="str">
        <f t="shared" si="3"/>
        <v>FCST</v>
      </c>
      <c r="B91" s="14" t="s">
        <v>67</v>
      </c>
      <c r="C91" s="15" t="s">
        <v>34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 t="s">
        <v>35</v>
      </c>
      <c r="T91" s="21">
        <v>0</v>
      </c>
      <c r="U91" s="19">
        <v>0</v>
      </c>
      <c r="V91" s="17">
        <v>4650</v>
      </c>
      <c r="W91" s="22" t="s">
        <v>73</v>
      </c>
      <c r="X91" s="23" t="str">
        <f t="shared" si="5"/>
        <v>F</v>
      </c>
      <c r="Y91" s="17">
        <v>20478</v>
      </c>
      <c r="Z91" s="17">
        <v>21374</v>
      </c>
      <c r="AA91" s="17">
        <v>6149</v>
      </c>
      <c r="AB91" s="17">
        <v>0</v>
      </c>
      <c r="AC91" s="15" t="s">
        <v>37</v>
      </c>
    </row>
    <row r="92" spans="1:29">
      <c r="A92" s="13" t="str">
        <f t="shared" si="3"/>
        <v>ZeroZero</v>
      </c>
      <c r="B92" s="14" t="s">
        <v>334</v>
      </c>
      <c r="C92" s="15" t="s">
        <v>308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15000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15000</v>
      </c>
      <c r="Q92" s="17">
        <v>0</v>
      </c>
      <c r="R92" s="19">
        <v>15000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36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3"/>
        <v>ZeroZero</v>
      </c>
      <c r="B93" s="14" t="s">
        <v>335</v>
      </c>
      <c r="C93" s="15" t="s">
        <v>308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14000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14000</v>
      </c>
      <c r="Q93" s="17">
        <v>0</v>
      </c>
      <c r="R93" s="19">
        <v>14000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13" t="str">
        <f t="shared" si="3"/>
        <v>ZeroZero</v>
      </c>
      <c r="B94" s="14" t="s">
        <v>336</v>
      </c>
      <c r="C94" s="15" t="s">
        <v>308</v>
      </c>
      <c r="D94" s="16">
        <f>IFERROR(VLOOKUP(B94,#REF!,3,FALSE),0)</f>
        <v>0</v>
      </c>
      <c r="E94" s="18" t="str">
        <f t="shared" si="4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18000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18000</v>
      </c>
      <c r="Q94" s="17">
        <v>0</v>
      </c>
      <c r="R94" s="19">
        <v>18000</v>
      </c>
      <c r="S94" s="20" t="s">
        <v>35</v>
      </c>
      <c r="T94" s="21" t="s">
        <v>35</v>
      </c>
      <c r="U94" s="19">
        <v>0</v>
      </c>
      <c r="V94" s="17" t="s">
        <v>35</v>
      </c>
      <c r="W94" s="22" t="s">
        <v>36</v>
      </c>
      <c r="X94" s="23" t="str">
        <f t="shared" si="5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37</v>
      </c>
    </row>
    <row r="95" spans="1:29">
      <c r="A95" s="13" t="str">
        <f t="shared" si="3"/>
        <v>ZeroZero</v>
      </c>
      <c r="B95" s="14" t="s">
        <v>337</v>
      </c>
      <c r="C95" s="15" t="s">
        <v>308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18000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18000</v>
      </c>
      <c r="Q95" s="17">
        <v>0</v>
      </c>
      <c r="R95" s="19">
        <v>18000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ZeroZero</v>
      </c>
      <c r="B96" s="14" t="s">
        <v>338</v>
      </c>
      <c r="C96" s="15" t="s">
        <v>308</v>
      </c>
      <c r="D96" s="16">
        <f>IFERROR(VLOOKUP(B96,#REF!,3,FALSE),0)</f>
        <v>0</v>
      </c>
      <c r="E96" s="18" t="str">
        <f t="shared" si="4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16000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16000</v>
      </c>
      <c r="Q96" s="17">
        <v>0</v>
      </c>
      <c r="R96" s="19">
        <v>16000</v>
      </c>
      <c r="S96" s="20" t="s">
        <v>35</v>
      </c>
      <c r="T96" s="21" t="s">
        <v>35</v>
      </c>
      <c r="U96" s="19">
        <v>0</v>
      </c>
      <c r="V96" s="17" t="s">
        <v>35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>
      <c r="A97" s="13" t="str">
        <f t="shared" si="3"/>
        <v>ZeroZero</v>
      </c>
      <c r="B97" s="14" t="s">
        <v>339</v>
      </c>
      <c r="C97" s="15" t="s">
        <v>308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18000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18000</v>
      </c>
      <c r="Q97" s="17">
        <v>0</v>
      </c>
      <c r="R97" s="19">
        <v>18000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13" t="str">
        <f t="shared" si="3"/>
        <v>Normal</v>
      </c>
      <c r="B98" s="14" t="s">
        <v>340</v>
      </c>
      <c r="C98" s="15" t="s">
        <v>308</v>
      </c>
      <c r="D98" s="16">
        <f>IFERROR(VLOOKUP(B98,#REF!,3,FALSE),0)</f>
        <v>0</v>
      </c>
      <c r="E98" s="18">
        <f t="shared" si="4"/>
        <v>8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20000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20000</v>
      </c>
      <c r="Q98" s="17">
        <v>0</v>
      </c>
      <c r="R98" s="19">
        <v>20000</v>
      </c>
      <c r="S98" s="20">
        <v>8</v>
      </c>
      <c r="T98" s="21" t="s">
        <v>35</v>
      </c>
      <c r="U98" s="19">
        <v>2500</v>
      </c>
      <c r="V98" s="17" t="s">
        <v>35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13" t="str">
        <f t="shared" si="3"/>
        <v>Normal</v>
      </c>
      <c r="B99" s="14" t="s">
        <v>341</v>
      </c>
      <c r="C99" s="15" t="s">
        <v>308</v>
      </c>
      <c r="D99" s="16">
        <f>IFERROR(VLOOKUP(B99,#REF!,3,FALSE),0)</f>
        <v>0</v>
      </c>
      <c r="E99" s="18">
        <f t="shared" si="4"/>
        <v>1.2</v>
      </c>
      <c r="F99" s="16" t="str">
        <f>IFERROR(VLOOKUP(B99,#REF!,6,FALSE),"")</f>
        <v/>
      </c>
      <c r="G99" s="17">
        <v>130000</v>
      </c>
      <c r="H99" s="17">
        <v>90000</v>
      </c>
      <c r="I99" s="17" t="str">
        <f>IFERROR(VLOOKUP(B99,#REF!,9,FALSE),"")</f>
        <v/>
      </c>
      <c r="J99" s="17">
        <v>40000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40000</v>
      </c>
      <c r="Q99" s="17">
        <v>0</v>
      </c>
      <c r="R99" s="19">
        <v>170000</v>
      </c>
      <c r="S99" s="20">
        <v>5.2</v>
      </c>
      <c r="T99" s="21" t="s">
        <v>35</v>
      </c>
      <c r="U99" s="19">
        <v>32500</v>
      </c>
      <c r="V99" s="17" t="s">
        <v>35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Normal</v>
      </c>
      <c r="B100" s="14" t="s">
        <v>342</v>
      </c>
      <c r="C100" s="15" t="s">
        <v>308</v>
      </c>
      <c r="D100" s="16">
        <f>IFERROR(VLOOKUP(B100,#REF!,3,FALSE),0)</f>
        <v>0</v>
      </c>
      <c r="E100" s="18">
        <f t="shared" si="4"/>
        <v>0</v>
      </c>
      <c r="F100" s="16" t="str">
        <f>IFERROR(VLOOKUP(B100,#REF!,6,FALSE),"")</f>
        <v/>
      </c>
      <c r="G100" s="17">
        <v>70000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70000</v>
      </c>
      <c r="S100" s="20">
        <v>4</v>
      </c>
      <c r="T100" s="21" t="s">
        <v>35</v>
      </c>
      <c r="U100" s="19">
        <v>17500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3"/>
        <v>OverStock</v>
      </c>
      <c r="B101" s="14" t="s">
        <v>343</v>
      </c>
      <c r="C101" s="15" t="s">
        <v>308</v>
      </c>
      <c r="D101" s="16">
        <f>IFERROR(VLOOKUP(B101,#REF!,3,FALSE),0)</f>
        <v>0</v>
      </c>
      <c r="E101" s="18">
        <f t="shared" si="4"/>
        <v>35.200000000000003</v>
      </c>
      <c r="F101" s="16" t="str">
        <f>IFERROR(VLOOKUP(B101,#REF!,6,FALSE),"")</f>
        <v/>
      </c>
      <c r="G101" s="17">
        <v>570000</v>
      </c>
      <c r="H101" s="17">
        <v>570000</v>
      </c>
      <c r="I101" s="17" t="str">
        <f>IFERROR(VLOOKUP(B101,#REF!,9,FALSE),"")</f>
        <v/>
      </c>
      <c r="J101" s="17">
        <v>660000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660000</v>
      </c>
      <c r="Q101" s="17">
        <v>0</v>
      </c>
      <c r="R101" s="19">
        <v>1230000</v>
      </c>
      <c r="S101" s="20">
        <v>65.599999999999994</v>
      </c>
      <c r="T101" s="21" t="s">
        <v>35</v>
      </c>
      <c r="U101" s="19">
        <v>18750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13" t="str">
        <f t="shared" si="3"/>
        <v>Normal</v>
      </c>
      <c r="B102" s="14" t="s">
        <v>344</v>
      </c>
      <c r="C102" s="15" t="s">
        <v>308</v>
      </c>
      <c r="D102" s="16">
        <f>IFERROR(VLOOKUP(B102,#REF!,3,FALSE),0)</f>
        <v>0</v>
      </c>
      <c r="E102" s="18">
        <f t="shared" si="4"/>
        <v>8.3000000000000007</v>
      </c>
      <c r="F102" s="16" t="str">
        <f>IFERROR(VLOOKUP(B102,#REF!,6,FALSE),"")</f>
        <v/>
      </c>
      <c r="G102" s="17">
        <v>950000</v>
      </c>
      <c r="H102" s="17">
        <v>0</v>
      </c>
      <c r="I102" s="17" t="str">
        <f>IFERROR(VLOOKUP(B102,#REF!,9,FALSE),"")</f>
        <v/>
      </c>
      <c r="J102" s="17">
        <v>1240000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1240000</v>
      </c>
      <c r="Q102" s="17">
        <v>0</v>
      </c>
      <c r="R102" s="19">
        <v>2190000</v>
      </c>
      <c r="S102" s="20">
        <v>14.6</v>
      </c>
      <c r="T102" s="21" t="s">
        <v>35</v>
      </c>
      <c r="U102" s="19">
        <v>150000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13" t="str">
        <f t="shared" si="3"/>
        <v>ZeroZero</v>
      </c>
      <c r="B103" s="14" t="s">
        <v>345</v>
      </c>
      <c r="C103" s="15" t="s">
        <v>308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63000</v>
      </c>
      <c r="H103" s="17">
        <v>63000</v>
      </c>
      <c r="I103" s="17" t="str">
        <f>IFERROR(VLOOKUP(B103,#REF!,9,FALSE),"")</f>
        <v/>
      </c>
      <c r="J103" s="17">
        <v>63000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63000</v>
      </c>
      <c r="Q103" s="17">
        <v>0</v>
      </c>
      <c r="R103" s="19">
        <v>126000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36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>
      <c r="A104" s="13" t="str">
        <f t="shared" si="3"/>
        <v>ZeroZero</v>
      </c>
      <c r="B104" s="14" t="s">
        <v>346</v>
      </c>
      <c r="C104" s="15" t="s">
        <v>308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400000</v>
      </c>
      <c r="H104" s="17">
        <v>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400000</v>
      </c>
      <c r="S104" s="20" t="s">
        <v>35</v>
      </c>
      <c r="T104" s="21" t="s">
        <v>35</v>
      </c>
      <c r="U104" s="19">
        <v>0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>
      <c r="A105" s="13" t="str">
        <f t="shared" si="3"/>
        <v>ZeroZero</v>
      </c>
      <c r="B105" s="14" t="s">
        <v>347</v>
      </c>
      <c r="C105" s="15" t="s">
        <v>308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70000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70000</v>
      </c>
      <c r="Q105" s="17">
        <v>0</v>
      </c>
      <c r="R105" s="19">
        <v>70000</v>
      </c>
      <c r="S105" s="20" t="s">
        <v>35</v>
      </c>
      <c r="T105" s="21" t="s">
        <v>35</v>
      </c>
      <c r="U105" s="19">
        <v>0</v>
      </c>
      <c r="V105" s="17" t="s">
        <v>35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>
      <c r="A106" s="13" t="str">
        <f t="shared" si="3"/>
        <v>ZeroZero</v>
      </c>
      <c r="B106" s="14" t="s">
        <v>348</v>
      </c>
      <c r="C106" s="15" t="s">
        <v>308</v>
      </c>
      <c r="D106" s="16">
        <f>IFERROR(VLOOKUP(B106,#REF!,3,FALSE),0)</f>
        <v>0</v>
      </c>
      <c r="E106" s="18" t="str">
        <f t="shared" si="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25000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25000</v>
      </c>
      <c r="Q106" s="17">
        <v>0</v>
      </c>
      <c r="R106" s="19">
        <v>25000</v>
      </c>
      <c r="S106" s="20" t="s">
        <v>35</v>
      </c>
      <c r="T106" s="21" t="s">
        <v>35</v>
      </c>
      <c r="U106" s="19">
        <v>0</v>
      </c>
      <c r="V106" s="17" t="s">
        <v>35</v>
      </c>
      <c r="W106" s="22" t="s">
        <v>36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3"/>
        <v>ZeroZero</v>
      </c>
      <c r="B107" s="14" t="s">
        <v>349</v>
      </c>
      <c r="C107" s="15" t="s">
        <v>308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120000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120000</v>
      </c>
      <c r="Q107" s="17">
        <v>0</v>
      </c>
      <c r="R107" s="19">
        <v>120000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>
      <c r="A108" s="13" t="str">
        <f t="shared" si="3"/>
        <v>ZeroZero</v>
      </c>
      <c r="B108" s="14" t="s">
        <v>350</v>
      </c>
      <c r="C108" s="15" t="s">
        <v>308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860000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860000</v>
      </c>
      <c r="S108" s="20" t="s">
        <v>35</v>
      </c>
      <c r="T108" s="21" t="s">
        <v>35</v>
      </c>
      <c r="U108" s="19">
        <v>0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13" t="str">
        <f t="shared" si="3"/>
        <v>ZeroZero</v>
      </c>
      <c r="B109" s="14" t="s">
        <v>351</v>
      </c>
      <c r="C109" s="15" t="s">
        <v>308</v>
      </c>
      <c r="D109" s="16">
        <f>IFERROR(VLOOKUP(B109,#REF!,3,FALSE),0)</f>
        <v>0</v>
      </c>
      <c r="E109" s="18" t="str">
        <f t="shared" si="4"/>
        <v>前八週無拉料</v>
      </c>
      <c r="F109" s="16" t="str">
        <f>IFERROR(VLOOKUP(B109,#REF!,6,FALSE),"")</f>
        <v/>
      </c>
      <c r="G109" s="17">
        <v>5000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5000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3"/>
        <v>Normal</v>
      </c>
      <c r="B110" s="14" t="s">
        <v>352</v>
      </c>
      <c r="C110" s="15" t="s">
        <v>308</v>
      </c>
      <c r="D110" s="16">
        <f>IFERROR(VLOOKUP(B110,#REF!,3,FALSE),0)</f>
        <v>0</v>
      </c>
      <c r="E110" s="18">
        <f t="shared" si="4"/>
        <v>0</v>
      </c>
      <c r="F110" s="16" t="str">
        <f>IFERROR(VLOOKUP(B110,#REF!,6,FALSE),"")</f>
        <v/>
      </c>
      <c r="G110" s="17">
        <v>60000</v>
      </c>
      <c r="H110" s="17">
        <v>60000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60000</v>
      </c>
      <c r="S110" s="20">
        <v>0.9</v>
      </c>
      <c r="T110" s="21" t="s">
        <v>35</v>
      </c>
      <c r="U110" s="19">
        <v>63750</v>
      </c>
      <c r="V110" s="17" t="s">
        <v>35</v>
      </c>
      <c r="W110" s="22" t="s">
        <v>36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>
      <c r="A111" s="13" t="str">
        <f t="shared" si="3"/>
        <v>Normal</v>
      </c>
      <c r="B111" s="14" t="s">
        <v>353</v>
      </c>
      <c r="C111" s="15" t="s">
        <v>308</v>
      </c>
      <c r="D111" s="16">
        <f>IFERROR(VLOOKUP(B111,#REF!,3,FALSE),0)</f>
        <v>0</v>
      </c>
      <c r="E111" s="18">
        <f t="shared" si="4"/>
        <v>0</v>
      </c>
      <c r="F111" s="16" t="str">
        <f>IFERROR(VLOOKUP(B111,#REF!,6,FALSE),"")</f>
        <v/>
      </c>
      <c r="G111" s="17">
        <v>130000</v>
      </c>
      <c r="H111" s="17">
        <v>120000</v>
      </c>
      <c r="I111" s="17" t="str">
        <f>IFERROR(VLOOKUP(B111,#REF!,9,FALSE),"")</f>
        <v/>
      </c>
      <c r="J111" s="17">
        <v>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0</v>
      </c>
      <c r="R111" s="19">
        <v>130000</v>
      </c>
      <c r="S111" s="20">
        <v>4</v>
      </c>
      <c r="T111" s="21" t="s">
        <v>35</v>
      </c>
      <c r="U111" s="19">
        <v>32500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>
      <c r="A112" s="13" t="str">
        <f t="shared" si="3"/>
        <v>ZeroZero</v>
      </c>
      <c r="B112" s="14" t="s">
        <v>354</v>
      </c>
      <c r="C112" s="15" t="s">
        <v>308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10000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10000</v>
      </c>
      <c r="Q112" s="17">
        <v>0</v>
      </c>
      <c r="R112" s="19">
        <v>10000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13" t="str">
        <f t="shared" si="3"/>
        <v>ZeroZero</v>
      </c>
      <c r="B113" s="14" t="s">
        <v>355</v>
      </c>
      <c r="C113" s="15" t="s">
        <v>308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15000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15000</v>
      </c>
      <c r="Q113" s="17">
        <v>0</v>
      </c>
      <c r="R113" s="19">
        <v>15000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>
      <c r="A114" s="13" t="str">
        <f t="shared" si="3"/>
        <v>ZeroZero</v>
      </c>
      <c r="B114" s="14" t="s">
        <v>172</v>
      </c>
      <c r="C114" s="15" t="s">
        <v>57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60000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60000</v>
      </c>
      <c r="Q114" s="17">
        <v>0</v>
      </c>
      <c r="R114" s="19">
        <v>60000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>
      <c r="A115" s="13" t="str">
        <f t="shared" si="3"/>
        <v>Normal</v>
      </c>
      <c r="B115" s="14" t="s">
        <v>68</v>
      </c>
      <c r="C115" s="15" t="s">
        <v>57</v>
      </c>
      <c r="D115" s="16">
        <f>IFERROR(VLOOKUP(B115,#REF!,3,FALSE),0)</f>
        <v>0</v>
      </c>
      <c r="E115" s="18">
        <f t="shared" si="4"/>
        <v>0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>
        <v>0</v>
      </c>
      <c r="T115" s="21" t="s">
        <v>35</v>
      </c>
      <c r="U115" s="19">
        <v>768000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FCST</v>
      </c>
      <c r="B116" s="14" t="s">
        <v>68</v>
      </c>
      <c r="C116" s="15" t="s">
        <v>57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2000000</v>
      </c>
      <c r="H116" s="17">
        <v>2000000</v>
      </c>
      <c r="I116" s="17" t="str">
        <f>IFERROR(VLOOKUP(B116,#REF!,9,FALSE),"")</f>
        <v/>
      </c>
      <c r="J116" s="17">
        <v>3130000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3130000</v>
      </c>
      <c r="R116" s="19">
        <v>5130000</v>
      </c>
      <c r="S116" s="20" t="s">
        <v>35</v>
      </c>
      <c r="T116" s="21">
        <v>8.9</v>
      </c>
      <c r="U116" s="19">
        <v>0</v>
      </c>
      <c r="V116" s="17">
        <v>579623</v>
      </c>
      <c r="W116" s="22" t="s">
        <v>73</v>
      </c>
      <c r="X116" s="23" t="str">
        <f t="shared" si="5"/>
        <v>F</v>
      </c>
      <c r="Y116" s="17">
        <v>401522</v>
      </c>
      <c r="Z116" s="17">
        <v>2644183</v>
      </c>
      <c r="AA116" s="17">
        <v>2572422</v>
      </c>
      <c r="AB116" s="17">
        <v>2393024</v>
      </c>
      <c r="AC116" s="15" t="s">
        <v>37</v>
      </c>
    </row>
    <row r="117" spans="1:29">
      <c r="A117" s="13" t="str">
        <f t="shared" si="3"/>
        <v>ZeroZero</v>
      </c>
      <c r="B117" s="14" t="s">
        <v>173</v>
      </c>
      <c r="C117" s="15" t="s">
        <v>57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48000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48000</v>
      </c>
      <c r="Q117" s="17">
        <v>0</v>
      </c>
      <c r="R117" s="19">
        <v>48000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ZeroZero</v>
      </c>
      <c r="B118" s="14" t="s">
        <v>174</v>
      </c>
      <c r="C118" s="15" t="s">
        <v>57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4000</v>
      </c>
      <c r="Q118" s="17">
        <v>0</v>
      </c>
      <c r="R118" s="19">
        <v>4000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36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>
      <c r="A119" s="13" t="str">
        <f t="shared" si="3"/>
        <v>OverStock</v>
      </c>
      <c r="B119" s="38" t="s">
        <v>356</v>
      </c>
      <c r="C119" s="15" t="s">
        <v>45</v>
      </c>
      <c r="D119" s="16">
        <f>IFERROR(VLOOKUP(B119,#REF!,3,FALSE),0)</f>
        <v>0</v>
      </c>
      <c r="E119" s="18">
        <f t="shared" si="4"/>
        <v>5.2</v>
      </c>
      <c r="F119" s="16" t="str">
        <f>IFERROR(VLOOKUP(B119,#REF!,6,FALSE),"")</f>
        <v/>
      </c>
      <c r="G119" s="17">
        <v>1197500</v>
      </c>
      <c r="H119" s="17">
        <v>772500</v>
      </c>
      <c r="I119" s="17" t="str">
        <f>IFERROR(VLOOKUP(B119,#REF!,9,FALSE),"")</f>
        <v/>
      </c>
      <c r="J119" s="17">
        <v>207500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207500</v>
      </c>
      <c r="Q119" s="17">
        <v>0</v>
      </c>
      <c r="R119" s="19">
        <v>1405000</v>
      </c>
      <c r="S119" s="20">
        <v>35.1</v>
      </c>
      <c r="T119" s="21" t="s">
        <v>35</v>
      </c>
      <c r="U119" s="19">
        <v>40000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FCST</v>
      </c>
      <c r="B120" s="38" t="s">
        <v>69</v>
      </c>
      <c r="C120" s="15" t="s">
        <v>45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>
        <v>0</v>
      </c>
      <c r="U120" s="19">
        <v>0</v>
      </c>
      <c r="V120" s="17">
        <v>102459</v>
      </c>
      <c r="W120" s="22" t="s">
        <v>73</v>
      </c>
      <c r="X120" s="23" t="str">
        <f t="shared" si="5"/>
        <v>F</v>
      </c>
      <c r="Y120" s="17">
        <v>191934</v>
      </c>
      <c r="Z120" s="17">
        <v>329720</v>
      </c>
      <c r="AA120" s="17">
        <v>400478</v>
      </c>
      <c r="AB120" s="17">
        <v>249968</v>
      </c>
      <c r="AC120" s="15" t="s">
        <v>37</v>
      </c>
    </row>
    <row r="121" spans="1:29">
      <c r="A121" s="13" t="str">
        <f t="shared" si="3"/>
        <v>OverStock</v>
      </c>
      <c r="B121" s="24" t="s">
        <v>70</v>
      </c>
      <c r="C121" s="15" t="s">
        <v>45</v>
      </c>
      <c r="D121" s="16">
        <f>IFERROR(VLOOKUP(B121,#REF!,3,FALSE),0)</f>
        <v>0</v>
      </c>
      <c r="E121" s="18">
        <f t="shared" si="4"/>
        <v>37.299999999999997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42000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42000</v>
      </c>
      <c r="Q121" s="17">
        <v>0</v>
      </c>
      <c r="R121" s="19">
        <v>42000</v>
      </c>
      <c r="S121" s="20">
        <v>37.299999999999997</v>
      </c>
      <c r="T121" s="21" t="s">
        <v>35</v>
      </c>
      <c r="U121" s="19">
        <v>1125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13" t="str">
        <f t="shared" si="3"/>
        <v>ZeroZero</v>
      </c>
      <c r="B122" s="25" t="s">
        <v>71</v>
      </c>
      <c r="C122" s="15" t="s">
        <v>45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5000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5000</v>
      </c>
      <c r="Q122" s="17">
        <v>0</v>
      </c>
      <c r="R122" s="19">
        <v>5000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13" t="str">
        <f t="shared" si="3"/>
        <v>FCST</v>
      </c>
      <c r="B123" s="14" t="s">
        <v>72</v>
      </c>
      <c r="C123" s="15" t="s">
        <v>45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50000</v>
      </c>
      <c r="H123" s="17">
        <v>50000</v>
      </c>
      <c r="I123" s="17" t="str">
        <f>IFERROR(VLOOKUP(B123,#REF!,9,FALSE),"")</f>
        <v/>
      </c>
      <c r="J123" s="17">
        <v>50000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50000</v>
      </c>
      <c r="Q123" s="17">
        <v>0</v>
      </c>
      <c r="R123" s="19">
        <v>100000</v>
      </c>
      <c r="S123" s="20" t="s">
        <v>35</v>
      </c>
      <c r="T123" s="21">
        <v>38.9</v>
      </c>
      <c r="U123" s="19">
        <v>0</v>
      </c>
      <c r="V123" s="17">
        <v>2574</v>
      </c>
      <c r="W123" s="22" t="s">
        <v>73</v>
      </c>
      <c r="X123" s="23" t="str">
        <f t="shared" si="5"/>
        <v>F</v>
      </c>
      <c r="Y123" s="17">
        <v>9673</v>
      </c>
      <c r="Z123" s="17">
        <v>5839</v>
      </c>
      <c r="AA123" s="17">
        <v>7656</v>
      </c>
      <c r="AB123" s="17">
        <v>0</v>
      </c>
      <c r="AC123" s="15" t="s">
        <v>37</v>
      </c>
    </row>
    <row r="124" spans="1:29">
      <c r="A124" s="13" t="str">
        <f t="shared" si="3"/>
        <v>ZeroZero</v>
      </c>
      <c r="B124" s="14" t="s">
        <v>44</v>
      </c>
      <c r="C124" s="15" t="s">
        <v>45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5000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5000</v>
      </c>
      <c r="Q124" s="17">
        <v>0</v>
      </c>
      <c r="R124" s="19">
        <v>5000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3"/>
        <v>ZeroZero</v>
      </c>
      <c r="B125" s="14" t="s">
        <v>175</v>
      </c>
      <c r="C125" s="15" t="s">
        <v>176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4000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4000</v>
      </c>
      <c r="Q125" s="17">
        <v>0</v>
      </c>
      <c r="R125" s="19">
        <v>4000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Normal</v>
      </c>
      <c r="B126" s="14" t="s">
        <v>177</v>
      </c>
      <c r="C126" s="15" t="s">
        <v>176</v>
      </c>
      <c r="D126" s="16">
        <f>IFERROR(VLOOKUP(B126,#REF!,3,FALSE),0)</f>
        <v>0</v>
      </c>
      <c r="E126" s="18">
        <f t="shared" si="4"/>
        <v>4.8</v>
      </c>
      <c r="F126" s="16" t="str">
        <f>IFERROR(VLOOKUP(B126,#REF!,6,FALSE),"")</f>
        <v/>
      </c>
      <c r="G126" s="17">
        <v>39000</v>
      </c>
      <c r="H126" s="17">
        <v>20000</v>
      </c>
      <c r="I126" s="17" t="str">
        <f>IFERROR(VLOOKUP(B126,#REF!,9,FALSE),"")</f>
        <v/>
      </c>
      <c r="J126" s="17">
        <v>26400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26400</v>
      </c>
      <c r="Q126" s="17">
        <v>0</v>
      </c>
      <c r="R126" s="19">
        <v>65400</v>
      </c>
      <c r="S126" s="20">
        <v>11.9</v>
      </c>
      <c r="T126" s="21">
        <v>21.6</v>
      </c>
      <c r="U126" s="19">
        <v>5500</v>
      </c>
      <c r="V126" s="17">
        <v>3032</v>
      </c>
      <c r="W126" s="22">
        <v>0.6</v>
      </c>
      <c r="X126" s="23">
        <f t="shared" si="5"/>
        <v>100</v>
      </c>
      <c r="Y126" s="17">
        <v>86</v>
      </c>
      <c r="Z126" s="17">
        <v>0</v>
      </c>
      <c r="AA126" s="17">
        <v>36960</v>
      </c>
      <c r="AB126" s="17">
        <v>27840</v>
      </c>
      <c r="AC126" s="15" t="s">
        <v>37</v>
      </c>
    </row>
    <row r="127" spans="1:29">
      <c r="A127" s="13" t="str">
        <f t="shared" si="3"/>
        <v>OverStock</v>
      </c>
      <c r="B127" s="14" t="s">
        <v>178</v>
      </c>
      <c r="C127" s="15" t="s">
        <v>176</v>
      </c>
      <c r="D127" s="16">
        <f>IFERROR(VLOOKUP(B127,#REF!,3,FALSE),0)</f>
        <v>0</v>
      </c>
      <c r="E127" s="18">
        <f t="shared" si="4"/>
        <v>8</v>
      </c>
      <c r="F127" s="16" t="str">
        <f>IFERROR(VLOOKUP(B127,#REF!,6,FALSE),"")</f>
        <v/>
      </c>
      <c r="G127" s="17">
        <v>36000</v>
      </c>
      <c r="H127" s="17">
        <v>10000</v>
      </c>
      <c r="I127" s="17" t="str">
        <f>IFERROR(VLOOKUP(B127,#REF!,9,FALSE),"")</f>
        <v/>
      </c>
      <c r="J127" s="17">
        <v>10015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10015</v>
      </c>
      <c r="Q127" s="17">
        <v>0</v>
      </c>
      <c r="R127" s="19">
        <v>46015</v>
      </c>
      <c r="S127" s="20">
        <v>36.799999999999997</v>
      </c>
      <c r="T127" s="21">
        <v>30.4</v>
      </c>
      <c r="U127" s="19">
        <v>1250</v>
      </c>
      <c r="V127" s="17">
        <v>1516</v>
      </c>
      <c r="W127" s="22">
        <v>1.2</v>
      </c>
      <c r="X127" s="23">
        <f t="shared" si="5"/>
        <v>100</v>
      </c>
      <c r="Y127" s="17">
        <v>43</v>
      </c>
      <c r="Z127" s="17">
        <v>0</v>
      </c>
      <c r="AA127" s="17">
        <v>18480</v>
      </c>
      <c r="AB127" s="17">
        <v>13920</v>
      </c>
      <c r="AC127" s="15" t="s">
        <v>37</v>
      </c>
    </row>
    <row r="128" spans="1:29">
      <c r="A128" s="13" t="str">
        <f t="shared" si="3"/>
        <v>FCST</v>
      </c>
      <c r="B128" s="14" t="s">
        <v>179</v>
      </c>
      <c r="C128" s="15" t="s">
        <v>176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35</v>
      </c>
      <c r="T128" s="21">
        <v>0</v>
      </c>
      <c r="U128" s="19">
        <v>0</v>
      </c>
      <c r="V128" s="17">
        <v>2574</v>
      </c>
      <c r="W128" s="22" t="s">
        <v>73</v>
      </c>
      <c r="X128" s="23" t="str">
        <f t="shared" si="5"/>
        <v>F</v>
      </c>
      <c r="Y128" s="17">
        <v>9673</v>
      </c>
      <c r="Z128" s="17">
        <v>5839</v>
      </c>
      <c r="AA128" s="17">
        <v>7656</v>
      </c>
      <c r="AB128" s="17">
        <v>0</v>
      </c>
      <c r="AC128" s="15" t="s">
        <v>37</v>
      </c>
    </row>
    <row r="129" spans="1:29">
      <c r="A129" s="13" t="str">
        <f t="shared" si="3"/>
        <v>OverStock</v>
      </c>
      <c r="B129" s="14" t="s">
        <v>180</v>
      </c>
      <c r="C129" s="15" t="s">
        <v>176</v>
      </c>
      <c r="D129" s="16">
        <f>IFERROR(VLOOKUP(B129,#REF!,3,FALSE),0)</f>
        <v>0</v>
      </c>
      <c r="E129" s="18">
        <f t="shared" si="4"/>
        <v>44</v>
      </c>
      <c r="F129" s="16" t="str">
        <f>IFERROR(VLOOKUP(B129,#REF!,6,FALSE),"")</f>
        <v/>
      </c>
      <c r="G129" s="17">
        <v>60000</v>
      </c>
      <c r="H129" s="17">
        <v>60000</v>
      </c>
      <c r="I129" s="17" t="str">
        <f>IFERROR(VLOOKUP(B129,#REF!,9,FALSE),"")</f>
        <v/>
      </c>
      <c r="J129" s="17">
        <v>44000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44000</v>
      </c>
      <c r="Q129" s="17">
        <v>0</v>
      </c>
      <c r="R129" s="19">
        <v>104000</v>
      </c>
      <c r="S129" s="20">
        <v>104</v>
      </c>
      <c r="T129" s="21" t="s">
        <v>35</v>
      </c>
      <c r="U129" s="19">
        <v>1000</v>
      </c>
      <c r="V129" s="17" t="s">
        <v>35</v>
      </c>
      <c r="W129" s="22" t="s">
        <v>36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FCST</v>
      </c>
      <c r="B130" s="14" t="s">
        <v>181</v>
      </c>
      <c r="C130" s="15" t="s">
        <v>176</v>
      </c>
      <c r="D130" s="16">
        <f>IFERROR(VLOOKUP(B130,#REF!,3,FALSE),0)</f>
        <v>0</v>
      </c>
      <c r="E130" s="18" t="str">
        <f t="shared" si="4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0</v>
      </c>
      <c r="R130" s="19">
        <v>0</v>
      </c>
      <c r="S130" s="20" t="s">
        <v>35</v>
      </c>
      <c r="T130" s="21">
        <v>0</v>
      </c>
      <c r="U130" s="19">
        <v>0</v>
      </c>
      <c r="V130" s="17">
        <v>3325</v>
      </c>
      <c r="W130" s="22" t="s">
        <v>73</v>
      </c>
      <c r="X130" s="23" t="str">
        <f t="shared" si="5"/>
        <v>F</v>
      </c>
      <c r="Y130" s="17">
        <v>0</v>
      </c>
      <c r="Z130" s="17">
        <v>12125</v>
      </c>
      <c r="AA130" s="17">
        <v>36245</v>
      </c>
      <c r="AB130" s="17">
        <v>15649</v>
      </c>
      <c r="AC130" s="15" t="s">
        <v>37</v>
      </c>
    </row>
    <row r="131" spans="1:29">
      <c r="A131" s="13" t="str">
        <f t="shared" si="3"/>
        <v>OverStock</v>
      </c>
      <c r="B131" s="14" t="s">
        <v>182</v>
      </c>
      <c r="C131" s="15" t="s">
        <v>176</v>
      </c>
      <c r="D131" s="16">
        <f>IFERROR(VLOOKUP(B131,#REF!,3,FALSE),0)</f>
        <v>0</v>
      </c>
      <c r="E131" s="18">
        <f t="shared" si="4"/>
        <v>14.4</v>
      </c>
      <c r="F131" s="16" t="str">
        <f>IFERROR(VLOOKUP(B131,#REF!,6,FALSE),"")</f>
        <v/>
      </c>
      <c r="G131" s="17">
        <v>96000</v>
      </c>
      <c r="H131" s="17">
        <v>96000</v>
      </c>
      <c r="I131" s="17" t="str">
        <f>IFERROR(VLOOKUP(B131,#REF!,9,FALSE),"")</f>
        <v/>
      </c>
      <c r="J131" s="17">
        <v>54000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54000</v>
      </c>
      <c r="Q131" s="17">
        <v>0</v>
      </c>
      <c r="R131" s="19">
        <v>150000</v>
      </c>
      <c r="S131" s="20">
        <v>40</v>
      </c>
      <c r="T131" s="21">
        <v>19.3</v>
      </c>
      <c r="U131" s="19">
        <v>3750</v>
      </c>
      <c r="V131" s="17">
        <v>7765</v>
      </c>
      <c r="W131" s="22">
        <v>2.1</v>
      </c>
      <c r="X131" s="23">
        <f t="shared" si="5"/>
        <v>150</v>
      </c>
      <c r="Y131" s="17">
        <v>0</v>
      </c>
      <c r="Z131" s="17">
        <v>35781</v>
      </c>
      <c r="AA131" s="17">
        <v>78327</v>
      </c>
      <c r="AB131" s="17">
        <v>15787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Normal</v>
      </c>
      <c r="B132" s="14" t="s">
        <v>183</v>
      </c>
      <c r="C132" s="15" t="s">
        <v>176</v>
      </c>
      <c r="D132" s="16">
        <f>IFERROR(VLOOKUP(B132,#REF!,3,FALSE),0)</f>
        <v>0</v>
      </c>
      <c r="E132" s="18">
        <f t="shared" ref="E132:E195" si="7">IF(U132=0,"前八週無拉料",ROUND(J132/U132,1))</f>
        <v>3.5</v>
      </c>
      <c r="F132" s="16" t="str">
        <f>IFERROR(VLOOKUP(B132,#REF!,6,FALSE),"")</f>
        <v/>
      </c>
      <c r="G132" s="17">
        <v>489120</v>
      </c>
      <c r="H132" s="17">
        <v>150720</v>
      </c>
      <c r="I132" s="17" t="str">
        <f>IFERROR(VLOOKUP(B132,#REF!,9,FALSE),"")</f>
        <v/>
      </c>
      <c r="J132" s="17">
        <v>259680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259680</v>
      </c>
      <c r="Q132" s="17">
        <v>0</v>
      </c>
      <c r="R132" s="19">
        <v>748800</v>
      </c>
      <c r="S132" s="20">
        <v>10</v>
      </c>
      <c r="T132" s="21">
        <v>7.2</v>
      </c>
      <c r="U132" s="19">
        <v>75240</v>
      </c>
      <c r="V132" s="17">
        <v>103704</v>
      </c>
      <c r="W132" s="22">
        <v>1.4</v>
      </c>
      <c r="X132" s="23">
        <f t="shared" ref="X132:X195" si="8">IF($W132="E","E",IF($W132="F","F",IF($W132&lt;0.5,50,IF($W132&lt;2,100,150))))</f>
        <v>100</v>
      </c>
      <c r="Y132" s="17">
        <v>201507</v>
      </c>
      <c r="Z132" s="17">
        <v>334739</v>
      </c>
      <c r="AA132" s="17">
        <v>397093</v>
      </c>
      <c r="AB132" s="17">
        <v>249968</v>
      </c>
      <c r="AC132" s="15" t="s">
        <v>37</v>
      </c>
    </row>
    <row r="133" spans="1:29">
      <c r="A133" s="13" t="str">
        <f t="shared" si="6"/>
        <v>Normal</v>
      </c>
      <c r="B133" s="38" t="s">
        <v>74</v>
      </c>
      <c r="C133" s="15" t="s">
        <v>45</v>
      </c>
      <c r="D133" s="16">
        <f>IFERROR(VLOOKUP(B133,#REF!,3,FALSE),0)</f>
        <v>0</v>
      </c>
      <c r="E133" s="18">
        <f t="shared" si="7"/>
        <v>2</v>
      </c>
      <c r="F133" s="16" t="str">
        <f>IFERROR(VLOOKUP(B133,#REF!,6,FALSE),"")</f>
        <v/>
      </c>
      <c r="G133" s="17">
        <v>1050000</v>
      </c>
      <c r="H133" s="17">
        <v>570000</v>
      </c>
      <c r="I133" s="17" t="str">
        <f>IFERROR(VLOOKUP(B133,#REF!,9,FALSE),"")</f>
        <v/>
      </c>
      <c r="J133" s="17">
        <v>120000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120000</v>
      </c>
      <c r="Q133" s="17">
        <v>0</v>
      </c>
      <c r="R133" s="19">
        <v>1170000</v>
      </c>
      <c r="S133" s="20">
        <v>19.7</v>
      </c>
      <c r="T133" s="21" t="s">
        <v>35</v>
      </c>
      <c r="U133" s="19">
        <v>59375</v>
      </c>
      <c r="V133" s="17" t="s">
        <v>35</v>
      </c>
      <c r="W133" s="22" t="s">
        <v>36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>
      <c r="A134" s="26" t="str">
        <f t="shared" si="6"/>
        <v>FCST</v>
      </c>
      <c r="B134" s="27" t="s">
        <v>357</v>
      </c>
      <c r="C134" s="28" t="s">
        <v>45</v>
      </c>
      <c r="D134" s="29">
        <f>IFERROR(VLOOKUP(B134,#REF!,3,FALSE),0)</f>
        <v>0</v>
      </c>
      <c r="E134" s="30" t="str">
        <f t="shared" si="7"/>
        <v>前八週無拉料</v>
      </c>
      <c r="F134" s="29" t="str">
        <f>IFERROR(VLOOKUP(B134,#REF!,6,FALSE),"")</f>
        <v/>
      </c>
      <c r="G134" s="31">
        <v>0</v>
      </c>
      <c r="H134" s="31">
        <v>0</v>
      </c>
      <c r="I134" s="31" t="str">
        <f>IFERROR(VLOOKUP(B134,#REF!,9,FALSE),"")</f>
        <v/>
      </c>
      <c r="J134" s="31">
        <v>0</v>
      </c>
      <c r="K134" s="30" t="str">
        <f>IFERROR(VLOOKUP(B134,#REF!,10,FALSE),"")</f>
        <v/>
      </c>
      <c r="L134" s="30" t="str">
        <f>IFERROR(VLOOKUP(B134,#REF!,11,FALSE),"")</f>
        <v/>
      </c>
      <c r="M134" s="30"/>
      <c r="N134" s="30" t="str">
        <f>IFERROR(VLOOKUP(B134,#REF!,12,FALSE),"")</f>
        <v/>
      </c>
      <c r="O134" s="31">
        <v>0</v>
      </c>
      <c r="P134" s="31">
        <v>0</v>
      </c>
      <c r="Q134" s="31">
        <v>0</v>
      </c>
      <c r="R134" s="32">
        <v>0</v>
      </c>
      <c r="S134" s="33" t="s">
        <v>35</v>
      </c>
      <c r="T134" s="34">
        <v>0</v>
      </c>
      <c r="U134" s="32">
        <v>0</v>
      </c>
      <c r="V134" s="31">
        <v>102459</v>
      </c>
      <c r="W134" s="35" t="s">
        <v>73</v>
      </c>
      <c r="X134" s="36" t="str">
        <f t="shared" si="8"/>
        <v>F</v>
      </c>
      <c r="Y134" s="31">
        <v>191934</v>
      </c>
      <c r="Z134" s="31">
        <v>329720</v>
      </c>
      <c r="AA134" s="31">
        <v>400478</v>
      </c>
      <c r="AB134" s="31">
        <v>249968</v>
      </c>
      <c r="AC134" s="28" t="s">
        <v>37</v>
      </c>
    </row>
    <row r="135" spans="1:29">
      <c r="A135" s="13" t="str">
        <f t="shared" si="6"/>
        <v>ZeroZero</v>
      </c>
      <c r="B135" s="14" t="s">
        <v>46</v>
      </c>
      <c r="C135" s="15" t="s">
        <v>47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20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20</v>
      </c>
      <c r="Q135" s="17">
        <v>0</v>
      </c>
      <c r="R135" s="19">
        <v>20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13" t="str">
        <f t="shared" si="6"/>
        <v>Normal</v>
      </c>
      <c r="B136" s="14" t="s">
        <v>75</v>
      </c>
      <c r="C136" s="15" t="s">
        <v>57</v>
      </c>
      <c r="D136" s="16">
        <f>IFERROR(VLOOKUP(B136,#REF!,3,FALSE),0)</f>
        <v>0</v>
      </c>
      <c r="E136" s="18">
        <f t="shared" si="7"/>
        <v>0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0</v>
      </c>
      <c r="S136" s="20">
        <v>0</v>
      </c>
      <c r="T136" s="21" t="s">
        <v>35</v>
      </c>
      <c r="U136" s="19">
        <v>746500</v>
      </c>
      <c r="V136" s="17" t="s">
        <v>35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13" t="str">
        <f t="shared" si="6"/>
        <v>FCST</v>
      </c>
      <c r="B137" s="14" t="s">
        <v>75</v>
      </c>
      <c r="C137" s="15" t="s">
        <v>57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900000</v>
      </c>
      <c r="H137" s="17">
        <v>900000</v>
      </c>
      <c r="I137" s="17" t="str">
        <f>IFERROR(VLOOKUP(B137,#REF!,9,FALSE),"")</f>
        <v/>
      </c>
      <c r="J137" s="17">
        <v>1298425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2425</v>
      </c>
      <c r="Q137" s="17">
        <v>1296000</v>
      </c>
      <c r="R137" s="19">
        <v>2198425</v>
      </c>
      <c r="S137" s="20" t="s">
        <v>35</v>
      </c>
      <c r="T137" s="21">
        <v>4.9000000000000004</v>
      </c>
      <c r="U137" s="19">
        <v>0</v>
      </c>
      <c r="V137" s="17">
        <v>445867</v>
      </c>
      <c r="W137" s="22" t="s">
        <v>73</v>
      </c>
      <c r="X137" s="23" t="str">
        <f t="shared" si="8"/>
        <v>F</v>
      </c>
      <c r="Y137" s="17">
        <v>216512</v>
      </c>
      <c r="Z137" s="17">
        <v>2033999</v>
      </c>
      <c r="AA137" s="17">
        <v>1978800</v>
      </c>
      <c r="AB137" s="17">
        <v>1840800</v>
      </c>
      <c r="AC137" s="15" t="s">
        <v>37</v>
      </c>
    </row>
    <row r="138" spans="1:29">
      <c r="A138" s="13" t="str">
        <f t="shared" si="6"/>
        <v>FCST</v>
      </c>
      <c r="B138" s="14" t="s">
        <v>184</v>
      </c>
      <c r="C138" s="15" t="s">
        <v>77</v>
      </c>
      <c r="D138" s="16">
        <f>IFERROR(VLOOKUP(B138,#REF!,3,FALSE),0)</f>
        <v>0</v>
      </c>
      <c r="E138" s="18" t="str">
        <f t="shared" si="7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3000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0</v>
      </c>
      <c r="Q138" s="17">
        <v>3000</v>
      </c>
      <c r="R138" s="19">
        <v>3000</v>
      </c>
      <c r="S138" s="20" t="s">
        <v>35</v>
      </c>
      <c r="T138" s="21">
        <v>9</v>
      </c>
      <c r="U138" s="19">
        <v>0</v>
      </c>
      <c r="V138" s="17">
        <v>333</v>
      </c>
      <c r="W138" s="22" t="s">
        <v>73</v>
      </c>
      <c r="X138" s="23" t="str">
        <f t="shared" si="8"/>
        <v>F</v>
      </c>
      <c r="Y138" s="17">
        <v>0</v>
      </c>
      <c r="Z138" s="17">
        <v>3000</v>
      </c>
      <c r="AA138" s="17">
        <v>0</v>
      </c>
      <c r="AB138" s="17">
        <v>0</v>
      </c>
      <c r="AC138" s="15" t="s">
        <v>37</v>
      </c>
    </row>
    <row r="139" spans="1:29">
      <c r="A139" s="13" t="str">
        <f t="shared" si="6"/>
        <v>Normal</v>
      </c>
      <c r="B139" s="14" t="s">
        <v>185</v>
      </c>
      <c r="C139" s="15" t="s">
        <v>77</v>
      </c>
      <c r="D139" s="16">
        <f>IFERROR(VLOOKUP(B139,#REF!,3,FALSE),0)</f>
        <v>0</v>
      </c>
      <c r="E139" s="18">
        <f t="shared" si="7"/>
        <v>8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12000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12000</v>
      </c>
      <c r="Q139" s="17">
        <v>0</v>
      </c>
      <c r="R139" s="19">
        <v>12000</v>
      </c>
      <c r="S139" s="20">
        <v>8</v>
      </c>
      <c r="T139" s="21">
        <v>5.7</v>
      </c>
      <c r="U139" s="19">
        <v>1500</v>
      </c>
      <c r="V139" s="17">
        <v>2099</v>
      </c>
      <c r="W139" s="22">
        <v>1.4</v>
      </c>
      <c r="X139" s="23">
        <f t="shared" si="8"/>
        <v>100</v>
      </c>
      <c r="Y139" s="17">
        <v>10238</v>
      </c>
      <c r="Z139" s="17">
        <v>8654</v>
      </c>
      <c r="AA139" s="17">
        <v>7802</v>
      </c>
      <c r="AB139" s="17">
        <v>1778</v>
      </c>
      <c r="AC139" s="15" t="s">
        <v>37</v>
      </c>
    </row>
    <row r="140" spans="1:29">
      <c r="A140" s="13" t="str">
        <f t="shared" si="6"/>
        <v>Normal</v>
      </c>
      <c r="B140" s="14" t="s">
        <v>186</v>
      </c>
      <c r="C140" s="15" t="s">
        <v>77</v>
      </c>
      <c r="D140" s="16">
        <f>IFERROR(VLOOKUP(B140,#REF!,3,FALSE),0)</f>
        <v>0</v>
      </c>
      <c r="E140" s="18">
        <f t="shared" si="7"/>
        <v>2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3000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3000</v>
      </c>
      <c r="Q140" s="17">
        <v>0</v>
      </c>
      <c r="R140" s="19">
        <v>3000</v>
      </c>
      <c r="S140" s="20">
        <v>2</v>
      </c>
      <c r="T140" s="21">
        <v>4.0999999999999996</v>
      </c>
      <c r="U140" s="19">
        <v>1500</v>
      </c>
      <c r="V140" s="17">
        <v>737</v>
      </c>
      <c r="W140" s="22">
        <v>0.5</v>
      </c>
      <c r="X140" s="23">
        <f t="shared" si="8"/>
        <v>100</v>
      </c>
      <c r="Y140" s="17">
        <v>4344</v>
      </c>
      <c r="Z140" s="17">
        <v>2287</v>
      </c>
      <c r="AA140" s="17">
        <v>1127</v>
      </c>
      <c r="AB140" s="17">
        <v>479</v>
      </c>
      <c r="AC140" s="15" t="s">
        <v>37</v>
      </c>
    </row>
    <row r="141" spans="1:29">
      <c r="A141" s="13" t="str">
        <f t="shared" si="6"/>
        <v>OverStock</v>
      </c>
      <c r="B141" s="14" t="s">
        <v>187</v>
      </c>
      <c r="C141" s="15" t="s">
        <v>77</v>
      </c>
      <c r="D141" s="16">
        <f>IFERROR(VLOOKUP(B141,#REF!,3,FALSE),0)</f>
        <v>0</v>
      </c>
      <c r="E141" s="18">
        <f t="shared" si="7"/>
        <v>80</v>
      </c>
      <c r="F141" s="16" t="str">
        <f>IFERROR(VLOOKUP(B141,#REF!,6,FALSE),"")</f>
        <v/>
      </c>
      <c r="G141" s="17">
        <v>87000</v>
      </c>
      <c r="H141" s="17">
        <v>60000</v>
      </c>
      <c r="I141" s="17" t="str">
        <f>IFERROR(VLOOKUP(B141,#REF!,9,FALSE),"")</f>
        <v/>
      </c>
      <c r="J141" s="17">
        <v>30000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3000</v>
      </c>
      <c r="Q141" s="17">
        <v>27000</v>
      </c>
      <c r="R141" s="19">
        <v>117000</v>
      </c>
      <c r="S141" s="20">
        <v>312</v>
      </c>
      <c r="T141" s="21">
        <v>17.3</v>
      </c>
      <c r="U141" s="19">
        <v>375</v>
      </c>
      <c r="V141" s="17">
        <v>6757</v>
      </c>
      <c r="W141" s="22">
        <v>18</v>
      </c>
      <c r="X141" s="23">
        <f t="shared" si="8"/>
        <v>150</v>
      </c>
      <c r="Y141" s="17">
        <v>26706</v>
      </c>
      <c r="Z141" s="17">
        <v>29310</v>
      </c>
      <c r="AA141" s="17">
        <v>31506</v>
      </c>
      <c r="AB141" s="17">
        <v>0</v>
      </c>
      <c r="AC141" s="15" t="s">
        <v>37</v>
      </c>
    </row>
    <row r="142" spans="1:29">
      <c r="A142" s="13" t="str">
        <f t="shared" si="6"/>
        <v>Normal</v>
      </c>
      <c r="B142" s="14" t="s">
        <v>76</v>
      </c>
      <c r="C142" s="15" t="s">
        <v>77</v>
      </c>
      <c r="D142" s="16">
        <f>IFERROR(VLOOKUP(B142,#REF!,3,FALSE),0)</f>
        <v>0</v>
      </c>
      <c r="E142" s="18">
        <f t="shared" si="7"/>
        <v>0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>
        <v>0</v>
      </c>
      <c r="T142" s="21" t="s">
        <v>35</v>
      </c>
      <c r="U142" s="19">
        <v>5625</v>
      </c>
      <c r="V142" s="17" t="s">
        <v>35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13" t="str">
        <f t="shared" si="6"/>
        <v>FCST</v>
      </c>
      <c r="B143" s="14" t="s">
        <v>76</v>
      </c>
      <c r="C143" s="15" t="s">
        <v>77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960000</v>
      </c>
      <c r="H143" s="17">
        <v>960000</v>
      </c>
      <c r="I143" s="17" t="str">
        <f>IFERROR(VLOOKUP(B143,#REF!,9,FALSE),"")</f>
        <v/>
      </c>
      <c r="J143" s="17">
        <v>750000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300000</v>
      </c>
      <c r="Q143" s="17">
        <v>450000</v>
      </c>
      <c r="R143" s="19">
        <v>1710000</v>
      </c>
      <c r="S143" s="20" t="s">
        <v>35</v>
      </c>
      <c r="T143" s="21">
        <v>17.399999999999999</v>
      </c>
      <c r="U143" s="19">
        <v>0</v>
      </c>
      <c r="V143" s="17">
        <v>98059</v>
      </c>
      <c r="W143" s="22" t="s">
        <v>73</v>
      </c>
      <c r="X143" s="23" t="str">
        <f t="shared" si="8"/>
        <v>F</v>
      </c>
      <c r="Y143" s="17">
        <v>0</v>
      </c>
      <c r="Z143" s="17">
        <v>302615</v>
      </c>
      <c r="AA143" s="17">
        <v>579920</v>
      </c>
      <c r="AB143" s="17">
        <v>552452</v>
      </c>
      <c r="AC143" s="15" t="s">
        <v>37</v>
      </c>
    </row>
    <row r="144" spans="1:29">
      <c r="A144" s="13" t="str">
        <f t="shared" si="6"/>
        <v>Normal</v>
      </c>
      <c r="B144" s="14" t="s">
        <v>48</v>
      </c>
      <c r="C144" s="15" t="s">
        <v>49</v>
      </c>
      <c r="D144" s="16">
        <f>IFERROR(VLOOKUP(B144,#REF!,3,FALSE),0)</f>
        <v>0</v>
      </c>
      <c r="E144" s="18">
        <f t="shared" si="7"/>
        <v>0</v>
      </c>
      <c r="F144" s="16" t="str">
        <f>IFERROR(VLOOKUP(B144,#REF!,6,FALSE),"")</f>
        <v/>
      </c>
      <c r="G144" s="17">
        <v>39000</v>
      </c>
      <c r="H144" s="17">
        <v>9000</v>
      </c>
      <c r="I144" s="17" t="str">
        <f>IFERROR(VLOOKUP(B144,#REF!,9,FALSE),"")</f>
        <v/>
      </c>
      <c r="J144" s="17">
        <v>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0</v>
      </c>
      <c r="R144" s="19">
        <v>39000</v>
      </c>
      <c r="S144" s="20">
        <v>10.5</v>
      </c>
      <c r="T144" s="21" t="s">
        <v>35</v>
      </c>
      <c r="U144" s="19">
        <v>3725</v>
      </c>
      <c r="V144" s="17" t="s">
        <v>35</v>
      </c>
      <c r="W144" s="22" t="s">
        <v>36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>
      <c r="A145" s="13" t="str">
        <f t="shared" si="6"/>
        <v>ZeroZero</v>
      </c>
      <c r="B145" s="14" t="s">
        <v>50</v>
      </c>
      <c r="C145" s="15" t="s">
        <v>49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45000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45000</v>
      </c>
      <c r="S145" s="20" t="s">
        <v>35</v>
      </c>
      <c r="T145" s="21" t="s">
        <v>35</v>
      </c>
      <c r="U145" s="19">
        <v>0</v>
      </c>
      <c r="V145" s="17" t="s">
        <v>35</v>
      </c>
      <c r="W145" s="22" t="s">
        <v>36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>
      <c r="A146" s="13" t="str">
        <f t="shared" si="6"/>
        <v>ZeroZero</v>
      </c>
      <c r="B146" s="14" t="s">
        <v>51</v>
      </c>
      <c r="C146" s="15" t="s">
        <v>49</v>
      </c>
      <c r="D146" s="16">
        <f>IFERROR(VLOOKUP(B146,#REF!,3,FALSE),0)</f>
        <v>0</v>
      </c>
      <c r="E146" s="18" t="str">
        <f t="shared" si="7"/>
        <v>前八週無拉料</v>
      </c>
      <c r="F146" s="16" t="str">
        <f>IFERROR(VLOOKUP(B146,#REF!,6,FALSE),"")</f>
        <v/>
      </c>
      <c r="G146" s="17">
        <v>187500</v>
      </c>
      <c r="H146" s="17">
        <v>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187500</v>
      </c>
      <c r="S146" s="20" t="s">
        <v>35</v>
      </c>
      <c r="T146" s="21" t="s">
        <v>35</v>
      </c>
      <c r="U146" s="19">
        <v>0</v>
      </c>
      <c r="V146" s="17" t="s">
        <v>35</v>
      </c>
      <c r="W146" s="22" t="s">
        <v>36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>
      <c r="A147" s="13" t="str">
        <f t="shared" si="6"/>
        <v>ZeroZero</v>
      </c>
      <c r="B147" s="14" t="s">
        <v>52</v>
      </c>
      <c r="C147" s="15" t="s">
        <v>49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102000</v>
      </c>
      <c r="H147" s="17">
        <v>102000</v>
      </c>
      <c r="I147" s="17" t="str">
        <f>IFERROR(VLOOKUP(B147,#REF!,9,FALSE),"")</f>
        <v/>
      </c>
      <c r="J147" s="17">
        <v>75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75</v>
      </c>
      <c r="Q147" s="17">
        <v>0</v>
      </c>
      <c r="R147" s="19">
        <v>102075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6"/>
        <v>ZeroZero</v>
      </c>
      <c r="B148" s="14" t="s">
        <v>53</v>
      </c>
      <c r="C148" s="15" t="s">
        <v>49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3000</v>
      </c>
      <c r="H148" s="17">
        <v>3000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3000</v>
      </c>
      <c r="S148" s="20" t="s">
        <v>35</v>
      </c>
      <c r="T148" s="21" t="s">
        <v>35</v>
      </c>
      <c r="U148" s="19">
        <v>0</v>
      </c>
      <c r="V148" s="17" t="s">
        <v>35</v>
      </c>
      <c r="W148" s="22" t="s">
        <v>36</v>
      </c>
      <c r="X148" s="23" t="str">
        <f t="shared" si="8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37</v>
      </c>
    </row>
    <row r="149" spans="1:29" s="37" customFormat="1">
      <c r="A149" s="13" t="str">
        <f t="shared" si="6"/>
        <v>ZeroZero</v>
      </c>
      <c r="B149" s="14" t="s">
        <v>188</v>
      </c>
      <c r="C149" s="15" t="s">
        <v>189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3000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3000</v>
      </c>
      <c r="Q149" s="17">
        <v>0</v>
      </c>
      <c r="R149" s="19">
        <v>3000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>
      <c r="A150" s="13" t="str">
        <f t="shared" si="6"/>
        <v>FCST</v>
      </c>
      <c r="B150" s="14" t="s">
        <v>190</v>
      </c>
      <c r="C150" s="15" t="s">
        <v>189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220000</v>
      </c>
      <c r="H150" s="17">
        <v>75000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220000</v>
      </c>
      <c r="S150" s="20" t="s">
        <v>35</v>
      </c>
      <c r="T150" s="21">
        <v>28.5</v>
      </c>
      <c r="U150" s="19">
        <v>0</v>
      </c>
      <c r="V150" s="17">
        <v>7723</v>
      </c>
      <c r="W150" s="22" t="s">
        <v>73</v>
      </c>
      <c r="X150" s="23" t="str">
        <f t="shared" si="8"/>
        <v>F</v>
      </c>
      <c r="Y150" s="17">
        <v>29019</v>
      </c>
      <c r="Z150" s="17">
        <v>17517</v>
      </c>
      <c r="AA150" s="17">
        <v>22968</v>
      </c>
      <c r="AB150" s="17">
        <v>0</v>
      </c>
      <c r="AC150" s="15" t="s">
        <v>37</v>
      </c>
    </row>
    <row r="151" spans="1:29">
      <c r="A151" s="13" t="str">
        <f t="shared" si="6"/>
        <v>Normal</v>
      </c>
      <c r="B151" s="14" t="s">
        <v>191</v>
      </c>
      <c r="C151" s="15" t="s">
        <v>189</v>
      </c>
      <c r="D151" s="16">
        <f>IFERROR(VLOOKUP(B151,#REF!,3,FALSE),0)</f>
        <v>0</v>
      </c>
      <c r="E151" s="18">
        <f t="shared" si="7"/>
        <v>0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0</v>
      </c>
      <c r="R151" s="19">
        <v>0</v>
      </c>
      <c r="S151" s="20">
        <v>0</v>
      </c>
      <c r="T151" s="21">
        <v>0</v>
      </c>
      <c r="U151" s="19">
        <v>625</v>
      </c>
      <c r="V151" s="17">
        <v>3771</v>
      </c>
      <c r="W151" s="22">
        <v>6</v>
      </c>
      <c r="X151" s="23">
        <f t="shared" si="8"/>
        <v>150</v>
      </c>
      <c r="Y151" s="17">
        <v>210</v>
      </c>
      <c r="Z151" s="17">
        <v>2100</v>
      </c>
      <c r="AA151" s="17">
        <v>31632</v>
      </c>
      <c r="AB151" s="17">
        <v>20100</v>
      </c>
      <c r="AC151" s="15" t="s">
        <v>37</v>
      </c>
    </row>
    <row r="152" spans="1:29">
      <c r="A152" s="13" t="str">
        <f t="shared" si="6"/>
        <v>OverStock</v>
      </c>
      <c r="B152" s="14" t="s">
        <v>192</v>
      </c>
      <c r="C152" s="15" t="s">
        <v>189</v>
      </c>
      <c r="D152" s="16">
        <f>IFERROR(VLOOKUP(B152,#REF!,3,FALSE),0)</f>
        <v>0</v>
      </c>
      <c r="E152" s="18">
        <f t="shared" si="7"/>
        <v>17.3</v>
      </c>
      <c r="F152" s="16" t="str">
        <f>IFERROR(VLOOKUP(B152,#REF!,6,FALSE),"")</f>
        <v/>
      </c>
      <c r="G152" s="17">
        <v>78000</v>
      </c>
      <c r="H152" s="17">
        <v>78000</v>
      </c>
      <c r="I152" s="17" t="str">
        <f>IFERROR(VLOOKUP(B152,#REF!,9,FALSE),"")</f>
        <v/>
      </c>
      <c r="J152" s="17">
        <v>39000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39000</v>
      </c>
      <c r="Q152" s="17">
        <v>0</v>
      </c>
      <c r="R152" s="19">
        <v>117000</v>
      </c>
      <c r="S152" s="20">
        <v>52</v>
      </c>
      <c r="T152" s="21">
        <v>38.6</v>
      </c>
      <c r="U152" s="19">
        <v>2250</v>
      </c>
      <c r="V152" s="17">
        <v>3032</v>
      </c>
      <c r="W152" s="22">
        <v>1.3</v>
      </c>
      <c r="X152" s="23">
        <f t="shared" si="8"/>
        <v>100</v>
      </c>
      <c r="Y152" s="17">
        <v>86</v>
      </c>
      <c r="Z152" s="17">
        <v>0</v>
      </c>
      <c r="AA152" s="17">
        <v>36960</v>
      </c>
      <c r="AB152" s="17">
        <v>27840</v>
      </c>
      <c r="AC152" s="15" t="s">
        <v>37</v>
      </c>
    </row>
    <row r="153" spans="1:29">
      <c r="A153" s="13" t="str">
        <f t="shared" si="6"/>
        <v>OverStock</v>
      </c>
      <c r="B153" s="14" t="s">
        <v>193</v>
      </c>
      <c r="C153" s="15" t="s">
        <v>189</v>
      </c>
      <c r="D153" s="16">
        <f>IFERROR(VLOOKUP(B153,#REF!,3,FALSE),0)</f>
        <v>0</v>
      </c>
      <c r="E153" s="18">
        <f t="shared" si="7"/>
        <v>6.7</v>
      </c>
      <c r="F153" s="16" t="str">
        <f>IFERROR(VLOOKUP(B153,#REF!,6,FALSE),"")</f>
        <v/>
      </c>
      <c r="G153" s="17">
        <v>90000</v>
      </c>
      <c r="H153" s="17">
        <v>90000</v>
      </c>
      <c r="I153" s="17" t="str">
        <f>IFERROR(VLOOKUP(B153,#REF!,9,FALSE),"")</f>
        <v/>
      </c>
      <c r="J153" s="17">
        <v>15000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15000</v>
      </c>
      <c r="Q153" s="17">
        <v>0</v>
      </c>
      <c r="R153" s="19">
        <v>105000</v>
      </c>
      <c r="S153" s="20">
        <v>46.7</v>
      </c>
      <c r="T153" s="21">
        <v>34.6</v>
      </c>
      <c r="U153" s="19">
        <v>2250</v>
      </c>
      <c r="V153" s="17">
        <v>3032</v>
      </c>
      <c r="W153" s="22">
        <v>1.3</v>
      </c>
      <c r="X153" s="23">
        <f t="shared" si="8"/>
        <v>100</v>
      </c>
      <c r="Y153" s="17">
        <v>86</v>
      </c>
      <c r="Z153" s="17">
        <v>0</v>
      </c>
      <c r="AA153" s="17">
        <v>36960</v>
      </c>
      <c r="AB153" s="17">
        <v>27840</v>
      </c>
      <c r="AC153" s="15" t="s">
        <v>37</v>
      </c>
    </row>
    <row r="154" spans="1:29">
      <c r="A154" s="13" t="str">
        <f t="shared" si="6"/>
        <v>Normal</v>
      </c>
      <c r="B154" s="14" t="s">
        <v>194</v>
      </c>
      <c r="C154" s="15" t="s">
        <v>189</v>
      </c>
      <c r="D154" s="16">
        <f>IFERROR(VLOOKUP(B154,#REF!,3,FALSE),0)</f>
        <v>0</v>
      </c>
      <c r="E154" s="18">
        <f t="shared" si="7"/>
        <v>6</v>
      </c>
      <c r="F154" s="16" t="str">
        <f>IFERROR(VLOOKUP(B154,#REF!,6,FALSE),"")</f>
        <v/>
      </c>
      <c r="G154" s="17">
        <v>40000</v>
      </c>
      <c r="H154" s="17">
        <v>40000</v>
      </c>
      <c r="I154" s="17" t="str">
        <f>IFERROR(VLOOKUP(B154,#REF!,9,FALSE),"")</f>
        <v/>
      </c>
      <c r="J154" s="17">
        <v>30000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30000</v>
      </c>
      <c r="Q154" s="17">
        <v>0</v>
      </c>
      <c r="R154" s="19">
        <v>70000</v>
      </c>
      <c r="S154" s="20">
        <v>14</v>
      </c>
      <c r="T154" s="21">
        <v>23.1</v>
      </c>
      <c r="U154" s="19">
        <v>5000</v>
      </c>
      <c r="V154" s="17">
        <v>3032</v>
      </c>
      <c r="W154" s="22">
        <v>0.6</v>
      </c>
      <c r="X154" s="23">
        <f t="shared" si="8"/>
        <v>100</v>
      </c>
      <c r="Y154" s="17">
        <v>86</v>
      </c>
      <c r="Z154" s="17">
        <v>0</v>
      </c>
      <c r="AA154" s="17">
        <v>36960</v>
      </c>
      <c r="AB154" s="17">
        <v>27840</v>
      </c>
      <c r="AC154" s="15" t="s">
        <v>37</v>
      </c>
    </row>
    <row r="155" spans="1:29">
      <c r="A155" s="13" t="str">
        <f t="shared" si="6"/>
        <v>Normal</v>
      </c>
      <c r="B155" s="14" t="s">
        <v>195</v>
      </c>
      <c r="C155" s="15" t="s">
        <v>189</v>
      </c>
      <c r="D155" s="16">
        <f>IFERROR(VLOOKUP(B155,#REF!,3,FALSE),0)</f>
        <v>0</v>
      </c>
      <c r="E155" s="18">
        <f t="shared" si="7"/>
        <v>4.5999999999999996</v>
      </c>
      <c r="F155" s="16" t="str">
        <f>IFERROR(VLOOKUP(B155,#REF!,6,FALSE),"")</f>
        <v/>
      </c>
      <c r="G155" s="17">
        <v>3000</v>
      </c>
      <c r="H155" s="17">
        <v>0</v>
      </c>
      <c r="I155" s="17" t="str">
        <f>IFERROR(VLOOKUP(B155,#REF!,9,FALSE),"")</f>
        <v/>
      </c>
      <c r="J155" s="17">
        <v>157000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157000</v>
      </c>
      <c r="Q155" s="17">
        <v>0</v>
      </c>
      <c r="R155" s="19">
        <v>160000</v>
      </c>
      <c r="S155" s="20">
        <v>4.7</v>
      </c>
      <c r="T155" s="21">
        <v>3.5</v>
      </c>
      <c r="U155" s="19">
        <v>34375</v>
      </c>
      <c r="V155" s="17">
        <v>46086</v>
      </c>
      <c r="W155" s="22">
        <v>1.3</v>
      </c>
      <c r="X155" s="23">
        <f t="shared" si="8"/>
        <v>100</v>
      </c>
      <c r="Y155" s="17">
        <v>106872</v>
      </c>
      <c r="Z155" s="17">
        <v>133800</v>
      </c>
      <c r="AA155" s="17">
        <v>174102</v>
      </c>
      <c r="AB155" s="17">
        <v>0</v>
      </c>
      <c r="AC155" s="15" t="s">
        <v>37</v>
      </c>
    </row>
    <row r="156" spans="1:29">
      <c r="A156" s="13" t="str">
        <f t="shared" si="6"/>
        <v>Normal</v>
      </c>
      <c r="B156" s="14" t="s">
        <v>196</v>
      </c>
      <c r="C156" s="15" t="s">
        <v>189</v>
      </c>
      <c r="D156" s="16">
        <f>IFERROR(VLOOKUP(B156,#REF!,3,FALSE),0)</f>
        <v>0</v>
      </c>
      <c r="E156" s="18">
        <f t="shared" si="7"/>
        <v>1.5</v>
      </c>
      <c r="F156" s="16" t="str">
        <f>IFERROR(VLOOKUP(B156,#REF!,6,FALSE),"")</f>
        <v/>
      </c>
      <c r="G156" s="17">
        <v>90000</v>
      </c>
      <c r="H156" s="17">
        <v>90000</v>
      </c>
      <c r="I156" s="17" t="str">
        <f>IFERROR(VLOOKUP(B156,#REF!,9,FALSE),"")</f>
        <v/>
      </c>
      <c r="J156" s="17">
        <v>51000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51000</v>
      </c>
      <c r="Q156" s="17">
        <v>0</v>
      </c>
      <c r="R156" s="19">
        <v>141000</v>
      </c>
      <c r="S156" s="20">
        <v>4.0999999999999996</v>
      </c>
      <c r="T156" s="21">
        <v>3.1</v>
      </c>
      <c r="U156" s="19">
        <v>34500</v>
      </c>
      <c r="V156" s="17">
        <v>46086</v>
      </c>
      <c r="W156" s="22">
        <v>1.3</v>
      </c>
      <c r="X156" s="23">
        <f t="shared" si="8"/>
        <v>100</v>
      </c>
      <c r="Y156" s="17">
        <v>106872</v>
      </c>
      <c r="Z156" s="17">
        <v>133800</v>
      </c>
      <c r="AA156" s="17">
        <v>174102</v>
      </c>
      <c r="AB156" s="17">
        <v>0</v>
      </c>
      <c r="AC156" s="15" t="s">
        <v>37</v>
      </c>
    </row>
    <row r="157" spans="1:29">
      <c r="A157" s="13" t="str">
        <f t="shared" si="6"/>
        <v>FCST</v>
      </c>
      <c r="B157" s="14" t="s">
        <v>197</v>
      </c>
      <c r="C157" s="15" t="s">
        <v>189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140000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140000</v>
      </c>
      <c r="Q157" s="17">
        <v>0</v>
      </c>
      <c r="R157" s="19">
        <v>140000</v>
      </c>
      <c r="S157" s="20" t="s">
        <v>35</v>
      </c>
      <c r="T157" s="21">
        <v>18.100000000000001</v>
      </c>
      <c r="U157" s="19">
        <v>0</v>
      </c>
      <c r="V157" s="17">
        <v>7723</v>
      </c>
      <c r="W157" s="22" t="s">
        <v>73</v>
      </c>
      <c r="X157" s="23" t="str">
        <f t="shared" si="8"/>
        <v>F</v>
      </c>
      <c r="Y157" s="17">
        <v>29019</v>
      </c>
      <c r="Z157" s="17">
        <v>17517</v>
      </c>
      <c r="AA157" s="17">
        <v>22968</v>
      </c>
      <c r="AB157" s="17">
        <v>0</v>
      </c>
      <c r="AC157" s="15" t="s">
        <v>37</v>
      </c>
    </row>
    <row r="158" spans="1:29">
      <c r="A158" s="13" t="str">
        <f t="shared" si="6"/>
        <v>Normal</v>
      </c>
      <c r="B158" s="14" t="s">
        <v>198</v>
      </c>
      <c r="C158" s="15" t="s">
        <v>189</v>
      </c>
      <c r="D158" s="16">
        <f>IFERROR(VLOOKUP(B158,#REF!,3,FALSE),0)</f>
        <v>0</v>
      </c>
      <c r="E158" s="18">
        <f t="shared" si="7"/>
        <v>0.1</v>
      </c>
      <c r="F158" s="16" t="str">
        <f>IFERROR(VLOOKUP(B158,#REF!,6,FALSE),"")</f>
        <v/>
      </c>
      <c r="G158" s="17">
        <v>150000</v>
      </c>
      <c r="H158" s="17">
        <v>150000</v>
      </c>
      <c r="I158" s="17" t="str">
        <f>IFERROR(VLOOKUP(B158,#REF!,9,FALSE),"")</f>
        <v/>
      </c>
      <c r="J158" s="17">
        <v>1700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1700</v>
      </c>
      <c r="Q158" s="17">
        <v>0</v>
      </c>
      <c r="R158" s="19">
        <v>151700</v>
      </c>
      <c r="S158" s="20">
        <v>6.7</v>
      </c>
      <c r="T158" s="21">
        <v>22.2</v>
      </c>
      <c r="U158" s="19">
        <v>22500</v>
      </c>
      <c r="V158" s="17">
        <v>6827</v>
      </c>
      <c r="W158" s="22">
        <v>0.3</v>
      </c>
      <c r="X158" s="23">
        <f t="shared" si="8"/>
        <v>50</v>
      </c>
      <c r="Y158" s="17">
        <v>0</v>
      </c>
      <c r="Z158" s="17">
        <v>28443</v>
      </c>
      <c r="AA158" s="17">
        <v>55999</v>
      </c>
      <c r="AB158" s="17">
        <v>28001</v>
      </c>
      <c r="AC158" s="15" t="s">
        <v>37</v>
      </c>
    </row>
    <row r="159" spans="1:29">
      <c r="A159" s="13" t="str">
        <f t="shared" si="6"/>
        <v>OverStock</v>
      </c>
      <c r="B159" s="14" t="s">
        <v>199</v>
      </c>
      <c r="C159" s="15" t="s">
        <v>189</v>
      </c>
      <c r="D159" s="16">
        <f>IFERROR(VLOOKUP(B159,#REF!,3,FALSE),0)</f>
        <v>0</v>
      </c>
      <c r="E159" s="18">
        <f t="shared" si="7"/>
        <v>0</v>
      </c>
      <c r="F159" s="16" t="str">
        <f>IFERROR(VLOOKUP(B159,#REF!,6,FALSE),"")</f>
        <v/>
      </c>
      <c r="G159" s="17">
        <v>559000</v>
      </c>
      <c r="H159" s="17">
        <v>559000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559000</v>
      </c>
      <c r="S159" s="20">
        <v>33.9</v>
      </c>
      <c r="T159" s="21">
        <v>13</v>
      </c>
      <c r="U159" s="19">
        <v>16500</v>
      </c>
      <c r="V159" s="17">
        <v>42892</v>
      </c>
      <c r="W159" s="22">
        <v>2.6</v>
      </c>
      <c r="X159" s="23">
        <f t="shared" si="8"/>
        <v>150</v>
      </c>
      <c r="Y159" s="17">
        <v>0</v>
      </c>
      <c r="Z159" s="17">
        <v>321461</v>
      </c>
      <c r="AA159" s="17">
        <v>102688</v>
      </c>
      <c r="AB159" s="17">
        <v>0</v>
      </c>
      <c r="AC159" s="15" t="s">
        <v>37</v>
      </c>
    </row>
    <row r="160" spans="1:29">
      <c r="A160" s="13" t="str">
        <f t="shared" si="6"/>
        <v>None</v>
      </c>
      <c r="B160" s="14" t="s">
        <v>200</v>
      </c>
      <c r="C160" s="15" t="s">
        <v>189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0</v>
      </c>
      <c r="S160" s="20" t="s">
        <v>35</v>
      </c>
      <c r="T160" s="21" t="s">
        <v>35</v>
      </c>
      <c r="U160" s="19">
        <v>0</v>
      </c>
      <c r="V160" s="17" t="s">
        <v>35</v>
      </c>
      <c r="W160" s="22" t="s">
        <v>36</v>
      </c>
      <c r="X160" s="23" t="str">
        <f t="shared" si="8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>
      <c r="A161" s="13" t="str">
        <f t="shared" si="6"/>
        <v>Normal</v>
      </c>
      <c r="B161" s="14" t="s">
        <v>201</v>
      </c>
      <c r="C161" s="15" t="s">
        <v>202</v>
      </c>
      <c r="D161" s="16">
        <f>IFERROR(VLOOKUP(B161,#REF!,3,FALSE),0)</f>
        <v>0</v>
      </c>
      <c r="E161" s="18">
        <f t="shared" si="7"/>
        <v>2.5</v>
      </c>
      <c r="F161" s="16" t="str">
        <f>IFERROR(VLOOKUP(B161,#REF!,6,FALSE),"")</f>
        <v/>
      </c>
      <c r="G161" s="17">
        <v>596</v>
      </c>
      <c r="H161" s="17">
        <v>596</v>
      </c>
      <c r="I161" s="17" t="str">
        <f>IFERROR(VLOOKUP(B161,#REF!,9,FALSE),"")</f>
        <v/>
      </c>
      <c r="J161" s="17">
        <v>288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288</v>
      </c>
      <c r="Q161" s="17">
        <v>0</v>
      </c>
      <c r="R161" s="19">
        <v>884</v>
      </c>
      <c r="S161" s="20">
        <v>7.6</v>
      </c>
      <c r="T161" s="21">
        <v>9.8000000000000007</v>
      </c>
      <c r="U161" s="19">
        <v>116</v>
      </c>
      <c r="V161" s="17">
        <v>90</v>
      </c>
      <c r="W161" s="22">
        <v>0.8</v>
      </c>
      <c r="X161" s="23">
        <f t="shared" si="8"/>
        <v>100</v>
      </c>
      <c r="Y161" s="17">
        <v>646</v>
      </c>
      <c r="Z161" s="17">
        <v>156</v>
      </c>
      <c r="AA161" s="17">
        <v>651</v>
      </c>
      <c r="AB161" s="17">
        <v>153</v>
      </c>
      <c r="AC161" s="15" t="s">
        <v>37</v>
      </c>
    </row>
    <row r="162" spans="1:29">
      <c r="A162" s="13" t="str">
        <f t="shared" si="6"/>
        <v>OverStock</v>
      </c>
      <c r="B162" s="14" t="s">
        <v>203</v>
      </c>
      <c r="C162" s="15" t="s">
        <v>202</v>
      </c>
      <c r="D162" s="16">
        <f>IFERROR(VLOOKUP(B162,#REF!,3,FALSE),0)</f>
        <v>0</v>
      </c>
      <c r="E162" s="18">
        <f t="shared" si="7"/>
        <v>0</v>
      </c>
      <c r="F162" s="16" t="str">
        <f>IFERROR(VLOOKUP(B162,#REF!,6,FALSE),"")</f>
        <v/>
      </c>
      <c r="G162" s="17">
        <v>856</v>
      </c>
      <c r="H162" s="17">
        <v>856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856</v>
      </c>
      <c r="S162" s="20">
        <v>28.5</v>
      </c>
      <c r="T162" s="21">
        <v>10.199999999999999</v>
      </c>
      <c r="U162" s="19">
        <v>30</v>
      </c>
      <c r="V162" s="17">
        <v>84</v>
      </c>
      <c r="W162" s="22">
        <v>2.8</v>
      </c>
      <c r="X162" s="23">
        <f t="shared" si="8"/>
        <v>150</v>
      </c>
      <c r="Y162" s="17">
        <v>22</v>
      </c>
      <c r="Z162" s="17">
        <v>108</v>
      </c>
      <c r="AA162" s="17">
        <v>645</v>
      </c>
      <c r="AB162" s="17">
        <v>149</v>
      </c>
      <c r="AC162" s="15" t="s">
        <v>37</v>
      </c>
    </row>
    <row r="163" spans="1:29">
      <c r="A163" s="13" t="str">
        <f t="shared" si="6"/>
        <v>Normal</v>
      </c>
      <c r="B163" s="14" t="s">
        <v>204</v>
      </c>
      <c r="C163" s="15" t="s">
        <v>202</v>
      </c>
      <c r="D163" s="16">
        <f>IFERROR(VLOOKUP(B163,#REF!,3,FALSE),0)</f>
        <v>0</v>
      </c>
      <c r="E163" s="18">
        <f t="shared" si="7"/>
        <v>0</v>
      </c>
      <c r="F163" s="16" t="str">
        <f>IFERROR(VLOOKUP(B163,#REF!,6,FALSE),"")</f>
        <v/>
      </c>
      <c r="G163" s="17">
        <v>1481</v>
      </c>
      <c r="H163" s="17">
        <v>1481</v>
      </c>
      <c r="I163" s="17" t="str">
        <f>IFERROR(VLOOKUP(B163,#REF!,9,FALSE),"")</f>
        <v/>
      </c>
      <c r="J163" s="17">
        <v>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0</v>
      </c>
      <c r="R163" s="19">
        <v>1481</v>
      </c>
      <c r="S163" s="20">
        <v>7.9</v>
      </c>
      <c r="T163" s="21">
        <v>14.2</v>
      </c>
      <c r="U163" s="19">
        <v>188</v>
      </c>
      <c r="V163" s="17">
        <v>104</v>
      </c>
      <c r="W163" s="22">
        <v>0.6</v>
      </c>
      <c r="X163" s="23">
        <f t="shared" si="8"/>
        <v>100</v>
      </c>
      <c r="Y163" s="17">
        <v>0</v>
      </c>
      <c r="Z163" s="17">
        <v>252</v>
      </c>
      <c r="AA163" s="17">
        <v>682</v>
      </c>
      <c r="AB163" s="17">
        <v>0</v>
      </c>
      <c r="AC163" s="15" t="s">
        <v>37</v>
      </c>
    </row>
    <row r="164" spans="1:29">
      <c r="A164" s="13" t="str">
        <f t="shared" si="6"/>
        <v>Normal</v>
      </c>
      <c r="B164" s="14" t="s">
        <v>205</v>
      </c>
      <c r="C164" s="15" t="s">
        <v>202</v>
      </c>
      <c r="D164" s="16">
        <f>IFERROR(VLOOKUP(B164,#REF!,3,FALSE),0)</f>
        <v>0</v>
      </c>
      <c r="E164" s="18">
        <f t="shared" si="7"/>
        <v>0</v>
      </c>
      <c r="F164" s="16" t="str">
        <f>IFERROR(VLOOKUP(B164,#REF!,6,FALSE),"")</f>
        <v/>
      </c>
      <c r="G164" s="17">
        <v>4500</v>
      </c>
      <c r="H164" s="17">
        <v>4500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4500</v>
      </c>
      <c r="S164" s="20">
        <v>6</v>
      </c>
      <c r="T164" s="21" t="s">
        <v>35</v>
      </c>
      <c r="U164" s="19">
        <v>750</v>
      </c>
      <c r="V164" s="17">
        <v>0</v>
      </c>
      <c r="W164" s="22" t="s">
        <v>36</v>
      </c>
      <c r="X164" s="23" t="str">
        <f t="shared" si="8"/>
        <v>E</v>
      </c>
      <c r="Y164" s="17">
        <v>100000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>
      <c r="A165" s="13" t="str">
        <f t="shared" si="6"/>
        <v>Normal</v>
      </c>
      <c r="B165" s="14" t="s">
        <v>206</v>
      </c>
      <c r="C165" s="15" t="s">
        <v>202</v>
      </c>
      <c r="D165" s="16">
        <f>IFERROR(VLOOKUP(B165,#REF!,3,FALSE),0)</f>
        <v>0</v>
      </c>
      <c r="E165" s="18">
        <f t="shared" si="7"/>
        <v>0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>
        <v>0</v>
      </c>
      <c r="T165" s="21">
        <v>0</v>
      </c>
      <c r="U165" s="19">
        <v>375</v>
      </c>
      <c r="V165" s="17">
        <v>11111</v>
      </c>
      <c r="W165" s="22">
        <v>29.6</v>
      </c>
      <c r="X165" s="23">
        <f t="shared" si="8"/>
        <v>150</v>
      </c>
      <c r="Y165" s="17">
        <v>0</v>
      </c>
      <c r="Z165" s="17">
        <v>100000</v>
      </c>
      <c r="AA165" s="17">
        <v>0</v>
      </c>
      <c r="AB165" s="17">
        <v>0</v>
      </c>
      <c r="AC165" s="15" t="s">
        <v>37</v>
      </c>
    </row>
    <row r="166" spans="1:29">
      <c r="A166" s="13" t="str">
        <f t="shared" si="6"/>
        <v>Normal</v>
      </c>
      <c r="B166" s="14" t="s">
        <v>207</v>
      </c>
      <c r="C166" s="15" t="s">
        <v>202</v>
      </c>
      <c r="D166" s="16">
        <f>IFERROR(VLOOKUP(B166,#REF!,3,FALSE),0)</f>
        <v>0</v>
      </c>
      <c r="E166" s="18">
        <f t="shared" si="7"/>
        <v>0</v>
      </c>
      <c r="F166" s="16" t="str">
        <f>IFERROR(VLOOKUP(B166,#REF!,6,FALSE),"")</f>
        <v/>
      </c>
      <c r="G166" s="17">
        <v>1220</v>
      </c>
      <c r="H166" s="17">
        <v>1220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1220</v>
      </c>
      <c r="S166" s="20">
        <v>19.399999999999999</v>
      </c>
      <c r="T166" s="21">
        <v>33</v>
      </c>
      <c r="U166" s="19">
        <v>63</v>
      </c>
      <c r="V166" s="17">
        <v>37</v>
      </c>
      <c r="W166" s="22">
        <v>0.6</v>
      </c>
      <c r="X166" s="23">
        <f t="shared" si="8"/>
        <v>100</v>
      </c>
      <c r="Y166" s="17">
        <v>138</v>
      </c>
      <c r="Z166" s="17">
        <v>116</v>
      </c>
      <c r="AA166" s="17">
        <v>218</v>
      </c>
      <c r="AB166" s="17">
        <v>8</v>
      </c>
      <c r="AC166" s="15" t="s">
        <v>37</v>
      </c>
    </row>
    <row r="167" spans="1:29">
      <c r="A167" s="13" t="str">
        <f t="shared" si="6"/>
        <v>Normal</v>
      </c>
      <c r="B167" s="14" t="s">
        <v>208</v>
      </c>
      <c r="C167" s="15" t="s">
        <v>202</v>
      </c>
      <c r="D167" s="16">
        <f>IFERROR(VLOOKUP(B167,#REF!,3,FALSE),0)</f>
        <v>0</v>
      </c>
      <c r="E167" s="18">
        <f t="shared" si="7"/>
        <v>0</v>
      </c>
      <c r="F167" s="16" t="str">
        <f>IFERROR(VLOOKUP(B167,#REF!,6,FALSE),"")</f>
        <v/>
      </c>
      <c r="G167" s="17">
        <v>1204</v>
      </c>
      <c r="H167" s="17">
        <v>1204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1204</v>
      </c>
      <c r="S167" s="20">
        <v>9.6</v>
      </c>
      <c r="T167" s="21" t="s">
        <v>35</v>
      </c>
      <c r="U167" s="19">
        <v>125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Normal</v>
      </c>
      <c r="B168" s="14" t="s">
        <v>209</v>
      </c>
      <c r="C168" s="15" t="s">
        <v>202</v>
      </c>
      <c r="D168" s="16">
        <f>IFERROR(VLOOKUP(B168,#REF!,3,FALSE),0)</f>
        <v>0</v>
      </c>
      <c r="E168" s="18">
        <f t="shared" si="7"/>
        <v>0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0</v>
      </c>
      <c r="S168" s="20">
        <v>0</v>
      </c>
      <c r="T168" s="21">
        <v>0</v>
      </c>
      <c r="U168" s="19">
        <v>63</v>
      </c>
      <c r="V168" s="17">
        <v>5</v>
      </c>
      <c r="W168" s="22">
        <v>0.1</v>
      </c>
      <c r="X168" s="23">
        <f t="shared" si="8"/>
        <v>50</v>
      </c>
      <c r="Y168" s="17">
        <v>0</v>
      </c>
      <c r="Z168" s="17">
        <v>0</v>
      </c>
      <c r="AA168" s="17">
        <v>43</v>
      </c>
      <c r="AB168" s="17">
        <v>4</v>
      </c>
      <c r="AC168" s="15" t="s">
        <v>37</v>
      </c>
    </row>
    <row r="169" spans="1:29">
      <c r="A169" s="13" t="str">
        <f t="shared" si="6"/>
        <v>FCST</v>
      </c>
      <c r="B169" s="14" t="s">
        <v>210</v>
      </c>
      <c r="C169" s="15" t="s">
        <v>202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665</v>
      </c>
      <c r="H169" s="17">
        <v>665</v>
      </c>
      <c r="I169" s="17" t="str">
        <f>IFERROR(VLOOKUP(B169,#REF!,9,FALSE),"")</f>
        <v/>
      </c>
      <c r="J169" s="17">
        <v>64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64</v>
      </c>
      <c r="Q169" s="17">
        <v>0</v>
      </c>
      <c r="R169" s="19">
        <v>729</v>
      </c>
      <c r="S169" s="20" t="s">
        <v>35</v>
      </c>
      <c r="T169" s="21">
        <v>42.9</v>
      </c>
      <c r="U169" s="19">
        <v>0</v>
      </c>
      <c r="V169" s="17">
        <v>17</v>
      </c>
      <c r="W169" s="22" t="s">
        <v>73</v>
      </c>
      <c r="X169" s="23" t="str">
        <f t="shared" si="8"/>
        <v>F</v>
      </c>
      <c r="Y169" s="17">
        <v>216</v>
      </c>
      <c r="Z169" s="17">
        <v>41</v>
      </c>
      <c r="AA169" s="17">
        <v>109</v>
      </c>
      <c r="AB169" s="17">
        <v>4</v>
      </c>
      <c r="AC169" s="15" t="s">
        <v>37</v>
      </c>
    </row>
    <row r="170" spans="1:29">
      <c r="A170" s="13" t="str">
        <f t="shared" si="6"/>
        <v>Normal</v>
      </c>
      <c r="B170" s="14" t="s">
        <v>211</v>
      </c>
      <c r="C170" s="15" t="s">
        <v>202</v>
      </c>
      <c r="D170" s="16">
        <f>IFERROR(VLOOKUP(B170,#REF!,3,FALSE),0)</f>
        <v>0</v>
      </c>
      <c r="E170" s="18">
        <f t="shared" si="7"/>
        <v>0</v>
      </c>
      <c r="F170" s="16" t="str">
        <f>IFERROR(VLOOKUP(B170,#REF!,6,FALSE),"")</f>
        <v/>
      </c>
      <c r="G170" s="17">
        <v>301</v>
      </c>
      <c r="H170" s="17">
        <v>301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301</v>
      </c>
      <c r="S170" s="20">
        <v>16.7</v>
      </c>
      <c r="T170" s="21">
        <v>15.8</v>
      </c>
      <c r="U170" s="19">
        <v>18</v>
      </c>
      <c r="V170" s="17">
        <v>19</v>
      </c>
      <c r="W170" s="22">
        <v>1.1000000000000001</v>
      </c>
      <c r="X170" s="23">
        <f t="shared" si="8"/>
        <v>100</v>
      </c>
      <c r="Y170" s="17">
        <v>161</v>
      </c>
      <c r="Z170" s="17">
        <v>58</v>
      </c>
      <c r="AA170" s="17">
        <v>109</v>
      </c>
      <c r="AB170" s="17">
        <v>4</v>
      </c>
      <c r="AC170" s="15" t="s">
        <v>37</v>
      </c>
    </row>
    <row r="171" spans="1:29">
      <c r="A171" s="13" t="str">
        <f t="shared" si="6"/>
        <v>FCST</v>
      </c>
      <c r="B171" s="14" t="s">
        <v>212</v>
      </c>
      <c r="C171" s="15" t="s">
        <v>202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10</v>
      </c>
      <c r="H171" s="17">
        <v>10</v>
      </c>
      <c r="I171" s="17" t="str">
        <f>IFERROR(VLOOKUP(B171,#REF!,9,FALSE),"")</f>
        <v/>
      </c>
      <c r="J171" s="17">
        <v>144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144</v>
      </c>
      <c r="Q171" s="17">
        <v>0</v>
      </c>
      <c r="R171" s="19">
        <v>154</v>
      </c>
      <c r="S171" s="20" t="s">
        <v>35</v>
      </c>
      <c r="T171" s="21">
        <v>25.7</v>
      </c>
      <c r="U171" s="19">
        <v>0</v>
      </c>
      <c r="V171" s="17">
        <v>6</v>
      </c>
      <c r="W171" s="22" t="s">
        <v>73</v>
      </c>
      <c r="X171" s="23" t="str">
        <f t="shared" si="8"/>
        <v>F</v>
      </c>
      <c r="Y171" s="17">
        <v>249</v>
      </c>
      <c r="Z171" s="17">
        <v>40</v>
      </c>
      <c r="AA171" s="17">
        <v>16</v>
      </c>
      <c r="AB171" s="17">
        <v>8</v>
      </c>
      <c r="AC171" s="15" t="s">
        <v>37</v>
      </c>
    </row>
    <row r="172" spans="1:29">
      <c r="A172" s="13" t="str">
        <f t="shared" si="6"/>
        <v>Normal</v>
      </c>
      <c r="B172" s="14" t="s">
        <v>78</v>
      </c>
      <c r="C172" s="15" t="s">
        <v>55</v>
      </c>
      <c r="D172" s="16">
        <f>IFERROR(VLOOKUP(B172,#REF!,3,FALSE),0)</f>
        <v>0</v>
      </c>
      <c r="E172" s="18">
        <f t="shared" si="7"/>
        <v>0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0</v>
      </c>
      <c r="R172" s="19">
        <v>0</v>
      </c>
      <c r="S172" s="20">
        <v>0</v>
      </c>
      <c r="T172" s="21" t="s">
        <v>35</v>
      </c>
      <c r="U172" s="19">
        <v>6750</v>
      </c>
      <c r="V172" s="17" t="s">
        <v>35</v>
      </c>
      <c r="W172" s="22" t="s">
        <v>36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>
      <c r="A173" s="13" t="str">
        <f t="shared" si="6"/>
        <v>FCST</v>
      </c>
      <c r="B173" s="14" t="s">
        <v>78</v>
      </c>
      <c r="C173" s="15" t="s">
        <v>55</v>
      </c>
      <c r="D173" s="16">
        <f>IFERROR(VLOOKUP(B173,#REF!,3,FALSE),0)</f>
        <v>0</v>
      </c>
      <c r="E173" s="18" t="str">
        <f t="shared" si="7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201000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201000</v>
      </c>
      <c r="R173" s="19">
        <v>201000</v>
      </c>
      <c r="S173" s="20" t="s">
        <v>35</v>
      </c>
      <c r="T173" s="21">
        <v>2</v>
      </c>
      <c r="U173" s="19">
        <v>0</v>
      </c>
      <c r="V173" s="17">
        <v>98936</v>
      </c>
      <c r="W173" s="22" t="s">
        <v>73</v>
      </c>
      <c r="X173" s="23" t="str">
        <f t="shared" si="8"/>
        <v>F</v>
      </c>
      <c r="Y173" s="17">
        <v>0</v>
      </c>
      <c r="Z173" s="17">
        <v>310507</v>
      </c>
      <c r="AA173" s="17">
        <v>579920</v>
      </c>
      <c r="AB173" s="17">
        <v>552452</v>
      </c>
      <c r="AC173" s="15" t="s">
        <v>37</v>
      </c>
    </row>
    <row r="174" spans="1:29">
      <c r="A174" s="13" t="str">
        <f t="shared" si="6"/>
        <v>Normal</v>
      </c>
      <c r="B174" s="14" t="s">
        <v>79</v>
      </c>
      <c r="C174" s="15" t="s">
        <v>55</v>
      </c>
      <c r="D174" s="16">
        <f>IFERROR(VLOOKUP(B174,#REF!,3,FALSE),0)</f>
        <v>0</v>
      </c>
      <c r="E174" s="18">
        <f t="shared" si="7"/>
        <v>0</v>
      </c>
      <c r="F174" s="16" t="str">
        <f>IFERROR(VLOOKUP(B174,#REF!,6,FALSE),"")</f>
        <v/>
      </c>
      <c r="G174" s="17">
        <v>9000</v>
      </c>
      <c r="H174" s="17">
        <v>9000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9000</v>
      </c>
      <c r="S174" s="20">
        <v>1.3</v>
      </c>
      <c r="T174" s="21" t="s">
        <v>35</v>
      </c>
      <c r="U174" s="19">
        <v>6750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6"/>
        <v>Normal</v>
      </c>
      <c r="B175" s="14" t="s">
        <v>80</v>
      </c>
      <c r="C175" s="15" t="s">
        <v>55</v>
      </c>
      <c r="D175" s="16">
        <f>IFERROR(VLOOKUP(B175,#REF!,3,FALSE),0)</f>
        <v>0</v>
      </c>
      <c r="E175" s="18">
        <f t="shared" si="7"/>
        <v>13</v>
      </c>
      <c r="F175" s="16" t="str">
        <f>IFERROR(VLOOKUP(B175,#REF!,6,FALSE),"")</f>
        <v/>
      </c>
      <c r="G175" s="17">
        <v>279000</v>
      </c>
      <c r="H175" s="17">
        <v>180000</v>
      </c>
      <c r="I175" s="17" t="str">
        <f>IFERROR(VLOOKUP(B175,#REF!,9,FALSE),"")</f>
        <v/>
      </c>
      <c r="J175" s="17">
        <v>345000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345000</v>
      </c>
      <c r="Q175" s="17">
        <v>0</v>
      </c>
      <c r="R175" s="19">
        <v>624000</v>
      </c>
      <c r="S175" s="20">
        <v>23.4</v>
      </c>
      <c r="T175" s="21" t="s">
        <v>35</v>
      </c>
      <c r="U175" s="19">
        <v>26625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>
      <c r="A176" s="13" t="str">
        <f t="shared" si="6"/>
        <v>OverStock</v>
      </c>
      <c r="B176" s="14" t="s">
        <v>81</v>
      </c>
      <c r="C176" s="15" t="s">
        <v>55</v>
      </c>
      <c r="D176" s="16">
        <f>IFERROR(VLOOKUP(B176,#REF!,3,FALSE),0)</f>
        <v>0</v>
      </c>
      <c r="E176" s="18">
        <f t="shared" si="7"/>
        <v>11.4</v>
      </c>
      <c r="F176" s="16" t="str">
        <f>IFERROR(VLOOKUP(B176,#REF!,6,FALSE),"")</f>
        <v/>
      </c>
      <c r="G176" s="17">
        <v>549000</v>
      </c>
      <c r="H176" s="17">
        <v>297000</v>
      </c>
      <c r="I176" s="17" t="str">
        <f>IFERROR(VLOOKUP(B176,#REF!,9,FALSE),"")</f>
        <v/>
      </c>
      <c r="J176" s="17">
        <v>480000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480000</v>
      </c>
      <c r="Q176" s="17">
        <v>0</v>
      </c>
      <c r="R176" s="19">
        <v>1029000</v>
      </c>
      <c r="S176" s="20">
        <v>24.5</v>
      </c>
      <c r="T176" s="21" t="s">
        <v>35</v>
      </c>
      <c r="U176" s="19">
        <v>42000</v>
      </c>
      <c r="V176" s="17" t="s">
        <v>35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>
      <c r="A177" s="13" t="str">
        <f t="shared" si="6"/>
        <v>Normal</v>
      </c>
      <c r="B177" s="14" t="s">
        <v>82</v>
      </c>
      <c r="C177" s="15" t="s">
        <v>55</v>
      </c>
      <c r="D177" s="16">
        <f>IFERROR(VLOOKUP(B177,#REF!,3,FALSE),0)</f>
        <v>0</v>
      </c>
      <c r="E177" s="18">
        <f t="shared" si="7"/>
        <v>6.9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130000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130000</v>
      </c>
      <c r="Q177" s="17">
        <v>0</v>
      </c>
      <c r="R177" s="19">
        <v>130000</v>
      </c>
      <c r="S177" s="20">
        <v>6.9</v>
      </c>
      <c r="T177" s="21" t="s">
        <v>35</v>
      </c>
      <c r="U177" s="19">
        <v>18750</v>
      </c>
      <c r="V177" s="17" t="s">
        <v>35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>
      <c r="A178" s="13" t="str">
        <f t="shared" si="6"/>
        <v>ZeroZero</v>
      </c>
      <c r="B178" s="14" t="s">
        <v>54</v>
      </c>
      <c r="C178" s="15" t="s">
        <v>55</v>
      </c>
      <c r="D178" s="16">
        <f>IFERROR(VLOOKUP(B178,#REF!,3,FALSE),0)</f>
        <v>0</v>
      </c>
      <c r="E178" s="18" t="str">
        <f t="shared" si="7"/>
        <v>前八週無拉料</v>
      </c>
      <c r="F178" s="16" t="str">
        <f>IFERROR(VLOOKUP(B178,#REF!,6,FALSE),"")</f>
        <v/>
      </c>
      <c r="G178" s="17">
        <v>8000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8000</v>
      </c>
      <c r="S178" s="20" t="s">
        <v>35</v>
      </c>
      <c r="T178" s="21" t="s">
        <v>35</v>
      </c>
      <c r="U178" s="19">
        <v>0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6"/>
        <v>Normal</v>
      </c>
      <c r="B179" s="14" t="s">
        <v>83</v>
      </c>
      <c r="C179" s="15" t="s">
        <v>55</v>
      </c>
      <c r="D179" s="16">
        <f>IFERROR(VLOOKUP(B179,#REF!,3,FALSE),0)</f>
        <v>0</v>
      </c>
      <c r="E179" s="18">
        <f t="shared" si="7"/>
        <v>0</v>
      </c>
      <c r="F179" s="16" t="str">
        <f>IFERROR(VLOOKUP(B179,#REF!,6,FALSE),"")</f>
        <v/>
      </c>
      <c r="G179" s="17">
        <v>44000</v>
      </c>
      <c r="H179" s="17">
        <v>44000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44000</v>
      </c>
      <c r="S179" s="20">
        <v>5.2</v>
      </c>
      <c r="T179" s="21" t="s">
        <v>35</v>
      </c>
      <c r="U179" s="19">
        <v>8500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6"/>
        <v>OverStock</v>
      </c>
      <c r="B180" s="14" t="s">
        <v>84</v>
      </c>
      <c r="C180" s="15" t="s">
        <v>55</v>
      </c>
      <c r="D180" s="16">
        <f>IFERROR(VLOOKUP(B180,#REF!,3,FALSE),0)</f>
        <v>0</v>
      </c>
      <c r="E180" s="18">
        <f t="shared" si="7"/>
        <v>6.7</v>
      </c>
      <c r="F180" s="16" t="str">
        <f>IFERROR(VLOOKUP(B180,#REF!,6,FALSE),"")</f>
        <v/>
      </c>
      <c r="G180" s="17">
        <v>1786500</v>
      </c>
      <c r="H180" s="17">
        <v>1390500</v>
      </c>
      <c r="I180" s="17" t="str">
        <f>IFERROR(VLOOKUP(B180,#REF!,9,FALSE),"")</f>
        <v/>
      </c>
      <c r="J180" s="17">
        <v>504000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504000</v>
      </c>
      <c r="Q180" s="17">
        <v>0</v>
      </c>
      <c r="R180" s="19">
        <v>2290500</v>
      </c>
      <c r="S180" s="20">
        <v>30.6</v>
      </c>
      <c r="T180" s="21" t="s">
        <v>35</v>
      </c>
      <c r="U180" s="19">
        <v>74813</v>
      </c>
      <c r="V180" s="17" t="s">
        <v>35</v>
      </c>
      <c r="W180" s="22" t="s">
        <v>36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13" t="str">
        <f t="shared" si="6"/>
        <v>Normal</v>
      </c>
      <c r="B181" s="14" t="s">
        <v>85</v>
      </c>
      <c r="C181" s="15" t="s">
        <v>55</v>
      </c>
      <c r="D181" s="16">
        <f>IFERROR(VLOOKUP(B181,#REF!,3,FALSE),0)</f>
        <v>0</v>
      </c>
      <c r="E181" s="18">
        <f t="shared" si="7"/>
        <v>0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>
        <v>0</v>
      </c>
      <c r="T181" s="21" t="s">
        <v>35</v>
      </c>
      <c r="U181" s="19">
        <v>6750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>
      <c r="A182" s="13" t="str">
        <f t="shared" si="6"/>
        <v>ZeroZero</v>
      </c>
      <c r="B182" s="14" t="s">
        <v>86</v>
      </c>
      <c r="C182" s="15" t="s">
        <v>55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30000</v>
      </c>
      <c r="H182" s="17">
        <v>30000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30000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6"/>
        <v>OverStock</v>
      </c>
      <c r="B183" s="14" t="s">
        <v>87</v>
      </c>
      <c r="C183" s="15" t="s">
        <v>55</v>
      </c>
      <c r="D183" s="16">
        <f>IFERROR(VLOOKUP(B183,#REF!,3,FALSE),0)</f>
        <v>0</v>
      </c>
      <c r="E183" s="18">
        <f t="shared" si="7"/>
        <v>8.3000000000000007</v>
      </c>
      <c r="F183" s="16" t="str">
        <f>IFERROR(VLOOKUP(B183,#REF!,6,FALSE),"")</f>
        <v/>
      </c>
      <c r="G183" s="17">
        <v>1287000</v>
      </c>
      <c r="H183" s="17">
        <v>1188000</v>
      </c>
      <c r="I183" s="17" t="str">
        <f>IFERROR(VLOOKUP(B183,#REF!,9,FALSE),"")</f>
        <v/>
      </c>
      <c r="J183" s="17">
        <v>665710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665710</v>
      </c>
      <c r="Q183" s="17">
        <v>0</v>
      </c>
      <c r="R183" s="19">
        <v>1952710</v>
      </c>
      <c r="S183" s="20">
        <v>24.4</v>
      </c>
      <c r="T183" s="21" t="s">
        <v>35</v>
      </c>
      <c r="U183" s="19">
        <v>79875</v>
      </c>
      <c r="V183" s="17" t="s">
        <v>35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>
      <c r="A184" s="13" t="str">
        <f t="shared" si="6"/>
        <v>Normal</v>
      </c>
      <c r="B184" s="14" t="s">
        <v>88</v>
      </c>
      <c r="C184" s="15" t="s">
        <v>55</v>
      </c>
      <c r="D184" s="16">
        <f>IFERROR(VLOOKUP(B184,#REF!,3,FALSE),0)</f>
        <v>0</v>
      </c>
      <c r="E184" s="18">
        <f t="shared" si="7"/>
        <v>0</v>
      </c>
      <c r="F184" s="16" t="str">
        <f>IFERROR(VLOOKUP(B184,#REF!,6,FALSE),"")</f>
        <v/>
      </c>
      <c r="G184" s="17">
        <v>3000</v>
      </c>
      <c r="H184" s="17">
        <v>3000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3000</v>
      </c>
      <c r="S184" s="20">
        <v>0.4</v>
      </c>
      <c r="T184" s="21" t="s">
        <v>35</v>
      </c>
      <c r="U184" s="19">
        <v>7125</v>
      </c>
      <c r="V184" s="17" t="s">
        <v>35</v>
      </c>
      <c r="W184" s="22" t="s">
        <v>36</v>
      </c>
      <c r="X184" s="23" t="str">
        <f t="shared" si="8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>
      <c r="A185" s="13" t="str">
        <f t="shared" si="6"/>
        <v>None</v>
      </c>
      <c r="B185" s="14" t="s">
        <v>213</v>
      </c>
      <c r="C185" s="15" t="s">
        <v>55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0</v>
      </c>
      <c r="S185" s="20" t="s">
        <v>35</v>
      </c>
      <c r="T185" s="21" t="s">
        <v>35</v>
      </c>
      <c r="U185" s="19">
        <v>0</v>
      </c>
      <c r="V185" s="17">
        <v>0</v>
      </c>
      <c r="W185" s="22" t="s">
        <v>36</v>
      </c>
      <c r="X185" s="23" t="str">
        <f t="shared" si="8"/>
        <v>E</v>
      </c>
      <c r="Y185" s="17">
        <v>3000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>
      <c r="A186" s="13" t="str">
        <f t="shared" si="6"/>
        <v>None</v>
      </c>
      <c r="B186" s="14" t="s">
        <v>214</v>
      </c>
      <c r="C186" s="15" t="s">
        <v>55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0</v>
      </c>
      <c r="R186" s="19">
        <v>0</v>
      </c>
      <c r="S186" s="20" t="s">
        <v>35</v>
      </c>
      <c r="T186" s="21" t="s">
        <v>35</v>
      </c>
      <c r="U186" s="19">
        <v>0</v>
      </c>
      <c r="V186" s="17">
        <v>0</v>
      </c>
      <c r="W186" s="22" t="s">
        <v>36</v>
      </c>
      <c r="X186" s="23" t="str">
        <f t="shared" si="8"/>
        <v>E</v>
      </c>
      <c r="Y186" s="17">
        <v>3000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13" t="str">
        <f t="shared" si="6"/>
        <v>Normal</v>
      </c>
      <c r="B187" s="14" t="s">
        <v>89</v>
      </c>
      <c r="C187" s="15" t="s">
        <v>55</v>
      </c>
      <c r="D187" s="16">
        <f>IFERROR(VLOOKUP(B187,#REF!,3,FALSE),0)</f>
        <v>0</v>
      </c>
      <c r="E187" s="18">
        <f t="shared" si="7"/>
        <v>0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0</v>
      </c>
      <c r="S187" s="20">
        <v>0</v>
      </c>
      <c r="T187" s="21" t="s">
        <v>35</v>
      </c>
      <c r="U187" s="19">
        <v>3750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6"/>
        <v>Normal</v>
      </c>
      <c r="B188" s="14" t="s">
        <v>215</v>
      </c>
      <c r="C188" s="15" t="s">
        <v>91</v>
      </c>
      <c r="D188" s="16">
        <f>IFERROR(VLOOKUP(B188,#REF!,3,FALSE),0)</f>
        <v>0</v>
      </c>
      <c r="E188" s="18">
        <f t="shared" si="7"/>
        <v>14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28000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24000</v>
      </c>
      <c r="Q188" s="17">
        <v>4000</v>
      </c>
      <c r="R188" s="19">
        <v>28000</v>
      </c>
      <c r="S188" s="20">
        <v>14</v>
      </c>
      <c r="T188" s="21" t="s">
        <v>35</v>
      </c>
      <c r="U188" s="19">
        <v>2000</v>
      </c>
      <c r="V188" s="17">
        <v>0</v>
      </c>
      <c r="W188" s="22" t="s">
        <v>36</v>
      </c>
      <c r="X188" s="23" t="str">
        <f t="shared" si="8"/>
        <v>E</v>
      </c>
      <c r="Y188" s="17">
        <v>4000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6"/>
        <v>ZeroZero</v>
      </c>
      <c r="B189" s="14" t="s">
        <v>216</v>
      </c>
      <c r="C189" s="15" t="s">
        <v>91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4000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4000</v>
      </c>
      <c r="Q189" s="17">
        <v>0</v>
      </c>
      <c r="R189" s="19">
        <v>4000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Normal</v>
      </c>
      <c r="B190" s="14" t="s">
        <v>217</v>
      </c>
      <c r="C190" s="15" t="s">
        <v>91</v>
      </c>
      <c r="D190" s="16">
        <f>IFERROR(VLOOKUP(B190,#REF!,3,FALSE),0)</f>
        <v>0</v>
      </c>
      <c r="E190" s="18">
        <f t="shared" si="7"/>
        <v>11.2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28000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8000</v>
      </c>
      <c r="Q190" s="17">
        <v>20000</v>
      </c>
      <c r="R190" s="19">
        <v>28000</v>
      </c>
      <c r="S190" s="20">
        <v>11.2</v>
      </c>
      <c r="T190" s="21">
        <v>14.3</v>
      </c>
      <c r="U190" s="19">
        <v>2500</v>
      </c>
      <c r="V190" s="17">
        <v>1961</v>
      </c>
      <c r="W190" s="22">
        <v>0.8</v>
      </c>
      <c r="X190" s="23">
        <f t="shared" si="8"/>
        <v>100</v>
      </c>
      <c r="Y190" s="17">
        <v>0</v>
      </c>
      <c r="Z190" s="17">
        <v>17648</v>
      </c>
      <c r="AA190" s="17">
        <v>0</v>
      </c>
      <c r="AB190" s="17">
        <v>4000</v>
      </c>
      <c r="AC190" s="15" t="s">
        <v>37</v>
      </c>
    </row>
    <row r="191" spans="1:29">
      <c r="A191" s="13" t="str">
        <f t="shared" si="6"/>
        <v>Normal</v>
      </c>
      <c r="B191" s="14" t="s">
        <v>218</v>
      </c>
      <c r="C191" s="15" t="s">
        <v>91</v>
      </c>
      <c r="D191" s="16">
        <f>IFERROR(VLOOKUP(B191,#REF!,3,FALSE),0)</f>
        <v>0</v>
      </c>
      <c r="E191" s="18">
        <f t="shared" si="7"/>
        <v>8.6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4300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4300</v>
      </c>
      <c r="R191" s="19">
        <v>4300</v>
      </c>
      <c r="S191" s="20">
        <v>8.6</v>
      </c>
      <c r="T191" s="21">
        <v>9.6999999999999993</v>
      </c>
      <c r="U191" s="19">
        <v>500</v>
      </c>
      <c r="V191" s="17">
        <v>444</v>
      </c>
      <c r="W191" s="22">
        <v>0.9</v>
      </c>
      <c r="X191" s="23">
        <f t="shared" si="8"/>
        <v>100</v>
      </c>
      <c r="Y191" s="17">
        <v>0</v>
      </c>
      <c r="Z191" s="17">
        <v>4000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Normal</v>
      </c>
      <c r="B192" s="14" t="s">
        <v>90</v>
      </c>
      <c r="C192" s="15" t="s">
        <v>91</v>
      </c>
      <c r="D192" s="16">
        <f>IFERROR(VLOOKUP(B192,#REF!,3,FALSE),0)</f>
        <v>0</v>
      </c>
      <c r="E192" s="18">
        <f t="shared" si="7"/>
        <v>0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0</v>
      </c>
      <c r="Q192" s="17">
        <v>0</v>
      </c>
      <c r="R192" s="19">
        <v>0</v>
      </c>
      <c r="S192" s="20">
        <v>0</v>
      </c>
      <c r="T192" s="21" t="s">
        <v>35</v>
      </c>
      <c r="U192" s="19">
        <v>7975</v>
      </c>
      <c r="V192" s="17" t="s">
        <v>35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>
      <c r="A193" s="13" t="str">
        <f t="shared" si="6"/>
        <v>OverStock</v>
      </c>
      <c r="B193" s="14" t="s">
        <v>90</v>
      </c>
      <c r="C193" s="15" t="s">
        <v>91</v>
      </c>
      <c r="D193" s="16">
        <f>IFERROR(VLOOKUP(B193,#REF!,3,FALSE),0)</f>
        <v>0</v>
      </c>
      <c r="E193" s="18">
        <f t="shared" si="7"/>
        <v>35.700000000000003</v>
      </c>
      <c r="F193" s="16" t="str">
        <f>IFERROR(VLOOKUP(B193,#REF!,6,FALSE),"")</f>
        <v/>
      </c>
      <c r="G193" s="17">
        <v>56000</v>
      </c>
      <c r="H193" s="17">
        <v>44000</v>
      </c>
      <c r="I193" s="17" t="str">
        <f>IFERROR(VLOOKUP(B193,#REF!,9,FALSE),"")</f>
        <v/>
      </c>
      <c r="J193" s="17">
        <v>72200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72200</v>
      </c>
      <c r="R193" s="19">
        <v>128200</v>
      </c>
      <c r="S193" s="20">
        <v>63.3</v>
      </c>
      <c r="T193" s="21">
        <v>22.3</v>
      </c>
      <c r="U193" s="19">
        <v>2025</v>
      </c>
      <c r="V193" s="17">
        <v>5738</v>
      </c>
      <c r="W193" s="22">
        <v>2.8</v>
      </c>
      <c r="X193" s="23">
        <f t="shared" si="8"/>
        <v>150</v>
      </c>
      <c r="Y193" s="17">
        <v>12000</v>
      </c>
      <c r="Z193" s="17">
        <v>31748</v>
      </c>
      <c r="AA193" s="17">
        <v>19897</v>
      </c>
      <c r="AB193" s="17">
        <v>30631</v>
      </c>
      <c r="AC193" s="15" t="s">
        <v>37</v>
      </c>
    </row>
    <row r="194" spans="1:29">
      <c r="A194" s="13" t="str">
        <f t="shared" si="6"/>
        <v>FCST</v>
      </c>
      <c r="B194" s="14" t="s">
        <v>219</v>
      </c>
      <c r="C194" s="15" t="s">
        <v>91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4000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4000</v>
      </c>
      <c r="Q194" s="17">
        <v>0</v>
      </c>
      <c r="R194" s="19">
        <v>4000</v>
      </c>
      <c r="S194" s="20" t="s">
        <v>35</v>
      </c>
      <c r="T194" s="21">
        <v>9</v>
      </c>
      <c r="U194" s="19">
        <v>0</v>
      </c>
      <c r="V194" s="17">
        <v>444</v>
      </c>
      <c r="W194" s="22" t="s">
        <v>73</v>
      </c>
      <c r="X194" s="23" t="str">
        <f t="shared" si="8"/>
        <v>F</v>
      </c>
      <c r="Y194" s="17">
        <v>0</v>
      </c>
      <c r="Z194" s="17">
        <v>4000</v>
      </c>
      <c r="AA194" s="17">
        <v>0</v>
      </c>
      <c r="AB194" s="17">
        <v>0</v>
      </c>
      <c r="AC194" s="15" t="s">
        <v>37</v>
      </c>
    </row>
    <row r="195" spans="1:29">
      <c r="A195" s="13" t="str">
        <f t="shared" si="6"/>
        <v>OverStock</v>
      </c>
      <c r="B195" s="14" t="s">
        <v>220</v>
      </c>
      <c r="C195" s="15" t="s">
        <v>91</v>
      </c>
      <c r="D195" s="16">
        <f>IFERROR(VLOOKUP(B195,#REF!,3,FALSE),0)</f>
        <v>0</v>
      </c>
      <c r="E195" s="18">
        <f t="shared" si="7"/>
        <v>32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32000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32000</v>
      </c>
      <c r="Q195" s="17">
        <v>0</v>
      </c>
      <c r="R195" s="19">
        <v>32000</v>
      </c>
      <c r="S195" s="20">
        <v>32</v>
      </c>
      <c r="T195" s="21" t="s">
        <v>35</v>
      </c>
      <c r="U195" s="19">
        <v>1000</v>
      </c>
      <c r="V195" s="17" t="s">
        <v>35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Normal</v>
      </c>
      <c r="B196" s="14" t="s">
        <v>92</v>
      </c>
      <c r="C196" s="15" t="s">
        <v>91</v>
      </c>
      <c r="D196" s="16">
        <f>IFERROR(VLOOKUP(B196,#REF!,3,FALSE),0)</f>
        <v>0</v>
      </c>
      <c r="E196" s="18">
        <f t="shared" ref="E196:E259" si="10">IF(U196=0,"前八週無拉料",ROUND(J196/U196,1))</f>
        <v>0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0</v>
      </c>
      <c r="S196" s="20">
        <v>0</v>
      </c>
      <c r="T196" s="21" t="s">
        <v>35</v>
      </c>
      <c r="U196" s="19">
        <v>8625</v>
      </c>
      <c r="V196" s="17" t="s">
        <v>35</v>
      </c>
      <c r="W196" s="22" t="s">
        <v>36</v>
      </c>
      <c r="X196" s="23" t="str">
        <f t="shared" ref="X196:X259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>
      <c r="A197" s="13" t="str">
        <f t="shared" si="9"/>
        <v>Normal</v>
      </c>
      <c r="B197" s="14" t="s">
        <v>92</v>
      </c>
      <c r="C197" s="15" t="s">
        <v>91</v>
      </c>
      <c r="D197" s="16">
        <f>IFERROR(VLOOKUP(B197,#REF!,3,FALSE),0)</f>
        <v>0</v>
      </c>
      <c r="E197" s="18">
        <f t="shared" si="10"/>
        <v>13.5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264000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60000</v>
      </c>
      <c r="Q197" s="17">
        <v>204000</v>
      </c>
      <c r="R197" s="19">
        <v>264000</v>
      </c>
      <c r="S197" s="20">
        <v>13.5</v>
      </c>
      <c r="T197" s="21">
        <v>17.8</v>
      </c>
      <c r="U197" s="19">
        <v>19500</v>
      </c>
      <c r="V197" s="17">
        <v>14851</v>
      </c>
      <c r="W197" s="22">
        <v>0.8</v>
      </c>
      <c r="X197" s="23">
        <f t="shared" si="11"/>
        <v>100</v>
      </c>
      <c r="Y197" s="17">
        <v>16785</v>
      </c>
      <c r="Z197" s="17">
        <v>94565</v>
      </c>
      <c r="AA197" s="17">
        <v>39098</v>
      </c>
      <c r="AB197" s="17">
        <v>3000</v>
      </c>
      <c r="AC197" s="15" t="s">
        <v>37</v>
      </c>
    </row>
    <row r="198" spans="1:29">
      <c r="A198" s="13" t="str">
        <f t="shared" si="9"/>
        <v>Normal</v>
      </c>
      <c r="B198" s="14" t="s">
        <v>221</v>
      </c>
      <c r="C198" s="15" t="s">
        <v>91</v>
      </c>
      <c r="D198" s="16">
        <f>IFERROR(VLOOKUP(B198,#REF!,3,FALSE),0)</f>
        <v>0</v>
      </c>
      <c r="E198" s="18">
        <f t="shared" si="10"/>
        <v>8</v>
      </c>
      <c r="F198" s="16" t="str">
        <f>IFERROR(VLOOKUP(B198,#REF!,6,FALSE),"")</f>
        <v/>
      </c>
      <c r="G198" s="17">
        <v>4000</v>
      </c>
      <c r="H198" s="17">
        <v>4000</v>
      </c>
      <c r="I198" s="17" t="str">
        <f>IFERROR(VLOOKUP(B198,#REF!,9,FALSE),"")</f>
        <v/>
      </c>
      <c r="J198" s="17">
        <v>4000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4000</v>
      </c>
      <c r="R198" s="19">
        <v>8000</v>
      </c>
      <c r="S198" s="20">
        <v>16</v>
      </c>
      <c r="T198" s="21">
        <v>18</v>
      </c>
      <c r="U198" s="19">
        <v>500</v>
      </c>
      <c r="V198" s="17">
        <v>444</v>
      </c>
      <c r="W198" s="22">
        <v>0.9</v>
      </c>
      <c r="X198" s="23">
        <f t="shared" si="11"/>
        <v>100</v>
      </c>
      <c r="Y198" s="17">
        <v>4000</v>
      </c>
      <c r="Z198" s="17">
        <v>0</v>
      </c>
      <c r="AA198" s="17">
        <v>4000</v>
      </c>
      <c r="AB198" s="17">
        <v>0</v>
      </c>
      <c r="AC198" s="15" t="s">
        <v>37</v>
      </c>
    </row>
    <row r="199" spans="1:29">
      <c r="A199" s="13" t="str">
        <f t="shared" si="9"/>
        <v>OverStock</v>
      </c>
      <c r="B199" s="14" t="s">
        <v>222</v>
      </c>
      <c r="C199" s="15" t="s">
        <v>91</v>
      </c>
      <c r="D199" s="16">
        <f>IFERROR(VLOOKUP(B199,#REF!,3,FALSE),0)</f>
        <v>0</v>
      </c>
      <c r="E199" s="18">
        <f t="shared" si="10"/>
        <v>0</v>
      </c>
      <c r="F199" s="16" t="str">
        <f>IFERROR(VLOOKUP(B199,#REF!,6,FALSE),"")</f>
        <v/>
      </c>
      <c r="G199" s="17">
        <v>2000</v>
      </c>
      <c r="H199" s="17">
        <v>2000</v>
      </c>
      <c r="I199" s="17" t="str">
        <f>IFERROR(VLOOKUP(B199,#REF!,9,FALSE),"")</f>
        <v/>
      </c>
      <c r="J199" s="17">
        <v>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0</v>
      </c>
      <c r="R199" s="19">
        <v>2000</v>
      </c>
      <c r="S199" s="20">
        <v>80</v>
      </c>
      <c r="T199" s="21" t="s">
        <v>35</v>
      </c>
      <c r="U199" s="19">
        <v>25</v>
      </c>
      <c r="V199" s="17">
        <v>0</v>
      </c>
      <c r="W199" s="22" t="s">
        <v>36</v>
      </c>
      <c r="X199" s="23" t="str">
        <f t="shared" si="11"/>
        <v>E</v>
      </c>
      <c r="Y199" s="17">
        <v>2000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>
      <c r="A200" s="13" t="str">
        <f t="shared" si="9"/>
        <v>ZeroZero</v>
      </c>
      <c r="B200" s="14" t="s">
        <v>223</v>
      </c>
      <c r="C200" s="15" t="s">
        <v>91</v>
      </c>
      <c r="D200" s="16">
        <f>IFERROR(VLOOKUP(B200,#REF!,3,FALSE),0)</f>
        <v>0</v>
      </c>
      <c r="E200" s="18" t="str">
        <f t="shared" si="10"/>
        <v>前八週無拉料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4000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2000</v>
      </c>
      <c r="Q200" s="17">
        <v>2000</v>
      </c>
      <c r="R200" s="19">
        <v>4000</v>
      </c>
      <c r="S200" s="20" t="s">
        <v>35</v>
      </c>
      <c r="T200" s="21" t="s">
        <v>35</v>
      </c>
      <c r="U200" s="19">
        <v>0</v>
      </c>
      <c r="V200" s="17" t="s">
        <v>35</v>
      </c>
      <c r="W200" s="22" t="s">
        <v>36</v>
      </c>
      <c r="X200" s="23" t="str">
        <f t="shared" si="11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37</v>
      </c>
    </row>
    <row r="201" spans="1:29">
      <c r="A201" s="13" t="str">
        <f t="shared" si="9"/>
        <v>Normal</v>
      </c>
      <c r="B201" s="14" t="s">
        <v>93</v>
      </c>
      <c r="C201" s="15" t="s">
        <v>91</v>
      </c>
      <c r="D201" s="16">
        <f>IFERROR(VLOOKUP(B201,#REF!,3,FALSE),0)</f>
        <v>0</v>
      </c>
      <c r="E201" s="18">
        <f t="shared" si="10"/>
        <v>0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2000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2000</v>
      </c>
      <c r="R201" s="19">
        <v>2000</v>
      </c>
      <c r="S201" s="20">
        <v>0</v>
      </c>
      <c r="T201" s="21" t="s">
        <v>35</v>
      </c>
      <c r="U201" s="19">
        <v>88000</v>
      </c>
      <c r="V201" s="17" t="s">
        <v>35</v>
      </c>
      <c r="W201" s="22" t="s">
        <v>36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OverStock</v>
      </c>
      <c r="B202" s="14" t="s">
        <v>93</v>
      </c>
      <c r="C202" s="15" t="s">
        <v>91</v>
      </c>
      <c r="D202" s="16">
        <f>IFERROR(VLOOKUP(B202,#REF!,3,FALSE),0)</f>
        <v>0</v>
      </c>
      <c r="E202" s="18">
        <f t="shared" si="10"/>
        <v>70.8</v>
      </c>
      <c r="F202" s="16" t="str">
        <f>IFERROR(VLOOKUP(B202,#REF!,6,FALSE),"")</f>
        <v/>
      </c>
      <c r="G202" s="17">
        <v>1200000</v>
      </c>
      <c r="H202" s="17">
        <v>1200000</v>
      </c>
      <c r="I202" s="17" t="str">
        <f>IFERROR(VLOOKUP(B202,#REF!,9,FALSE),"")</f>
        <v/>
      </c>
      <c r="J202" s="17">
        <v>566000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566000</v>
      </c>
      <c r="R202" s="19">
        <v>1766000</v>
      </c>
      <c r="S202" s="20">
        <v>220.8</v>
      </c>
      <c r="T202" s="21">
        <v>21.3</v>
      </c>
      <c r="U202" s="19">
        <v>8000</v>
      </c>
      <c r="V202" s="17">
        <v>83046</v>
      </c>
      <c r="W202" s="22">
        <v>10.4</v>
      </c>
      <c r="X202" s="23">
        <f t="shared" si="11"/>
        <v>150</v>
      </c>
      <c r="Y202" s="17">
        <v>139277</v>
      </c>
      <c r="Z202" s="17">
        <v>455851</v>
      </c>
      <c r="AA202" s="17">
        <v>291563</v>
      </c>
      <c r="AB202" s="17">
        <v>278999</v>
      </c>
      <c r="AC202" s="15" t="s">
        <v>37</v>
      </c>
    </row>
    <row r="203" spans="1:29">
      <c r="A203" s="13" t="str">
        <f t="shared" si="9"/>
        <v>None</v>
      </c>
      <c r="B203" s="14" t="s">
        <v>224</v>
      </c>
      <c r="C203" s="15" t="s">
        <v>91</v>
      </c>
      <c r="D203" s="16">
        <f>IFERROR(VLOOKUP(B203,#REF!,3,FALSE),0)</f>
        <v>0</v>
      </c>
      <c r="E203" s="18" t="str">
        <f t="shared" si="10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0</v>
      </c>
      <c r="Q203" s="17">
        <v>0</v>
      </c>
      <c r="R203" s="19">
        <v>0</v>
      </c>
      <c r="S203" s="20" t="s">
        <v>35</v>
      </c>
      <c r="T203" s="21" t="s">
        <v>35</v>
      </c>
      <c r="U203" s="19">
        <v>0</v>
      </c>
      <c r="V203" s="17">
        <v>0</v>
      </c>
      <c r="W203" s="22" t="s">
        <v>36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>
      <c r="A204" s="13" t="str">
        <f t="shared" si="9"/>
        <v>Normal</v>
      </c>
      <c r="B204" s="14" t="s">
        <v>94</v>
      </c>
      <c r="C204" s="15" t="s">
        <v>91</v>
      </c>
      <c r="D204" s="16">
        <f>IFERROR(VLOOKUP(B204,#REF!,3,FALSE),0)</f>
        <v>0</v>
      </c>
      <c r="E204" s="18">
        <f t="shared" si="10"/>
        <v>0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0</v>
      </c>
      <c r="S204" s="20">
        <v>0</v>
      </c>
      <c r="T204" s="21" t="s">
        <v>35</v>
      </c>
      <c r="U204" s="19">
        <v>37875</v>
      </c>
      <c r="V204" s="17" t="s">
        <v>35</v>
      </c>
      <c r="W204" s="22" t="s">
        <v>36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>
      <c r="A205" s="13" t="str">
        <f t="shared" si="9"/>
        <v>Normal</v>
      </c>
      <c r="B205" s="14" t="s">
        <v>94</v>
      </c>
      <c r="C205" s="15" t="s">
        <v>91</v>
      </c>
      <c r="D205" s="16">
        <f>IFERROR(VLOOKUP(B205,#REF!,3,FALSE),0)</f>
        <v>0</v>
      </c>
      <c r="E205" s="18">
        <f t="shared" si="10"/>
        <v>13.2</v>
      </c>
      <c r="F205" s="16" t="str">
        <f>IFERROR(VLOOKUP(B205,#REF!,6,FALSE),"")</f>
        <v/>
      </c>
      <c r="G205" s="17">
        <v>150000</v>
      </c>
      <c r="H205" s="17">
        <v>150000</v>
      </c>
      <c r="I205" s="17" t="str">
        <f>IFERROR(VLOOKUP(B205,#REF!,9,FALSE),"")</f>
        <v/>
      </c>
      <c r="J205" s="17">
        <v>705000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150000</v>
      </c>
      <c r="Q205" s="17">
        <v>555000</v>
      </c>
      <c r="R205" s="19">
        <v>855000</v>
      </c>
      <c r="S205" s="20">
        <v>16.100000000000001</v>
      </c>
      <c r="T205" s="21">
        <v>17.8</v>
      </c>
      <c r="U205" s="19">
        <v>53250</v>
      </c>
      <c r="V205" s="17">
        <v>48027</v>
      </c>
      <c r="W205" s="22">
        <v>0.9</v>
      </c>
      <c r="X205" s="23">
        <f t="shared" si="11"/>
        <v>100</v>
      </c>
      <c r="Y205" s="17">
        <v>154940</v>
      </c>
      <c r="Z205" s="17">
        <v>334941</v>
      </c>
      <c r="AA205" s="17">
        <v>97306</v>
      </c>
      <c r="AB205" s="17">
        <v>105744</v>
      </c>
      <c r="AC205" s="15" t="s">
        <v>37</v>
      </c>
    </row>
    <row r="206" spans="1:29">
      <c r="A206" s="13" t="str">
        <f t="shared" si="9"/>
        <v>Normal</v>
      </c>
      <c r="B206" s="14" t="s">
        <v>95</v>
      </c>
      <c r="C206" s="15" t="s">
        <v>91</v>
      </c>
      <c r="D206" s="16">
        <f>IFERROR(VLOOKUP(B206,#REF!,3,FALSE),0)</f>
        <v>0</v>
      </c>
      <c r="E206" s="18">
        <f t="shared" si="10"/>
        <v>0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0</v>
      </c>
      <c r="S206" s="20">
        <v>0</v>
      </c>
      <c r="T206" s="21" t="s">
        <v>35</v>
      </c>
      <c r="U206" s="19">
        <v>2500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>
      <c r="A207" s="13" t="str">
        <f t="shared" si="9"/>
        <v>OverStock</v>
      </c>
      <c r="B207" s="14" t="s">
        <v>95</v>
      </c>
      <c r="C207" s="15" t="s">
        <v>91</v>
      </c>
      <c r="D207" s="16">
        <f>IFERROR(VLOOKUP(B207,#REF!,3,FALSE),0)</f>
        <v>0</v>
      </c>
      <c r="E207" s="18">
        <f t="shared" si="10"/>
        <v>20.399999999999999</v>
      </c>
      <c r="F207" s="16" t="str">
        <f>IFERROR(VLOOKUP(B207,#REF!,6,FALSE),"")</f>
        <v/>
      </c>
      <c r="G207" s="17">
        <v>12000</v>
      </c>
      <c r="H207" s="17">
        <v>12000</v>
      </c>
      <c r="I207" s="17" t="str">
        <f>IFERROR(VLOOKUP(B207,#REF!,9,FALSE),"")</f>
        <v/>
      </c>
      <c r="J207" s="17">
        <v>46000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46000</v>
      </c>
      <c r="R207" s="19">
        <v>58000</v>
      </c>
      <c r="S207" s="20">
        <v>25.8</v>
      </c>
      <c r="T207" s="21">
        <v>7.7</v>
      </c>
      <c r="U207" s="19">
        <v>2250</v>
      </c>
      <c r="V207" s="17">
        <v>7536</v>
      </c>
      <c r="W207" s="22">
        <v>3.3</v>
      </c>
      <c r="X207" s="23">
        <f t="shared" si="11"/>
        <v>150</v>
      </c>
      <c r="Y207" s="17">
        <v>9079</v>
      </c>
      <c r="Z207" s="17">
        <v>37800</v>
      </c>
      <c r="AA207" s="17">
        <v>30028</v>
      </c>
      <c r="AB207" s="17">
        <v>2000</v>
      </c>
      <c r="AC207" s="15" t="s">
        <v>37</v>
      </c>
    </row>
    <row r="208" spans="1:29">
      <c r="A208" s="13" t="str">
        <f t="shared" si="9"/>
        <v>FCST</v>
      </c>
      <c r="B208" s="14" t="s">
        <v>225</v>
      </c>
      <c r="C208" s="15" t="s">
        <v>91</v>
      </c>
      <c r="D208" s="16">
        <f>IFERROR(VLOOKUP(B208,#REF!,3,FALSE),0)</f>
        <v>0</v>
      </c>
      <c r="E208" s="18" t="str">
        <f t="shared" si="10"/>
        <v>前八週無拉料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12000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12000</v>
      </c>
      <c r="R208" s="19">
        <v>12000</v>
      </c>
      <c r="S208" s="20" t="s">
        <v>35</v>
      </c>
      <c r="T208" s="21">
        <v>7.6</v>
      </c>
      <c r="U208" s="19">
        <v>0</v>
      </c>
      <c r="V208" s="17">
        <v>1580</v>
      </c>
      <c r="W208" s="22" t="s">
        <v>73</v>
      </c>
      <c r="X208" s="23" t="str">
        <f t="shared" si="11"/>
        <v>F</v>
      </c>
      <c r="Y208" s="17">
        <v>0</v>
      </c>
      <c r="Z208" s="17">
        <v>8218</v>
      </c>
      <c r="AA208" s="17">
        <v>6000</v>
      </c>
      <c r="AB208" s="17">
        <v>4796</v>
      </c>
      <c r="AC208" s="15" t="s">
        <v>37</v>
      </c>
    </row>
    <row r="209" spans="1:29">
      <c r="A209" s="13" t="str">
        <f t="shared" si="9"/>
        <v>Normal</v>
      </c>
      <c r="B209" s="14" t="s">
        <v>226</v>
      </c>
      <c r="C209" s="15" t="s">
        <v>91</v>
      </c>
      <c r="D209" s="16">
        <f>IFERROR(VLOOKUP(B209,#REF!,3,FALSE),0)</f>
        <v>0</v>
      </c>
      <c r="E209" s="18">
        <f t="shared" si="10"/>
        <v>23.8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1500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1500</v>
      </c>
      <c r="R209" s="19">
        <v>1500</v>
      </c>
      <c r="S209" s="20">
        <v>23.8</v>
      </c>
      <c r="T209" s="21" t="s">
        <v>35</v>
      </c>
      <c r="U209" s="19">
        <v>63</v>
      </c>
      <c r="V209" s="17" t="s">
        <v>35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>
      <c r="A210" s="13" t="str">
        <f t="shared" si="9"/>
        <v>FCST</v>
      </c>
      <c r="B210" s="14" t="s">
        <v>227</v>
      </c>
      <c r="C210" s="15" t="s">
        <v>91</v>
      </c>
      <c r="D210" s="16">
        <f>IFERROR(VLOOKUP(B210,#REF!,3,FALSE),0)</f>
        <v>0</v>
      </c>
      <c r="E210" s="18" t="str">
        <f t="shared" si="10"/>
        <v>前八週無拉料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9000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3000</v>
      </c>
      <c r="Q210" s="17">
        <v>6000</v>
      </c>
      <c r="R210" s="19">
        <v>9000</v>
      </c>
      <c r="S210" s="20" t="s">
        <v>35</v>
      </c>
      <c r="T210" s="21">
        <v>53.9</v>
      </c>
      <c r="U210" s="19">
        <v>0</v>
      </c>
      <c r="V210" s="17">
        <v>167</v>
      </c>
      <c r="W210" s="22" t="s">
        <v>73</v>
      </c>
      <c r="X210" s="23" t="str">
        <f t="shared" si="11"/>
        <v>F</v>
      </c>
      <c r="Y210" s="17">
        <v>1500</v>
      </c>
      <c r="Z210" s="17">
        <v>1500</v>
      </c>
      <c r="AA210" s="17">
        <v>0</v>
      </c>
      <c r="AB210" s="17">
        <v>1500</v>
      </c>
      <c r="AC210" s="15" t="s">
        <v>37</v>
      </c>
    </row>
    <row r="211" spans="1:29">
      <c r="A211" s="13" t="str">
        <f t="shared" si="9"/>
        <v>Normal</v>
      </c>
      <c r="B211" s="14" t="s">
        <v>96</v>
      </c>
      <c r="C211" s="15" t="s">
        <v>91</v>
      </c>
      <c r="D211" s="16">
        <f>IFERROR(VLOOKUP(B211,#REF!,3,FALSE),0)</f>
        <v>0</v>
      </c>
      <c r="E211" s="18">
        <f t="shared" si="10"/>
        <v>0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0</v>
      </c>
      <c r="S211" s="20">
        <v>0</v>
      </c>
      <c r="T211" s="21" t="s">
        <v>35</v>
      </c>
      <c r="U211" s="19">
        <v>45000</v>
      </c>
      <c r="V211" s="17" t="s">
        <v>35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>
      <c r="A212" s="13" t="str">
        <f t="shared" si="9"/>
        <v>Normal</v>
      </c>
      <c r="B212" s="14" t="s">
        <v>96</v>
      </c>
      <c r="C212" s="15" t="s">
        <v>91</v>
      </c>
      <c r="D212" s="16">
        <f>IFERROR(VLOOKUP(B212,#REF!,3,FALSE),0)</f>
        <v>0</v>
      </c>
      <c r="E212" s="18">
        <f t="shared" si="10"/>
        <v>5</v>
      </c>
      <c r="F212" s="16" t="str">
        <f>IFERROR(VLOOKUP(B212,#REF!,6,FALSE),"")</f>
        <v/>
      </c>
      <c r="G212" s="17">
        <v>392000</v>
      </c>
      <c r="H212" s="17">
        <v>244000</v>
      </c>
      <c r="I212" s="17" t="str">
        <f>IFERROR(VLOOKUP(B212,#REF!,9,FALSE),"")</f>
        <v/>
      </c>
      <c r="J212" s="17">
        <v>152000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152000</v>
      </c>
      <c r="R212" s="19">
        <v>544000</v>
      </c>
      <c r="S212" s="20">
        <v>17.8</v>
      </c>
      <c r="T212" s="21">
        <v>11.3</v>
      </c>
      <c r="U212" s="19">
        <v>30500</v>
      </c>
      <c r="V212" s="17">
        <v>48287</v>
      </c>
      <c r="W212" s="22">
        <v>1.6</v>
      </c>
      <c r="X212" s="23">
        <f t="shared" si="11"/>
        <v>100</v>
      </c>
      <c r="Y212" s="17">
        <v>127818</v>
      </c>
      <c r="Z212" s="17">
        <v>323519</v>
      </c>
      <c r="AA212" s="17">
        <v>111071</v>
      </c>
      <c r="AB212" s="17">
        <v>100072</v>
      </c>
      <c r="AC212" s="15" t="s">
        <v>37</v>
      </c>
    </row>
    <row r="213" spans="1:29">
      <c r="A213" s="13" t="str">
        <f t="shared" si="9"/>
        <v>Normal</v>
      </c>
      <c r="B213" s="14" t="s">
        <v>228</v>
      </c>
      <c r="C213" s="15" t="s">
        <v>91</v>
      </c>
      <c r="D213" s="16">
        <f>IFERROR(VLOOKUP(B213,#REF!,3,FALSE),0)</f>
        <v>0</v>
      </c>
      <c r="E213" s="18">
        <f t="shared" si="10"/>
        <v>1.9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24000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24000</v>
      </c>
      <c r="Q213" s="17">
        <v>0</v>
      </c>
      <c r="R213" s="19">
        <v>24000</v>
      </c>
      <c r="S213" s="20">
        <v>1.9</v>
      </c>
      <c r="T213" s="21">
        <v>6.7</v>
      </c>
      <c r="U213" s="19">
        <v>12500</v>
      </c>
      <c r="V213" s="17">
        <v>3565</v>
      </c>
      <c r="W213" s="22">
        <v>0.3</v>
      </c>
      <c r="X213" s="23">
        <f t="shared" si="11"/>
        <v>50</v>
      </c>
      <c r="Y213" s="17">
        <v>31608</v>
      </c>
      <c r="Z213" s="17">
        <v>480</v>
      </c>
      <c r="AA213" s="17">
        <v>6048</v>
      </c>
      <c r="AB213" s="17">
        <v>0</v>
      </c>
      <c r="AC213" s="15" t="s">
        <v>37</v>
      </c>
    </row>
    <row r="214" spans="1:29">
      <c r="A214" s="13" t="str">
        <f t="shared" si="9"/>
        <v>None</v>
      </c>
      <c r="B214" s="14" t="s">
        <v>229</v>
      </c>
      <c r="C214" s="15" t="s">
        <v>60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>
      <c r="A215" s="13" t="str">
        <f t="shared" si="9"/>
        <v>Normal</v>
      </c>
      <c r="B215" s="14" t="s">
        <v>97</v>
      </c>
      <c r="C215" s="15" t="s">
        <v>60</v>
      </c>
      <c r="D215" s="16">
        <f>IFERROR(VLOOKUP(B215,#REF!,3,FALSE),0)</f>
        <v>0</v>
      </c>
      <c r="E215" s="18">
        <f t="shared" si="10"/>
        <v>0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0</v>
      </c>
      <c r="S215" s="20">
        <v>0</v>
      </c>
      <c r="T215" s="21" t="s">
        <v>35</v>
      </c>
      <c r="U215" s="19">
        <v>750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FCST</v>
      </c>
      <c r="B216" s="14" t="s">
        <v>97</v>
      </c>
      <c r="C216" s="15" t="s">
        <v>60</v>
      </c>
      <c r="D216" s="16">
        <f>IFERROR(VLOOKUP(B216,#REF!,3,FALSE),0)</f>
        <v>0</v>
      </c>
      <c r="E216" s="18" t="str">
        <f t="shared" si="10"/>
        <v>前八週無拉料</v>
      </c>
      <c r="F216" s="16" t="str">
        <f>IFERROR(VLOOKUP(B216,#REF!,6,FALSE),"")</f>
        <v/>
      </c>
      <c r="G216" s="17">
        <v>327000</v>
      </c>
      <c r="H216" s="17">
        <v>327000</v>
      </c>
      <c r="I216" s="17" t="str">
        <f>IFERROR(VLOOKUP(B216,#REF!,9,FALSE),"")</f>
        <v/>
      </c>
      <c r="J216" s="17">
        <v>324000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324000</v>
      </c>
      <c r="Q216" s="17">
        <v>0</v>
      </c>
      <c r="R216" s="19">
        <v>651000</v>
      </c>
      <c r="S216" s="20" t="s">
        <v>35</v>
      </c>
      <c r="T216" s="21">
        <v>14.4</v>
      </c>
      <c r="U216" s="19">
        <v>0</v>
      </c>
      <c r="V216" s="17">
        <v>45348</v>
      </c>
      <c r="W216" s="22" t="s">
        <v>73</v>
      </c>
      <c r="X216" s="23" t="str">
        <f t="shared" si="11"/>
        <v>F</v>
      </c>
      <c r="Y216" s="17">
        <v>0</v>
      </c>
      <c r="Z216" s="17">
        <v>147170</v>
      </c>
      <c r="AA216" s="17">
        <v>260962</v>
      </c>
      <c r="AB216" s="17">
        <v>248601</v>
      </c>
      <c r="AC216" s="15" t="s">
        <v>37</v>
      </c>
    </row>
    <row r="217" spans="1:29">
      <c r="A217" s="13" t="str">
        <f t="shared" si="9"/>
        <v>Normal</v>
      </c>
      <c r="B217" s="14" t="s">
        <v>230</v>
      </c>
      <c r="C217" s="15" t="s">
        <v>60</v>
      </c>
      <c r="D217" s="16">
        <f>IFERROR(VLOOKUP(B217,#REF!,3,FALSE),0)</f>
        <v>0</v>
      </c>
      <c r="E217" s="18">
        <f t="shared" si="10"/>
        <v>0</v>
      </c>
      <c r="F217" s="16" t="str">
        <f>IFERROR(VLOOKUP(B217,#REF!,6,FALSE),"")</f>
        <v/>
      </c>
      <c r="G217" s="17">
        <v>117000</v>
      </c>
      <c r="H217" s="17">
        <v>12000</v>
      </c>
      <c r="I217" s="17" t="str">
        <f>IFERROR(VLOOKUP(B217,#REF!,9,FALSE),"")</f>
        <v/>
      </c>
      <c r="J217" s="17">
        <v>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0</v>
      </c>
      <c r="R217" s="19">
        <v>117000</v>
      </c>
      <c r="S217" s="20">
        <v>6.1</v>
      </c>
      <c r="T217" s="21">
        <v>5.4</v>
      </c>
      <c r="U217" s="19">
        <v>19125</v>
      </c>
      <c r="V217" s="17">
        <v>21527</v>
      </c>
      <c r="W217" s="22">
        <v>1.1000000000000001</v>
      </c>
      <c r="X217" s="23">
        <f t="shared" si="11"/>
        <v>100</v>
      </c>
      <c r="Y217" s="17">
        <v>32743</v>
      </c>
      <c r="Z217" s="17">
        <v>66092</v>
      </c>
      <c r="AA217" s="17">
        <v>94907</v>
      </c>
      <c r="AB217" s="17">
        <v>52317</v>
      </c>
      <c r="AC217" s="15" t="s">
        <v>37</v>
      </c>
    </row>
    <row r="218" spans="1:29">
      <c r="A218" s="13" t="str">
        <f t="shared" si="9"/>
        <v>Normal</v>
      </c>
      <c r="B218" s="14" t="s">
        <v>98</v>
      </c>
      <c r="C218" s="15" t="s">
        <v>60</v>
      </c>
      <c r="D218" s="16">
        <f>IFERROR(VLOOKUP(B218,#REF!,3,FALSE),0)</f>
        <v>0</v>
      </c>
      <c r="E218" s="18">
        <f t="shared" si="10"/>
        <v>0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0</v>
      </c>
      <c r="R218" s="19">
        <v>0</v>
      </c>
      <c r="S218" s="20">
        <v>0</v>
      </c>
      <c r="T218" s="21" t="s">
        <v>35</v>
      </c>
      <c r="U218" s="19">
        <v>13750</v>
      </c>
      <c r="V218" s="17" t="s">
        <v>35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>
      <c r="A219" s="13" t="str">
        <f t="shared" si="9"/>
        <v>OverStock</v>
      </c>
      <c r="B219" s="14" t="s">
        <v>98</v>
      </c>
      <c r="C219" s="15" t="s">
        <v>60</v>
      </c>
      <c r="D219" s="16">
        <f>IFERROR(VLOOKUP(B219,#REF!,3,FALSE),0)</f>
        <v>0</v>
      </c>
      <c r="E219" s="18">
        <f t="shared" si="10"/>
        <v>216</v>
      </c>
      <c r="F219" s="16" t="str">
        <f>IFERROR(VLOOKUP(B219,#REF!,6,FALSE),"")</f>
        <v/>
      </c>
      <c r="G219" s="17">
        <v>4080000</v>
      </c>
      <c r="H219" s="17">
        <v>4080000</v>
      </c>
      <c r="I219" s="17" t="str">
        <f>IFERROR(VLOOKUP(B219,#REF!,9,FALSE),"")</f>
        <v/>
      </c>
      <c r="J219" s="17">
        <v>810000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810000</v>
      </c>
      <c r="Q219" s="17">
        <v>0</v>
      </c>
      <c r="R219" s="19">
        <v>4890000</v>
      </c>
      <c r="S219" s="20">
        <v>1304</v>
      </c>
      <c r="T219" s="21">
        <v>16.5</v>
      </c>
      <c r="U219" s="19">
        <v>3750</v>
      </c>
      <c r="V219" s="17">
        <v>296491</v>
      </c>
      <c r="W219" s="22">
        <v>79.099999999999994</v>
      </c>
      <c r="X219" s="23">
        <f t="shared" si="11"/>
        <v>150</v>
      </c>
      <c r="Y219" s="17">
        <v>0</v>
      </c>
      <c r="Z219" s="17">
        <v>928650</v>
      </c>
      <c r="AA219" s="17">
        <v>1739768</v>
      </c>
      <c r="AB219" s="17">
        <v>1657364</v>
      </c>
      <c r="AC219" s="15" t="s">
        <v>37</v>
      </c>
    </row>
    <row r="220" spans="1:29">
      <c r="A220" s="13" t="str">
        <f t="shared" si="9"/>
        <v>Normal</v>
      </c>
      <c r="B220" s="14" t="s">
        <v>231</v>
      </c>
      <c r="C220" s="15" t="s">
        <v>60</v>
      </c>
      <c r="D220" s="16">
        <f>IFERROR(VLOOKUP(B220,#REF!,3,FALSE),0)</f>
        <v>0</v>
      </c>
      <c r="E220" s="18">
        <f t="shared" si="10"/>
        <v>12.9</v>
      </c>
      <c r="F220" s="16" t="str">
        <f>IFERROR(VLOOKUP(B220,#REF!,6,FALSE),"")</f>
        <v/>
      </c>
      <c r="G220" s="17">
        <v>576000</v>
      </c>
      <c r="H220" s="17">
        <v>280000</v>
      </c>
      <c r="I220" s="17" t="str">
        <f>IFERROR(VLOOKUP(B220,#REF!,9,FALSE),"")</f>
        <v/>
      </c>
      <c r="J220" s="17">
        <v>1096000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224000</v>
      </c>
      <c r="Q220" s="17">
        <v>872000</v>
      </c>
      <c r="R220" s="19">
        <v>1672000</v>
      </c>
      <c r="S220" s="20">
        <v>19.7</v>
      </c>
      <c r="T220" s="21">
        <v>24.6</v>
      </c>
      <c r="U220" s="19">
        <v>85000</v>
      </c>
      <c r="V220" s="17">
        <v>68003</v>
      </c>
      <c r="W220" s="22">
        <v>0.8</v>
      </c>
      <c r="X220" s="23">
        <f t="shared" si="11"/>
        <v>100</v>
      </c>
      <c r="Y220" s="17">
        <v>105506</v>
      </c>
      <c r="Z220" s="17">
        <v>354299</v>
      </c>
      <c r="AA220" s="17">
        <v>257728</v>
      </c>
      <c r="AB220" s="17">
        <v>219441</v>
      </c>
      <c r="AC220" s="15" t="s">
        <v>37</v>
      </c>
    </row>
    <row r="221" spans="1:29">
      <c r="A221" s="13" t="str">
        <f t="shared" si="9"/>
        <v>OverStock</v>
      </c>
      <c r="B221" s="14" t="s">
        <v>232</v>
      </c>
      <c r="C221" s="15" t="s">
        <v>60</v>
      </c>
      <c r="D221" s="16">
        <f>IFERROR(VLOOKUP(B221,#REF!,3,FALSE),0)</f>
        <v>0</v>
      </c>
      <c r="E221" s="18">
        <f t="shared" si="10"/>
        <v>11.1</v>
      </c>
      <c r="F221" s="16" t="str">
        <f>IFERROR(VLOOKUP(B221,#REF!,6,FALSE),"")</f>
        <v/>
      </c>
      <c r="G221" s="17">
        <v>840000</v>
      </c>
      <c r="H221" s="17">
        <v>840000</v>
      </c>
      <c r="I221" s="17" t="str">
        <f>IFERROR(VLOOKUP(B221,#REF!,9,FALSE),"")</f>
        <v/>
      </c>
      <c r="J221" s="17">
        <v>610000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610000</v>
      </c>
      <c r="Q221" s="17">
        <v>0</v>
      </c>
      <c r="R221" s="19">
        <v>1450000</v>
      </c>
      <c r="S221" s="20">
        <v>26.4</v>
      </c>
      <c r="T221" s="21">
        <v>5292</v>
      </c>
      <c r="U221" s="19">
        <v>55000</v>
      </c>
      <c r="V221" s="17">
        <v>274</v>
      </c>
      <c r="W221" s="22">
        <v>0</v>
      </c>
      <c r="X221" s="23">
        <f t="shared" si="11"/>
        <v>50</v>
      </c>
      <c r="Y221" s="17">
        <v>1731</v>
      </c>
      <c r="Z221" s="17">
        <v>534</v>
      </c>
      <c r="AA221" s="17">
        <v>431</v>
      </c>
      <c r="AB221" s="17">
        <v>486</v>
      </c>
      <c r="AC221" s="15" t="s">
        <v>37</v>
      </c>
    </row>
    <row r="222" spans="1:29">
      <c r="A222" s="13" t="str">
        <f t="shared" si="9"/>
        <v>Normal</v>
      </c>
      <c r="B222" s="14" t="s">
        <v>233</v>
      </c>
      <c r="C222" s="15" t="s">
        <v>60</v>
      </c>
      <c r="D222" s="16">
        <f>IFERROR(VLOOKUP(B222,#REF!,3,FALSE),0)</f>
        <v>0</v>
      </c>
      <c r="E222" s="18">
        <f t="shared" si="10"/>
        <v>0</v>
      </c>
      <c r="F222" s="16" t="str">
        <f>IFERROR(VLOOKUP(B222,#REF!,6,FALSE),"")</f>
        <v/>
      </c>
      <c r="G222" s="17">
        <v>24000</v>
      </c>
      <c r="H222" s="17">
        <v>24000</v>
      </c>
      <c r="I222" s="17" t="str">
        <f>IFERROR(VLOOKUP(B222,#REF!,9,FALSE),"")</f>
        <v/>
      </c>
      <c r="J222" s="17">
        <v>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0</v>
      </c>
      <c r="Q222" s="17">
        <v>0</v>
      </c>
      <c r="R222" s="19">
        <v>24000</v>
      </c>
      <c r="S222" s="20">
        <v>3</v>
      </c>
      <c r="T222" s="21">
        <v>2.8</v>
      </c>
      <c r="U222" s="19">
        <v>8000</v>
      </c>
      <c r="V222" s="17">
        <v>8435</v>
      </c>
      <c r="W222" s="22">
        <v>1.1000000000000001</v>
      </c>
      <c r="X222" s="23">
        <f t="shared" si="11"/>
        <v>100</v>
      </c>
      <c r="Y222" s="17">
        <v>46179</v>
      </c>
      <c r="Z222" s="17">
        <v>29736</v>
      </c>
      <c r="AA222" s="17">
        <v>8568</v>
      </c>
      <c r="AB222" s="17">
        <v>0</v>
      </c>
      <c r="AC222" s="15" t="s">
        <v>37</v>
      </c>
    </row>
    <row r="223" spans="1:29">
      <c r="A223" s="13" t="str">
        <f t="shared" si="9"/>
        <v>Normal</v>
      </c>
      <c r="B223" s="14" t="s">
        <v>234</v>
      </c>
      <c r="C223" s="15" t="s">
        <v>60</v>
      </c>
      <c r="D223" s="16">
        <f>IFERROR(VLOOKUP(B223,#REF!,3,FALSE),0)</f>
        <v>0</v>
      </c>
      <c r="E223" s="18">
        <f t="shared" si="10"/>
        <v>0</v>
      </c>
      <c r="F223" s="16" t="str">
        <f>IFERROR(VLOOKUP(B223,#REF!,6,FALSE),"")</f>
        <v/>
      </c>
      <c r="G223" s="17">
        <v>24000</v>
      </c>
      <c r="H223" s="17">
        <v>21000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24000</v>
      </c>
      <c r="S223" s="20">
        <v>7.1</v>
      </c>
      <c r="T223" s="21">
        <v>5.0999999999999996</v>
      </c>
      <c r="U223" s="19">
        <v>3375</v>
      </c>
      <c r="V223" s="17">
        <v>4663</v>
      </c>
      <c r="W223" s="22">
        <v>1.4</v>
      </c>
      <c r="X223" s="23">
        <f t="shared" si="11"/>
        <v>100</v>
      </c>
      <c r="Y223" s="17">
        <v>20309</v>
      </c>
      <c r="Z223" s="17">
        <v>20233</v>
      </c>
      <c r="AA223" s="17">
        <v>4281</v>
      </c>
      <c r="AB223" s="17">
        <v>0</v>
      </c>
      <c r="AC223" s="15" t="s">
        <v>37</v>
      </c>
    </row>
    <row r="224" spans="1:29">
      <c r="A224" s="13" t="str">
        <f t="shared" si="9"/>
        <v>None</v>
      </c>
      <c r="B224" s="14" t="s">
        <v>235</v>
      </c>
      <c r="C224" s="15" t="s">
        <v>60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0</v>
      </c>
      <c r="S224" s="20" t="s">
        <v>35</v>
      </c>
      <c r="T224" s="21" t="s">
        <v>35</v>
      </c>
      <c r="U224" s="19">
        <v>0</v>
      </c>
      <c r="V224" s="17" t="s">
        <v>35</v>
      </c>
      <c r="W224" s="22" t="s">
        <v>36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37</v>
      </c>
    </row>
    <row r="225" spans="1:29">
      <c r="A225" s="13" t="str">
        <f t="shared" si="9"/>
        <v>ZeroZero</v>
      </c>
      <c r="B225" s="14" t="s">
        <v>236</v>
      </c>
      <c r="C225" s="15" t="s">
        <v>60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3000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3000</v>
      </c>
      <c r="Q225" s="17">
        <v>0</v>
      </c>
      <c r="R225" s="19">
        <v>3000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Normal</v>
      </c>
      <c r="B226" s="14" t="s">
        <v>99</v>
      </c>
      <c r="C226" s="15" t="s">
        <v>60</v>
      </c>
      <c r="D226" s="16">
        <f>IFERROR(VLOOKUP(B226,#REF!,3,FALSE),0)</f>
        <v>0</v>
      </c>
      <c r="E226" s="18">
        <f t="shared" si="10"/>
        <v>0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0</v>
      </c>
      <c r="S226" s="20">
        <v>0</v>
      </c>
      <c r="T226" s="21" t="s">
        <v>35</v>
      </c>
      <c r="U226" s="19">
        <v>2000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OverStock</v>
      </c>
      <c r="B227" s="14" t="s">
        <v>99</v>
      </c>
      <c r="C227" s="15" t="s">
        <v>60</v>
      </c>
      <c r="D227" s="16">
        <f>IFERROR(VLOOKUP(B227,#REF!,3,FALSE),0)</f>
        <v>0</v>
      </c>
      <c r="E227" s="18">
        <f t="shared" si="10"/>
        <v>62.9</v>
      </c>
      <c r="F227" s="16" t="str">
        <f>IFERROR(VLOOKUP(B227,#REF!,6,FALSE),"")</f>
        <v/>
      </c>
      <c r="G227" s="17">
        <v>24000</v>
      </c>
      <c r="H227" s="17">
        <v>24000</v>
      </c>
      <c r="I227" s="17" t="str">
        <f>IFERROR(VLOOKUP(B227,#REF!,9,FALSE),"")</f>
        <v/>
      </c>
      <c r="J227" s="17">
        <v>440000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440000</v>
      </c>
      <c r="Q227" s="17">
        <v>0</v>
      </c>
      <c r="R227" s="19">
        <v>464000</v>
      </c>
      <c r="S227" s="20">
        <v>66.3</v>
      </c>
      <c r="T227" s="21">
        <v>56.7</v>
      </c>
      <c r="U227" s="19">
        <v>7000</v>
      </c>
      <c r="V227" s="17">
        <v>8178</v>
      </c>
      <c r="W227" s="22">
        <v>1.2</v>
      </c>
      <c r="X227" s="23">
        <f t="shared" si="11"/>
        <v>100</v>
      </c>
      <c r="Y227" s="17">
        <v>16000</v>
      </c>
      <c r="Z227" s="17">
        <v>40429</v>
      </c>
      <c r="AA227" s="17">
        <v>33177</v>
      </c>
      <c r="AB227" s="17">
        <v>16000</v>
      </c>
      <c r="AC227" s="15" t="s">
        <v>37</v>
      </c>
    </row>
    <row r="228" spans="1:29">
      <c r="A228" s="13" t="str">
        <f t="shared" si="9"/>
        <v>None</v>
      </c>
      <c r="B228" s="14" t="s">
        <v>237</v>
      </c>
      <c r="C228" s="15" t="s">
        <v>60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0</v>
      </c>
      <c r="R228" s="19">
        <v>0</v>
      </c>
      <c r="S228" s="20" t="s">
        <v>35</v>
      </c>
      <c r="T228" s="21" t="s">
        <v>35</v>
      </c>
      <c r="U228" s="19">
        <v>0</v>
      </c>
      <c r="V228" s="17">
        <v>0</v>
      </c>
      <c r="W228" s="22" t="s">
        <v>36</v>
      </c>
      <c r="X228" s="23" t="str">
        <f t="shared" si="11"/>
        <v>E</v>
      </c>
      <c r="Y228" s="17">
        <v>3000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ZeroZero</v>
      </c>
      <c r="B229" s="14" t="s">
        <v>238</v>
      </c>
      <c r="C229" s="15" t="s">
        <v>60</v>
      </c>
      <c r="D229" s="16">
        <f>IFERROR(VLOOKUP(B229,#REF!,3,FALSE),0)</f>
        <v>0</v>
      </c>
      <c r="E229" s="18" t="str">
        <f t="shared" si="10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8000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8000</v>
      </c>
      <c r="Q229" s="17">
        <v>0</v>
      </c>
      <c r="R229" s="19">
        <v>8000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Normal</v>
      </c>
      <c r="B230" s="14" t="s">
        <v>239</v>
      </c>
      <c r="C230" s="15" t="s">
        <v>60</v>
      </c>
      <c r="D230" s="16">
        <f>IFERROR(VLOOKUP(B230,#REF!,3,FALSE),0)</f>
        <v>0</v>
      </c>
      <c r="E230" s="18">
        <f t="shared" si="10"/>
        <v>0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0</v>
      </c>
      <c r="R230" s="19">
        <v>0</v>
      </c>
      <c r="S230" s="20">
        <v>0</v>
      </c>
      <c r="T230" s="21" t="s">
        <v>35</v>
      </c>
      <c r="U230" s="19">
        <v>2000</v>
      </c>
      <c r="V230" s="17">
        <v>0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ZeroZero</v>
      </c>
      <c r="B231" s="14" t="s">
        <v>240</v>
      </c>
      <c r="C231" s="15" t="s">
        <v>60</v>
      </c>
      <c r="D231" s="16">
        <f>IFERROR(VLOOKUP(B231,#REF!,3,FALSE),0)</f>
        <v>0</v>
      </c>
      <c r="E231" s="18" t="str">
        <f t="shared" si="10"/>
        <v>前八週無拉料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3000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3000</v>
      </c>
      <c r="R231" s="19">
        <v>3000</v>
      </c>
      <c r="S231" s="20" t="s">
        <v>35</v>
      </c>
      <c r="T231" s="21" t="s">
        <v>35</v>
      </c>
      <c r="U231" s="19">
        <v>0</v>
      </c>
      <c r="V231" s="17" t="s">
        <v>35</v>
      </c>
      <c r="W231" s="22" t="s">
        <v>36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>
      <c r="A232" s="13" t="str">
        <f t="shared" si="9"/>
        <v>OverStock</v>
      </c>
      <c r="B232" s="14" t="s">
        <v>241</v>
      </c>
      <c r="C232" s="15" t="s">
        <v>60</v>
      </c>
      <c r="D232" s="16">
        <f>IFERROR(VLOOKUP(B232,#REF!,3,FALSE),0)</f>
        <v>0</v>
      </c>
      <c r="E232" s="18">
        <f t="shared" si="10"/>
        <v>0</v>
      </c>
      <c r="F232" s="16" t="str">
        <f>IFERROR(VLOOKUP(B232,#REF!,6,FALSE),"")</f>
        <v/>
      </c>
      <c r="G232" s="17">
        <v>267000</v>
      </c>
      <c r="H232" s="17">
        <v>96000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267000</v>
      </c>
      <c r="S232" s="20">
        <v>47.5</v>
      </c>
      <c r="T232" s="21">
        <v>7.6</v>
      </c>
      <c r="U232" s="19">
        <v>5625</v>
      </c>
      <c r="V232" s="17">
        <v>34976</v>
      </c>
      <c r="W232" s="22">
        <v>6.2</v>
      </c>
      <c r="X232" s="23">
        <f t="shared" si="11"/>
        <v>150</v>
      </c>
      <c r="Y232" s="17">
        <v>59622</v>
      </c>
      <c r="Z232" s="17">
        <v>111150</v>
      </c>
      <c r="AA232" s="17">
        <v>144008</v>
      </c>
      <c r="AB232" s="17">
        <v>74464</v>
      </c>
      <c r="AC232" s="15" t="s">
        <v>37</v>
      </c>
    </row>
    <row r="233" spans="1:29">
      <c r="A233" s="13" t="str">
        <f t="shared" si="9"/>
        <v>Normal</v>
      </c>
      <c r="B233" s="14" t="s">
        <v>100</v>
      </c>
      <c r="C233" s="15" t="s">
        <v>60</v>
      </c>
      <c r="D233" s="16">
        <f>IFERROR(VLOOKUP(B233,#REF!,3,FALSE),0)</f>
        <v>0</v>
      </c>
      <c r="E233" s="18">
        <f t="shared" si="10"/>
        <v>0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0</v>
      </c>
      <c r="R233" s="19">
        <v>0</v>
      </c>
      <c r="S233" s="20">
        <v>0</v>
      </c>
      <c r="T233" s="21" t="s">
        <v>35</v>
      </c>
      <c r="U233" s="19">
        <v>11000</v>
      </c>
      <c r="V233" s="17" t="s">
        <v>35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3" t="str">
        <f t="shared" si="9"/>
        <v>FCST</v>
      </c>
      <c r="B234" s="14" t="s">
        <v>100</v>
      </c>
      <c r="C234" s="15" t="s">
        <v>60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184000</v>
      </c>
      <c r="H234" s="17">
        <v>184000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184000</v>
      </c>
      <c r="S234" s="20" t="s">
        <v>35</v>
      </c>
      <c r="T234" s="21">
        <v>14.5</v>
      </c>
      <c r="U234" s="19">
        <v>0</v>
      </c>
      <c r="V234" s="17">
        <v>12692</v>
      </c>
      <c r="W234" s="22" t="s">
        <v>73</v>
      </c>
      <c r="X234" s="23" t="str">
        <f t="shared" si="11"/>
        <v>F</v>
      </c>
      <c r="Y234" s="17">
        <v>30962</v>
      </c>
      <c r="Z234" s="17">
        <v>66206</v>
      </c>
      <c r="AA234" s="17">
        <v>48026</v>
      </c>
      <c r="AB234" s="17">
        <v>45878</v>
      </c>
      <c r="AC234" s="15" t="s">
        <v>37</v>
      </c>
    </row>
    <row r="235" spans="1:29">
      <c r="A235" s="13" t="str">
        <f t="shared" si="9"/>
        <v>Normal</v>
      </c>
      <c r="B235" s="14" t="s">
        <v>101</v>
      </c>
      <c r="C235" s="15" t="s">
        <v>60</v>
      </c>
      <c r="D235" s="16">
        <f>IFERROR(VLOOKUP(B235,#REF!,3,FALSE),0)</f>
        <v>0</v>
      </c>
      <c r="E235" s="18">
        <f t="shared" si="10"/>
        <v>0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0</v>
      </c>
      <c r="S235" s="20">
        <v>0</v>
      </c>
      <c r="T235" s="21" t="s">
        <v>35</v>
      </c>
      <c r="U235" s="19">
        <v>375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13" t="str">
        <f t="shared" si="9"/>
        <v>Normal</v>
      </c>
      <c r="B236" s="14" t="s">
        <v>242</v>
      </c>
      <c r="C236" s="15" t="s">
        <v>60</v>
      </c>
      <c r="D236" s="16">
        <f>IFERROR(VLOOKUP(B236,#REF!,3,FALSE),0)</f>
        <v>0</v>
      </c>
      <c r="E236" s="18">
        <f t="shared" si="10"/>
        <v>0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0</v>
      </c>
      <c r="R236" s="19">
        <v>0</v>
      </c>
      <c r="S236" s="20">
        <v>0</v>
      </c>
      <c r="T236" s="21">
        <v>0</v>
      </c>
      <c r="U236" s="19">
        <v>1500</v>
      </c>
      <c r="V236" s="17">
        <v>4522</v>
      </c>
      <c r="W236" s="22">
        <v>3</v>
      </c>
      <c r="X236" s="23">
        <f t="shared" si="11"/>
        <v>150</v>
      </c>
      <c r="Y236" s="17">
        <v>3000</v>
      </c>
      <c r="Z236" s="17">
        <v>40698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None</v>
      </c>
      <c r="B237" s="14" t="s">
        <v>243</v>
      </c>
      <c r="C237" s="15" t="s">
        <v>60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0</v>
      </c>
      <c r="R237" s="19">
        <v>0</v>
      </c>
      <c r="S237" s="20" t="s">
        <v>35</v>
      </c>
      <c r="T237" s="21" t="s">
        <v>35</v>
      </c>
      <c r="U237" s="19">
        <v>0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None</v>
      </c>
      <c r="B238" s="14" t="s">
        <v>244</v>
      </c>
      <c r="C238" s="15" t="s">
        <v>60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0</v>
      </c>
      <c r="R238" s="19">
        <v>0</v>
      </c>
      <c r="S238" s="20" t="s">
        <v>35</v>
      </c>
      <c r="T238" s="21" t="s">
        <v>35</v>
      </c>
      <c r="U238" s="19">
        <v>0</v>
      </c>
      <c r="V238" s="17" t="s">
        <v>35</v>
      </c>
      <c r="W238" s="22" t="s">
        <v>36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13" t="str">
        <f t="shared" si="9"/>
        <v>None</v>
      </c>
      <c r="B239" s="14" t="s">
        <v>245</v>
      </c>
      <c r="C239" s="15" t="s">
        <v>60</v>
      </c>
      <c r="D239" s="16">
        <f>IFERROR(VLOOKUP(B239,#REF!,3,FALSE),0)</f>
        <v>0</v>
      </c>
      <c r="E239" s="18" t="str">
        <f t="shared" si="10"/>
        <v>前八週無拉料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0</v>
      </c>
      <c r="R239" s="19">
        <v>0</v>
      </c>
      <c r="S239" s="20" t="s">
        <v>35</v>
      </c>
      <c r="T239" s="21" t="s">
        <v>35</v>
      </c>
      <c r="U239" s="19">
        <v>0</v>
      </c>
      <c r="V239" s="17" t="s">
        <v>35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>
      <c r="A240" s="13" t="str">
        <f t="shared" si="9"/>
        <v>Normal</v>
      </c>
      <c r="B240" s="14" t="s">
        <v>102</v>
      </c>
      <c r="C240" s="15" t="s">
        <v>77</v>
      </c>
      <c r="D240" s="16">
        <f>IFERROR(VLOOKUP(B240,#REF!,3,FALSE),0)</f>
        <v>0</v>
      </c>
      <c r="E240" s="18">
        <f t="shared" si="10"/>
        <v>0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>
        <v>0</v>
      </c>
      <c r="T240" s="21" t="s">
        <v>35</v>
      </c>
      <c r="U240" s="19">
        <v>3750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OverStock</v>
      </c>
      <c r="B241" s="14" t="s">
        <v>102</v>
      </c>
      <c r="C241" s="15" t="s">
        <v>77</v>
      </c>
      <c r="D241" s="16">
        <f>IFERROR(VLOOKUP(B241,#REF!,3,FALSE),0)</f>
        <v>0</v>
      </c>
      <c r="E241" s="18">
        <f t="shared" si="10"/>
        <v>6.9</v>
      </c>
      <c r="F241" s="16" t="str">
        <f>IFERROR(VLOOKUP(B241,#REF!,6,FALSE),"")</f>
        <v/>
      </c>
      <c r="G241" s="17">
        <v>51000</v>
      </c>
      <c r="H241" s="17">
        <v>15000</v>
      </c>
      <c r="I241" s="17" t="str">
        <f>IFERROR(VLOOKUP(B241,#REF!,9,FALSE),"")</f>
        <v/>
      </c>
      <c r="J241" s="17">
        <v>18000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18000</v>
      </c>
      <c r="R241" s="19">
        <v>69000</v>
      </c>
      <c r="S241" s="20">
        <v>26.3</v>
      </c>
      <c r="T241" s="21">
        <v>19.3</v>
      </c>
      <c r="U241" s="19">
        <v>2625</v>
      </c>
      <c r="V241" s="17">
        <v>3580</v>
      </c>
      <c r="W241" s="22">
        <v>1.4</v>
      </c>
      <c r="X241" s="23">
        <f t="shared" si="11"/>
        <v>100</v>
      </c>
      <c r="Y241" s="17">
        <v>3000</v>
      </c>
      <c r="Z241" s="17">
        <v>20220</v>
      </c>
      <c r="AA241" s="17">
        <v>12000</v>
      </c>
      <c r="AB241" s="17">
        <v>9000</v>
      </c>
      <c r="AC241" s="15" t="s">
        <v>37</v>
      </c>
    </row>
    <row r="242" spans="1:29">
      <c r="A242" s="13" t="str">
        <f t="shared" si="9"/>
        <v>Normal</v>
      </c>
      <c r="B242" s="14" t="s">
        <v>103</v>
      </c>
      <c r="C242" s="15" t="s">
        <v>77</v>
      </c>
      <c r="D242" s="16">
        <f>IFERROR(VLOOKUP(B242,#REF!,3,FALSE),0)</f>
        <v>0</v>
      </c>
      <c r="E242" s="18">
        <f t="shared" si="10"/>
        <v>0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0</v>
      </c>
      <c r="S242" s="20">
        <v>0</v>
      </c>
      <c r="T242" s="21" t="s">
        <v>35</v>
      </c>
      <c r="U242" s="19">
        <v>750</v>
      </c>
      <c r="V242" s="17" t="s">
        <v>35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>
      <c r="A243" s="13" t="str">
        <f t="shared" si="9"/>
        <v>OverStock</v>
      </c>
      <c r="B243" s="14" t="s">
        <v>103</v>
      </c>
      <c r="C243" s="15" t="s">
        <v>77</v>
      </c>
      <c r="D243" s="16">
        <f>IFERROR(VLOOKUP(B243,#REF!,3,FALSE),0)</f>
        <v>0</v>
      </c>
      <c r="E243" s="18">
        <f t="shared" si="10"/>
        <v>8</v>
      </c>
      <c r="F243" s="16" t="str">
        <f>IFERROR(VLOOKUP(B243,#REF!,6,FALSE),"")</f>
        <v/>
      </c>
      <c r="G243" s="17">
        <v>6000</v>
      </c>
      <c r="H243" s="17">
        <v>6000</v>
      </c>
      <c r="I243" s="17" t="str">
        <f>IFERROR(VLOOKUP(B243,#REF!,9,FALSE),"")</f>
        <v/>
      </c>
      <c r="J243" s="17">
        <v>200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200</v>
      </c>
      <c r="R243" s="19">
        <v>6200</v>
      </c>
      <c r="S243" s="20">
        <v>248</v>
      </c>
      <c r="T243" s="21" t="s">
        <v>35</v>
      </c>
      <c r="U243" s="19">
        <v>25</v>
      </c>
      <c r="V243" s="17" t="s">
        <v>35</v>
      </c>
      <c r="W243" s="22" t="s">
        <v>36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>
      <c r="A244" s="13" t="str">
        <f t="shared" si="9"/>
        <v>Normal</v>
      </c>
      <c r="B244" s="14" t="s">
        <v>246</v>
      </c>
      <c r="C244" s="15" t="s">
        <v>77</v>
      </c>
      <c r="D244" s="16">
        <f>IFERROR(VLOOKUP(B244,#REF!,3,FALSE),0)</f>
        <v>0</v>
      </c>
      <c r="E244" s="18">
        <f t="shared" si="10"/>
        <v>8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3000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3000</v>
      </c>
      <c r="R244" s="19">
        <v>3000</v>
      </c>
      <c r="S244" s="20">
        <v>8</v>
      </c>
      <c r="T244" s="21" t="s">
        <v>35</v>
      </c>
      <c r="U244" s="19">
        <v>375</v>
      </c>
      <c r="V244" s="17">
        <v>0</v>
      </c>
      <c r="W244" s="22" t="s">
        <v>36</v>
      </c>
      <c r="X244" s="23" t="str">
        <f t="shared" si="11"/>
        <v>E</v>
      </c>
      <c r="Y244" s="17">
        <v>3000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ZeroZero</v>
      </c>
      <c r="B245" s="14" t="s">
        <v>247</v>
      </c>
      <c r="C245" s="15" t="s">
        <v>60</v>
      </c>
      <c r="D245" s="16">
        <f>IFERROR(VLOOKUP(B245,#REF!,3,FALSE),0)</f>
        <v>0</v>
      </c>
      <c r="E245" s="18" t="str">
        <f t="shared" si="10"/>
        <v>前八週無拉料</v>
      </c>
      <c r="F245" s="16" t="str">
        <f>IFERROR(VLOOKUP(B245,#REF!,6,FALSE),"")</f>
        <v/>
      </c>
      <c r="G245" s="17">
        <v>0</v>
      </c>
      <c r="H245" s="17">
        <v>0</v>
      </c>
      <c r="I245" s="17" t="str">
        <f>IFERROR(VLOOKUP(B245,#REF!,9,FALSE),"")</f>
        <v/>
      </c>
      <c r="J245" s="17">
        <v>5426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5426</v>
      </c>
      <c r="Q245" s="17">
        <v>0</v>
      </c>
      <c r="R245" s="19">
        <v>5426</v>
      </c>
      <c r="S245" s="20" t="s">
        <v>35</v>
      </c>
      <c r="T245" s="21" t="s">
        <v>35</v>
      </c>
      <c r="U245" s="19">
        <v>0</v>
      </c>
      <c r="V245" s="17" t="s">
        <v>35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37</v>
      </c>
    </row>
    <row r="246" spans="1:29">
      <c r="A246" s="13" t="str">
        <f t="shared" si="9"/>
        <v>FCST</v>
      </c>
      <c r="B246" s="14" t="s">
        <v>248</v>
      </c>
      <c r="C246" s="15" t="s">
        <v>60</v>
      </c>
      <c r="D246" s="16">
        <f>IFERROR(VLOOKUP(B246,#REF!,3,FALSE),0)</f>
        <v>0</v>
      </c>
      <c r="E246" s="18" t="str">
        <f t="shared" si="10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0</v>
      </c>
      <c r="Q246" s="17">
        <v>0</v>
      </c>
      <c r="R246" s="19">
        <v>0</v>
      </c>
      <c r="S246" s="20" t="s">
        <v>35</v>
      </c>
      <c r="T246" s="21">
        <v>0</v>
      </c>
      <c r="U246" s="19">
        <v>0</v>
      </c>
      <c r="V246" s="17">
        <v>43</v>
      </c>
      <c r="W246" s="22" t="s">
        <v>73</v>
      </c>
      <c r="X246" s="23" t="str">
        <f t="shared" si="11"/>
        <v>F</v>
      </c>
      <c r="Y246" s="17">
        <v>263</v>
      </c>
      <c r="Z246" s="17">
        <v>120</v>
      </c>
      <c r="AA246" s="17">
        <v>0</v>
      </c>
      <c r="AB246" s="17">
        <v>0</v>
      </c>
      <c r="AC246" s="15" t="s">
        <v>37</v>
      </c>
    </row>
    <row r="247" spans="1:29">
      <c r="A247" s="13" t="str">
        <f t="shared" si="9"/>
        <v>FCST</v>
      </c>
      <c r="B247" s="14" t="s">
        <v>249</v>
      </c>
      <c r="C247" s="15" t="s">
        <v>60</v>
      </c>
      <c r="D247" s="16">
        <f>IFERROR(VLOOKUP(B247,#REF!,3,FALSE),0)</f>
        <v>0</v>
      </c>
      <c r="E247" s="18" t="str">
        <f t="shared" si="10"/>
        <v>前八週無拉料</v>
      </c>
      <c r="F247" s="16" t="str">
        <f>IFERROR(VLOOKUP(B247,#REF!,6,FALSE),"")</f>
        <v/>
      </c>
      <c r="G247" s="17">
        <v>3000</v>
      </c>
      <c r="H247" s="17">
        <v>1000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3000</v>
      </c>
      <c r="S247" s="20" t="s">
        <v>35</v>
      </c>
      <c r="T247" s="21">
        <v>14</v>
      </c>
      <c r="U247" s="19">
        <v>0</v>
      </c>
      <c r="V247" s="17">
        <v>215</v>
      </c>
      <c r="W247" s="22" t="s">
        <v>73</v>
      </c>
      <c r="X247" s="23" t="str">
        <f t="shared" si="11"/>
        <v>F</v>
      </c>
      <c r="Y247" s="17">
        <v>1041</v>
      </c>
      <c r="Z247" s="17">
        <v>897</v>
      </c>
      <c r="AA247" s="17">
        <v>830</v>
      </c>
      <c r="AB247" s="17">
        <v>98</v>
      </c>
      <c r="AC247" s="15" t="s">
        <v>37</v>
      </c>
    </row>
    <row r="248" spans="1:29">
      <c r="A248" s="13" t="str">
        <f t="shared" si="9"/>
        <v>FCST</v>
      </c>
      <c r="B248" s="14" t="s">
        <v>250</v>
      </c>
      <c r="C248" s="15" t="s">
        <v>60</v>
      </c>
      <c r="D248" s="16">
        <f>IFERROR(VLOOKUP(B248,#REF!,3,FALSE),0)</f>
        <v>0</v>
      </c>
      <c r="E248" s="18" t="str">
        <f t="shared" si="10"/>
        <v>前八週無拉料</v>
      </c>
      <c r="F248" s="16" t="str">
        <f>IFERROR(VLOOKUP(B248,#REF!,6,FALSE),"")</f>
        <v/>
      </c>
      <c r="G248" s="17">
        <v>3000</v>
      </c>
      <c r="H248" s="17">
        <v>3000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3000</v>
      </c>
      <c r="S248" s="20" t="s">
        <v>35</v>
      </c>
      <c r="T248" s="21">
        <v>120</v>
      </c>
      <c r="U248" s="19">
        <v>0</v>
      </c>
      <c r="V248" s="17">
        <v>25</v>
      </c>
      <c r="W248" s="22" t="s">
        <v>73</v>
      </c>
      <c r="X248" s="23" t="str">
        <f t="shared" si="11"/>
        <v>F</v>
      </c>
      <c r="Y248" s="17">
        <v>124</v>
      </c>
      <c r="Z248" s="17">
        <v>97</v>
      </c>
      <c r="AA248" s="17">
        <v>61</v>
      </c>
      <c r="AB248" s="17">
        <v>0</v>
      </c>
      <c r="AC248" s="15" t="s">
        <v>37</v>
      </c>
    </row>
    <row r="249" spans="1:29">
      <c r="A249" s="13" t="str">
        <f t="shared" si="9"/>
        <v>Normal</v>
      </c>
      <c r="B249" s="14" t="s">
        <v>251</v>
      </c>
      <c r="C249" s="15" t="s">
        <v>60</v>
      </c>
      <c r="D249" s="16">
        <f>IFERROR(VLOOKUP(B249,#REF!,3,FALSE),0)</f>
        <v>0</v>
      </c>
      <c r="E249" s="18">
        <f t="shared" si="10"/>
        <v>0</v>
      </c>
      <c r="F249" s="16" t="str">
        <f>IFERROR(VLOOKUP(B249,#REF!,6,FALSE),"")</f>
        <v/>
      </c>
      <c r="G249" s="17">
        <v>200</v>
      </c>
      <c r="H249" s="17">
        <v>200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200</v>
      </c>
      <c r="S249" s="20">
        <v>0.5</v>
      </c>
      <c r="T249" s="21">
        <v>0.5</v>
      </c>
      <c r="U249" s="19">
        <v>375</v>
      </c>
      <c r="V249" s="17">
        <v>411</v>
      </c>
      <c r="W249" s="22">
        <v>1.1000000000000001</v>
      </c>
      <c r="X249" s="23">
        <f t="shared" si="11"/>
        <v>100</v>
      </c>
      <c r="Y249" s="17">
        <v>112</v>
      </c>
      <c r="Z249" s="17">
        <v>2250</v>
      </c>
      <c r="AA249" s="17">
        <v>1453</v>
      </c>
      <c r="AB249" s="17">
        <v>0</v>
      </c>
      <c r="AC249" s="15" t="s">
        <v>37</v>
      </c>
    </row>
    <row r="250" spans="1:29">
      <c r="A250" s="13" t="str">
        <f t="shared" si="9"/>
        <v>ZeroZero</v>
      </c>
      <c r="B250" s="14" t="s">
        <v>252</v>
      </c>
      <c r="C250" s="15" t="s">
        <v>60</v>
      </c>
      <c r="D250" s="16">
        <f>IFERROR(VLOOKUP(B250,#REF!,3,FALSE),0)</f>
        <v>0</v>
      </c>
      <c r="E250" s="18" t="str">
        <f t="shared" si="10"/>
        <v>前八週無拉料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40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40</v>
      </c>
      <c r="Q250" s="17">
        <v>0</v>
      </c>
      <c r="R250" s="19">
        <v>40</v>
      </c>
      <c r="S250" s="20" t="s">
        <v>35</v>
      </c>
      <c r="T250" s="21" t="s">
        <v>35</v>
      </c>
      <c r="U250" s="19">
        <v>0</v>
      </c>
      <c r="V250" s="17" t="s">
        <v>35</v>
      </c>
      <c r="W250" s="22" t="s">
        <v>36</v>
      </c>
      <c r="X250" s="23" t="str">
        <f t="shared" si="11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37</v>
      </c>
    </row>
    <row r="251" spans="1:29">
      <c r="A251" s="13" t="str">
        <f t="shared" si="9"/>
        <v>None</v>
      </c>
      <c r="B251" s="14" t="s">
        <v>253</v>
      </c>
      <c r="C251" s="15" t="s">
        <v>60</v>
      </c>
      <c r="D251" s="16">
        <f>IFERROR(VLOOKUP(B251,#REF!,3,FALSE),0)</f>
        <v>0</v>
      </c>
      <c r="E251" s="18" t="str">
        <f t="shared" si="10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0</v>
      </c>
      <c r="S251" s="20" t="s">
        <v>35</v>
      </c>
      <c r="T251" s="21" t="s">
        <v>35</v>
      </c>
      <c r="U251" s="19">
        <v>0</v>
      </c>
      <c r="V251" s="17">
        <v>0</v>
      </c>
      <c r="W251" s="22" t="s">
        <v>36</v>
      </c>
      <c r="X251" s="23" t="str">
        <f t="shared" si="11"/>
        <v>E</v>
      </c>
      <c r="Y251" s="17">
        <v>2000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>
      <c r="A252" s="13" t="str">
        <f t="shared" si="9"/>
        <v>None</v>
      </c>
      <c r="B252" s="14" t="s">
        <v>254</v>
      </c>
      <c r="C252" s="15" t="s">
        <v>60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35</v>
      </c>
      <c r="T252" s="21" t="s">
        <v>35</v>
      </c>
      <c r="U252" s="19">
        <v>0</v>
      </c>
      <c r="V252" s="17" t="s">
        <v>35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>
      <c r="A253" s="13" t="str">
        <f t="shared" si="9"/>
        <v>ZeroZero</v>
      </c>
      <c r="B253" s="14" t="s">
        <v>255</v>
      </c>
      <c r="C253" s="15" t="s">
        <v>60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2740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2740</v>
      </c>
      <c r="Q253" s="17">
        <v>0</v>
      </c>
      <c r="R253" s="19">
        <v>2740</v>
      </c>
      <c r="S253" s="20" t="s">
        <v>35</v>
      </c>
      <c r="T253" s="21" t="s">
        <v>35</v>
      </c>
      <c r="U253" s="19">
        <v>0</v>
      </c>
      <c r="V253" s="17" t="s">
        <v>35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>
      <c r="A254" s="13" t="str">
        <f t="shared" si="9"/>
        <v>Normal</v>
      </c>
      <c r="B254" s="14" t="s">
        <v>256</v>
      </c>
      <c r="C254" s="15" t="s">
        <v>60</v>
      </c>
      <c r="D254" s="16">
        <f>IFERROR(VLOOKUP(B254,#REF!,3,FALSE),0)</f>
        <v>0</v>
      </c>
      <c r="E254" s="18">
        <f t="shared" si="10"/>
        <v>14.2</v>
      </c>
      <c r="F254" s="16" t="str">
        <f>IFERROR(VLOOKUP(B254,#REF!,6,FALSE),"")</f>
        <v/>
      </c>
      <c r="G254" s="17">
        <v>9100</v>
      </c>
      <c r="H254" s="17">
        <v>0</v>
      </c>
      <c r="I254" s="17" t="str">
        <f>IFERROR(VLOOKUP(B254,#REF!,9,FALSE),"")</f>
        <v/>
      </c>
      <c r="J254" s="17">
        <v>25000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25000</v>
      </c>
      <c r="Q254" s="17">
        <v>0</v>
      </c>
      <c r="R254" s="19">
        <v>34100</v>
      </c>
      <c r="S254" s="20">
        <v>19.399999999999999</v>
      </c>
      <c r="T254" s="21">
        <v>4.2</v>
      </c>
      <c r="U254" s="19">
        <v>1755</v>
      </c>
      <c r="V254" s="17">
        <v>8208</v>
      </c>
      <c r="W254" s="22">
        <v>4.7</v>
      </c>
      <c r="X254" s="23">
        <f t="shared" si="11"/>
        <v>150</v>
      </c>
      <c r="Y254" s="17">
        <v>14706</v>
      </c>
      <c r="Z254" s="17">
        <v>21252</v>
      </c>
      <c r="AA254" s="17">
        <v>37912</v>
      </c>
      <c r="AB254" s="17">
        <v>21644</v>
      </c>
      <c r="AC254" s="15" t="s">
        <v>37</v>
      </c>
    </row>
    <row r="255" spans="1:29">
      <c r="A255" s="13" t="str">
        <f t="shared" si="9"/>
        <v>ZeroZero</v>
      </c>
      <c r="B255" s="14" t="s">
        <v>257</v>
      </c>
      <c r="C255" s="15" t="s">
        <v>60</v>
      </c>
      <c r="D255" s="16">
        <f>IFERROR(VLOOKUP(B255,#REF!,3,FALSE),0)</f>
        <v>0</v>
      </c>
      <c r="E255" s="18" t="str">
        <f t="shared" si="10"/>
        <v>前八週無拉料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2260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2260</v>
      </c>
      <c r="Q255" s="17">
        <v>0</v>
      </c>
      <c r="R255" s="19">
        <v>2260</v>
      </c>
      <c r="S255" s="20" t="s">
        <v>35</v>
      </c>
      <c r="T255" s="21" t="s">
        <v>35</v>
      </c>
      <c r="U255" s="19">
        <v>0</v>
      </c>
      <c r="V255" s="17" t="s">
        <v>35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>
      <c r="A256" s="13" t="str">
        <f t="shared" si="9"/>
        <v>ZeroZero</v>
      </c>
      <c r="B256" s="14" t="s">
        <v>258</v>
      </c>
      <c r="C256" s="15" t="s">
        <v>60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18400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18400</v>
      </c>
      <c r="Q256" s="17">
        <v>0</v>
      </c>
      <c r="R256" s="19">
        <v>18400</v>
      </c>
      <c r="S256" s="20" t="s">
        <v>35</v>
      </c>
      <c r="T256" s="21" t="s">
        <v>35</v>
      </c>
      <c r="U256" s="19">
        <v>0</v>
      </c>
      <c r="V256" s="17" t="s">
        <v>35</v>
      </c>
      <c r="W256" s="22" t="s">
        <v>36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13" t="str">
        <f t="shared" si="9"/>
        <v>Normal</v>
      </c>
      <c r="B257" s="14" t="s">
        <v>259</v>
      </c>
      <c r="C257" s="15" t="s">
        <v>60</v>
      </c>
      <c r="D257" s="16">
        <f>IFERROR(VLOOKUP(B257,#REF!,3,FALSE),0)</f>
        <v>0</v>
      </c>
      <c r="E257" s="18">
        <f t="shared" si="10"/>
        <v>6</v>
      </c>
      <c r="F257" s="16" t="str">
        <f>IFERROR(VLOOKUP(B257,#REF!,6,FALSE),"")</f>
        <v/>
      </c>
      <c r="G257" s="17">
        <v>21100</v>
      </c>
      <c r="H257" s="17">
        <v>0</v>
      </c>
      <c r="I257" s="17" t="str">
        <f>IFERROR(VLOOKUP(B257,#REF!,9,FALSE),"")</f>
        <v/>
      </c>
      <c r="J257" s="17">
        <v>13000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13000</v>
      </c>
      <c r="Q257" s="17">
        <v>0</v>
      </c>
      <c r="R257" s="19">
        <v>34100</v>
      </c>
      <c r="S257" s="20">
        <v>15.7</v>
      </c>
      <c r="T257" s="21">
        <v>9.1</v>
      </c>
      <c r="U257" s="19">
        <v>2173</v>
      </c>
      <c r="V257" s="17">
        <v>3763</v>
      </c>
      <c r="W257" s="22">
        <v>1.7</v>
      </c>
      <c r="X257" s="23">
        <f t="shared" si="11"/>
        <v>100</v>
      </c>
      <c r="Y257" s="17">
        <v>3296</v>
      </c>
      <c r="Z257" s="17">
        <v>14825</v>
      </c>
      <c r="AA257" s="17">
        <v>15748</v>
      </c>
      <c r="AB257" s="17">
        <v>11316</v>
      </c>
      <c r="AC257" s="15" t="s">
        <v>37</v>
      </c>
    </row>
    <row r="258" spans="1:29">
      <c r="A258" s="13" t="str">
        <f t="shared" si="9"/>
        <v>Normal</v>
      </c>
      <c r="B258" s="14" t="s">
        <v>260</v>
      </c>
      <c r="C258" s="15" t="s">
        <v>60</v>
      </c>
      <c r="D258" s="16">
        <f>IFERROR(VLOOKUP(B258,#REF!,3,FALSE),0)</f>
        <v>0</v>
      </c>
      <c r="E258" s="18">
        <f t="shared" si="10"/>
        <v>6.4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4140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4140</v>
      </c>
      <c r="Q258" s="17">
        <v>0</v>
      </c>
      <c r="R258" s="19">
        <v>4140</v>
      </c>
      <c r="S258" s="20">
        <v>6.4</v>
      </c>
      <c r="T258" s="21" t="s">
        <v>35</v>
      </c>
      <c r="U258" s="19">
        <v>643</v>
      </c>
      <c r="V258" s="17" t="s">
        <v>35</v>
      </c>
      <c r="W258" s="22" t="s">
        <v>36</v>
      </c>
      <c r="X258" s="23" t="str">
        <f t="shared" si="11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>
      <c r="A259" s="13" t="str">
        <f t="shared" si="9"/>
        <v>None</v>
      </c>
      <c r="B259" s="14" t="s">
        <v>261</v>
      </c>
      <c r="C259" s="15" t="s">
        <v>60</v>
      </c>
      <c r="D259" s="16">
        <f>IFERROR(VLOOKUP(B259,#REF!,3,FALSE),0)</f>
        <v>0</v>
      </c>
      <c r="E259" s="18" t="str">
        <f t="shared" si="10"/>
        <v>前八週無拉料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0</v>
      </c>
      <c r="Q259" s="17">
        <v>0</v>
      </c>
      <c r="R259" s="19">
        <v>0</v>
      </c>
      <c r="S259" s="20" t="s">
        <v>35</v>
      </c>
      <c r="T259" s="21" t="s">
        <v>35</v>
      </c>
      <c r="U259" s="19">
        <v>0</v>
      </c>
      <c r="V259" s="17" t="s">
        <v>35</v>
      </c>
      <c r="W259" s="22" t="s">
        <v>36</v>
      </c>
      <c r="X259" s="23" t="str">
        <f t="shared" si="11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ZeroZero</v>
      </c>
      <c r="B260" s="14" t="s">
        <v>262</v>
      </c>
      <c r="C260" s="15" t="s">
        <v>60</v>
      </c>
      <c r="D260" s="16">
        <f>IFERROR(VLOOKUP(B260,#REF!,3,FALSE),0)</f>
        <v>0</v>
      </c>
      <c r="E260" s="18" t="str">
        <f t="shared" ref="E260:E323" si="13">IF(U260=0,"前八週無拉料",ROUND(J260/U260,1))</f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200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200</v>
      </c>
      <c r="Q260" s="17">
        <v>0</v>
      </c>
      <c r="R260" s="19">
        <v>200</v>
      </c>
      <c r="S260" s="20" t="s">
        <v>35</v>
      </c>
      <c r="T260" s="21" t="s">
        <v>35</v>
      </c>
      <c r="U260" s="19">
        <v>0</v>
      </c>
      <c r="V260" s="17" t="s">
        <v>35</v>
      </c>
      <c r="W260" s="22" t="s">
        <v>36</v>
      </c>
      <c r="X260" s="23" t="str">
        <f t="shared" ref="X260:X323" si="14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37</v>
      </c>
    </row>
    <row r="261" spans="1:29">
      <c r="A261" s="13" t="str">
        <f t="shared" si="12"/>
        <v>Normal</v>
      </c>
      <c r="B261" s="14" t="s">
        <v>104</v>
      </c>
      <c r="C261" s="15" t="s">
        <v>60</v>
      </c>
      <c r="D261" s="16">
        <f>IFERROR(VLOOKUP(B261,#REF!,3,FALSE),0)</f>
        <v>0</v>
      </c>
      <c r="E261" s="18">
        <f t="shared" si="13"/>
        <v>0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0</v>
      </c>
      <c r="Q261" s="17">
        <v>0</v>
      </c>
      <c r="R261" s="19">
        <v>0</v>
      </c>
      <c r="S261" s="20">
        <v>0</v>
      </c>
      <c r="T261" s="21" t="s">
        <v>35</v>
      </c>
      <c r="U261" s="19">
        <v>4250</v>
      </c>
      <c r="V261" s="17" t="s">
        <v>35</v>
      </c>
      <c r="W261" s="22" t="s">
        <v>36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>
      <c r="A262" s="13" t="str">
        <f t="shared" si="12"/>
        <v>Normal</v>
      </c>
      <c r="B262" s="14" t="s">
        <v>104</v>
      </c>
      <c r="C262" s="15" t="s">
        <v>60</v>
      </c>
      <c r="D262" s="16">
        <f>IFERROR(VLOOKUP(B262,#REF!,3,FALSE),0)</f>
        <v>0</v>
      </c>
      <c r="E262" s="18">
        <f t="shared" si="13"/>
        <v>0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0</v>
      </c>
      <c r="Q262" s="17">
        <v>0</v>
      </c>
      <c r="R262" s="19">
        <v>0</v>
      </c>
      <c r="S262" s="20">
        <v>0</v>
      </c>
      <c r="T262" s="21">
        <v>0</v>
      </c>
      <c r="U262" s="19">
        <v>2000</v>
      </c>
      <c r="V262" s="17">
        <v>6346</v>
      </c>
      <c r="W262" s="22">
        <v>3.2</v>
      </c>
      <c r="X262" s="23">
        <f t="shared" si="14"/>
        <v>150</v>
      </c>
      <c r="Y262" s="17">
        <v>14459</v>
      </c>
      <c r="Z262" s="17">
        <v>33103</v>
      </c>
      <c r="AA262" s="17">
        <v>24013</v>
      </c>
      <c r="AB262" s="17">
        <v>22939</v>
      </c>
      <c r="AC262" s="15" t="s">
        <v>37</v>
      </c>
    </row>
    <row r="263" spans="1:29">
      <c r="A263" s="13" t="str">
        <f t="shared" si="12"/>
        <v>ZeroZero</v>
      </c>
      <c r="B263" s="14" t="s">
        <v>263</v>
      </c>
      <c r="C263" s="15" t="s">
        <v>60</v>
      </c>
      <c r="D263" s="16">
        <f>IFERROR(VLOOKUP(B263,#REF!,3,FALSE),0)</f>
        <v>0</v>
      </c>
      <c r="E263" s="18" t="str">
        <f t="shared" si="13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2500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2500</v>
      </c>
      <c r="Q263" s="17">
        <v>0</v>
      </c>
      <c r="R263" s="19">
        <v>2500</v>
      </c>
      <c r="S263" s="20" t="s">
        <v>35</v>
      </c>
      <c r="T263" s="21" t="s">
        <v>35</v>
      </c>
      <c r="U263" s="19">
        <v>0</v>
      </c>
      <c r="V263" s="17" t="s">
        <v>35</v>
      </c>
      <c r="W263" s="22" t="s">
        <v>36</v>
      </c>
      <c r="X263" s="23" t="str">
        <f t="shared" si="14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>
      <c r="A264" s="13" t="str">
        <f t="shared" si="12"/>
        <v>ZeroZero</v>
      </c>
      <c r="B264" s="14" t="s">
        <v>264</v>
      </c>
      <c r="C264" s="15" t="s">
        <v>60</v>
      </c>
      <c r="D264" s="16">
        <f>IFERROR(VLOOKUP(B264,#REF!,3,FALSE),0)</f>
        <v>0</v>
      </c>
      <c r="E264" s="18" t="str">
        <f t="shared" si="13"/>
        <v>前八週無拉料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2500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2500</v>
      </c>
      <c r="Q264" s="17">
        <v>0</v>
      </c>
      <c r="R264" s="19">
        <v>2500</v>
      </c>
      <c r="S264" s="20" t="s">
        <v>35</v>
      </c>
      <c r="T264" s="21" t="s">
        <v>35</v>
      </c>
      <c r="U264" s="19">
        <v>0</v>
      </c>
      <c r="V264" s="17" t="s">
        <v>35</v>
      </c>
      <c r="W264" s="22" t="s">
        <v>36</v>
      </c>
      <c r="X264" s="23" t="str">
        <f t="shared" si="14"/>
        <v>E</v>
      </c>
      <c r="Y264" s="17">
        <v>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>
      <c r="A265" s="13" t="str">
        <f t="shared" si="12"/>
        <v>FCST</v>
      </c>
      <c r="B265" s="14" t="s">
        <v>265</v>
      </c>
      <c r="C265" s="15" t="s">
        <v>60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0</v>
      </c>
      <c r="S265" s="20" t="s">
        <v>35</v>
      </c>
      <c r="T265" s="21">
        <v>0</v>
      </c>
      <c r="U265" s="19">
        <v>0</v>
      </c>
      <c r="V265" s="17">
        <v>66</v>
      </c>
      <c r="W265" s="22" t="s">
        <v>73</v>
      </c>
      <c r="X265" s="23" t="str">
        <f t="shared" si="14"/>
        <v>F</v>
      </c>
      <c r="Y265" s="17">
        <v>354</v>
      </c>
      <c r="Z265" s="17">
        <v>238</v>
      </c>
      <c r="AA265" s="17">
        <v>238</v>
      </c>
      <c r="AB265" s="17">
        <v>6</v>
      </c>
      <c r="AC265" s="15" t="s">
        <v>37</v>
      </c>
    </row>
    <row r="266" spans="1:29">
      <c r="A266" s="13" t="str">
        <f t="shared" si="12"/>
        <v>Normal</v>
      </c>
      <c r="B266" s="14" t="s">
        <v>266</v>
      </c>
      <c r="C266" s="15" t="s">
        <v>60</v>
      </c>
      <c r="D266" s="16">
        <f>IFERROR(VLOOKUP(B266,#REF!,3,FALSE),0)</f>
        <v>0</v>
      </c>
      <c r="E266" s="18">
        <f t="shared" si="13"/>
        <v>6</v>
      </c>
      <c r="F266" s="16" t="str">
        <f>IFERROR(VLOOKUP(B266,#REF!,6,FALSE),"")</f>
        <v/>
      </c>
      <c r="G266" s="17">
        <v>30000</v>
      </c>
      <c r="H266" s="17">
        <v>14000</v>
      </c>
      <c r="I266" s="17" t="str">
        <f>IFERROR(VLOOKUP(B266,#REF!,9,FALSE),"")</f>
        <v/>
      </c>
      <c r="J266" s="17">
        <v>12000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12000</v>
      </c>
      <c r="Q266" s="17">
        <v>0</v>
      </c>
      <c r="R266" s="19">
        <v>42000</v>
      </c>
      <c r="S266" s="20">
        <v>21</v>
      </c>
      <c r="T266" s="21">
        <v>6.7</v>
      </c>
      <c r="U266" s="19">
        <v>2000</v>
      </c>
      <c r="V266" s="17">
        <v>6259</v>
      </c>
      <c r="W266" s="22">
        <v>3.1</v>
      </c>
      <c r="X266" s="23">
        <f t="shared" si="14"/>
        <v>150</v>
      </c>
      <c r="Y266" s="17">
        <v>12063</v>
      </c>
      <c r="Z266" s="17">
        <v>26770</v>
      </c>
      <c r="AA266" s="17">
        <v>17501</v>
      </c>
      <c r="AB266" s="17">
        <v>7053</v>
      </c>
      <c r="AC266" s="15" t="s">
        <v>37</v>
      </c>
    </row>
    <row r="267" spans="1:29">
      <c r="A267" s="13" t="str">
        <f t="shared" si="12"/>
        <v>Normal</v>
      </c>
      <c r="B267" s="14" t="s">
        <v>267</v>
      </c>
      <c r="C267" s="15" t="s">
        <v>60</v>
      </c>
      <c r="D267" s="16">
        <f>IFERROR(VLOOKUP(B267,#REF!,3,FALSE),0)</f>
        <v>0</v>
      </c>
      <c r="E267" s="18">
        <f t="shared" si="13"/>
        <v>0</v>
      </c>
      <c r="F267" s="16" t="str">
        <f>IFERROR(VLOOKUP(B267,#REF!,6,FALSE),"")</f>
        <v/>
      </c>
      <c r="G267" s="17">
        <v>48000</v>
      </c>
      <c r="H267" s="17">
        <v>14000</v>
      </c>
      <c r="I267" s="17" t="str">
        <f>IFERROR(VLOOKUP(B267,#REF!,9,FALSE),"")</f>
        <v/>
      </c>
      <c r="J267" s="17">
        <v>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0</v>
      </c>
      <c r="Q267" s="17">
        <v>0</v>
      </c>
      <c r="R267" s="19">
        <v>48000</v>
      </c>
      <c r="S267" s="20">
        <v>17.5</v>
      </c>
      <c r="T267" s="21">
        <v>7.3</v>
      </c>
      <c r="U267" s="19">
        <v>2750</v>
      </c>
      <c r="V267" s="17">
        <v>6551</v>
      </c>
      <c r="W267" s="22">
        <v>2.4</v>
      </c>
      <c r="X267" s="23">
        <f t="shared" si="14"/>
        <v>150</v>
      </c>
      <c r="Y267" s="17">
        <v>12030</v>
      </c>
      <c r="Z267" s="17">
        <v>23324</v>
      </c>
      <c r="AA267" s="17">
        <v>23602</v>
      </c>
      <c r="AB267" s="17">
        <v>14106</v>
      </c>
      <c r="AC267" s="15" t="s">
        <v>37</v>
      </c>
    </row>
    <row r="268" spans="1:29">
      <c r="A268" s="13" t="str">
        <f t="shared" si="12"/>
        <v>ZeroZero</v>
      </c>
      <c r="B268" s="14" t="s">
        <v>268</v>
      </c>
      <c r="C268" s="15" t="s">
        <v>60</v>
      </c>
      <c r="D268" s="16">
        <f>IFERROR(VLOOKUP(B268,#REF!,3,FALSE),0)</f>
        <v>0</v>
      </c>
      <c r="E268" s="18" t="str">
        <f t="shared" si="13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3000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3000</v>
      </c>
      <c r="Q268" s="17">
        <v>0</v>
      </c>
      <c r="R268" s="19">
        <v>3000</v>
      </c>
      <c r="S268" s="20" t="s">
        <v>35</v>
      </c>
      <c r="T268" s="21" t="s">
        <v>35</v>
      </c>
      <c r="U268" s="19">
        <v>0</v>
      </c>
      <c r="V268" s="17" t="s">
        <v>35</v>
      </c>
      <c r="W268" s="22" t="s">
        <v>36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>
      <c r="A269" s="13" t="str">
        <f t="shared" si="12"/>
        <v>None</v>
      </c>
      <c r="B269" s="14" t="s">
        <v>269</v>
      </c>
      <c r="C269" s="15" t="s">
        <v>60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Normal</v>
      </c>
      <c r="B270" s="14" t="s">
        <v>270</v>
      </c>
      <c r="C270" s="15" t="s">
        <v>60</v>
      </c>
      <c r="D270" s="16">
        <f>IFERROR(VLOOKUP(B270,#REF!,3,FALSE),0)</f>
        <v>0</v>
      </c>
      <c r="E270" s="18">
        <f t="shared" si="13"/>
        <v>18.8</v>
      </c>
      <c r="F270" s="16" t="str">
        <f>IFERROR(VLOOKUP(B270,#REF!,6,FALSE),"")</f>
        <v/>
      </c>
      <c r="G270" s="17">
        <v>18000</v>
      </c>
      <c r="H270" s="17">
        <v>18000</v>
      </c>
      <c r="I270" s="17" t="str">
        <f>IFERROR(VLOOKUP(B270,#REF!,9,FALSE),"")</f>
        <v/>
      </c>
      <c r="J270" s="17">
        <v>162000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117000</v>
      </c>
      <c r="Q270" s="17">
        <v>45000</v>
      </c>
      <c r="R270" s="19">
        <v>180000</v>
      </c>
      <c r="S270" s="20">
        <v>20.9</v>
      </c>
      <c r="T270" s="21">
        <v>25.9</v>
      </c>
      <c r="U270" s="19">
        <v>8625</v>
      </c>
      <c r="V270" s="17">
        <v>6939</v>
      </c>
      <c r="W270" s="22">
        <v>0.8</v>
      </c>
      <c r="X270" s="23">
        <f t="shared" si="14"/>
        <v>100</v>
      </c>
      <c r="Y270" s="17">
        <v>15859</v>
      </c>
      <c r="Z270" s="17">
        <v>40441</v>
      </c>
      <c r="AA270" s="17">
        <v>22010</v>
      </c>
      <c r="AB270" s="17">
        <v>28123</v>
      </c>
      <c r="AC270" s="15" t="s">
        <v>37</v>
      </c>
    </row>
    <row r="271" spans="1:29" s="50" customFormat="1">
      <c r="A271" s="39" t="str">
        <f t="shared" si="12"/>
        <v>Normal</v>
      </c>
      <c r="B271" s="40" t="s">
        <v>359</v>
      </c>
      <c r="C271" s="41" t="s">
        <v>60</v>
      </c>
      <c r="D271" s="42">
        <f>IFERROR(VLOOKUP(B271,#REF!,3,FALSE),0)</f>
        <v>0</v>
      </c>
      <c r="E271" s="43">
        <f t="shared" si="13"/>
        <v>12.8</v>
      </c>
      <c r="F271" s="42" t="str">
        <f>IFERROR(VLOOKUP(B271,#REF!,6,FALSE),"")</f>
        <v/>
      </c>
      <c r="G271" s="44">
        <v>0</v>
      </c>
      <c r="H271" s="44">
        <v>0</v>
      </c>
      <c r="I271" s="44" t="str">
        <f>IFERROR(VLOOKUP(B271,#REF!,9,FALSE),"")</f>
        <v/>
      </c>
      <c r="J271" s="44">
        <v>24000</v>
      </c>
      <c r="K271" s="43" t="str">
        <f>IFERROR(VLOOKUP(B271,#REF!,10,FALSE),"")</f>
        <v/>
      </c>
      <c r="L271" s="43" t="str">
        <f>IFERROR(VLOOKUP(B271,#REF!,11,FALSE),"")</f>
        <v/>
      </c>
      <c r="M271" s="43"/>
      <c r="N271" s="43" t="str">
        <f>IFERROR(VLOOKUP(B271,#REF!,12,FALSE),"")</f>
        <v/>
      </c>
      <c r="O271" s="44">
        <v>0</v>
      </c>
      <c r="P271" s="44">
        <v>0</v>
      </c>
      <c r="Q271" s="44">
        <v>24000</v>
      </c>
      <c r="R271" s="45">
        <v>24000</v>
      </c>
      <c r="S271" s="46">
        <v>12.8</v>
      </c>
      <c r="T271" s="47" t="s">
        <v>35</v>
      </c>
      <c r="U271" s="45">
        <v>1875</v>
      </c>
      <c r="V271" s="44" t="s">
        <v>35</v>
      </c>
      <c r="W271" s="48" t="s">
        <v>36</v>
      </c>
      <c r="X271" s="49" t="str">
        <f t="shared" si="14"/>
        <v>E</v>
      </c>
      <c r="Y271" s="44">
        <v>0</v>
      </c>
      <c r="Z271" s="44">
        <v>0</v>
      </c>
      <c r="AA271" s="44">
        <v>0</v>
      </c>
      <c r="AB271" s="44">
        <v>0</v>
      </c>
      <c r="AC271" s="41" t="s">
        <v>37</v>
      </c>
    </row>
    <row r="272" spans="1:29" s="50" customFormat="1">
      <c r="A272" s="39" t="str">
        <f t="shared" si="12"/>
        <v>Normal</v>
      </c>
      <c r="B272" s="40" t="s">
        <v>105</v>
      </c>
      <c r="C272" s="41" t="s">
        <v>60</v>
      </c>
      <c r="D272" s="42">
        <f>IFERROR(VLOOKUP(B272,#REF!,3,FALSE),0)</f>
        <v>0</v>
      </c>
      <c r="E272" s="43">
        <f t="shared" si="13"/>
        <v>0.5</v>
      </c>
      <c r="F272" s="42" t="str">
        <f>IFERROR(VLOOKUP(B272,#REF!,6,FALSE),"")</f>
        <v/>
      </c>
      <c r="G272" s="44">
        <v>714000</v>
      </c>
      <c r="H272" s="44">
        <v>714000</v>
      </c>
      <c r="I272" s="44" t="str">
        <f>IFERROR(VLOOKUP(B272,#REF!,9,FALSE),"")</f>
        <v/>
      </c>
      <c r="J272" s="44">
        <v>21000</v>
      </c>
      <c r="K272" s="43" t="str">
        <f>IFERROR(VLOOKUP(B272,#REF!,10,FALSE),"")</f>
        <v/>
      </c>
      <c r="L272" s="43" t="str">
        <f>IFERROR(VLOOKUP(B272,#REF!,11,FALSE),"")</f>
        <v/>
      </c>
      <c r="M272" s="43"/>
      <c r="N272" s="43" t="str">
        <f>IFERROR(VLOOKUP(B272,#REF!,12,FALSE),"")</f>
        <v/>
      </c>
      <c r="O272" s="44">
        <v>0</v>
      </c>
      <c r="P272" s="44">
        <v>0</v>
      </c>
      <c r="Q272" s="44">
        <v>21000</v>
      </c>
      <c r="R272" s="45">
        <v>735000</v>
      </c>
      <c r="S272" s="46">
        <v>19</v>
      </c>
      <c r="T272" s="47">
        <v>25.8</v>
      </c>
      <c r="U272" s="45">
        <v>38625</v>
      </c>
      <c r="V272" s="44">
        <v>28504</v>
      </c>
      <c r="W272" s="48">
        <v>0.7</v>
      </c>
      <c r="X272" s="49">
        <f t="shared" si="14"/>
        <v>100</v>
      </c>
      <c r="Y272" s="44">
        <v>57970</v>
      </c>
      <c r="Z272" s="44">
        <v>143510</v>
      </c>
      <c r="AA272" s="44">
        <v>113032</v>
      </c>
      <c r="AB272" s="44">
        <v>119353</v>
      </c>
      <c r="AC272" s="41" t="s">
        <v>37</v>
      </c>
    </row>
    <row r="273" spans="1:29">
      <c r="A273" s="13" t="str">
        <f t="shared" si="12"/>
        <v>FCST</v>
      </c>
      <c r="B273" s="14" t="s">
        <v>271</v>
      </c>
      <c r="C273" s="15" t="s">
        <v>60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0</v>
      </c>
      <c r="S273" s="20" t="s">
        <v>35</v>
      </c>
      <c r="T273" s="21">
        <v>0</v>
      </c>
      <c r="U273" s="19">
        <v>0</v>
      </c>
      <c r="V273" s="17">
        <v>279</v>
      </c>
      <c r="W273" s="22" t="s">
        <v>73</v>
      </c>
      <c r="X273" s="23" t="str">
        <f t="shared" si="14"/>
        <v>F</v>
      </c>
      <c r="Y273" s="17">
        <v>1572</v>
      </c>
      <c r="Z273" s="17">
        <v>942</v>
      </c>
      <c r="AA273" s="17">
        <v>618</v>
      </c>
      <c r="AB273" s="17">
        <v>146</v>
      </c>
      <c r="AC273" s="15" t="s">
        <v>37</v>
      </c>
    </row>
    <row r="274" spans="1:29">
      <c r="A274" s="13" t="str">
        <f t="shared" si="12"/>
        <v>Normal</v>
      </c>
      <c r="B274" s="14" t="s">
        <v>106</v>
      </c>
      <c r="C274" s="15" t="s">
        <v>60</v>
      </c>
      <c r="D274" s="16">
        <f>IFERROR(VLOOKUP(B274,#REF!,3,FALSE),0)</f>
        <v>0</v>
      </c>
      <c r="E274" s="18">
        <f t="shared" si="13"/>
        <v>0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0</v>
      </c>
      <c r="S274" s="20">
        <v>0</v>
      </c>
      <c r="T274" s="21" t="s">
        <v>35</v>
      </c>
      <c r="U274" s="19">
        <v>6500</v>
      </c>
      <c r="V274" s="17" t="s">
        <v>35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>
      <c r="A275" s="13" t="str">
        <f t="shared" si="12"/>
        <v>FCST</v>
      </c>
      <c r="B275" s="14" t="s">
        <v>106</v>
      </c>
      <c r="C275" s="15" t="s">
        <v>60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84000</v>
      </c>
      <c r="H275" s="17">
        <v>84000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84000</v>
      </c>
      <c r="S275" s="20" t="s">
        <v>35</v>
      </c>
      <c r="T275" s="21">
        <v>14.3</v>
      </c>
      <c r="U275" s="19">
        <v>0</v>
      </c>
      <c r="V275" s="17">
        <v>5888</v>
      </c>
      <c r="W275" s="22" t="s">
        <v>73</v>
      </c>
      <c r="X275" s="23" t="str">
        <f t="shared" si="14"/>
        <v>F</v>
      </c>
      <c r="Y275" s="17">
        <v>12000</v>
      </c>
      <c r="Z275" s="17">
        <v>32000</v>
      </c>
      <c r="AA275" s="17">
        <v>20990</v>
      </c>
      <c r="AB275" s="17">
        <v>22939</v>
      </c>
      <c r="AC275" s="15" t="s">
        <v>37</v>
      </c>
    </row>
    <row r="276" spans="1:29">
      <c r="A276" s="13" t="str">
        <f t="shared" si="12"/>
        <v>Normal</v>
      </c>
      <c r="B276" s="14" t="s">
        <v>107</v>
      </c>
      <c r="C276" s="15" t="s">
        <v>60</v>
      </c>
      <c r="D276" s="16">
        <f>IFERROR(VLOOKUP(B276,#REF!,3,FALSE),0)</f>
        <v>0</v>
      </c>
      <c r="E276" s="18">
        <f t="shared" si="13"/>
        <v>0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0</v>
      </c>
      <c r="S276" s="20">
        <v>0</v>
      </c>
      <c r="T276" s="21" t="s">
        <v>35</v>
      </c>
      <c r="U276" s="19">
        <v>4500</v>
      </c>
      <c r="V276" s="17" t="s">
        <v>35</v>
      </c>
      <c r="W276" s="22" t="s">
        <v>36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>
      <c r="A277" s="13" t="str">
        <f t="shared" si="12"/>
        <v>OverStock</v>
      </c>
      <c r="B277" s="14" t="s">
        <v>107</v>
      </c>
      <c r="C277" s="15" t="s">
        <v>60</v>
      </c>
      <c r="D277" s="16">
        <f>IFERROR(VLOOKUP(B277,#REF!,3,FALSE),0)</f>
        <v>0</v>
      </c>
      <c r="E277" s="18">
        <f t="shared" si="13"/>
        <v>64</v>
      </c>
      <c r="F277" s="16" t="str">
        <f>IFERROR(VLOOKUP(B277,#REF!,6,FALSE),"")</f>
        <v/>
      </c>
      <c r="G277" s="17">
        <v>93000</v>
      </c>
      <c r="H277" s="17">
        <v>84000</v>
      </c>
      <c r="I277" s="17" t="str">
        <f>IFERROR(VLOOKUP(B277,#REF!,9,FALSE),"")</f>
        <v/>
      </c>
      <c r="J277" s="17">
        <v>24000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24000</v>
      </c>
      <c r="Q277" s="17">
        <v>0</v>
      </c>
      <c r="R277" s="19">
        <v>117000</v>
      </c>
      <c r="S277" s="20">
        <v>312</v>
      </c>
      <c r="T277" s="21">
        <v>117</v>
      </c>
      <c r="U277" s="19">
        <v>375</v>
      </c>
      <c r="V277" s="17">
        <v>1000</v>
      </c>
      <c r="W277" s="22">
        <v>2.7</v>
      </c>
      <c r="X277" s="23">
        <f t="shared" si="14"/>
        <v>150</v>
      </c>
      <c r="Y277" s="17">
        <v>3000</v>
      </c>
      <c r="Z277" s="17">
        <v>6000</v>
      </c>
      <c r="AA277" s="17">
        <v>3000</v>
      </c>
      <c r="AB277" s="17">
        <v>6000</v>
      </c>
      <c r="AC277" s="15" t="s">
        <v>37</v>
      </c>
    </row>
    <row r="278" spans="1:29">
      <c r="A278" s="13" t="str">
        <f t="shared" si="12"/>
        <v>Normal</v>
      </c>
      <c r="B278" s="14" t="s">
        <v>108</v>
      </c>
      <c r="C278" s="15" t="s">
        <v>60</v>
      </c>
      <c r="D278" s="16">
        <f>IFERROR(VLOOKUP(B278,#REF!,3,FALSE),0)</f>
        <v>0</v>
      </c>
      <c r="E278" s="18">
        <f t="shared" si="13"/>
        <v>0.2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84000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84000</v>
      </c>
      <c r="R278" s="19">
        <v>84000</v>
      </c>
      <c r="S278" s="20">
        <v>0.2</v>
      </c>
      <c r="T278" s="21" t="s">
        <v>35</v>
      </c>
      <c r="U278" s="19">
        <v>439500</v>
      </c>
      <c r="V278" s="17" t="s">
        <v>35</v>
      </c>
      <c r="W278" s="22" t="s">
        <v>36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>
      <c r="A279" s="13" t="str">
        <f t="shared" si="12"/>
        <v>OverStock</v>
      </c>
      <c r="B279" s="14" t="s">
        <v>108</v>
      </c>
      <c r="C279" s="15" t="s">
        <v>60</v>
      </c>
      <c r="D279" s="16">
        <f>IFERROR(VLOOKUP(B279,#REF!,3,FALSE),0)</f>
        <v>0</v>
      </c>
      <c r="E279" s="18">
        <f t="shared" si="13"/>
        <v>0.9</v>
      </c>
      <c r="F279" s="16" t="str">
        <f>IFERROR(VLOOKUP(B279,#REF!,6,FALSE),"")</f>
        <v/>
      </c>
      <c r="G279" s="17">
        <v>19530000</v>
      </c>
      <c r="H279" s="17">
        <v>13830000</v>
      </c>
      <c r="I279" s="17" t="str">
        <f>IFERROR(VLOOKUP(B279,#REF!,9,FALSE),"")</f>
        <v/>
      </c>
      <c r="J279" s="17">
        <v>75000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60000</v>
      </c>
      <c r="Q279" s="17">
        <v>15000</v>
      </c>
      <c r="R279" s="19">
        <v>19605000</v>
      </c>
      <c r="S279" s="20">
        <v>230.3</v>
      </c>
      <c r="T279" s="21">
        <v>38.5</v>
      </c>
      <c r="U279" s="19">
        <v>85144</v>
      </c>
      <c r="V279" s="17">
        <v>509404</v>
      </c>
      <c r="W279" s="22">
        <v>6</v>
      </c>
      <c r="X279" s="23">
        <f t="shared" si="14"/>
        <v>150</v>
      </c>
      <c r="Y279" s="17">
        <v>1490388</v>
      </c>
      <c r="Z279" s="17">
        <v>2789198</v>
      </c>
      <c r="AA279" s="17">
        <v>1765221</v>
      </c>
      <c r="AB279" s="17">
        <v>1920383</v>
      </c>
      <c r="AC279" s="15" t="s">
        <v>37</v>
      </c>
    </row>
    <row r="280" spans="1:29">
      <c r="A280" s="13" t="str">
        <f t="shared" si="12"/>
        <v>Normal</v>
      </c>
      <c r="B280" s="14" t="s">
        <v>109</v>
      </c>
      <c r="C280" s="15" t="s">
        <v>60</v>
      </c>
      <c r="D280" s="16">
        <f>IFERROR(VLOOKUP(B280,#REF!,3,FALSE),0)</f>
        <v>0</v>
      </c>
      <c r="E280" s="18">
        <f t="shared" si="13"/>
        <v>0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0</v>
      </c>
      <c r="S280" s="20">
        <v>0</v>
      </c>
      <c r="T280" s="21" t="s">
        <v>35</v>
      </c>
      <c r="U280" s="19">
        <v>45000</v>
      </c>
      <c r="V280" s="17" t="s">
        <v>35</v>
      </c>
      <c r="W280" s="22" t="s">
        <v>36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>
      <c r="A281" s="13" t="str">
        <f t="shared" si="12"/>
        <v>OverStock</v>
      </c>
      <c r="B281" s="14" t="s">
        <v>109</v>
      </c>
      <c r="C281" s="15" t="s">
        <v>60</v>
      </c>
      <c r="D281" s="16">
        <f>IFERROR(VLOOKUP(B281,#REF!,3,FALSE),0)</f>
        <v>0</v>
      </c>
      <c r="E281" s="18">
        <f t="shared" si="13"/>
        <v>208</v>
      </c>
      <c r="F281" s="16" t="str">
        <f>IFERROR(VLOOKUP(B281,#REF!,6,FALSE),"")</f>
        <v/>
      </c>
      <c r="G281" s="17">
        <v>477000</v>
      </c>
      <c r="H281" s="17">
        <v>357000</v>
      </c>
      <c r="I281" s="17" t="str">
        <f>IFERROR(VLOOKUP(B281,#REF!,9,FALSE),"")</f>
        <v/>
      </c>
      <c r="J281" s="17">
        <v>156000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156000</v>
      </c>
      <c r="Q281" s="17">
        <v>0</v>
      </c>
      <c r="R281" s="19">
        <v>633000</v>
      </c>
      <c r="S281" s="20">
        <v>844</v>
      </c>
      <c r="T281" s="21">
        <v>37.700000000000003</v>
      </c>
      <c r="U281" s="19">
        <v>750</v>
      </c>
      <c r="V281" s="17">
        <v>16789</v>
      </c>
      <c r="W281" s="22">
        <v>22.4</v>
      </c>
      <c r="X281" s="23">
        <f t="shared" si="14"/>
        <v>150</v>
      </c>
      <c r="Y281" s="17">
        <v>36905</v>
      </c>
      <c r="Z281" s="17">
        <v>105988</v>
      </c>
      <c r="AA281" s="17">
        <v>45115</v>
      </c>
      <c r="AB281" s="17">
        <v>72293</v>
      </c>
      <c r="AC281" s="15" t="s">
        <v>37</v>
      </c>
    </row>
    <row r="282" spans="1:29">
      <c r="A282" s="13" t="str">
        <f t="shared" si="12"/>
        <v>Normal</v>
      </c>
      <c r="B282" s="14" t="s">
        <v>272</v>
      </c>
      <c r="C282" s="15" t="s">
        <v>60</v>
      </c>
      <c r="D282" s="16">
        <f>IFERROR(VLOOKUP(B282,#REF!,3,FALSE),0)</f>
        <v>0</v>
      </c>
      <c r="E282" s="18">
        <f t="shared" si="13"/>
        <v>0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0</v>
      </c>
      <c r="R282" s="19">
        <v>0</v>
      </c>
      <c r="S282" s="20">
        <v>0</v>
      </c>
      <c r="T282" s="21">
        <v>0</v>
      </c>
      <c r="U282" s="19">
        <v>750</v>
      </c>
      <c r="V282" s="17">
        <v>333</v>
      </c>
      <c r="W282" s="22">
        <v>0.4</v>
      </c>
      <c r="X282" s="23">
        <f t="shared" si="14"/>
        <v>50</v>
      </c>
      <c r="Y282" s="17">
        <v>3000</v>
      </c>
      <c r="Z282" s="17">
        <v>3000</v>
      </c>
      <c r="AA282" s="17">
        <v>0</v>
      </c>
      <c r="AB282" s="17">
        <v>0</v>
      </c>
      <c r="AC282" s="15" t="s">
        <v>37</v>
      </c>
    </row>
    <row r="283" spans="1:29">
      <c r="A283" s="13" t="str">
        <f t="shared" si="12"/>
        <v>Normal</v>
      </c>
      <c r="B283" s="14" t="s">
        <v>110</v>
      </c>
      <c r="C283" s="15" t="s">
        <v>60</v>
      </c>
      <c r="D283" s="16">
        <f>IFERROR(VLOOKUP(B283,#REF!,3,FALSE),0)</f>
        <v>0</v>
      </c>
      <c r="E283" s="18">
        <f t="shared" si="13"/>
        <v>0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0</v>
      </c>
      <c r="S283" s="20">
        <v>0</v>
      </c>
      <c r="T283" s="21" t="s">
        <v>35</v>
      </c>
      <c r="U283" s="19">
        <v>750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Normal</v>
      </c>
      <c r="B284" s="14" t="s">
        <v>110</v>
      </c>
      <c r="C284" s="15" t="s">
        <v>60</v>
      </c>
      <c r="D284" s="16">
        <f>IFERROR(VLOOKUP(B284,#REF!,3,FALSE),0)</f>
        <v>0</v>
      </c>
      <c r="E284" s="18">
        <f t="shared" si="13"/>
        <v>0</v>
      </c>
      <c r="F284" s="16" t="str">
        <f>IFERROR(VLOOKUP(B284,#REF!,6,FALSE),"")</f>
        <v/>
      </c>
      <c r="G284" s="17">
        <v>9000</v>
      </c>
      <c r="H284" s="17">
        <v>9000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9000</v>
      </c>
      <c r="S284" s="20">
        <v>24</v>
      </c>
      <c r="T284" s="21">
        <v>27</v>
      </c>
      <c r="U284" s="19">
        <v>375</v>
      </c>
      <c r="V284" s="17">
        <v>333</v>
      </c>
      <c r="W284" s="22">
        <v>0.9</v>
      </c>
      <c r="X284" s="23">
        <f t="shared" si="14"/>
        <v>100</v>
      </c>
      <c r="Y284" s="17">
        <v>3000</v>
      </c>
      <c r="Z284" s="17">
        <v>3000</v>
      </c>
      <c r="AA284" s="17">
        <v>0</v>
      </c>
      <c r="AB284" s="17">
        <v>8134</v>
      </c>
      <c r="AC284" s="15" t="s">
        <v>37</v>
      </c>
    </row>
    <row r="285" spans="1:29">
      <c r="A285" s="13" t="str">
        <f t="shared" si="12"/>
        <v>Normal</v>
      </c>
      <c r="B285" s="14" t="s">
        <v>273</v>
      </c>
      <c r="C285" s="15" t="s">
        <v>60</v>
      </c>
      <c r="D285" s="16">
        <f>IFERROR(VLOOKUP(B285,#REF!,3,FALSE),0)</f>
        <v>0</v>
      </c>
      <c r="E285" s="18">
        <f t="shared" si="13"/>
        <v>0</v>
      </c>
      <c r="F285" s="16" t="str">
        <f>IFERROR(VLOOKUP(B285,#REF!,6,FALSE),"")</f>
        <v/>
      </c>
      <c r="G285" s="17">
        <v>141000</v>
      </c>
      <c r="H285" s="17">
        <v>48000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141000</v>
      </c>
      <c r="S285" s="20">
        <v>11.1</v>
      </c>
      <c r="T285" s="21">
        <v>6</v>
      </c>
      <c r="U285" s="19">
        <v>12750</v>
      </c>
      <c r="V285" s="17">
        <v>23378</v>
      </c>
      <c r="W285" s="22">
        <v>1.8</v>
      </c>
      <c r="X285" s="23">
        <f t="shared" si="14"/>
        <v>100</v>
      </c>
      <c r="Y285" s="17">
        <v>37659</v>
      </c>
      <c r="Z285" s="17">
        <v>76413</v>
      </c>
      <c r="AA285" s="17">
        <v>96332</v>
      </c>
      <c r="AB285" s="17">
        <v>52317</v>
      </c>
      <c r="AC285" s="15" t="s">
        <v>37</v>
      </c>
    </row>
    <row r="286" spans="1:29">
      <c r="A286" s="13" t="str">
        <f t="shared" si="12"/>
        <v>Normal</v>
      </c>
      <c r="B286" s="14" t="s">
        <v>111</v>
      </c>
      <c r="C286" s="15" t="s">
        <v>60</v>
      </c>
      <c r="D286" s="16">
        <f>IFERROR(VLOOKUP(B286,#REF!,3,FALSE),0)</f>
        <v>0</v>
      </c>
      <c r="E286" s="18">
        <f t="shared" si="13"/>
        <v>0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0</v>
      </c>
      <c r="R286" s="19">
        <v>0</v>
      </c>
      <c r="S286" s="20">
        <v>0</v>
      </c>
      <c r="T286" s="21" t="s">
        <v>35</v>
      </c>
      <c r="U286" s="19">
        <v>152625</v>
      </c>
      <c r="V286" s="17" t="s">
        <v>35</v>
      </c>
      <c r="W286" s="22" t="s">
        <v>36</v>
      </c>
      <c r="X286" s="23" t="str">
        <f t="shared" si="14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>
      <c r="A287" s="13" t="str">
        <f t="shared" si="12"/>
        <v>OverStock</v>
      </c>
      <c r="B287" s="14" t="s">
        <v>111</v>
      </c>
      <c r="C287" s="15" t="s">
        <v>60</v>
      </c>
      <c r="D287" s="16">
        <f>IFERROR(VLOOKUP(B287,#REF!,3,FALSE),0)</f>
        <v>0</v>
      </c>
      <c r="E287" s="18">
        <f t="shared" si="13"/>
        <v>53.8</v>
      </c>
      <c r="F287" s="16" t="str">
        <f>IFERROR(VLOOKUP(B287,#REF!,6,FALSE),"")</f>
        <v/>
      </c>
      <c r="G287" s="17">
        <v>2361000</v>
      </c>
      <c r="H287" s="17">
        <v>1635000</v>
      </c>
      <c r="I287" s="17" t="str">
        <f>IFERROR(VLOOKUP(B287,#REF!,9,FALSE),"")</f>
        <v/>
      </c>
      <c r="J287" s="17">
        <v>666000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15000</v>
      </c>
      <c r="Q287" s="17">
        <v>651000</v>
      </c>
      <c r="R287" s="19">
        <v>3027000</v>
      </c>
      <c r="S287" s="20">
        <v>244.6</v>
      </c>
      <c r="T287" s="21">
        <v>22.5</v>
      </c>
      <c r="U287" s="19">
        <v>12375</v>
      </c>
      <c r="V287" s="17">
        <v>134612</v>
      </c>
      <c r="W287" s="22">
        <v>10.9</v>
      </c>
      <c r="X287" s="23">
        <f t="shared" si="14"/>
        <v>150</v>
      </c>
      <c r="Y287" s="17">
        <v>286473</v>
      </c>
      <c r="Z287" s="17">
        <v>702504</v>
      </c>
      <c r="AA287" s="17">
        <v>493949</v>
      </c>
      <c r="AB287" s="17">
        <v>489166</v>
      </c>
      <c r="AC287" s="15" t="s">
        <v>37</v>
      </c>
    </row>
    <row r="288" spans="1:29">
      <c r="A288" s="13" t="str">
        <f t="shared" si="12"/>
        <v>Normal</v>
      </c>
      <c r="B288" s="14" t="s">
        <v>112</v>
      </c>
      <c r="C288" s="15" t="s">
        <v>60</v>
      </c>
      <c r="D288" s="16">
        <f>IFERROR(VLOOKUP(B288,#REF!,3,FALSE),0)</f>
        <v>0</v>
      </c>
      <c r="E288" s="18">
        <f t="shared" si="13"/>
        <v>0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0</v>
      </c>
      <c r="R288" s="19">
        <v>0</v>
      </c>
      <c r="S288" s="20">
        <v>0</v>
      </c>
      <c r="T288" s="21" t="s">
        <v>35</v>
      </c>
      <c r="U288" s="19">
        <v>375</v>
      </c>
      <c r="V288" s="17" t="s">
        <v>35</v>
      </c>
      <c r="W288" s="22" t="s">
        <v>36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>
      <c r="A289" s="13" t="str">
        <f t="shared" si="12"/>
        <v>Normal</v>
      </c>
      <c r="B289" s="14" t="s">
        <v>112</v>
      </c>
      <c r="C289" s="15" t="s">
        <v>60</v>
      </c>
      <c r="D289" s="16">
        <f>IFERROR(VLOOKUP(B289,#REF!,3,FALSE),0)</f>
        <v>0</v>
      </c>
      <c r="E289" s="18">
        <f t="shared" si="13"/>
        <v>24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9000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3000</v>
      </c>
      <c r="Q289" s="17">
        <v>6000</v>
      </c>
      <c r="R289" s="19">
        <v>9000</v>
      </c>
      <c r="S289" s="20">
        <v>24</v>
      </c>
      <c r="T289" s="21" t="s">
        <v>35</v>
      </c>
      <c r="U289" s="19">
        <v>375</v>
      </c>
      <c r="V289" s="17">
        <v>0</v>
      </c>
      <c r="W289" s="22" t="s">
        <v>36</v>
      </c>
      <c r="X289" s="23" t="str">
        <f t="shared" si="14"/>
        <v>E</v>
      </c>
      <c r="Y289" s="17">
        <v>3000</v>
      </c>
      <c r="Z289" s="17">
        <v>0</v>
      </c>
      <c r="AA289" s="17">
        <v>0</v>
      </c>
      <c r="AB289" s="17">
        <v>3000</v>
      </c>
      <c r="AC289" s="15" t="s">
        <v>37</v>
      </c>
    </row>
    <row r="290" spans="1:29">
      <c r="A290" s="13" t="str">
        <f t="shared" si="12"/>
        <v>Normal</v>
      </c>
      <c r="B290" s="14" t="s">
        <v>113</v>
      </c>
      <c r="C290" s="15" t="s">
        <v>60</v>
      </c>
      <c r="D290" s="16">
        <f>IFERROR(VLOOKUP(B290,#REF!,3,FALSE),0)</f>
        <v>0</v>
      </c>
      <c r="E290" s="18">
        <f t="shared" si="13"/>
        <v>0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0</v>
      </c>
      <c r="Q290" s="17">
        <v>0</v>
      </c>
      <c r="R290" s="19">
        <v>0</v>
      </c>
      <c r="S290" s="20">
        <v>0</v>
      </c>
      <c r="T290" s="21" t="s">
        <v>35</v>
      </c>
      <c r="U290" s="19">
        <v>13500</v>
      </c>
      <c r="V290" s="17" t="s">
        <v>35</v>
      </c>
      <c r="W290" s="22" t="s">
        <v>36</v>
      </c>
      <c r="X290" s="23" t="str">
        <f t="shared" si="14"/>
        <v>E</v>
      </c>
      <c r="Y290" s="17">
        <v>0</v>
      </c>
      <c r="Z290" s="17">
        <v>0</v>
      </c>
      <c r="AA290" s="17">
        <v>0</v>
      </c>
      <c r="AB290" s="17">
        <v>0</v>
      </c>
      <c r="AC290" s="15" t="s">
        <v>37</v>
      </c>
    </row>
    <row r="291" spans="1:29">
      <c r="A291" s="13" t="str">
        <f t="shared" si="12"/>
        <v>ZeroZero</v>
      </c>
      <c r="B291" s="14" t="s">
        <v>113</v>
      </c>
      <c r="C291" s="15" t="s">
        <v>60</v>
      </c>
      <c r="D291" s="16">
        <f>IFERROR(VLOOKUP(B291,#REF!,3,FALSE),0)</f>
        <v>0</v>
      </c>
      <c r="E291" s="18" t="str">
        <f t="shared" si="13"/>
        <v>前八週無拉料</v>
      </c>
      <c r="F291" s="16" t="str">
        <f>IFERROR(VLOOKUP(B291,#REF!,6,FALSE),"")</f>
        <v/>
      </c>
      <c r="G291" s="17">
        <v>963000</v>
      </c>
      <c r="H291" s="17">
        <v>963000</v>
      </c>
      <c r="I291" s="17" t="str">
        <f>IFERROR(VLOOKUP(B291,#REF!,9,FALSE),"")</f>
        <v/>
      </c>
      <c r="J291" s="17">
        <v>294000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294000</v>
      </c>
      <c r="Q291" s="17">
        <v>0</v>
      </c>
      <c r="R291" s="19">
        <v>1257000</v>
      </c>
      <c r="S291" s="20" t="s">
        <v>35</v>
      </c>
      <c r="T291" s="21" t="s">
        <v>35</v>
      </c>
      <c r="U291" s="19">
        <v>0</v>
      </c>
      <c r="V291" s="17">
        <v>0</v>
      </c>
      <c r="W291" s="22" t="s">
        <v>36</v>
      </c>
      <c r="X291" s="23" t="str">
        <f t="shared" si="14"/>
        <v>E</v>
      </c>
      <c r="Y291" s="17">
        <v>9000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 s="50" customFormat="1">
      <c r="A292" s="39" t="str">
        <f t="shared" si="12"/>
        <v>Normal</v>
      </c>
      <c r="B292" s="40" t="s">
        <v>360</v>
      </c>
      <c r="C292" s="41" t="s">
        <v>60</v>
      </c>
      <c r="D292" s="42">
        <f>IFERROR(VLOOKUP(B292,#REF!,3,FALSE),0)</f>
        <v>0</v>
      </c>
      <c r="E292" s="43">
        <f t="shared" si="13"/>
        <v>0.5</v>
      </c>
      <c r="F292" s="42" t="str">
        <f>IFERROR(VLOOKUP(B292,#REF!,6,FALSE),"")</f>
        <v/>
      </c>
      <c r="G292" s="44">
        <v>0</v>
      </c>
      <c r="H292" s="44">
        <v>0</v>
      </c>
      <c r="I292" s="44" t="str">
        <f>IFERROR(VLOOKUP(B292,#REF!,9,FALSE),"")</f>
        <v/>
      </c>
      <c r="J292" s="44">
        <v>78000</v>
      </c>
      <c r="K292" s="43" t="str">
        <f>IFERROR(VLOOKUP(B292,#REF!,10,FALSE),"")</f>
        <v/>
      </c>
      <c r="L292" s="43" t="str">
        <f>IFERROR(VLOOKUP(B292,#REF!,11,FALSE),"")</f>
        <v/>
      </c>
      <c r="M292" s="43"/>
      <c r="N292" s="43" t="str">
        <f>IFERROR(VLOOKUP(B292,#REF!,12,FALSE),"")</f>
        <v/>
      </c>
      <c r="O292" s="44">
        <v>0</v>
      </c>
      <c r="P292" s="44">
        <v>0</v>
      </c>
      <c r="Q292" s="44">
        <v>78000</v>
      </c>
      <c r="R292" s="45">
        <v>78000</v>
      </c>
      <c r="S292" s="46">
        <v>0.5</v>
      </c>
      <c r="T292" s="47" t="s">
        <v>35</v>
      </c>
      <c r="U292" s="45">
        <v>169763</v>
      </c>
      <c r="V292" s="44" t="s">
        <v>35</v>
      </c>
      <c r="W292" s="48" t="s">
        <v>36</v>
      </c>
      <c r="X292" s="49" t="str">
        <f t="shared" si="14"/>
        <v>E</v>
      </c>
      <c r="Y292" s="44">
        <v>0</v>
      </c>
      <c r="Z292" s="44">
        <v>0</v>
      </c>
      <c r="AA292" s="44">
        <v>0</v>
      </c>
      <c r="AB292" s="44">
        <v>0</v>
      </c>
      <c r="AC292" s="41" t="s">
        <v>37</v>
      </c>
    </row>
    <row r="293" spans="1:29" s="50" customFormat="1">
      <c r="A293" s="39" t="str">
        <f t="shared" si="12"/>
        <v>OverStock</v>
      </c>
      <c r="B293" s="40" t="s">
        <v>114</v>
      </c>
      <c r="C293" s="41" t="s">
        <v>60</v>
      </c>
      <c r="D293" s="42">
        <f>IFERROR(VLOOKUP(B293,#REF!,3,FALSE),0)</f>
        <v>0</v>
      </c>
      <c r="E293" s="43">
        <f t="shared" si="13"/>
        <v>16.3</v>
      </c>
      <c r="F293" s="42" t="str">
        <f>IFERROR(VLOOKUP(B293,#REF!,6,FALSE),"")</f>
        <v/>
      </c>
      <c r="G293" s="44">
        <v>4110000</v>
      </c>
      <c r="H293" s="44">
        <v>3510000</v>
      </c>
      <c r="I293" s="44" t="str">
        <f>IFERROR(VLOOKUP(B293,#REF!,9,FALSE),"")</f>
        <v/>
      </c>
      <c r="J293" s="44">
        <v>447000</v>
      </c>
      <c r="K293" s="43" t="str">
        <f>IFERROR(VLOOKUP(B293,#REF!,10,FALSE),"")</f>
        <v/>
      </c>
      <c r="L293" s="43" t="str">
        <f>IFERROR(VLOOKUP(B293,#REF!,11,FALSE),"")</f>
        <v/>
      </c>
      <c r="M293" s="43"/>
      <c r="N293" s="43" t="str">
        <f>IFERROR(VLOOKUP(B293,#REF!,12,FALSE),"")</f>
        <v/>
      </c>
      <c r="O293" s="44">
        <v>0</v>
      </c>
      <c r="P293" s="44">
        <v>447000</v>
      </c>
      <c r="Q293" s="44">
        <v>0</v>
      </c>
      <c r="R293" s="45">
        <v>4557000</v>
      </c>
      <c r="S293" s="46">
        <v>165.8</v>
      </c>
      <c r="T293" s="47">
        <v>34.700000000000003</v>
      </c>
      <c r="U293" s="45">
        <v>27488</v>
      </c>
      <c r="V293" s="44">
        <v>131500</v>
      </c>
      <c r="W293" s="48">
        <v>4.8</v>
      </c>
      <c r="X293" s="49">
        <f t="shared" si="14"/>
        <v>150</v>
      </c>
      <c r="Y293" s="44">
        <v>220758</v>
      </c>
      <c r="Z293" s="44">
        <v>707875</v>
      </c>
      <c r="AA293" s="44">
        <v>475628</v>
      </c>
      <c r="AB293" s="44">
        <v>422092</v>
      </c>
      <c r="AC293" s="41" t="s">
        <v>37</v>
      </c>
    </row>
    <row r="294" spans="1:29">
      <c r="A294" s="13" t="str">
        <f t="shared" si="12"/>
        <v>Normal</v>
      </c>
      <c r="B294" s="14" t="s">
        <v>115</v>
      </c>
      <c r="C294" s="15" t="s">
        <v>60</v>
      </c>
      <c r="D294" s="16">
        <f>IFERROR(VLOOKUP(B294,#REF!,3,FALSE),0)</f>
        <v>0</v>
      </c>
      <c r="E294" s="18">
        <f t="shared" si="13"/>
        <v>0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0</v>
      </c>
      <c r="S294" s="20">
        <v>0</v>
      </c>
      <c r="T294" s="21" t="s">
        <v>35</v>
      </c>
      <c r="U294" s="19">
        <v>10500</v>
      </c>
      <c r="V294" s="17" t="s">
        <v>35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>
      <c r="A295" s="13" t="str">
        <f t="shared" si="12"/>
        <v>OverStock</v>
      </c>
      <c r="B295" s="14" t="s">
        <v>115</v>
      </c>
      <c r="C295" s="15" t="s">
        <v>60</v>
      </c>
      <c r="D295" s="16">
        <f>IFERROR(VLOOKUP(B295,#REF!,3,FALSE),0)</f>
        <v>0</v>
      </c>
      <c r="E295" s="18">
        <f t="shared" si="13"/>
        <v>0</v>
      </c>
      <c r="F295" s="16" t="str">
        <f>IFERROR(VLOOKUP(B295,#REF!,6,FALSE),"")</f>
        <v/>
      </c>
      <c r="G295" s="17">
        <v>378000</v>
      </c>
      <c r="H295" s="17">
        <v>378000</v>
      </c>
      <c r="I295" s="17" t="str">
        <f>IFERROR(VLOOKUP(B295,#REF!,9,FALSE),"")</f>
        <v/>
      </c>
      <c r="J295" s="17">
        <v>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0</v>
      </c>
      <c r="Q295" s="17">
        <v>0</v>
      </c>
      <c r="R295" s="19">
        <v>378000</v>
      </c>
      <c r="S295" s="20">
        <v>48</v>
      </c>
      <c r="T295" s="21">
        <v>24</v>
      </c>
      <c r="U295" s="19">
        <v>7875</v>
      </c>
      <c r="V295" s="17">
        <v>15780</v>
      </c>
      <c r="W295" s="22">
        <v>2</v>
      </c>
      <c r="X295" s="23">
        <f t="shared" si="14"/>
        <v>150</v>
      </c>
      <c r="Y295" s="17">
        <v>23919</v>
      </c>
      <c r="Z295" s="17">
        <v>102874</v>
      </c>
      <c r="AA295" s="17">
        <v>39146</v>
      </c>
      <c r="AB295" s="17">
        <v>12659</v>
      </c>
      <c r="AC295" s="15" t="s">
        <v>37</v>
      </c>
    </row>
    <row r="296" spans="1:29">
      <c r="A296" s="13" t="str">
        <f t="shared" si="12"/>
        <v>Normal</v>
      </c>
      <c r="B296" s="14" t="s">
        <v>116</v>
      </c>
      <c r="C296" s="15" t="s">
        <v>60</v>
      </c>
      <c r="D296" s="16">
        <f>IFERROR(VLOOKUP(B296,#REF!,3,FALSE),0)</f>
        <v>0</v>
      </c>
      <c r="E296" s="18">
        <f t="shared" si="13"/>
        <v>0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0</v>
      </c>
      <c r="S296" s="20">
        <v>0</v>
      </c>
      <c r="T296" s="21" t="s">
        <v>35</v>
      </c>
      <c r="U296" s="19">
        <v>3000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>
      <c r="A297" s="13" t="str">
        <f t="shared" si="12"/>
        <v>OverStock</v>
      </c>
      <c r="B297" s="14" t="s">
        <v>116</v>
      </c>
      <c r="C297" s="15" t="s">
        <v>60</v>
      </c>
      <c r="D297" s="16">
        <f>IFERROR(VLOOKUP(B297,#REF!,3,FALSE),0)</f>
        <v>0</v>
      </c>
      <c r="E297" s="18">
        <f t="shared" si="13"/>
        <v>11.1</v>
      </c>
      <c r="F297" s="16" t="str">
        <f>IFERROR(VLOOKUP(B297,#REF!,6,FALSE),"")</f>
        <v/>
      </c>
      <c r="G297" s="17">
        <v>135000</v>
      </c>
      <c r="H297" s="17">
        <v>99000</v>
      </c>
      <c r="I297" s="17" t="str">
        <f>IFERROR(VLOOKUP(B297,#REF!,9,FALSE),"")</f>
        <v/>
      </c>
      <c r="J297" s="17">
        <v>75000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72000</v>
      </c>
      <c r="Q297" s="17">
        <v>3000</v>
      </c>
      <c r="R297" s="19">
        <v>210000</v>
      </c>
      <c r="S297" s="20">
        <v>31.1</v>
      </c>
      <c r="T297" s="21">
        <v>21.3</v>
      </c>
      <c r="U297" s="19">
        <v>6750</v>
      </c>
      <c r="V297" s="17">
        <v>9869</v>
      </c>
      <c r="W297" s="22">
        <v>1.5</v>
      </c>
      <c r="X297" s="23">
        <f t="shared" si="14"/>
        <v>100</v>
      </c>
      <c r="Y297" s="17">
        <v>24922</v>
      </c>
      <c r="Z297" s="17">
        <v>53075</v>
      </c>
      <c r="AA297" s="17">
        <v>35749</v>
      </c>
      <c r="AB297" s="17">
        <v>31030</v>
      </c>
      <c r="AC297" s="15" t="s">
        <v>37</v>
      </c>
    </row>
    <row r="298" spans="1:29">
      <c r="A298" s="13" t="str">
        <f t="shared" si="12"/>
        <v>None</v>
      </c>
      <c r="B298" s="14" t="s">
        <v>274</v>
      </c>
      <c r="C298" s="15" t="s">
        <v>60</v>
      </c>
      <c r="D298" s="16">
        <f>IFERROR(VLOOKUP(B298,#REF!,3,FALSE),0)</f>
        <v>0</v>
      </c>
      <c r="E298" s="18" t="str">
        <f t="shared" si="13"/>
        <v>前八週無拉料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0</v>
      </c>
      <c r="R298" s="19">
        <v>0</v>
      </c>
      <c r="S298" s="20" t="s">
        <v>35</v>
      </c>
      <c r="T298" s="21" t="s">
        <v>35</v>
      </c>
      <c r="U298" s="19">
        <v>0</v>
      </c>
      <c r="V298" s="17" t="s">
        <v>35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>
      <c r="A299" s="13" t="str">
        <f t="shared" si="12"/>
        <v>Normal</v>
      </c>
      <c r="B299" s="14" t="s">
        <v>117</v>
      </c>
      <c r="C299" s="15" t="s">
        <v>60</v>
      </c>
      <c r="D299" s="16">
        <f>IFERROR(VLOOKUP(B299,#REF!,3,FALSE),0)</f>
        <v>0</v>
      </c>
      <c r="E299" s="18">
        <f t="shared" si="13"/>
        <v>0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0</v>
      </c>
      <c r="S299" s="20">
        <v>0</v>
      </c>
      <c r="T299" s="21" t="s">
        <v>35</v>
      </c>
      <c r="U299" s="19">
        <v>1000</v>
      </c>
      <c r="V299" s="17" t="s">
        <v>35</v>
      </c>
      <c r="W299" s="22" t="s">
        <v>36</v>
      </c>
      <c r="X299" s="23" t="str">
        <f t="shared" si="14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OverStock</v>
      </c>
      <c r="B300" s="14" t="s">
        <v>117</v>
      </c>
      <c r="C300" s="15" t="s">
        <v>60</v>
      </c>
      <c r="D300" s="16">
        <f>IFERROR(VLOOKUP(B300,#REF!,3,FALSE),0)</f>
        <v>0</v>
      </c>
      <c r="E300" s="18">
        <f t="shared" si="13"/>
        <v>0</v>
      </c>
      <c r="F300" s="16" t="str">
        <f>IFERROR(VLOOKUP(B300,#REF!,6,FALSE),"")</f>
        <v/>
      </c>
      <c r="G300" s="17">
        <v>20000</v>
      </c>
      <c r="H300" s="17">
        <v>16000</v>
      </c>
      <c r="I300" s="17" t="str">
        <f>IFERROR(VLOOKUP(B300,#REF!,9,FALSE),"")</f>
        <v/>
      </c>
      <c r="J300" s="17">
        <v>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0</v>
      </c>
      <c r="R300" s="19">
        <v>20000</v>
      </c>
      <c r="S300" s="20">
        <v>40</v>
      </c>
      <c r="T300" s="21">
        <v>45</v>
      </c>
      <c r="U300" s="19">
        <v>500</v>
      </c>
      <c r="V300" s="17">
        <v>444</v>
      </c>
      <c r="W300" s="22">
        <v>0.9</v>
      </c>
      <c r="X300" s="23">
        <f t="shared" si="14"/>
        <v>100</v>
      </c>
      <c r="Y300" s="17">
        <v>4000</v>
      </c>
      <c r="Z300" s="17">
        <v>0</v>
      </c>
      <c r="AA300" s="17">
        <v>4000</v>
      </c>
      <c r="AB300" s="17">
        <v>0</v>
      </c>
      <c r="AC300" s="15" t="s">
        <v>37</v>
      </c>
    </row>
    <row r="301" spans="1:29">
      <c r="A301" s="13" t="str">
        <f t="shared" si="12"/>
        <v>Normal</v>
      </c>
      <c r="B301" s="14" t="s">
        <v>118</v>
      </c>
      <c r="C301" s="15" t="s">
        <v>60</v>
      </c>
      <c r="D301" s="16">
        <f>IFERROR(VLOOKUP(B301,#REF!,3,FALSE),0)</f>
        <v>0</v>
      </c>
      <c r="E301" s="18">
        <f t="shared" si="13"/>
        <v>0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0</v>
      </c>
      <c r="S301" s="20">
        <v>0</v>
      </c>
      <c r="T301" s="21" t="s">
        <v>35</v>
      </c>
      <c r="U301" s="19">
        <v>8625</v>
      </c>
      <c r="V301" s="17" t="s">
        <v>35</v>
      </c>
      <c r="W301" s="22" t="s">
        <v>36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37</v>
      </c>
    </row>
    <row r="302" spans="1:29">
      <c r="A302" s="13" t="str">
        <f t="shared" si="12"/>
        <v>OverStock</v>
      </c>
      <c r="B302" s="14" t="s">
        <v>118</v>
      </c>
      <c r="C302" s="15" t="s">
        <v>60</v>
      </c>
      <c r="D302" s="16">
        <f>IFERROR(VLOOKUP(B302,#REF!,3,FALSE),0)</f>
        <v>0</v>
      </c>
      <c r="E302" s="18">
        <f t="shared" si="13"/>
        <v>0</v>
      </c>
      <c r="F302" s="16" t="str">
        <f>IFERROR(VLOOKUP(B302,#REF!,6,FALSE),"")</f>
        <v/>
      </c>
      <c r="G302" s="17">
        <v>156000</v>
      </c>
      <c r="H302" s="17">
        <v>138000</v>
      </c>
      <c r="I302" s="17" t="str">
        <f>IFERROR(VLOOKUP(B302,#REF!,9,FALSE),"")</f>
        <v/>
      </c>
      <c r="J302" s="17">
        <v>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0</v>
      </c>
      <c r="R302" s="19">
        <v>156000</v>
      </c>
      <c r="S302" s="20">
        <v>31.6</v>
      </c>
      <c r="T302" s="21">
        <v>9.1</v>
      </c>
      <c r="U302" s="19">
        <v>4932</v>
      </c>
      <c r="V302" s="17">
        <v>17163</v>
      </c>
      <c r="W302" s="22">
        <v>3.5</v>
      </c>
      <c r="X302" s="23">
        <f t="shared" si="14"/>
        <v>150</v>
      </c>
      <c r="Y302" s="17">
        <v>36791</v>
      </c>
      <c r="Z302" s="17">
        <v>101114</v>
      </c>
      <c r="AA302" s="17">
        <v>53346</v>
      </c>
      <c r="AB302" s="17">
        <v>46737</v>
      </c>
      <c r="AC302" s="15" t="s">
        <v>37</v>
      </c>
    </row>
    <row r="303" spans="1:29">
      <c r="A303" s="13" t="str">
        <f t="shared" si="12"/>
        <v>FCST</v>
      </c>
      <c r="B303" s="14" t="s">
        <v>275</v>
      </c>
      <c r="C303" s="15" t="s">
        <v>60</v>
      </c>
      <c r="D303" s="16">
        <f>IFERROR(VLOOKUP(B303,#REF!,3,FALSE),0)</f>
        <v>0</v>
      </c>
      <c r="E303" s="18" t="str">
        <f t="shared" si="13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 t="s">
        <v>35</v>
      </c>
      <c r="T303" s="21">
        <v>0</v>
      </c>
      <c r="U303" s="19">
        <v>0</v>
      </c>
      <c r="V303" s="17">
        <v>214</v>
      </c>
      <c r="W303" s="22" t="s">
        <v>73</v>
      </c>
      <c r="X303" s="23" t="str">
        <f t="shared" si="14"/>
        <v>F</v>
      </c>
      <c r="Y303" s="17">
        <v>1218</v>
      </c>
      <c r="Z303" s="17">
        <v>704</v>
      </c>
      <c r="AA303" s="17">
        <v>380</v>
      </c>
      <c r="AB303" s="17">
        <v>140</v>
      </c>
      <c r="AC303" s="15" t="s">
        <v>37</v>
      </c>
    </row>
    <row r="304" spans="1:29">
      <c r="A304" s="13" t="str">
        <f t="shared" si="12"/>
        <v>Normal</v>
      </c>
      <c r="B304" s="14" t="s">
        <v>119</v>
      </c>
      <c r="C304" s="15" t="s">
        <v>60</v>
      </c>
      <c r="D304" s="16">
        <f>IFERROR(VLOOKUP(B304,#REF!,3,FALSE),0)</f>
        <v>0</v>
      </c>
      <c r="E304" s="18">
        <f t="shared" si="13"/>
        <v>0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0</v>
      </c>
      <c r="R304" s="19">
        <v>0</v>
      </c>
      <c r="S304" s="20">
        <v>0</v>
      </c>
      <c r="T304" s="21" t="s">
        <v>35</v>
      </c>
      <c r="U304" s="19">
        <v>1875</v>
      </c>
      <c r="V304" s="17" t="s">
        <v>35</v>
      </c>
      <c r="W304" s="22" t="s">
        <v>36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>
      <c r="A305" s="13" t="str">
        <f t="shared" si="12"/>
        <v>FCST</v>
      </c>
      <c r="B305" s="14" t="s">
        <v>119</v>
      </c>
      <c r="C305" s="15" t="s">
        <v>60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27000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27000</v>
      </c>
      <c r="Q305" s="17">
        <v>0</v>
      </c>
      <c r="R305" s="19">
        <v>27000</v>
      </c>
      <c r="S305" s="20" t="s">
        <v>35</v>
      </c>
      <c r="T305" s="21">
        <v>7.3</v>
      </c>
      <c r="U305" s="19">
        <v>0</v>
      </c>
      <c r="V305" s="17">
        <v>3721</v>
      </c>
      <c r="W305" s="22" t="s">
        <v>73</v>
      </c>
      <c r="X305" s="23" t="str">
        <f t="shared" si="14"/>
        <v>F</v>
      </c>
      <c r="Y305" s="17">
        <v>3000</v>
      </c>
      <c r="Z305" s="17">
        <v>21000</v>
      </c>
      <c r="AA305" s="17">
        <v>12492</v>
      </c>
      <c r="AB305" s="17">
        <v>3000</v>
      </c>
      <c r="AC305" s="15" t="s">
        <v>37</v>
      </c>
    </row>
    <row r="306" spans="1:29">
      <c r="A306" s="13" t="str">
        <f t="shared" si="12"/>
        <v>None</v>
      </c>
      <c r="B306" s="14" t="s">
        <v>276</v>
      </c>
      <c r="C306" s="15" t="s">
        <v>60</v>
      </c>
      <c r="D306" s="16">
        <f>IFERROR(VLOOKUP(B306,#REF!,3,FALSE),0)</f>
        <v>0</v>
      </c>
      <c r="E306" s="18" t="str">
        <f t="shared" si="13"/>
        <v>前八週無拉料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0</v>
      </c>
      <c r="S306" s="20" t="s">
        <v>35</v>
      </c>
      <c r="T306" s="21" t="s">
        <v>35</v>
      </c>
      <c r="U306" s="19">
        <v>0</v>
      </c>
      <c r="V306" s="17" t="s">
        <v>35</v>
      </c>
      <c r="W306" s="22" t="s">
        <v>36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>
      <c r="A307" s="13" t="str">
        <f t="shared" si="12"/>
        <v>Normal</v>
      </c>
      <c r="B307" s="14" t="s">
        <v>277</v>
      </c>
      <c r="C307" s="15" t="s">
        <v>60</v>
      </c>
      <c r="D307" s="16">
        <f>IFERROR(VLOOKUP(B307,#REF!,3,FALSE),0)</f>
        <v>0</v>
      </c>
      <c r="E307" s="18">
        <f t="shared" si="13"/>
        <v>6</v>
      </c>
      <c r="F307" s="16" t="str">
        <f>IFERROR(VLOOKUP(B307,#REF!,6,FALSE),"")</f>
        <v/>
      </c>
      <c r="G307" s="17">
        <v>48000</v>
      </c>
      <c r="H307" s="17">
        <v>3000</v>
      </c>
      <c r="I307" s="17" t="str">
        <f>IFERROR(VLOOKUP(B307,#REF!,9,FALSE),"")</f>
        <v/>
      </c>
      <c r="J307" s="17">
        <v>27000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27000</v>
      </c>
      <c r="Q307" s="17">
        <v>0</v>
      </c>
      <c r="R307" s="19">
        <v>75000</v>
      </c>
      <c r="S307" s="20">
        <v>16.7</v>
      </c>
      <c r="T307" s="21">
        <v>6.4</v>
      </c>
      <c r="U307" s="19">
        <v>4500</v>
      </c>
      <c r="V307" s="17">
        <v>11794</v>
      </c>
      <c r="W307" s="22">
        <v>2.6</v>
      </c>
      <c r="X307" s="23">
        <f t="shared" si="14"/>
        <v>150</v>
      </c>
      <c r="Y307" s="17">
        <v>19277</v>
      </c>
      <c r="Z307" s="17">
        <v>41346</v>
      </c>
      <c r="AA307" s="17">
        <v>45522</v>
      </c>
      <c r="AB307" s="17">
        <v>19357</v>
      </c>
      <c r="AC307" s="15" t="s">
        <v>37</v>
      </c>
    </row>
    <row r="308" spans="1:29">
      <c r="A308" s="13" t="str">
        <f t="shared" si="12"/>
        <v>None</v>
      </c>
      <c r="B308" s="14" t="s">
        <v>278</v>
      </c>
      <c r="C308" s="15" t="s">
        <v>60</v>
      </c>
      <c r="D308" s="16">
        <f>IFERROR(VLOOKUP(B308,#REF!,3,FALSE),0)</f>
        <v>0</v>
      </c>
      <c r="E308" s="18" t="str">
        <f t="shared" si="13"/>
        <v>前八週無拉料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0</v>
      </c>
      <c r="S308" s="20" t="s">
        <v>35</v>
      </c>
      <c r="T308" s="21" t="s">
        <v>35</v>
      </c>
      <c r="U308" s="19">
        <v>0</v>
      </c>
      <c r="V308" s="17" t="s">
        <v>35</v>
      </c>
      <c r="W308" s="22" t="s">
        <v>36</v>
      </c>
      <c r="X308" s="23" t="str">
        <f t="shared" si="14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>
      <c r="A309" s="13" t="str">
        <f t="shared" si="12"/>
        <v>None</v>
      </c>
      <c r="B309" s="14" t="s">
        <v>279</v>
      </c>
      <c r="C309" s="15" t="s">
        <v>60</v>
      </c>
      <c r="D309" s="16">
        <f>IFERROR(VLOOKUP(B309,#REF!,3,FALSE),0)</f>
        <v>0</v>
      </c>
      <c r="E309" s="18" t="str">
        <f t="shared" si="13"/>
        <v>前八週無拉料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0</v>
      </c>
      <c r="S309" s="20" t="s">
        <v>35</v>
      </c>
      <c r="T309" s="21" t="s">
        <v>35</v>
      </c>
      <c r="U309" s="19">
        <v>0</v>
      </c>
      <c r="V309" s="17">
        <v>0</v>
      </c>
      <c r="W309" s="22" t="s">
        <v>36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3000</v>
      </c>
      <c r="AC309" s="15" t="s">
        <v>37</v>
      </c>
    </row>
    <row r="310" spans="1:29">
      <c r="A310" s="13" t="str">
        <f t="shared" si="12"/>
        <v>OverStock</v>
      </c>
      <c r="B310" s="14" t="s">
        <v>280</v>
      </c>
      <c r="C310" s="15" t="s">
        <v>60</v>
      </c>
      <c r="D310" s="16">
        <f>IFERROR(VLOOKUP(B310,#REF!,3,FALSE),0)</f>
        <v>0</v>
      </c>
      <c r="E310" s="18">
        <f t="shared" si="13"/>
        <v>0</v>
      </c>
      <c r="F310" s="16" t="str">
        <f>IFERROR(VLOOKUP(B310,#REF!,6,FALSE),"")</f>
        <v/>
      </c>
      <c r="G310" s="17">
        <v>39873</v>
      </c>
      <c r="H310" s="17">
        <v>14800</v>
      </c>
      <c r="I310" s="17" t="str">
        <f>IFERROR(VLOOKUP(B310,#REF!,9,FALSE),"")</f>
        <v/>
      </c>
      <c r="J310" s="17">
        <v>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0</v>
      </c>
      <c r="R310" s="19">
        <v>39873</v>
      </c>
      <c r="S310" s="20">
        <v>28.1</v>
      </c>
      <c r="T310" s="21">
        <v>9.9</v>
      </c>
      <c r="U310" s="19">
        <v>1418</v>
      </c>
      <c r="V310" s="17">
        <v>4017</v>
      </c>
      <c r="W310" s="22">
        <v>2.8</v>
      </c>
      <c r="X310" s="23">
        <f t="shared" si="14"/>
        <v>150</v>
      </c>
      <c r="Y310" s="17">
        <v>7492</v>
      </c>
      <c r="Z310" s="17">
        <v>15439</v>
      </c>
      <c r="AA310" s="17">
        <v>13226</v>
      </c>
      <c r="AB310" s="17">
        <v>7053</v>
      </c>
      <c r="AC310" s="15" t="s">
        <v>37</v>
      </c>
    </row>
    <row r="311" spans="1:29">
      <c r="A311" s="13" t="str">
        <f t="shared" si="12"/>
        <v>ZeroZero</v>
      </c>
      <c r="B311" s="14" t="s">
        <v>281</v>
      </c>
      <c r="C311" s="15" t="s">
        <v>60</v>
      </c>
      <c r="D311" s="16">
        <f>IFERROR(VLOOKUP(B311,#REF!,3,FALSE),0)</f>
        <v>0</v>
      </c>
      <c r="E311" s="18" t="str">
        <f t="shared" si="13"/>
        <v>前八週無拉料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1205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1205</v>
      </c>
      <c r="Q311" s="17">
        <v>0</v>
      </c>
      <c r="R311" s="19">
        <v>1205</v>
      </c>
      <c r="S311" s="20" t="s">
        <v>35</v>
      </c>
      <c r="T311" s="21" t="s">
        <v>35</v>
      </c>
      <c r="U311" s="19">
        <v>0</v>
      </c>
      <c r="V311" s="17" t="s">
        <v>35</v>
      </c>
      <c r="W311" s="22" t="s">
        <v>36</v>
      </c>
      <c r="X311" s="23" t="str">
        <f t="shared" si="14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>
      <c r="A312" s="13" t="str">
        <f t="shared" si="12"/>
        <v>Normal</v>
      </c>
      <c r="B312" s="14" t="s">
        <v>282</v>
      </c>
      <c r="C312" s="15" t="s">
        <v>60</v>
      </c>
      <c r="D312" s="16">
        <f>IFERROR(VLOOKUP(B312,#REF!,3,FALSE),0)</f>
        <v>0</v>
      </c>
      <c r="E312" s="18">
        <f t="shared" si="13"/>
        <v>20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15000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3000</v>
      </c>
      <c r="Q312" s="17">
        <v>12000</v>
      </c>
      <c r="R312" s="19">
        <v>15000</v>
      </c>
      <c r="S312" s="20">
        <v>20</v>
      </c>
      <c r="T312" s="21">
        <v>45</v>
      </c>
      <c r="U312" s="19">
        <v>750</v>
      </c>
      <c r="V312" s="17">
        <v>333</v>
      </c>
      <c r="W312" s="22">
        <v>0.4</v>
      </c>
      <c r="X312" s="23">
        <f t="shared" si="14"/>
        <v>50</v>
      </c>
      <c r="Y312" s="17">
        <v>0</v>
      </c>
      <c r="Z312" s="17">
        <v>0</v>
      </c>
      <c r="AA312" s="17">
        <v>3000</v>
      </c>
      <c r="AB312" s="17">
        <v>0</v>
      </c>
      <c r="AC312" s="15" t="s">
        <v>37</v>
      </c>
    </row>
    <row r="313" spans="1:29">
      <c r="A313" s="13" t="str">
        <f t="shared" si="12"/>
        <v>ZeroZero</v>
      </c>
      <c r="B313" s="14" t="s">
        <v>283</v>
      </c>
      <c r="C313" s="15" t="s">
        <v>60</v>
      </c>
      <c r="D313" s="16">
        <f>IFERROR(VLOOKUP(B313,#REF!,3,FALSE),0)</f>
        <v>0</v>
      </c>
      <c r="E313" s="18" t="str">
        <f t="shared" si="13"/>
        <v>前八週無拉料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5000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5000</v>
      </c>
      <c r="Q313" s="17">
        <v>0</v>
      </c>
      <c r="R313" s="19">
        <v>5000</v>
      </c>
      <c r="S313" s="20" t="s">
        <v>35</v>
      </c>
      <c r="T313" s="21" t="s">
        <v>35</v>
      </c>
      <c r="U313" s="19">
        <v>0</v>
      </c>
      <c r="V313" s="17" t="s">
        <v>35</v>
      </c>
      <c r="W313" s="22" t="s">
        <v>36</v>
      </c>
      <c r="X313" s="23" t="str">
        <f t="shared" si="14"/>
        <v>E</v>
      </c>
      <c r="Y313" s="17">
        <v>0</v>
      </c>
      <c r="Z313" s="17">
        <v>0</v>
      </c>
      <c r="AA313" s="17">
        <v>0</v>
      </c>
      <c r="AB313" s="17">
        <v>0</v>
      </c>
      <c r="AC313" s="15" t="s">
        <v>37</v>
      </c>
    </row>
    <row r="314" spans="1:29">
      <c r="A314" s="13" t="str">
        <f t="shared" si="12"/>
        <v>OverStock</v>
      </c>
      <c r="B314" s="14" t="s">
        <v>284</v>
      </c>
      <c r="C314" s="15" t="s">
        <v>60</v>
      </c>
      <c r="D314" s="16">
        <f>IFERROR(VLOOKUP(B314,#REF!,3,FALSE),0)</f>
        <v>0</v>
      </c>
      <c r="E314" s="18">
        <f t="shared" si="13"/>
        <v>8</v>
      </c>
      <c r="F314" s="16" t="str">
        <f>IFERROR(VLOOKUP(B314,#REF!,6,FALSE),"")</f>
        <v/>
      </c>
      <c r="G314" s="17">
        <v>9000</v>
      </c>
      <c r="H314" s="17">
        <v>3000</v>
      </c>
      <c r="I314" s="17" t="str">
        <f>IFERROR(VLOOKUP(B314,#REF!,9,FALSE),"")</f>
        <v/>
      </c>
      <c r="J314" s="17">
        <v>3000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3000</v>
      </c>
      <c r="Q314" s="17">
        <v>0</v>
      </c>
      <c r="R314" s="19">
        <v>12000</v>
      </c>
      <c r="S314" s="20">
        <v>32</v>
      </c>
      <c r="T314" s="21">
        <v>8</v>
      </c>
      <c r="U314" s="19">
        <v>375</v>
      </c>
      <c r="V314" s="17">
        <v>1494</v>
      </c>
      <c r="W314" s="22">
        <v>4</v>
      </c>
      <c r="X314" s="23">
        <f t="shared" si="14"/>
        <v>150</v>
      </c>
      <c r="Y314" s="17">
        <v>3044</v>
      </c>
      <c r="Z314" s="17">
        <v>7554</v>
      </c>
      <c r="AA314" s="17">
        <v>2850</v>
      </c>
      <c r="AB314" s="17">
        <v>0</v>
      </c>
      <c r="AC314" s="15" t="s">
        <v>37</v>
      </c>
    </row>
    <row r="315" spans="1:29">
      <c r="A315" s="13" t="str">
        <f t="shared" si="12"/>
        <v>Normal</v>
      </c>
      <c r="B315" s="14" t="s">
        <v>120</v>
      </c>
      <c r="C315" s="15" t="s">
        <v>60</v>
      </c>
      <c r="D315" s="16">
        <f>IFERROR(VLOOKUP(B315,#REF!,3,FALSE),0)</f>
        <v>0</v>
      </c>
      <c r="E315" s="18">
        <f t="shared" si="13"/>
        <v>0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0</v>
      </c>
      <c r="Q315" s="17">
        <v>0</v>
      </c>
      <c r="R315" s="19">
        <v>0</v>
      </c>
      <c r="S315" s="20">
        <v>0</v>
      </c>
      <c r="T315" s="21" t="s">
        <v>35</v>
      </c>
      <c r="U315" s="19">
        <v>2250</v>
      </c>
      <c r="V315" s="17" t="s">
        <v>35</v>
      </c>
      <c r="W315" s="22" t="s">
        <v>36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>
      <c r="A316" s="13" t="str">
        <f t="shared" si="12"/>
        <v>OverStock</v>
      </c>
      <c r="B316" s="14" t="s">
        <v>120</v>
      </c>
      <c r="C316" s="15" t="s">
        <v>60</v>
      </c>
      <c r="D316" s="16">
        <f>IFERROR(VLOOKUP(B316,#REF!,3,FALSE),0)</f>
        <v>0</v>
      </c>
      <c r="E316" s="18">
        <f t="shared" si="13"/>
        <v>0</v>
      </c>
      <c r="F316" s="16" t="str">
        <f>IFERROR(VLOOKUP(B316,#REF!,6,FALSE),"")</f>
        <v/>
      </c>
      <c r="G316" s="17">
        <v>24000</v>
      </c>
      <c r="H316" s="17">
        <v>24000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24000</v>
      </c>
      <c r="S316" s="20">
        <v>64</v>
      </c>
      <c r="T316" s="21">
        <v>8.6</v>
      </c>
      <c r="U316" s="19">
        <v>375</v>
      </c>
      <c r="V316" s="17">
        <v>2796</v>
      </c>
      <c r="W316" s="22">
        <v>7.5</v>
      </c>
      <c r="X316" s="23">
        <f t="shared" si="14"/>
        <v>150</v>
      </c>
      <c r="Y316" s="17">
        <v>0</v>
      </c>
      <c r="Z316" s="17">
        <v>12210</v>
      </c>
      <c r="AA316" s="17">
        <v>12958</v>
      </c>
      <c r="AB316" s="17">
        <v>22165</v>
      </c>
      <c r="AC316" s="15" t="s">
        <v>37</v>
      </c>
    </row>
    <row r="317" spans="1:29">
      <c r="A317" s="13" t="str">
        <f t="shared" si="12"/>
        <v>Normal</v>
      </c>
      <c r="B317" s="14" t="s">
        <v>121</v>
      </c>
      <c r="C317" s="15" t="s">
        <v>60</v>
      </c>
      <c r="D317" s="16">
        <f>IFERROR(VLOOKUP(B317,#REF!,3,FALSE),0)</f>
        <v>0</v>
      </c>
      <c r="E317" s="18">
        <f t="shared" si="13"/>
        <v>0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12000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0</v>
      </c>
      <c r="Q317" s="17">
        <v>12000</v>
      </c>
      <c r="R317" s="19">
        <v>12000</v>
      </c>
      <c r="S317" s="20">
        <v>0</v>
      </c>
      <c r="T317" s="21" t="s">
        <v>35</v>
      </c>
      <c r="U317" s="19">
        <v>347250</v>
      </c>
      <c r="V317" s="17" t="s">
        <v>35</v>
      </c>
      <c r="W317" s="22" t="s">
        <v>36</v>
      </c>
      <c r="X317" s="23" t="str">
        <f t="shared" si="14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37</v>
      </c>
    </row>
    <row r="318" spans="1:29">
      <c r="A318" s="13" t="str">
        <f t="shared" si="12"/>
        <v>OverStock</v>
      </c>
      <c r="B318" s="14" t="s">
        <v>121</v>
      </c>
      <c r="C318" s="15" t="s">
        <v>60</v>
      </c>
      <c r="D318" s="16">
        <f>IFERROR(VLOOKUP(B318,#REF!,3,FALSE),0)</f>
        <v>0</v>
      </c>
      <c r="E318" s="18">
        <f t="shared" si="13"/>
        <v>0.3</v>
      </c>
      <c r="F318" s="16" t="str">
        <f>IFERROR(VLOOKUP(B318,#REF!,6,FALSE),"")</f>
        <v/>
      </c>
      <c r="G318" s="17">
        <v>6639000</v>
      </c>
      <c r="H318" s="17">
        <v>2139000</v>
      </c>
      <c r="I318" s="17" t="str">
        <f>IFERROR(VLOOKUP(B318,#REF!,9,FALSE),"")</f>
        <v/>
      </c>
      <c r="J318" s="17">
        <v>21000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0</v>
      </c>
      <c r="Q318" s="17">
        <v>21000</v>
      </c>
      <c r="R318" s="19">
        <v>6660000</v>
      </c>
      <c r="S318" s="20">
        <v>95</v>
      </c>
      <c r="T318" s="21">
        <v>20.9</v>
      </c>
      <c r="U318" s="19">
        <v>70125</v>
      </c>
      <c r="V318" s="17">
        <v>318681</v>
      </c>
      <c r="W318" s="22">
        <v>4.5</v>
      </c>
      <c r="X318" s="23">
        <f t="shared" si="14"/>
        <v>150</v>
      </c>
      <c r="Y318" s="17">
        <v>518217</v>
      </c>
      <c r="Z318" s="17">
        <v>1639158</v>
      </c>
      <c r="AA318" s="17">
        <v>1228976</v>
      </c>
      <c r="AB318" s="17">
        <v>1116352</v>
      </c>
      <c r="AC318" s="15" t="s">
        <v>37</v>
      </c>
    </row>
    <row r="319" spans="1:29">
      <c r="A319" s="13" t="str">
        <f t="shared" si="12"/>
        <v>Normal</v>
      </c>
      <c r="B319" s="14" t="s">
        <v>122</v>
      </c>
      <c r="C319" s="15" t="s">
        <v>60</v>
      </c>
      <c r="D319" s="16">
        <f>IFERROR(VLOOKUP(B319,#REF!,3,FALSE),0)</f>
        <v>0</v>
      </c>
      <c r="E319" s="18">
        <f t="shared" si="13"/>
        <v>0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0</v>
      </c>
      <c r="R319" s="19">
        <v>0</v>
      </c>
      <c r="S319" s="20">
        <v>0</v>
      </c>
      <c r="T319" s="21" t="s">
        <v>35</v>
      </c>
      <c r="U319" s="19">
        <v>7100</v>
      </c>
      <c r="V319" s="17" t="s">
        <v>35</v>
      </c>
      <c r="W319" s="22" t="s">
        <v>36</v>
      </c>
      <c r="X319" s="23" t="str">
        <f t="shared" si="14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37</v>
      </c>
    </row>
    <row r="320" spans="1:29">
      <c r="A320" s="13" t="str">
        <f t="shared" si="12"/>
        <v>OverStock</v>
      </c>
      <c r="B320" s="14" t="s">
        <v>122</v>
      </c>
      <c r="C320" s="15" t="s">
        <v>60</v>
      </c>
      <c r="D320" s="16">
        <f>IFERROR(VLOOKUP(B320,#REF!,3,FALSE),0)</f>
        <v>0</v>
      </c>
      <c r="E320" s="18">
        <f t="shared" si="13"/>
        <v>4.9000000000000004</v>
      </c>
      <c r="F320" s="16" t="str">
        <f>IFERROR(VLOOKUP(B320,#REF!,6,FALSE),"")</f>
        <v/>
      </c>
      <c r="G320" s="17">
        <v>1089000</v>
      </c>
      <c r="H320" s="17">
        <v>864000</v>
      </c>
      <c r="I320" s="17" t="str">
        <f>IFERROR(VLOOKUP(B320,#REF!,9,FALSE),"")</f>
        <v/>
      </c>
      <c r="J320" s="17">
        <v>263800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263800</v>
      </c>
      <c r="Q320" s="17">
        <v>0</v>
      </c>
      <c r="R320" s="19">
        <v>1352800</v>
      </c>
      <c r="S320" s="20">
        <v>25.2</v>
      </c>
      <c r="T320" s="21">
        <v>15</v>
      </c>
      <c r="U320" s="19">
        <v>53694</v>
      </c>
      <c r="V320" s="17">
        <v>90341</v>
      </c>
      <c r="W320" s="22">
        <v>1.7</v>
      </c>
      <c r="X320" s="23">
        <f t="shared" si="14"/>
        <v>100</v>
      </c>
      <c r="Y320" s="17">
        <v>266929</v>
      </c>
      <c r="Z320" s="17">
        <v>541658</v>
      </c>
      <c r="AA320" s="17">
        <v>271416</v>
      </c>
      <c r="AB320" s="17">
        <v>371664</v>
      </c>
      <c r="AC320" s="15" t="s">
        <v>37</v>
      </c>
    </row>
    <row r="321" spans="1:29" s="62" customFormat="1">
      <c r="A321" s="51" t="str">
        <f t="shared" si="12"/>
        <v>ZeroZero</v>
      </c>
      <c r="B321" s="52" t="s">
        <v>358</v>
      </c>
      <c r="C321" s="53" t="s">
        <v>60</v>
      </c>
      <c r="D321" s="54">
        <f>IFERROR(VLOOKUP(B321,#REF!,3,FALSE),0)</f>
        <v>0</v>
      </c>
      <c r="E321" s="55" t="str">
        <f t="shared" si="13"/>
        <v>前八週無拉料</v>
      </c>
      <c r="F321" s="54" t="str">
        <f>IFERROR(VLOOKUP(B321,#REF!,6,FALSE),"")</f>
        <v/>
      </c>
      <c r="G321" s="56">
        <v>225000</v>
      </c>
      <c r="H321" s="56">
        <v>225000</v>
      </c>
      <c r="I321" s="56" t="str">
        <f>IFERROR(VLOOKUP(B321,#REF!,9,FALSE),"")</f>
        <v/>
      </c>
      <c r="J321" s="56">
        <v>30000</v>
      </c>
      <c r="K321" s="55" t="str">
        <f>IFERROR(VLOOKUP(B321,#REF!,10,FALSE),"")</f>
        <v/>
      </c>
      <c r="L321" s="55" t="str">
        <f>IFERROR(VLOOKUP(B321,#REF!,11,FALSE),"")</f>
        <v/>
      </c>
      <c r="M321" s="55"/>
      <c r="N321" s="55" t="str">
        <f>IFERROR(VLOOKUP(B321,#REF!,12,FALSE),"")</f>
        <v/>
      </c>
      <c r="O321" s="56">
        <v>0</v>
      </c>
      <c r="P321" s="56">
        <v>30000</v>
      </c>
      <c r="Q321" s="56">
        <v>0</v>
      </c>
      <c r="R321" s="57">
        <v>255000</v>
      </c>
      <c r="S321" s="58" t="s">
        <v>35</v>
      </c>
      <c r="T321" s="59" t="s">
        <v>35</v>
      </c>
      <c r="U321" s="57">
        <v>0</v>
      </c>
      <c r="V321" s="56" t="s">
        <v>35</v>
      </c>
      <c r="W321" s="60" t="s">
        <v>36</v>
      </c>
      <c r="X321" s="61" t="str">
        <f t="shared" si="14"/>
        <v>E</v>
      </c>
      <c r="Y321" s="56">
        <v>0</v>
      </c>
      <c r="Z321" s="56">
        <v>0</v>
      </c>
      <c r="AA321" s="56">
        <v>0</v>
      </c>
      <c r="AB321" s="56">
        <v>0</v>
      </c>
      <c r="AC321" s="53" t="s">
        <v>37</v>
      </c>
    </row>
    <row r="322" spans="1:29">
      <c r="A322" s="13" t="str">
        <f t="shared" si="12"/>
        <v>Normal</v>
      </c>
      <c r="B322" s="14" t="s">
        <v>285</v>
      </c>
      <c r="C322" s="15" t="s">
        <v>60</v>
      </c>
      <c r="D322" s="16">
        <f>IFERROR(VLOOKUP(B322,#REF!,3,FALSE),0)</f>
        <v>0</v>
      </c>
      <c r="E322" s="18">
        <f t="shared" si="13"/>
        <v>2.2999999999999998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2391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2391</v>
      </c>
      <c r="Q322" s="17">
        <v>0</v>
      </c>
      <c r="R322" s="19">
        <v>2391</v>
      </c>
      <c r="S322" s="20">
        <v>2.2999999999999998</v>
      </c>
      <c r="T322" s="21">
        <v>1.3</v>
      </c>
      <c r="U322" s="19">
        <v>1045</v>
      </c>
      <c r="V322" s="17">
        <v>1851</v>
      </c>
      <c r="W322" s="22">
        <v>1.8</v>
      </c>
      <c r="X322" s="23">
        <f t="shared" si="14"/>
        <v>100</v>
      </c>
      <c r="Y322" s="17">
        <v>4916</v>
      </c>
      <c r="Z322" s="17">
        <v>10321</v>
      </c>
      <c r="AA322" s="17">
        <v>1425</v>
      </c>
      <c r="AB322" s="17">
        <v>0</v>
      </c>
      <c r="AC322" s="15" t="s">
        <v>37</v>
      </c>
    </row>
    <row r="323" spans="1:29">
      <c r="A323" s="13" t="str">
        <f t="shared" si="12"/>
        <v>FCST</v>
      </c>
      <c r="B323" s="14" t="s">
        <v>286</v>
      </c>
      <c r="C323" s="15" t="s">
        <v>60</v>
      </c>
      <c r="D323" s="16">
        <f>IFERROR(VLOOKUP(B323,#REF!,3,FALSE),0)</f>
        <v>0</v>
      </c>
      <c r="E323" s="18" t="str">
        <f t="shared" si="13"/>
        <v>前八週無拉料</v>
      </c>
      <c r="F323" s="16" t="str">
        <f>IFERROR(VLOOKUP(B323,#REF!,6,FALSE),"")</f>
        <v/>
      </c>
      <c r="G323" s="17">
        <v>32200</v>
      </c>
      <c r="H323" s="17">
        <v>6200</v>
      </c>
      <c r="I323" s="17" t="str">
        <f>IFERROR(VLOOKUP(B323,#REF!,9,FALSE),"")</f>
        <v/>
      </c>
      <c r="J323" s="17">
        <v>42000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42000</v>
      </c>
      <c r="Q323" s="17">
        <v>0</v>
      </c>
      <c r="R323" s="19">
        <v>74200</v>
      </c>
      <c r="S323" s="20" t="s">
        <v>35</v>
      </c>
      <c r="T323" s="21">
        <v>8.8000000000000007</v>
      </c>
      <c r="U323" s="19">
        <v>0</v>
      </c>
      <c r="V323" s="17">
        <v>8458</v>
      </c>
      <c r="W323" s="22" t="s">
        <v>73</v>
      </c>
      <c r="X323" s="23" t="str">
        <f t="shared" si="14"/>
        <v>F</v>
      </c>
      <c r="Y323" s="17">
        <v>14741</v>
      </c>
      <c r="Z323" s="17">
        <v>20135</v>
      </c>
      <c r="AA323" s="17">
        <v>41247</v>
      </c>
      <c r="AB323" s="17">
        <v>19357</v>
      </c>
      <c r="AC323" s="15" t="s">
        <v>37</v>
      </c>
    </row>
    <row r="324" spans="1:29">
      <c r="A324" s="13" t="str">
        <f t="shared" ref="A324:A361" si="15">IF(OR(U324=0,LEN(U324)=0)*OR(V324=0,LEN(V324)=0),IF(R324&gt;0,"ZeroZero","None"),IF(IF(LEN(S324)=0,0,S324)&gt;24,"OverStock",IF(U324=0,"FCST","Normal")))</f>
        <v>OverStock</v>
      </c>
      <c r="B324" s="14" t="s">
        <v>287</v>
      </c>
      <c r="C324" s="15" t="s">
        <v>60</v>
      </c>
      <c r="D324" s="16">
        <f>IFERROR(VLOOKUP(B324,#REF!,3,FALSE),0)</f>
        <v>0</v>
      </c>
      <c r="E324" s="18">
        <f t="shared" ref="E324:E361" si="16">IF(U324=0,"前八週無拉料",ROUND(J324/U324,1))</f>
        <v>212.3</v>
      </c>
      <c r="F324" s="16" t="str">
        <f>IFERROR(VLOOKUP(B324,#REF!,6,FALSE),"")</f>
        <v/>
      </c>
      <c r="G324" s="17">
        <v>28000</v>
      </c>
      <c r="H324" s="17">
        <v>2000</v>
      </c>
      <c r="I324" s="17" t="str">
        <f>IFERROR(VLOOKUP(B324,#REF!,9,FALSE),"")</f>
        <v/>
      </c>
      <c r="J324" s="17">
        <v>17412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17412</v>
      </c>
      <c r="Q324" s="17">
        <v>0</v>
      </c>
      <c r="R324" s="19">
        <v>45412</v>
      </c>
      <c r="S324" s="20">
        <v>553.79999999999995</v>
      </c>
      <c r="T324" s="21" t="s">
        <v>35</v>
      </c>
      <c r="U324" s="19">
        <v>82</v>
      </c>
      <c r="V324" s="17" t="s">
        <v>35</v>
      </c>
      <c r="W324" s="22" t="s">
        <v>36</v>
      </c>
      <c r="X324" s="23" t="str">
        <f t="shared" ref="X324:X361" si="17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37</v>
      </c>
    </row>
    <row r="325" spans="1:29">
      <c r="A325" s="13" t="str">
        <f t="shared" si="15"/>
        <v>FCST</v>
      </c>
      <c r="B325" s="14" t="s">
        <v>288</v>
      </c>
      <c r="C325" s="15" t="s">
        <v>60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0</v>
      </c>
      <c r="S325" s="20" t="s">
        <v>35</v>
      </c>
      <c r="T325" s="21">
        <v>0</v>
      </c>
      <c r="U325" s="19">
        <v>0</v>
      </c>
      <c r="V325" s="17">
        <v>777</v>
      </c>
      <c r="W325" s="22" t="s">
        <v>73</v>
      </c>
      <c r="X325" s="23" t="str">
        <f t="shared" si="17"/>
        <v>F</v>
      </c>
      <c r="Y325" s="17">
        <v>0</v>
      </c>
      <c r="Z325" s="17">
        <v>0</v>
      </c>
      <c r="AA325" s="17">
        <v>14373</v>
      </c>
      <c r="AB325" s="17">
        <v>6260</v>
      </c>
      <c r="AC325" s="15" t="s">
        <v>37</v>
      </c>
    </row>
    <row r="326" spans="1:29">
      <c r="A326" s="13" t="str">
        <f t="shared" si="15"/>
        <v>Normal</v>
      </c>
      <c r="B326" s="14" t="s">
        <v>289</v>
      </c>
      <c r="C326" s="15" t="s">
        <v>60</v>
      </c>
      <c r="D326" s="16">
        <f>IFERROR(VLOOKUP(B326,#REF!,3,FALSE),0)</f>
        <v>0</v>
      </c>
      <c r="E326" s="18">
        <f t="shared" si="16"/>
        <v>0.5</v>
      </c>
      <c r="F326" s="16" t="str">
        <f>IFERROR(VLOOKUP(B326,#REF!,6,FALSE),"")</f>
        <v/>
      </c>
      <c r="G326" s="17">
        <v>63409</v>
      </c>
      <c r="H326" s="17">
        <v>0</v>
      </c>
      <c r="I326" s="17" t="str">
        <f>IFERROR(VLOOKUP(B326,#REF!,9,FALSE),"")</f>
        <v/>
      </c>
      <c r="J326" s="17">
        <v>13791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13791</v>
      </c>
      <c r="Q326" s="17">
        <v>0</v>
      </c>
      <c r="R326" s="19">
        <v>77200</v>
      </c>
      <c r="S326" s="20">
        <v>2.8</v>
      </c>
      <c r="T326" s="21">
        <v>6.4</v>
      </c>
      <c r="U326" s="19">
        <v>27965</v>
      </c>
      <c r="V326" s="17">
        <v>12132</v>
      </c>
      <c r="W326" s="22">
        <v>0.4</v>
      </c>
      <c r="X326" s="23">
        <f t="shared" si="17"/>
        <v>50</v>
      </c>
      <c r="Y326" s="17">
        <v>0</v>
      </c>
      <c r="Z326" s="17">
        <v>103595</v>
      </c>
      <c r="AA326" s="17">
        <v>5596</v>
      </c>
      <c r="AB326" s="17">
        <v>0</v>
      </c>
      <c r="AC326" s="15" t="s">
        <v>37</v>
      </c>
    </row>
    <row r="327" spans="1:29">
      <c r="A327" s="13" t="str">
        <f t="shared" si="15"/>
        <v>Normal</v>
      </c>
      <c r="B327" s="14" t="s">
        <v>290</v>
      </c>
      <c r="C327" s="15" t="s">
        <v>60</v>
      </c>
      <c r="D327" s="16">
        <f>IFERROR(VLOOKUP(B327,#REF!,3,FALSE),0)</f>
        <v>0</v>
      </c>
      <c r="E327" s="18">
        <f t="shared" si="16"/>
        <v>2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1004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1004</v>
      </c>
      <c r="Q327" s="17">
        <v>0</v>
      </c>
      <c r="R327" s="19">
        <v>1004</v>
      </c>
      <c r="S327" s="20">
        <v>2</v>
      </c>
      <c r="T327" s="21">
        <v>0.2</v>
      </c>
      <c r="U327" s="19">
        <v>490</v>
      </c>
      <c r="V327" s="17">
        <v>6380</v>
      </c>
      <c r="W327" s="22">
        <v>13</v>
      </c>
      <c r="X327" s="23">
        <f t="shared" si="17"/>
        <v>150</v>
      </c>
      <c r="Y327" s="17">
        <v>4111</v>
      </c>
      <c r="Z327" s="17">
        <v>43395</v>
      </c>
      <c r="AA327" s="17">
        <v>9913</v>
      </c>
      <c r="AB327" s="17">
        <v>0</v>
      </c>
      <c r="AC327" s="15" t="s">
        <v>37</v>
      </c>
    </row>
    <row r="328" spans="1:29">
      <c r="A328" s="13" t="str">
        <f t="shared" si="15"/>
        <v>Normal</v>
      </c>
      <c r="B328" s="14" t="s">
        <v>291</v>
      </c>
      <c r="C328" s="15" t="s">
        <v>60</v>
      </c>
      <c r="D328" s="16">
        <f>IFERROR(VLOOKUP(B328,#REF!,3,FALSE),0)</f>
        <v>0</v>
      </c>
      <c r="E328" s="18">
        <f t="shared" si="16"/>
        <v>3.3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313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313</v>
      </c>
      <c r="Q328" s="17">
        <v>0</v>
      </c>
      <c r="R328" s="19">
        <v>313</v>
      </c>
      <c r="S328" s="20">
        <v>3.3</v>
      </c>
      <c r="T328" s="21">
        <v>10.8</v>
      </c>
      <c r="U328" s="19">
        <v>95</v>
      </c>
      <c r="V328" s="17">
        <v>29</v>
      </c>
      <c r="W328" s="22">
        <v>0.3</v>
      </c>
      <c r="X328" s="23">
        <f t="shared" si="17"/>
        <v>50</v>
      </c>
      <c r="Y328" s="17">
        <v>0</v>
      </c>
      <c r="Z328" s="17">
        <v>11</v>
      </c>
      <c r="AA328" s="17">
        <v>247</v>
      </c>
      <c r="AB328" s="17">
        <v>0</v>
      </c>
      <c r="AC328" s="15" t="s">
        <v>37</v>
      </c>
    </row>
    <row r="329" spans="1:29">
      <c r="A329" s="13" t="str">
        <f t="shared" si="15"/>
        <v>Normal</v>
      </c>
      <c r="B329" s="14" t="s">
        <v>123</v>
      </c>
      <c r="C329" s="15" t="s">
        <v>60</v>
      </c>
      <c r="D329" s="16">
        <f>IFERROR(VLOOKUP(B329,#REF!,3,FALSE),0)</f>
        <v>0</v>
      </c>
      <c r="E329" s="18">
        <f t="shared" si="16"/>
        <v>0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0</v>
      </c>
      <c r="S329" s="20">
        <v>0</v>
      </c>
      <c r="T329" s="21" t="s">
        <v>35</v>
      </c>
      <c r="U329" s="19">
        <v>113</v>
      </c>
      <c r="V329" s="17" t="s">
        <v>35</v>
      </c>
      <c r="W329" s="22" t="s">
        <v>36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>
      <c r="A330" s="13" t="str">
        <f t="shared" si="15"/>
        <v>Normal</v>
      </c>
      <c r="B330" s="14" t="s">
        <v>124</v>
      </c>
      <c r="C330" s="15" t="s">
        <v>60</v>
      </c>
      <c r="D330" s="16">
        <f>IFERROR(VLOOKUP(B330,#REF!,3,FALSE),0)</f>
        <v>0</v>
      </c>
      <c r="E330" s="18">
        <f t="shared" si="16"/>
        <v>0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0</v>
      </c>
      <c r="Q330" s="17">
        <v>0</v>
      </c>
      <c r="R330" s="19">
        <v>0</v>
      </c>
      <c r="S330" s="20">
        <v>0</v>
      </c>
      <c r="T330" s="21" t="s">
        <v>35</v>
      </c>
      <c r="U330" s="19">
        <v>313</v>
      </c>
      <c r="V330" s="17" t="s">
        <v>35</v>
      </c>
      <c r="W330" s="22" t="s">
        <v>36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>
      <c r="A331" s="13" t="str">
        <f t="shared" si="15"/>
        <v>None</v>
      </c>
      <c r="B331" s="14" t="s">
        <v>124</v>
      </c>
      <c r="C331" s="15" t="s">
        <v>60</v>
      </c>
      <c r="D331" s="16">
        <f>IFERROR(VLOOKUP(B331,#REF!,3,FALSE),0)</f>
        <v>0</v>
      </c>
      <c r="E331" s="18" t="str">
        <f t="shared" si="16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 t="s">
        <v>35</v>
      </c>
      <c r="T331" s="21" t="s">
        <v>35</v>
      </c>
      <c r="U331" s="19">
        <v>0</v>
      </c>
      <c r="V331" s="17" t="s">
        <v>35</v>
      </c>
      <c r="W331" s="22" t="s">
        <v>36</v>
      </c>
      <c r="X331" s="23" t="str">
        <f t="shared" si="17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37</v>
      </c>
    </row>
    <row r="332" spans="1:29">
      <c r="A332" s="13" t="str">
        <f t="shared" si="15"/>
        <v>ZeroZero</v>
      </c>
      <c r="B332" s="14" t="s">
        <v>292</v>
      </c>
      <c r="C332" s="15" t="s">
        <v>60</v>
      </c>
      <c r="D332" s="16">
        <f>IFERROR(VLOOKUP(B332,#REF!,3,FALSE),0)</f>
        <v>0</v>
      </c>
      <c r="E332" s="18" t="str">
        <f t="shared" si="16"/>
        <v>前八週無拉料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3000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3000</v>
      </c>
      <c r="Q332" s="17">
        <v>0</v>
      </c>
      <c r="R332" s="19">
        <v>3000</v>
      </c>
      <c r="S332" s="20" t="s">
        <v>35</v>
      </c>
      <c r="T332" s="21" t="s">
        <v>35</v>
      </c>
      <c r="U332" s="19">
        <v>0</v>
      </c>
      <c r="V332" s="17" t="s">
        <v>35</v>
      </c>
      <c r="W332" s="22" t="s">
        <v>36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>
      <c r="A333" s="13" t="str">
        <f t="shared" si="15"/>
        <v>OverStock</v>
      </c>
      <c r="B333" s="14" t="s">
        <v>293</v>
      </c>
      <c r="C333" s="15" t="s">
        <v>60</v>
      </c>
      <c r="D333" s="16">
        <f>IFERROR(VLOOKUP(B333,#REF!,3,FALSE),0)</f>
        <v>0</v>
      </c>
      <c r="E333" s="18">
        <f t="shared" si="16"/>
        <v>13.3</v>
      </c>
      <c r="F333" s="16" t="str">
        <f>IFERROR(VLOOKUP(B333,#REF!,6,FALSE),"")</f>
        <v/>
      </c>
      <c r="G333" s="17">
        <v>216000</v>
      </c>
      <c r="H333" s="17">
        <v>0</v>
      </c>
      <c r="I333" s="17" t="str">
        <f>IFERROR(VLOOKUP(B333,#REF!,9,FALSE),"")</f>
        <v/>
      </c>
      <c r="J333" s="17">
        <v>69600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0</v>
      </c>
      <c r="Q333" s="17">
        <v>69600</v>
      </c>
      <c r="R333" s="19">
        <v>285600</v>
      </c>
      <c r="S333" s="20">
        <v>54.4</v>
      </c>
      <c r="T333" s="21">
        <v>11.8</v>
      </c>
      <c r="U333" s="19">
        <v>5250</v>
      </c>
      <c r="V333" s="17">
        <v>24267</v>
      </c>
      <c r="W333" s="22">
        <v>4.5999999999999996</v>
      </c>
      <c r="X333" s="23">
        <f t="shared" si="17"/>
        <v>150</v>
      </c>
      <c r="Y333" s="17">
        <v>77008</v>
      </c>
      <c r="Z333" s="17">
        <v>100964</v>
      </c>
      <c r="AA333" s="17">
        <v>115925</v>
      </c>
      <c r="AB333" s="17">
        <v>21204</v>
      </c>
      <c r="AC333" s="15" t="s">
        <v>37</v>
      </c>
    </row>
    <row r="334" spans="1:29">
      <c r="A334" s="13" t="str">
        <f t="shared" si="15"/>
        <v>Normal</v>
      </c>
      <c r="B334" s="14" t="s">
        <v>125</v>
      </c>
      <c r="C334" s="15" t="s">
        <v>60</v>
      </c>
      <c r="D334" s="16">
        <f>IFERROR(VLOOKUP(B334,#REF!,3,FALSE),0)</f>
        <v>0</v>
      </c>
      <c r="E334" s="18">
        <f t="shared" si="16"/>
        <v>0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0</v>
      </c>
      <c r="R334" s="19">
        <v>0</v>
      </c>
      <c r="S334" s="20">
        <v>0</v>
      </c>
      <c r="T334" s="21" t="s">
        <v>35</v>
      </c>
      <c r="U334" s="19">
        <v>35250</v>
      </c>
      <c r="V334" s="17" t="s">
        <v>35</v>
      </c>
      <c r="W334" s="22" t="s">
        <v>36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>
      <c r="A335" s="13" t="str">
        <f t="shared" si="15"/>
        <v>OverStock</v>
      </c>
      <c r="B335" s="14" t="s">
        <v>125</v>
      </c>
      <c r="C335" s="15" t="s">
        <v>60</v>
      </c>
      <c r="D335" s="16">
        <f>IFERROR(VLOOKUP(B335,#REF!,3,FALSE),0)</f>
        <v>0</v>
      </c>
      <c r="E335" s="18">
        <f t="shared" si="16"/>
        <v>2.1</v>
      </c>
      <c r="F335" s="16" t="str">
        <f>IFERROR(VLOOKUP(B335,#REF!,6,FALSE),"")</f>
        <v/>
      </c>
      <c r="G335" s="17">
        <v>1377000</v>
      </c>
      <c r="H335" s="17">
        <v>591000</v>
      </c>
      <c r="I335" s="17" t="str">
        <f>IFERROR(VLOOKUP(B335,#REF!,9,FALSE),"")</f>
        <v/>
      </c>
      <c r="J335" s="17">
        <v>102000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102000</v>
      </c>
      <c r="Q335" s="17">
        <v>0</v>
      </c>
      <c r="R335" s="19">
        <v>1479000</v>
      </c>
      <c r="S335" s="20">
        <v>30.8</v>
      </c>
      <c r="T335" s="21">
        <v>47.4</v>
      </c>
      <c r="U335" s="19">
        <v>48000</v>
      </c>
      <c r="V335" s="17">
        <v>31180</v>
      </c>
      <c r="W335" s="22">
        <v>0.6</v>
      </c>
      <c r="X335" s="23">
        <f t="shared" si="17"/>
        <v>100</v>
      </c>
      <c r="Y335" s="17">
        <v>37661</v>
      </c>
      <c r="Z335" s="17">
        <v>160345</v>
      </c>
      <c r="AA335" s="17">
        <v>118761</v>
      </c>
      <c r="AB335" s="17">
        <v>89845</v>
      </c>
      <c r="AC335" s="15" t="s">
        <v>37</v>
      </c>
    </row>
    <row r="336" spans="1:29">
      <c r="A336" s="13" t="str">
        <f t="shared" si="15"/>
        <v>OverStock</v>
      </c>
      <c r="B336" s="14" t="s">
        <v>294</v>
      </c>
      <c r="C336" s="15" t="s">
        <v>60</v>
      </c>
      <c r="D336" s="16">
        <f>IFERROR(VLOOKUP(B336,#REF!,3,FALSE),0)</f>
        <v>0</v>
      </c>
      <c r="E336" s="18">
        <f t="shared" si="16"/>
        <v>31.6</v>
      </c>
      <c r="F336" s="16" t="str">
        <f>IFERROR(VLOOKUP(B336,#REF!,6,FALSE),"")</f>
        <v/>
      </c>
      <c r="G336" s="17">
        <v>144000</v>
      </c>
      <c r="H336" s="17">
        <v>0</v>
      </c>
      <c r="I336" s="17" t="str">
        <f>IFERROR(VLOOKUP(B336,#REF!,9,FALSE),"")</f>
        <v/>
      </c>
      <c r="J336" s="17">
        <v>11860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2000</v>
      </c>
      <c r="Q336" s="17">
        <v>9860</v>
      </c>
      <c r="R336" s="19">
        <v>155860</v>
      </c>
      <c r="S336" s="20">
        <v>415.6</v>
      </c>
      <c r="T336" s="21">
        <v>14.7</v>
      </c>
      <c r="U336" s="19">
        <v>375</v>
      </c>
      <c r="V336" s="17">
        <v>10637</v>
      </c>
      <c r="W336" s="22">
        <v>28.4</v>
      </c>
      <c r="X336" s="23">
        <f t="shared" si="17"/>
        <v>150</v>
      </c>
      <c r="Y336" s="17">
        <v>35555</v>
      </c>
      <c r="Z336" s="17">
        <v>45482</v>
      </c>
      <c r="AA336" s="17">
        <v>50258</v>
      </c>
      <c r="AB336" s="17">
        <v>3000</v>
      </c>
      <c r="AC336" s="15" t="s">
        <v>37</v>
      </c>
    </row>
    <row r="337" spans="1:29">
      <c r="A337" s="13" t="str">
        <f t="shared" si="15"/>
        <v>OverStock</v>
      </c>
      <c r="B337" s="14" t="s">
        <v>295</v>
      </c>
      <c r="C337" s="15" t="s">
        <v>60</v>
      </c>
      <c r="D337" s="16">
        <f>IFERROR(VLOOKUP(B337,#REF!,3,FALSE),0)</f>
        <v>0</v>
      </c>
      <c r="E337" s="18">
        <f t="shared" si="16"/>
        <v>0</v>
      </c>
      <c r="F337" s="16" t="str">
        <f>IFERROR(VLOOKUP(B337,#REF!,6,FALSE),"")</f>
        <v/>
      </c>
      <c r="G337" s="17">
        <v>85000</v>
      </c>
      <c r="H337" s="17">
        <v>40000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85000</v>
      </c>
      <c r="S337" s="20">
        <v>136</v>
      </c>
      <c r="T337" s="21">
        <v>21.9</v>
      </c>
      <c r="U337" s="19">
        <v>625</v>
      </c>
      <c r="V337" s="17">
        <v>3889</v>
      </c>
      <c r="W337" s="22">
        <v>6.2</v>
      </c>
      <c r="X337" s="23">
        <f t="shared" si="17"/>
        <v>150</v>
      </c>
      <c r="Y337" s="17">
        <v>5000</v>
      </c>
      <c r="Z337" s="17">
        <v>20000</v>
      </c>
      <c r="AA337" s="17">
        <v>15000</v>
      </c>
      <c r="AB337" s="17">
        <v>5000</v>
      </c>
      <c r="AC337" s="15" t="s">
        <v>37</v>
      </c>
    </row>
    <row r="338" spans="1:29">
      <c r="A338" s="13" t="str">
        <f t="shared" si="15"/>
        <v>Normal</v>
      </c>
      <c r="B338" s="14" t="s">
        <v>126</v>
      </c>
      <c r="C338" s="15" t="s">
        <v>60</v>
      </c>
      <c r="D338" s="16">
        <f>IFERROR(VLOOKUP(B338,#REF!,3,FALSE),0)</f>
        <v>0</v>
      </c>
      <c r="E338" s="18">
        <f t="shared" si="16"/>
        <v>0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>
        <v>0</v>
      </c>
      <c r="T338" s="21" t="s">
        <v>35</v>
      </c>
      <c r="U338" s="19">
        <v>10375</v>
      </c>
      <c r="V338" s="17" t="s">
        <v>35</v>
      </c>
      <c r="W338" s="22" t="s">
        <v>36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>
      <c r="A339" s="13" t="str">
        <f t="shared" si="15"/>
        <v>OverStock</v>
      </c>
      <c r="B339" s="14" t="s">
        <v>126</v>
      </c>
      <c r="C339" s="15" t="s">
        <v>60</v>
      </c>
      <c r="D339" s="16">
        <f>IFERROR(VLOOKUP(B339,#REF!,3,FALSE),0)</f>
        <v>0</v>
      </c>
      <c r="E339" s="18">
        <f t="shared" si="16"/>
        <v>0</v>
      </c>
      <c r="F339" s="16" t="str">
        <f>IFERROR(VLOOKUP(B339,#REF!,6,FALSE),"")</f>
        <v/>
      </c>
      <c r="G339" s="17">
        <v>320000</v>
      </c>
      <c r="H339" s="17">
        <v>180000</v>
      </c>
      <c r="I339" s="17" t="str">
        <f>IFERROR(VLOOKUP(B339,#REF!,9,FALSE),"")</f>
        <v/>
      </c>
      <c r="J339" s="17">
        <v>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0</v>
      </c>
      <c r="Q339" s="17">
        <v>0</v>
      </c>
      <c r="R339" s="19">
        <v>320000</v>
      </c>
      <c r="S339" s="20">
        <v>81.599999999999994</v>
      </c>
      <c r="T339" s="21">
        <v>25.2</v>
      </c>
      <c r="U339" s="19">
        <v>3920</v>
      </c>
      <c r="V339" s="17">
        <v>12692</v>
      </c>
      <c r="W339" s="22">
        <v>3.2</v>
      </c>
      <c r="X339" s="23">
        <f t="shared" si="17"/>
        <v>150</v>
      </c>
      <c r="Y339" s="17">
        <v>28596</v>
      </c>
      <c r="Z339" s="17">
        <v>66206</v>
      </c>
      <c r="AA339" s="17">
        <v>48026</v>
      </c>
      <c r="AB339" s="17">
        <v>45878</v>
      </c>
      <c r="AC339" s="15" t="s">
        <v>37</v>
      </c>
    </row>
    <row r="340" spans="1:29">
      <c r="A340" s="13" t="str">
        <f t="shared" si="15"/>
        <v>Normal</v>
      </c>
      <c r="B340" s="14" t="s">
        <v>127</v>
      </c>
      <c r="C340" s="15" t="s">
        <v>60</v>
      </c>
      <c r="D340" s="16">
        <f>IFERROR(VLOOKUP(B340,#REF!,3,FALSE),0)</f>
        <v>0</v>
      </c>
      <c r="E340" s="18">
        <f t="shared" si="16"/>
        <v>0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0</v>
      </c>
      <c r="S340" s="20">
        <v>0</v>
      </c>
      <c r="T340" s="21" t="s">
        <v>35</v>
      </c>
      <c r="U340" s="19">
        <v>1875</v>
      </c>
      <c r="V340" s="17" t="s">
        <v>35</v>
      </c>
      <c r="W340" s="22" t="s">
        <v>36</v>
      </c>
      <c r="X340" s="23" t="str">
        <f t="shared" si="17"/>
        <v>E</v>
      </c>
      <c r="Y340" s="17">
        <v>0</v>
      </c>
      <c r="Z340" s="17">
        <v>0</v>
      </c>
      <c r="AA340" s="17">
        <v>0</v>
      </c>
      <c r="AB340" s="17">
        <v>0</v>
      </c>
      <c r="AC340" s="15" t="s">
        <v>37</v>
      </c>
    </row>
    <row r="341" spans="1:29">
      <c r="A341" s="13" t="str">
        <f t="shared" si="15"/>
        <v>OverStock</v>
      </c>
      <c r="B341" s="14" t="s">
        <v>127</v>
      </c>
      <c r="C341" s="15" t="s">
        <v>60</v>
      </c>
      <c r="D341" s="16">
        <f>IFERROR(VLOOKUP(B341,#REF!,3,FALSE),0)</f>
        <v>0</v>
      </c>
      <c r="E341" s="18">
        <f t="shared" si="16"/>
        <v>168</v>
      </c>
      <c r="F341" s="16" t="str">
        <f>IFERROR(VLOOKUP(B341,#REF!,6,FALSE),"")</f>
        <v/>
      </c>
      <c r="G341" s="17">
        <v>835000</v>
      </c>
      <c r="H341" s="17">
        <v>0</v>
      </c>
      <c r="I341" s="17" t="str">
        <f>IFERROR(VLOOKUP(B341,#REF!,9,FALSE),"")</f>
        <v/>
      </c>
      <c r="J341" s="17">
        <v>105000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105000</v>
      </c>
      <c r="Q341" s="17">
        <v>0</v>
      </c>
      <c r="R341" s="19">
        <v>940000</v>
      </c>
      <c r="S341" s="20">
        <v>1504</v>
      </c>
      <c r="T341" s="21">
        <v>19.100000000000001</v>
      </c>
      <c r="U341" s="19">
        <v>625</v>
      </c>
      <c r="V341" s="17">
        <v>49159</v>
      </c>
      <c r="W341" s="22">
        <v>78.7</v>
      </c>
      <c r="X341" s="23">
        <f t="shared" si="17"/>
        <v>150</v>
      </c>
      <c r="Y341" s="17">
        <v>0</v>
      </c>
      <c r="Z341" s="17">
        <v>152477</v>
      </c>
      <c r="AA341" s="17">
        <v>289958</v>
      </c>
      <c r="AB341" s="17">
        <v>276224</v>
      </c>
      <c r="AC341" s="15" t="s">
        <v>37</v>
      </c>
    </row>
    <row r="342" spans="1:29">
      <c r="A342" s="13" t="str">
        <f t="shared" si="15"/>
        <v>Normal</v>
      </c>
      <c r="B342" s="14" t="s">
        <v>128</v>
      </c>
      <c r="C342" s="15" t="s">
        <v>60</v>
      </c>
      <c r="D342" s="16">
        <f>IFERROR(VLOOKUP(B342,#REF!,3,FALSE),0)</f>
        <v>0</v>
      </c>
      <c r="E342" s="18">
        <f t="shared" si="16"/>
        <v>0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0</v>
      </c>
      <c r="Q342" s="17">
        <v>0</v>
      </c>
      <c r="R342" s="19">
        <v>0</v>
      </c>
      <c r="S342" s="20">
        <v>0</v>
      </c>
      <c r="T342" s="21" t="s">
        <v>35</v>
      </c>
      <c r="U342" s="19">
        <v>8125</v>
      </c>
      <c r="V342" s="17" t="s">
        <v>35</v>
      </c>
      <c r="W342" s="22" t="s">
        <v>36</v>
      </c>
      <c r="X342" s="23" t="str">
        <f t="shared" si="17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37</v>
      </c>
    </row>
    <row r="343" spans="1:29">
      <c r="A343" s="13" t="str">
        <f t="shared" si="15"/>
        <v>OverStock</v>
      </c>
      <c r="B343" s="14" t="s">
        <v>128</v>
      </c>
      <c r="C343" s="15" t="s">
        <v>60</v>
      </c>
      <c r="D343" s="16">
        <f>IFERROR(VLOOKUP(B343,#REF!,3,FALSE),0)</f>
        <v>0</v>
      </c>
      <c r="E343" s="18">
        <f t="shared" si="16"/>
        <v>0</v>
      </c>
      <c r="F343" s="16" t="str">
        <f>IFERROR(VLOOKUP(B343,#REF!,6,FALSE),"")</f>
        <v/>
      </c>
      <c r="G343" s="17">
        <v>215000</v>
      </c>
      <c r="H343" s="17">
        <v>45000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215000</v>
      </c>
      <c r="S343" s="20">
        <v>68.8</v>
      </c>
      <c r="T343" s="21">
        <v>34.4</v>
      </c>
      <c r="U343" s="19">
        <v>3125</v>
      </c>
      <c r="V343" s="17">
        <v>6243</v>
      </c>
      <c r="W343" s="22">
        <v>2</v>
      </c>
      <c r="X343" s="23">
        <f t="shared" si="17"/>
        <v>150</v>
      </c>
      <c r="Y343" s="17">
        <v>11044</v>
      </c>
      <c r="Z343" s="17">
        <v>25944</v>
      </c>
      <c r="AA343" s="17">
        <v>30244</v>
      </c>
      <c r="AB343" s="17">
        <v>17652</v>
      </c>
      <c r="AC343" s="15" t="s">
        <v>37</v>
      </c>
    </row>
    <row r="344" spans="1:29">
      <c r="A344" s="13" t="str">
        <f t="shared" si="15"/>
        <v>Normal</v>
      </c>
      <c r="B344" s="14" t="s">
        <v>129</v>
      </c>
      <c r="C344" s="15" t="s">
        <v>60</v>
      </c>
      <c r="D344" s="16">
        <f>IFERROR(VLOOKUP(B344,#REF!,3,FALSE),0)</f>
        <v>0</v>
      </c>
      <c r="E344" s="18">
        <f t="shared" si="16"/>
        <v>0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0</v>
      </c>
      <c r="Q344" s="17">
        <v>0</v>
      </c>
      <c r="R344" s="19">
        <v>0</v>
      </c>
      <c r="S344" s="20">
        <v>0</v>
      </c>
      <c r="T344" s="21" t="s">
        <v>35</v>
      </c>
      <c r="U344" s="19">
        <v>28500</v>
      </c>
      <c r="V344" s="17" t="s">
        <v>35</v>
      </c>
      <c r="W344" s="22" t="s">
        <v>36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>
      <c r="A345" s="13" t="str">
        <f t="shared" si="15"/>
        <v>OverStock</v>
      </c>
      <c r="B345" s="14" t="s">
        <v>129</v>
      </c>
      <c r="C345" s="15" t="s">
        <v>60</v>
      </c>
      <c r="D345" s="16">
        <f>IFERROR(VLOOKUP(B345,#REF!,3,FALSE),0)</f>
        <v>0</v>
      </c>
      <c r="E345" s="18">
        <f t="shared" si="16"/>
        <v>20</v>
      </c>
      <c r="F345" s="16" t="str">
        <f>IFERROR(VLOOKUP(B345,#REF!,6,FALSE),"")</f>
        <v/>
      </c>
      <c r="G345" s="17">
        <v>276000</v>
      </c>
      <c r="H345" s="17">
        <v>0</v>
      </c>
      <c r="I345" s="17" t="str">
        <f>IFERROR(VLOOKUP(B345,#REF!,9,FALSE),"")</f>
        <v/>
      </c>
      <c r="J345" s="17">
        <v>120000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120000</v>
      </c>
      <c r="Q345" s="17">
        <v>0</v>
      </c>
      <c r="R345" s="19">
        <v>396000</v>
      </c>
      <c r="S345" s="20">
        <v>66</v>
      </c>
      <c r="T345" s="21">
        <v>12.5</v>
      </c>
      <c r="U345" s="19">
        <v>6000</v>
      </c>
      <c r="V345" s="17">
        <v>31731</v>
      </c>
      <c r="W345" s="22">
        <v>5.3</v>
      </c>
      <c r="X345" s="23">
        <f t="shared" si="17"/>
        <v>150</v>
      </c>
      <c r="Y345" s="17">
        <v>75021</v>
      </c>
      <c r="Z345" s="17">
        <v>165515</v>
      </c>
      <c r="AA345" s="17">
        <v>120065</v>
      </c>
      <c r="AB345" s="17">
        <v>114695</v>
      </c>
      <c r="AC345" s="15" t="s">
        <v>37</v>
      </c>
    </row>
    <row r="346" spans="1:29">
      <c r="A346" s="13" t="str">
        <f t="shared" si="15"/>
        <v>Normal</v>
      </c>
      <c r="B346" s="14" t="s">
        <v>130</v>
      </c>
      <c r="C346" s="15" t="s">
        <v>60</v>
      </c>
      <c r="D346" s="16">
        <f>IFERROR(VLOOKUP(B346,#REF!,3,FALSE),0)</f>
        <v>0</v>
      </c>
      <c r="E346" s="18">
        <f t="shared" si="16"/>
        <v>0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0</v>
      </c>
      <c r="S346" s="20">
        <v>0</v>
      </c>
      <c r="T346" s="21" t="s">
        <v>35</v>
      </c>
      <c r="U346" s="19">
        <v>1125</v>
      </c>
      <c r="V346" s="17" t="s">
        <v>35</v>
      </c>
      <c r="W346" s="22" t="s">
        <v>36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>
      <c r="A347" s="13" t="str">
        <f t="shared" si="15"/>
        <v>Normal</v>
      </c>
      <c r="B347" s="14" t="s">
        <v>130</v>
      </c>
      <c r="C347" s="15" t="s">
        <v>60</v>
      </c>
      <c r="D347" s="16">
        <f>IFERROR(VLOOKUP(B347,#REF!,3,FALSE),0)</f>
        <v>0</v>
      </c>
      <c r="E347" s="18">
        <f t="shared" si="16"/>
        <v>2.7</v>
      </c>
      <c r="F347" s="16" t="str">
        <f>IFERROR(VLOOKUP(B347,#REF!,6,FALSE),"")</f>
        <v/>
      </c>
      <c r="G347" s="17">
        <v>18000</v>
      </c>
      <c r="H347" s="17">
        <v>0</v>
      </c>
      <c r="I347" s="17" t="str">
        <f>IFERROR(VLOOKUP(B347,#REF!,9,FALSE),"")</f>
        <v/>
      </c>
      <c r="J347" s="17">
        <v>3000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0</v>
      </c>
      <c r="Q347" s="17">
        <v>3000</v>
      </c>
      <c r="R347" s="19">
        <v>21000</v>
      </c>
      <c r="S347" s="20">
        <v>18.7</v>
      </c>
      <c r="T347" s="21">
        <v>9.8000000000000007</v>
      </c>
      <c r="U347" s="19">
        <v>1125</v>
      </c>
      <c r="V347" s="17">
        <v>2143</v>
      </c>
      <c r="W347" s="22">
        <v>1.9</v>
      </c>
      <c r="X347" s="23">
        <f t="shared" si="17"/>
        <v>100</v>
      </c>
      <c r="Y347" s="17">
        <v>6000</v>
      </c>
      <c r="Z347" s="17">
        <v>10284</v>
      </c>
      <c r="AA347" s="17">
        <v>9000</v>
      </c>
      <c r="AB347" s="17">
        <v>9000</v>
      </c>
      <c r="AC347" s="15" t="s">
        <v>37</v>
      </c>
    </row>
    <row r="348" spans="1:29">
      <c r="A348" s="13" t="str">
        <f t="shared" si="15"/>
        <v>Normal</v>
      </c>
      <c r="B348" s="14" t="s">
        <v>131</v>
      </c>
      <c r="C348" s="15" t="s">
        <v>77</v>
      </c>
      <c r="D348" s="16">
        <f>IFERROR(VLOOKUP(B348,#REF!,3,FALSE),0)</f>
        <v>0</v>
      </c>
      <c r="E348" s="18">
        <f t="shared" si="16"/>
        <v>0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0</v>
      </c>
      <c r="S348" s="20">
        <v>0</v>
      </c>
      <c r="T348" s="21" t="s">
        <v>35</v>
      </c>
      <c r="U348" s="19">
        <v>47500</v>
      </c>
      <c r="V348" s="17" t="s">
        <v>35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>
      <c r="A349" s="13" t="str">
        <f t="shared" si="15"/>
        <v>FCST</v>
      </c>
      <c r="B349" s="14" t="s">
        <v>131</v>
      </c>
      <c r="C349" s="15" t="s">
        <v>77</v>
      </c>
      <c r="D349" s="16">
        <f>IFERROR(VLOOKUP(B349,#REF!,3,FALSE),0)</f>
        <v>0</v>
      </c>
      <c r="E349" s="18" t="str">
        <f t="shared" si="16"/>
        <v>前八週無拉料</v>
      </c>
      <c r="F349" s="16" t="str">
        <f>IFERROR(VLOOKUP(B349,#REF!,6,FALSE),"")</f>
        <v/>
      </c>
      <c r="G349" s="17">
        <v>100000</v>
      </c>
      <c r="H349" s="17">
        <v>0</v>
      </c>
      <c r="I349" s="17" t="str">
        <f>IFERROR(VLOOKUP(B349,#REF!,9,FALSE),"")</f>
        <v/>
      </c>
      <c r="J349" s="17">
        <v>390000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0</v>
      </c>
      <c r="Q349" s="17">
        <v>390000</v>
      </c>
      <c r="R349" s="19">
        <v>490000</v>
      </c>
      <c r="S349" s="20" t="s">
        <v>35</v>
      </c>
      <c r="T349" s="21">
        <v>13</v>
      </c>
      <c r="U349" s="19">
        <v>0</v>
      </c>
      <c r="V349" s="17">
        <v>37791</v>
      </c>
      <c r="W349" s="22" t="s">
        <v>73</v>
      </c>
      <c r="X349" s="23" t="str">
        <f t="shared" si="17"/>
        <v>F</v>
      </c>
      <c r="Y349" s="17">
        <v>0</v>
      </c>
      <c r="Z349" s="17">
        <v>170000</v>
      </c>
      <c r="AA349" s="17">
        <v>170117</v>
      </c>
      <c r="AB349" s="17">
        <v>150000</v>
      </c>
      <c r="AC349" s="15" t="s">
        <v>37</v>
      </c>
    </row>
    <row r="350" spans="1:29">
      <c r="A350" s="13" t="str">
        <f t="shared" si="15"/>
        <v>FCST</v>
      </c>
      <c r="B350" s="14" t="s">
        <v>296</v>
      </c>
      <c r="C350" s="15" t="s">
        <v>77</v>
      </c>
      <c r="D350" s="16">
        <f>IFERROR(VLOOKUP(B350,#REF!,3,FALSE),0)</f>
        <v>0</v>
      </c>
      <c r="E350" s="18" t="str">
        <f t="shared" si="16"/>
        <v>前八週無拉料</v>
      </c>
      <c r="F350" s="16" t="str">
        <f>IFERROR(VLOOKUP(B350,#REF!,6,FALSE),"")</f>
        <v/>
      </c>
      <c r="G350" s="17">
        <v>585000</v>
      </c>
      <c r="H350" s="17">
        <v>585000</v>
      </c>
      <c r="I350" s="17" t="str">
        <f>IFERROR(VLOOKUP(B350,#REF!,9,FALSE),"")</f>
        <v/>
      </c>
      <c r="J350" s="17">
        <v>615000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210000</v>
      </c>
      <c r="Q350" s="17">
        <v>405000</v>
      </c>
      <c r="R350" s="19">
        <v>1200000</v>
      </c>
      <c r="S350" s="20" t="s">
        <v>35</v>
      </c>
      <c r="T350" s="21">
        <v>18.399999999999999</v>
      </c>
      <c r="U350" s="19">
        <v>0</v>
      </c>
      <c r="V350" s="17">
        <v>65112</v>
      </c>
      <c r="W350" s="22" t="s">
        <v>73</v>
      </c>
      <c r="X350" s="23" t="str">
        <f t="shared" si="17"/>
        <v>F</v>
      </c>
      <c r="Y350" s="17">
        <v>0</v>
      </c>
      <c r="Z350" s="17">
        <v>151069</v>
      </c>
      <c r="AA350" s="17">
        <v>434939</v>
      </c>
      <c r="AB350" s="17">
        <v>414338</v>
      </c>
      <c r="AC350" s="15" t="s">
        <v>37</v>
      </c>
    </row>
    <row r="351" spans="1:29">
      <c r="A351" s="13" t="str">
        <f t="shared" si="15"/>
        <v>Normal</v>
      </c>
      <c r="B351" s="14" t="s">
        <v>297</v>
      </c>
      <c r="C351" s="15" t="s">
        <v>298</v>
      </c>
      <c r="D351" s="16">
        <f>IFERROR(VLOOKUP(B351,#REF!,3,FALSE),0)</f>
        <v>0</v>
      </c>
      <c r="E351" s="18">
        <f t="shared" si="16"/>
        <v>2.2999999999999998</v>
      </c>
      <c r="F351" s="16" t="str">
        <f>IFERROR(VLOOKUP(B351,#REF!,6,FALSE),"")</f>
        <v/>
      </c>
      <c r="G351" s="17">
        <v>27500</v>
      </c>
      <c r="H351" s="17">
        <v>27500</v>
      </c>
      <c r="I351" s="17" t="str">
        <f>IFERROR(VLOOKUP(B351,#REF!,9,FALSE),"")</f>
        <v/>
      </c>
      <c r="J351" s="17">
        <v>10009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10009</v>
      </c>
      <c r="Q351" s="17">
        <v>0</v>
      </c>
      <c r="R351" s="19">
        <v>37509</v>
      </c>
      <c r="S351" s="20">
        <v>8.6</v>
      </c>
      <c r="T351" s="21" t="s">
        <v>35</v>
      </c>
      <c r="U351" s="19">
        <v>4371</v>
      </c>
      <c r="V351" s="17" t="s">
        <v>35</v>
      </c>
      <c r="W351" s="22" t="s">
        <v>36</v>
      </c>
      <c r="X351" s="23" t="str">
        <f t="shared" si="17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37</v>
      </c>
    </row>
    <row r="352" spans="1:29">
      <c r="A352" s="13" t="str">
        <f t="shared" si="15"/>
        <v>FCST</v>
      </c>
      <c r="B352" s="14" t="s">
        <v>299</v>
      </c>
      <c r="C352" s="15" t="s">
        <v>133</v>
      </c>
      <c r="D352" s="16">
        <f>IFERROR(VLOOKUP(B352,#REF!,3,FALSE),0)</f>
        <v>0</v>
      </c>
      <c r="E352" s="18" t="str">
        <f t="shared" si="16"/>
        <v>前八週無拉料</v>
      </c>
      <c r="F352" s="16" t="str">
        <f>IFERROR(VLOOKUP(B352,#REF!,6,FALSE),"")</f>
        <v/>
      </c>
      <c r="G352" s="17">
        <v>10560</v>
      </c>
      <c r="H352" s="17">
        <v>0</v>
      </c>
      <c r="I352" s="17" t="str">
        <f>IFERROR(VLOOKUP(B352,#REF!,9,FALSE),"")</f>
        <v/>
      </c>
      <c r="J352" s="17">
        <v>1040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0</v>
      </c>
      <c r="Q352" s="17">
        <v>1040</v>
      </c>
      <c r="R352" s="19">
        <v>11600</v>
      </c>
      <c r="S352" s="20" t="s">
        <v>35</v>
      </c>
      <c r="T352" s="21">
        <v>8.1999999999999993</v>
      </c>
      <c r="U352" s="19">
        <v>0</v>
      </c>
      <c r="V352" s="17">
        <v>1415</v>
      </c>
      <c r="W352" s="22" t="s">
        <v>73</v>
      </c>
      <c r="X352" s="23" t="str">
        <f t="shared" si="17"/>
        <v>F</v>
      </c>
      <c r="Y352" s="17">
        <v>3460</v>
      </c>
      <c r="Z352" s="17">
        <v>6190</v>
      </c>
      <c r="AA352" s="17">
        <v>6542</v>
      </c>
      <c r="AB352" s="17">
        <v>3313</v>
      </c>
      <c r="AC352" s="15" t="s">
        <v>37</v>
      </c>
    </row>
    <row r="353" spans="1:29">
      <c r="A353" s="13" t="str">
        <f t="shared" si="15"/>
        <v>Normal</v>
      </c>
      <c r="B353" s="14" t="s">
        <v>132</v>
      </c>
      <c r="C353" s="15" t="s">
        <v>133</v>
      </c>
      <c r="D353" s="16">
        <f>IFERROR(VLOOKUP(B353,#REF!,3,FALSE),0)</f>
        <v>0</v>
      </c>
      <c r="E353" s="18">
        <f t="shared" si="16"/>
        <v>0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0</v>
      </c>
      <c r="R353" s="19">
        <v>0</v>
      </c>
      <c r="S353" s="20">
        <v>0</v>
      </c>
      <c r="T353" s="21" t="s">
        <v>35</v>
      </c>
      <c r="U353" s="19">
        <v>2113</v>
      </c>
      <c r="V353" s="17" t="s">
        <v>35</v>
      </c>
      <c r="W353" s="22" t="s">
        <v>36</v>
      </c>
      <c r="X353" s="23" t="str">
        <f t="shared" si="17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37</v>
      </c>
    </row>
    <row r="354" spans="1:29">
      <c r="A354" s="13" t="str">
        <f t="shared" si="15"/>
        <v>FCST</v>
      </c>
      <c r="B354" s="14" t="s">
        <v>132</v>
      </c>
      <c r="C354" s="15" t="s">
        <v>133</v>
      </c>
      <c r="D354" s="16">
        <f>IFERROR(VLOOKUP(B354,#REF!,3,FALSE),0)</f>
        <v>0</v>
      </c>
      <c r="E354" s="18" t="str">
        <f t="shared" si="16"/>
        <v>前八週無拉料</v>
      </c>
      <c r="F354" s="16" t="str">
        <f>IFERROR(VLOOKUP(B354,#REF!,6,FALSE),"")</f>
        <v/>
      </c>
      <c r="G354" s="17">
        <v>214500</v>
      </c>
      <c r="H354" s="17">
        <v>148200</v>
      </c>
      <c r="I354" s="17" t="str">
        <f>IFERROR(VLOOKUP(B354,#REF!,9,FALSE),"")</f>
        <v/>
      </c>
      <c r="J354" s="17">
        <v>60900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5000</v>
      </c>
      <c r="Q354" s="17">
        <v>55900</v>
      </c>
      <c r="R354" s="19">
        <v>275400</v>
      </c>
      <c r="S354" s="20" t="s">
        <v>35</v>
      </c>
      <c r="T354" s="21">
        <v>33.200000000000003</v>
      </c>
      <c r="U354" s="19">
        <v>0</v>
      </c>
      <c r="V354" s="17">
        <v>8303</v>
      </c>
      <c r="W354" s="22" t="s">
        <v>73</v>
      </c>
      <c r="X354" s="23" t="str">
        <f t="shared" si="17"/>
        <v>F</v>
      </c>
      <c r="Y354" s="17">
        <v>33152</v>
      </c>
      <c r="Z354" s="17">
        <v>32204</v>
      </c>
      <c r="AA354" s="17">
        <v>42526</v>
      </c>
      <c r="AB354" s="17">
        <v>6630</v>
      </c>
      <c r="AC354" s="15" t="s">
        <v>37</v>
      </c>
    </row>
    <row r="355" spans="1:29">
      <c r="A355" s="13" t="str">
        <f t="shared" si="15"/>
        <v>OverStock</v>
      </c>
      <c r="B355" s="14" t="s">
        <v>300</v>
      </c>
      <c r="C355" s="15" t="s">
        <v>133</v>
      </c>
      <c r="D355" s="16">
        <f>IFERROR(VLOOKUP(B355,#REF!,3,FALSE),0)</f>
        <v>0</v>
      </c>
      <c r="E355" s="18">
        <f t="shared" si="16"/>
        <v>30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45000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45000</v>
      </c>
      <c r="Q355" s="17">
        <v>0</v>
      </c>
      <c r="R355" s="19">
        <v>45000</v>
      </c>
      <c r="S355" s="20">
        <v>30</v>
      </c>
      <c r="T355" s="21">
        <v>29.7</v>
      </c>
      <c r="U355" s="19">
        <v>1500</v>
      </c>
      <c r="V355" s="17">
        <v>1516</v>
      </c>
      <c r="W355" s="22">
        <v>1</v>
      </c>
      <c r="X355" s="23">
        <f t="shared" si="17"/>
        <v>100</v>
      </c>
      <c r="Y355" s="17">
        <v>43</v>
      </c>
      <c r="Z355" s="17">
        <v>0</v>
      </c>
      <c r="AA355" s="17">
        <v>18480</v>
      </c>
      <c r="AB355" s="17">
        <v>13920</v>
      </c>
      <c r="AC355" s="15" t="s">
        <v>37</v>
      </c>
    </row>
    <row r="356" spans="1:29">
      <c r="A356" s="13" t="str">
        <f t="shared" si="15"/>
        <v>Normal</v>
      </c>
      <c r="B356" s="14" t="s">
        <v>301</v>
      </c>
      <c r="C356" s="15" t="s">
        <v>133</v>
      </c>
      <c r="D356" s="16">
        <f>IFERROR(VLOOKUP(B356,#REF!,3,FALSE),0)</f>
        <v>0</v>
      </c>
      <c r="E356" s="18">
        <f t="shared" si="16"/>
        <v>4.9000000000000004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42000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42000</v>
      </c>
      <c r="Q356" s="17">
        <v>0</v>
      </c>
      <c r="R356" s="19">
        <v>42000</v>
      </c>
      <c r="S356" s="20">
        <v>4.9000000000000004</v>
      </c>
      <c r="T356" s="21">
        <v>9</v>
      </c>
      <c r="U356" s="19">
        <v>8625</v>
      </c>
      <c r="V356" s="17">
        <v>4650</v>
      </c>
      <c r="W356" s="22">
        <v>0.5</v>
      </c>
      <c r="X356" s="23">
        <f t="shared" si="17"/>
        <v>100</v>
      </c>
      <c r="Y356" s="17">
        <v>20478</v>
      </c>
      <c r="Z356" s="17">
        <v>21374</v>
      </c>
      <c r="AA356" s="17">
        <v>6149</v>
      </c>
      <c r="AB356" s="17">
        <v>0</v>
      </c>
      <c r="AC356" s="15" t="s">
        <v>37</v>
      </c>
    </row>
    <row r="357" spans="1:29">
      <c r="A357" s="13" t="str">
        <f t="shared" si="15"/>
        <v>Normal</v>
      </c>
      <c r="B357" s="14" t="s">
        <v>302</v>
      </c>
      <c r="C357" s="15" t="s">
        <v>133</v>
      </c>
      <c r="D357" s="16">
        <f>IFERROR(VLOOKUP(B357,#REF!,3,FALSE),0)</f>
        <v>0</v>
      </c>
      <c r="E357" s="18">
        <f t="shared" si="16"/>
        <v>8.8000000000000007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69000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69000</v>
      </c>
      <c r="Q357" s="17">
        <v>0</v>
      </c>
      <c r="R357" s="19">
        <v>69000</v>
      </c>
      <c r="S357" s="20">
        <v>8.8000000000000007</v>
      </c>
      <c r="T357" s="21">
        <v>14.8</v>
      </c>
      <c r="U357" s="19">
        <v>7875</v>
      </c>
      <c r="V357" s="17">
        <v>4658</v>
      </c>
      <c r="W357" s="22">
        <v>0.6</v>
      </c>
      <c r="X357" s="23">
        <f t="shared" si="17"/>
        <v>100</v>
      </c>
      <c r="Y357" s="17">
        <v>20548</v>
      </c>
      <c r="Z357" s="17">
        <v>21374</v>
      </c>
      <c r="AA357" s="17">
        <v>6149</v>
      </c>
      <c r="AB357" s="17">
        <v>0</v>
      </c>
      <c r="AC357" s="15" t="s">
        <v>37</v>
      </c>
    </row>
    <row r="358" spans="1:29">
      <c r="A358" s="13" t="str">
        <f t="shared" si="15"/>
        <v>Normal</v>
      </c>
      <c r="B358" s="14" t="s">
        <v>303</v>
      </c>
      <c r="C358" s="15" t="s">
        <v>133</v>
      </c>
      <c r="D358" s="16">
        <f>IFERROR(VLOOKUP(B358,#REF!,3,FALSE),0)</f>
        <v>0</v>
      </c>
      <c r="E358" s="18">
        <f t="shared" si="16"/>
        <v>5.3</v>
      </c>
      <c r="F358" s="16" t="str">
        <f>IFERROR(VLOOKUP(B358,#REF!,6,FALSE),"")</f>
        <v/>
      </c>
      <c r="G358" s="17">
        <v>0</v>
      </c>
      <c r="H358" s="17">
        <v>0</v>
      </c>
      <c r="I358" s="17" t="str">
        <f>IFERROR(VLOOKUP(B358,#REF!,9,FALSE),"")</f>
        <v/>
      </c>
      <c r="J358" s="17">
        <v>6000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6000</v>
      </c>
      <c r="Q358" s="17">
        <v>0</v>
      </c>
      <c r="R358" s="19">
        <v>6000</v>
      </c>
      <c r="S358" s="20">
        <v>5.3</v>
      </c>
      <c r="T358" s="21">
        <v>9.6999999999999993</v>
      </c>
      <c r="U358" s="19">
        <v>1125</v>
      </c>
      <c r="V358" s="17">
        <v>620</v>
      </c>
      <c r="W358" s="22">
        <v>0.6</v>
      </c>
      <c r="X358" s="23">
        <f t="shared" si="17"/>
        <v>100</v>
      </c>
      <c r="Y358" s="17">
        <v>5578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>
      <c r="A359" s="13" t="str">
        <f t="shared" si="15"/>
        <v>OverStock</v>
      </c>
      <c r="B359" s="14" t="s">
        <v>304</v>
      </c>
      <c r="C359" s="15" t="s">
        <v>133</v>
      </c>
      <c r="D359" s="16">
        <f>IFERROR(VLOOKUP(B359,#REF!,3,FALSE),0)</f>
        <v>0</v>
      </c>
      <c r="E359" s="18">
        <f t="shared" si="16"/>
        <v>13.6</v>
      </c>
      <c r="F359" s="16" t="str">
        <f>IFERROR(VLOOKUP(B359,#REF!,6,FALSE),"")</f>
        <v/>
      </c>
      <c r="G359" s="17">
        <v>842400</v>
      </c>
      <c r="H359" s="17">
        <v>842400</v>
      </c>
      <c r="I359" s="17" t="str">
        <f>IFERROR(VLOOKUP(B359,#REF!,9,FALSE),"")</f>
        <v/>
      </c>
      <c r="J359" s="17">
        <v>317400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317400</v>
      </c>
      <c r="Q359" s="17">
        <v>0</v>
      </c>
      <c r="R359" s="19">
        <v>1159800</v>
      </c>
      <c r="S359" s="20">
        <v>49.6</v>
      </c>
      <c r="T359" s="21">
        <v>12.6</v>
      </c>
      <c r="U359" s="19">
        <v>23400</v>
      </c>
      <c r="V359" s="17">
        <v>92245</v>
      </c>
      <c r="W359" s="22">
        <v>3.9</v>
      </c>
      <c r="X359" s="23">
        <f t="shared" si="17"/>
        <v>150</v>
      </c>
      <c r="Y359" s="17">
        <v>0</v>
      </c>
      <c r="Z359" s="17">
        <v>610204</v>
      </c>
      <c r="AA359" s="17">
        <v>420000</v>
      </c>
      <c r="AB359" s="17">
        <v>140000</v>
      </c>
      <c r="AC359" s="15" t="s">
        <v>37</v>
      </c>
    </row>
    <row r="360" spans="1:29">
      <c r="A360" s="13" t="str">
        <f t="shared" si="15"/>
        <v>ZeroZero</v>
      </c>
      <c r="B360" s="14" t="s">
        <v>305</v>
      </c>
      <c r="C360" s="15" t="s">
        <v>133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4059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4059</v>
      </c>
      <c r="Q360" s="17">
        <v>0</v>
      </c>
      <c r="R360" s="19">
        <v>4059</v>
      </c>
      <c r="S360" s="20" t="s">
        <v>35</v>
      </c>
      <c r="T360" s="21" t="s">
        <v>35</v>
      </c>
      <c r="U360" s="19">
        <v>0</v>
      </c>
      <c r="V360" s="17" t="s">
        <v>35</v>
      </c>
      <c r="W360" s="22" t="s">
        <v>36</v>
      </c>
      <c r="X360" s="23" t="str">
        <f t="shared" si="17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37</v>
      </c>
    </row>
    <row r="361" spans="1:29">
      <c r="A361" s="13" t="str">
        <f t="shared" si="15"/>
        <v>ZeroZero</v>
      </c>
      <c r="B361" s="14" t="s">
        <v>306</v>
      </c>
      <c r="C361" s="15" t="s">
        <v>133</v>
      </c>
      <c r="D361" s="16">
        <f>IFERROR(VLOOKUP(B361,#REF!,3,FALSE),0)</f>
        <v>0</v>
      </c>
      <c r="E361" s="18" t="str">
        <f t="shared" si="16"/>
        <v>前八週無拉料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1596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1596</v>
      </c>
      <c r="Q361" s="17">
        <v>0</v>
      </c>
      <c r="R361" s="19">
        <v>1596</v>
      </c>
      <c r="S361" s="20" t="s">
        <v>35</v>
      </c>
      <c r="T361" s="21" t="s">
        <v>35</v>
      </c>
      <c r="U361" s="19">
        <v>0</v>
      </c>
      <c r="V361" s="17" t="s">
        <v>35</v>
      </c>
      <c r="W361" s="22" t="s">
        <v>36</v>
      </c>
      <c r="X361" s="23" t="str">
        <f t="shared" si="17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2017-03-14T11:21:26Z</dcterms:modified>
</cp:coreProperties>
</file>