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251" i="1"/>
  <c r="A251"/>
  <c r="N251" l="1"/>
  <c r="I251"/>
  <c r="F251"/>
  <c r="D251" l="1"/>
  <c r="X251" l="1"/>
  <c r="K251"/>
  <c r="L251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59"/>
  <c r="N559"/>
  <c r="L559"/>
  <c r="K559"/>
  <c r="I559"/>
  <c r="F559"/>
  <c r="E559"/>
  <c r="D559"/>
  <c r="A559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488"/>
  <c r="N488"/>
  <c r="L488"/>
  <c r="K488"/>
  <c r="I488"/>
  <c r="F488"/>
  <c r="E488"/>
  <c r="D488"/>
  <c r="A488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272"/>
  <c r="N272"/>
  <c r="L272"/>
  <c r="K272"/>
  <c r="I272"/>
  <c r="F272"/>
  <c r="E272"/>
  <c r="D272"/>
  <c r="A272"/>
  <c r="X474"/>
  <c r="N474"/>
  <c r="L474"/>
  <c r="K474"/>
  <c r="I474"/>
  <c r="F474"/>
  <c r="E474"/>
  <c r="D474"/>
  <c r="A474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473"/>
  <c r="N473"/>
  <c r="L473"/>
  <c r="K473"/>
  <c r="I473"/>
  <c r="F473"/>
  <c r="E473"/>
  <c r="D473"/>
  <c r="A473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4"/>
  <c r="N4"/>
  <c r="L4"/>
  <c r="K4"/>
  <c r="I4"/>
  <c r="F4"/>
  <c r="E4"/>
  <c r="D4"/>
  <c r="A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449"/>
  <c r="N449"/>
  <c r="L449"/>
  <c r="K449"/>
  <c r="I449"/>
  <c r="F449"/>
  <c r="E449"/>
  <c r="D449"/>
  <c r="A449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5"/>
  <c r="N435"/>
  <c r="L435"/>
  <c r="K435"/>
  <c r="I435"/>
  <c r="F435"/>
  <c r="E435"/>
  <c r="D435"/>
  <c r="A435"/>
  <c r="X436"/>
  <c r="N436"/>
  <c r="L436"/>
  <c r="K436"/>
  <c r="I436"/>
  <c r="F436"/>
  <c r="E436"/>
  <c r="D436"/>
  <c r="A436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0"/>
  <c r="N410"/>
  <c r="L410"/>
  <c r="K410"/>
  <c r="I410"/>
  <c r="F410"/>
  <c r="E410"/>
  <c r="D410"/>
  <c r="A410"/>
  <c r="X411"/>
  <c r="N411"/>
  <c r="L411"/>
  <c r="K411"/>
  <c r="I411"/>
  <c r="F411"/>
  <c r="E411"/>
  <c r="D411"/>
  <c r="A411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305"/>
  <c r="N305"/>
  <c r="L305"/>
  <c r="K305"/>
  <c r="I305"/>
  <c r="F305"/>
  <c r="E305"/>
  <c r="D305"/>
  <c r="A305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56"/>
  <c r="N256"/>
  <c r="L256"/>
  <c r="K256"/>
  <c r="I256"/>
  <c r="F256"/>
  <c r="E256"/>
  <c r="D256"/>
  <c r="A256"/>
  <c r="X304"/>
  <c r="N304"/>
  <c r="L304"/>
  <c r="K304"/>
  <c r="I304"/>
  <c r="F304"/>
  <c r="E304"/>
  <c r="D304"/>
  <c r="A304"/>
  <c r="X252"/>
  <c r="N252"/>
  <c r="L252"/>
  <c r="K252"/>
  <c r="I252"/>
  <c r="F252"/>
  <c r="E252"/>
  <c r="D252"/>
  <c r="A252"/>
</calcChain>
</file>

<file path=xl/sharedStrings.xml><?xml version="1.0" encoding="utf-8"?>
<sst xmlns="http://schemas.openxmlformats.org/spreadsheetml/2006/main" count="2977" uniqueCount="694">
  <si>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</si>
  <si>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</si>
  <si>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</si>
  <si>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</si>
  <si>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</si>
  <si>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</si>
  <si>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</si>
  <si>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</si>
  <si>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</si>
  <si>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</si>
  <si>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</si>
  <si>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</si>
  <si>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</si>
  <si>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</si>
  <si>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</si>
  <si>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</si>
  <si>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</si>
  <si>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</si>
  <si>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</si>
  <si>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</si>
  <si>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</si>
  <si>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</si>
  <si>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</si>
  <si>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</si>
  <si>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</si>
  <si>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</si>
  <si>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</si>
  <si>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</si>
  <si>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</si>
  <si>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</si>
  <si>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</si>
  <si>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</si>
  <si>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2016/10/17 23:18</t>
  </si>
  <si>
    <t>CM3204A3OG</t>
  </si>
  <si>
    <t>CAPELLA</t>
  </si>
  <si>
    <t/>
  </si>
  <si>
    <t>E</t>
  </si>
  <si>
    <t>1449</t>
  </si>
  <si>
    <t>CM32181A3OP</t>
  </si>
  <si>
    <t>CM3406DS-LF-Z</t>
  </si>
  <si>
    <t>MPS</t>
  </si>
  <si>
    <t>CSR8811A12-IQQD-R</t>
  </si>
  <si>
    <t>CSR</t>
  </si>
  <si>
    <t>F</t>
  </si>
  <si>
    <t>D2516EC4BXGGB</t>
  </si>
  <si>
    <t>KINGSTON</t>
  </si>
  <si>
    <t>D5128EETBPGGBU</t>
  </si>
  <si>
    <t>EMMC08G-M325-B52</t>
  </si>
  <si>
    <t>EMMC08G-M325-X01U</t>
  </si>
  <si>
    <t>EMMC08G-S100-A06U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</si>
  <si>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</si>
  <si>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</si>
  <si>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</si>
  <si>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</si>
  <si>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</si>
  <si>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</si>
  <si>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KVR16S11S6/2</t>
  </si>
  <si>
    <t>MP111DS-LF-Z</t>
  </si>
  <si>
    <t>MP1463GD-Z</t>
  </si>
  <si>
    <t>MP1469GJ-Z</t>
  </si>
  <si>
    <t>MP1470GJ-Z</t>
  </si>
  <si>
    <t>MP1470HGJ-Z</t>
  </si>
  <si>
    <t>MP1471AGJ-Z</t>
  </si>
  <si>
    <t>MP1471GJ-Z</t>
  </si>
  <si>
    <t>MP1472GJ-C501-Z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</si>
  <si>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</si>
  <si>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</si>
  <si>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</si>
  <si>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</si>
  <si>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</si>
  <si>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</si>
  <si>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</si>
  <si>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</si>
  <si>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MP1494SGJ-Z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</si>
  <si>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</si>
  <si>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</si>
  <si>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</si>
  <si>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</si>
  <si>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</si>
  <si>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</si>
  <si>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</si>
  <si>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</si>
  <si>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</si>
  <si>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MP1567DK-LF-Z</t>
  </si>
  <si>
    <t>MP1601GTF-Z</t>
  </si>
  <si>
    <t>MP1605GTF-Z</t>
  </si>
  <si>
    <t>MP1652GTF-Z</t>
  </si>
  <si>
    <t>MP1653GTF-Z</t>
  </si>
  <si>
    <t>MP20045DQ-LF-Z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</si>
  <si>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</si>
  <si>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</si>
  <si>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</si>
  <si>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</si>
  <si>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</si>
  <si>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</si>
  <si>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</si>
  <si>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</si>
  <si>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</si>
  <si>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</si>
  <si>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</si>
  <si>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</si>
  <si>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</si>
  <si>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</si>
  <si>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MP2148GQD-Z</t>
  </si>
  <si>
    <t>MP2159AGJ-Z</t>
  </si>
  <si>
    <t>MP2159GJ-Z</t>
  </si>
  <si>
    <t>MP2161GJ-C499-Z</t>
  </si>
  <si>
    <t>MP2161GJ-Z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</si>
  <si>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</si>
  <si>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</si>
  <si>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</si>
  <si>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</si>
  <si>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</si>
  <si>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</si>
  <si>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</si>
  <si>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</si>
  <si>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MP2313GJ-Z</t>
  </si>
  <si>
    <t>MP2314GJ-C717-Z</t>
  </si>
  <si>
    <t>MP2325GJ-Z</t>
  </si>
  <si>
    <t>MP2334DD-LF-Z</t>
  </si>
  <si>
    <t>MP24833GN-Z</t>
  </si>
  <si>
    <t>MP2623GR-Z</t>
  </si>
  <si>
    <t>MP28163GQ-Z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</si>
  <si>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</si>
  <si>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</si>
  <si>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</si>
  <si>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</si>
  <si>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</si>
  <si>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</si>
  <si>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</si>
  <si>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</si>
  <si>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</si>
  <si>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</si>
  <si>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</si>
  <si>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</si>
  <si>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</si>
  <si>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</si>
  <si>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</si>
  <si>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</si>
  <si>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MP3202DG-LF-Z</t>
  </si>
  <si>
    <t>MP3212DQ-LF-Z</t>
  </si>
  <si>
    <t>MP3213DH-LF-Z</t>
  </si>
  <si>
    <t>MP3216DJ-LF-Z</t>
  </si>
  <si>
    <t>MP3388DR-C414-LF-Z</t>
  </si>
  <si>
    <t>MP3422GG-Z</t>
  </si>
  <si>
    <t>MP4462DQ-LF-Z</t>
  </si>
  <si>
    <t>MP4470GL-Z</t>
  </si>
  <si>
    <t>MP4560DN-LF-Z</t>
  </si>
  <si>
    <t>MP5016GQH-Z</t>
  </si>
  <si>
    <t>MP5022AGQV-Z</t>
  </si>
  <si>
    <t>MP5077GG-Z</t>
  </si>
  <si>
    <t>MP5921GV-Z</t>
  </si>
  <si>
    <t>MP6002DN-LF-Z</t>
  </si>
  <si>
    <t>MP6231DH-LF-Z</t>
  </si>
  <si>
    <t>MP62550DJ-LF-Z</t>
  </si>
  <si>
    <t>MP6400DJ-33-LF-Z</t>
  </si>
  <si>
    <t>MP86905GR-N-Z</t>
  </si>
  <si>
    <t>MP86934GLT-N-Z</t>
  </si>
  <si>
    <t>MP86945-AGVT-N-Z</t>
  </si>
  <si>
    <t>MP8759GD-Z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</si>
  <si>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</si>
  <si>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</si>
  <si>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</si>
  <si>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</si>
  <si>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</si>
  <si>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</si>
  <si>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</si>
  <si>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</si>
  <si>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</si>
  <si>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</si>
  <si>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</si>
  <si>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</si>
  <si>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</si>
  <si>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</si>
  <si>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MPM3830GQV-Z</t>
  </si>
  <si>
    <t>MPQ4423GQ-AEC1-Z</t>
  </si>
  <si>
    <t>MPQ4569GQ-Z</t>
  </si>
  <si>
    <t>MPQ8623GD-Z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</si>
  <si>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</si>
  <si>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</si>
  <si>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</si>
  <si>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</si>
  <si>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</si>
  <si>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</si>
  <si>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</si>
  <si>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</si>
  <si>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</si>
  <si>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</si>
  <si>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</si>
  <si>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</si>
  <si>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MPQ8634AGLE-Z</t>
  </si>
  <si>
    <t>MPQ8634BGLE-Z</t>
  </si>
  <si>
    <t>MPQ86905GR-Z</t>
  </si>
  <si>
    <t>NB634EL-C285-LF-Z</t>
  </si>
  <si>
    <t>NB650AGL-Z</t>
  </si>
  <si>
    <t>NB671GQ-C604-Z</t>
  </si>
  <si>
    <t>NB671GQ-Z</t>
  </si>
  <si>
    <t>NB675GL-C604-Z</t>
  </si>
  <si>
    <t>NB681AGD-Z</t>
  </si>
  <si>
    <t>NB685AGQ-Z</t>
  </si>
  <si>
    <t>SDC10/8GB</t>
  </si>
  <si>
    <t>SDC10G2/8GB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</si>
  <si>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</si>
  <si>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</si>
  <si>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</si>
  <si>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</si>
  <si>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</si>
  <si>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</si>
  <si>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</si>
  <si>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200458-PG14</t>
  </si>
  <si>
    <t>201345-PG14</t>
  </si>
  <si>
    <t>201410-MC03</t>
  </si>
  <si>
    <t>201494-MC03</t>
  </si>
  <si>
    <t>AS44CE377CAEFR2</t>
  </si>
  <si>
    <t>ALI</t>
  </si>
  <si>
    <t>BC417143B-GIQN-E4</t>
  </si>
  <si>
    <t>CSR8510A10-ICXR-R</t>
  </si>
  <si>
    <t>CSR8811A12-ICXR-R</t>
  </si>
  <si>
    <t>CSRB5342A11-IQQU-R</t>
  </si>
  <si>
    <t>DK-CSR1010-10169-1A</t>
  </si>
  <si>
    <t>GSD4E-9333-TR</t>
  </si>
  <si>
    <t>0262201HWAW60D488</t>
  </si>
  <si>
    <t>EVERLIGHT</t>
  </si>
  <si>
    <t>0262201HWAW70D533LB</t>
  </si>
  <si>
    <t>0262201HWAW70D533LB/RB</t>
  </si>
  <si>
    <t>0262201HWAW70D533RB</t>
  </si>
  <si>
    <t>12-22/BHR6C-A01/2C</t>
  </si>
  <si>
    <t>16-213/R6C-AQ2R2B/3T</t>
  </si>
  <si>
    <t>19-213A/T1D-CP2Q2HY/3T(FTK)</t>
  </si>
  <si>
    <t>19-223/S2T1D-C30/2T(WSN)</t>
  </si>
  <si>
    <t>209-3SURSUBW/S530-A3-A6/R2</t>
  </si>
  <si>
    <t>3F48-01J02</t>
  </si>
  <si>
    <t>RIYUE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</si>
  <si>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</si>
  <si>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</si>
  <si>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</si>
  <si>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</si>
  <si>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</si>
  <si>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</si>
  <si>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</si>
  <si>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</si>
  <si>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</si>
  <si>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</si>
  <si>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AO3402</t>
  </si>
  <si>
    <t>AO3404</t>
  </si>
  <si>
    <t>AO3404A</t>
  </si>
  <si>
    <t>AO3406</t>
  </si>
  <si>
    <t>AO3406L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</si>
  <si>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</si>
  <si>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</si>
  <si>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</si>
  <si>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</si>
  <si>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</si>
  <si>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</si>
  <si>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</si>
  <si>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</si>
  <si>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AO3415AL</t>
  </si>
  <si>
    <t>AO3415L</t>
  </si>
  <si>
    <t>AO3416</t>
  </si>
  <si>
    <t>AO3416L</t>
  </si>
  <si>
    <t>AO3418</t>
  </si>
  <si>
    <t>AO3419</t>
  </si>
  <si>
    <t>AO3419L</t>
  </si>
  <si>
    <t>AO3420L</t>
  </si>
  <si>
    <t>AO3423</t>
  </si>
  <si>
    <t>AO3434A</t>
  </si>
  <si>
    <t>AO3442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</si>
  <si>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</si>
  <si>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</si>
  <si>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</si>
  <si>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</si>
  <si>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</si>
  <si>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</si>
  <si>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</si>
  <si>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</si>
  <si>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</si>
  <si>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</si>
  <si>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</si>
  <si>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</si>
  <si>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</si>
  <si>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</si>
  <si>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AO4449</t>
  </si>
  <si>
    <t>AO4453</t>
  </si>
  <si>
    <t>AO4484</t>
  </si>
  <si>
    <t>AO4484L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</si>
  <si>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</si>
  <si>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</si>
  <si>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</si>
  <si>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</si>
  <si>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</si>
  <si>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</si>
  <si>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</si>
  <si>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</si>
  <si>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</si>
  <si>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</si>
  <si>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</si>
  <si>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</si>
  <si>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</si>
  <si>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</si>
  <si>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</si>
  <si>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</si>
  <si>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</si>
  <si>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</si>
  <si>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</si>
  <si>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</si>
  <si>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AO6401AL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</si>
  <si>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</si>
  <si>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</si>
  <si>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</si>
  <si>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</si>
  <si>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</si>
  <si>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</si>
  <si>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</si>
  <si>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</si>
  <si>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</si>
  <si>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</si>
  <si>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</si>
  <si>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AO6801E</t>
  </si>
  <si>
    <t>AO7405</t>
  </si>
  <si>
    <t>AO7413</t>
  </si>
  <si>
    <t>AO7414</t>
  </si>
  <si>
    <t>AO7800</t>
  </si>
  <si>
    <t>AO9926B</t>
  </si>
  <si>
    <t>AOB2500L</t>
  </si>
  <si>
    <t>AOD2910</t>
  </si>
  <si>
    <t>AOD4132</t>
  </si>
  <si>
    <t>AOD413A</t>
  </si>
  <si>
    <t>AOD4158</t>
  </si>
  <si>
    <t>AOD417</t>
  </si>
  <si>
    <t>AOD4184A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</si>
  <si>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</si>
  <si>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</si>
  <si>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</si>
  <si>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</si>
  <si>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</si>
  <si>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</si>
  <si>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</si>
  <si>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</si>
  <si>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</si>
  <si>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</si>
  <si>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AOD518</t>
  </si>
  <si>
    <t>AOD528</t>
  </si>
  <si>
    <t>AOD558</t>
  </si>
  <si>
    <t>AOD607</t>
  </si>
  <si>
    <t>AOE6930</t>
  </si>
  <si>
    <t>AOE6932</t>
  </si>
  <si>
    <t>AOI206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</si>
  <si>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</si>
  <si>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</si>
  <si>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</si>
  <si>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</si>
  <si>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</si>
  <si>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</si>
  <si>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</si>
  <si>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</si>
  <si>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</si>
  <si>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</si>
  <si>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</si>
  <si>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</si>
  <si>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AON2812</t>
  </si>
  <si>
    <t>AON6242</t>
  </si>
  <si>
    <t>AON6244</t>
  </si>
  <si>
    <t>AON6246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</si>
  <si>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</si>
  <si>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</si>
  <si>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</si>
  <si>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</si>
  <si>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</si>
  <si>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</si>
  <si>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</si>
  <si>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</si>
  <si>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</si>
  <si>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</si>
  <si>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AON6403L</t>
  </si>
  <si>
    <t>AON6405L</t>
  </si>
  <si>
    <t>AON6414AL</t>
  </si>
  <si>
    <t>AON6444L</t>
  </si>
  <si>
    <t>AON6448</t>
  </si>
  <si>
    <t>AON6450</t>
  </si>
  <si>
    <t>AON6450L</t>
  </si>
  <si>
    <t>AON6454A</t>
  </si>
  <si>
    <t>AON6500</t>
  </si>
  <si>
    <t>AON6504</t>
  </si>
  <si>
    <t>AON6508</t>
  </si>
  <si>
    <t>AON6508_MSI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</si>
  <si>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</si>
  <si>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</si>
  <si>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</si>
  <si>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</si>
  <si>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</si>
  <si>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</si>
  <si>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</si>
  <si>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</si>
  <si>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</si>
  <si>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</si>
  <si>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</si>
  <si>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</si>
  <si>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AON6758</t>
  </si>
  <si>
    <t>AON6810</t>
  </si>
  <si>
    <t>AON6812</t>
  </si>
  <si>
    <t>AON6912L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</si>
  <si>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</si>
  <si>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</si>
  <si>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</si>
  <si>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</si>
  <si>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</si>
  <si>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</si>
  <si>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</si>
  <si>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</si>
  <si>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</si>
  <si>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</si>
  <si>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</si>
  <si>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</si>
  <si>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</si>
  <si>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</si>
  <si>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</si>
  <si>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</si>
  <si>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</si>
  <si>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</si>
  <si>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</si>
  <si>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</si>
  <si>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</si>
  <si>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</si>
  <si>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</si>
  <si>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</si>
  <si>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AON7524</t>
  </si>
  <si>
    <t>AON7534</t>
  </si>
  <si>
    <t>AON7548</t>
  </si>
  <si>
    <t>AON7702A</t>
  </si>
  <si>
    <t>AON7752</t>
  </si>
  <si>
    <t>AON7760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</si>
  <si>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</si>
  <si>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</si>
  <si>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</si>
  <si>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</si>
  <si>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</si>
  <si>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</si>
  <si>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</si>
  <si>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</si>
  <si>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</si>
  <si>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</si>
  <si>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</si>
  <si>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</si>
  <si>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</si>
  <si>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</si>
  <si>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</si>
  <si>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</si>
  <si>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</si>
  <si>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</si>
  <si>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</si>
  <si>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</si>
  <si>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</si>
  <si>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</si>
  <si>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</si>
  <si>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</si>
  <si>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</si>
  <si>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</si>
  <si>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</si>
  <si>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</si>
  <si>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</si>
  <si>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</si>
  <si>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AOZ8231ADI-03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</si>
  <si>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</si>
  <si>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</si>
  <si>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</si>
  <si>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</si>
  <si>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</si>
  <si>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</si>
  <si>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</si>
  <si>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</si>
  <si>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AOZ8808DI-05_2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</si>
  <si>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</si>
  <si>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</si>
  <si>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</si>
  <si>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</si>
  <si>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</si>
  <si>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</si>
  <si>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</si>
  <si>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</si>
  <si>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</si>
  <si>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</si>
  <si>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</si>
  <si>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</si>
  <si>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</si>
  <si>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</si>
  <si>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</si>
  <si>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</si>
  <si>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</si>
  <si>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</si>
  <si>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</si>
  <si>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</si>
  <si>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</si>
  <si>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</si>
  <si>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</si>
  <si>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</si>
  <si>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</si>
  <si>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</si>
  <si>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</si>
  <si>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</si>
  <si>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</si>
  <si>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</si>
  <si>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</si>
  <si>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</si>
  <si>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</si>
  <si>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LC03-6.TBT</t>
  </si>
  <si>
    <t>P195UT/0904/50-615T/A66AHF/HD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</si>
  <si>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</si>
  <si>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</si>
  <si>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</si>
  <si>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</si>
  <si>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</si>
  <si>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</si>
  <si>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</si>
  <si>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</si>
  <si>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</si>
  <si>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</si>
  <si>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</si>
  <si>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</si>
  <si>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</si>
  <si>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</si>
  <si>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</si>
  <si>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</si>
  <si>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</si>
  <si>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</si>
  <si>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</si>
  <si>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</si>
  <si>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</si>
  <si>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</si>
  <si>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</si>
  <si>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</si>
  <si>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</si>
  <si>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</si>
  <si>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</si>
  <si>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</si>
  <si>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</si>
  <si>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</si>
  <si>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</si>
  <si>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</si>
  <si>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</si>
  <si>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</si>
  <si>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</si>
  <si>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</si>
  <si>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</si>
  <si>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</si>
  <si>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</si>
  <si>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</si>
  <si>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</si>
  <si>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</si>
  <si>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</si>
  <si>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</si>
  <si>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RCLAMP3374N.TCT</t>
  </si>
  <si>
    <t>RCLAMP3654P.TCT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</si>
  <si>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</si>
  <si>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</si>
  <si>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</si>
  <si>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</si>
  <si>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</si>
  <si>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</si>
  <si>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</si>
  <si>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</si>
  <si>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</si>
  <si>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</si>
  <si>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</si>
  <si>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</si>
  <si>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</si>
  <si>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</si>
  <si>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</si>
  <si>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</si>
  <si>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</si>
  <si>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</si>
  <si>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</si>
  <si>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</si>
  <si>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</si>
  <si>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</si>
  <si>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</si>
  <si>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</si>
  <si>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</si>
  <si>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</si>
  <si>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</si>
  <si>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</si>
  <si>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</si>
  <si>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</si>
  <si>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</si>
  <si>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SC186ULTRT</t>
  </si>
  <si>
    <t>SC191AWLTRT</t>
  </si>
  <si>
    <t>SC21150BCSTRT</t>
  </si>
  <si>
    <t>SC2595STRT</t>
  </si>
  <si>
    <t>SC284AULTRC</t>
  </si>
  <si>
    <t>SC310ASKTRT</t>
  </si>
  <si>
    <t>SC338IMSTRT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</si>
  <si>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</si>
  <si>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</si>
  <si>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</si>
  <si>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</si>
  <si>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</si>
  <si>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</si>
  <si>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</si>
  <si>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</si>
  <si>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</si>
  <si>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</si>
  <si>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</si>
  <si>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</si>
  <si>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</si>
  <si>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</si>
  <si>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</si>
  <si>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</si>
  <si>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SC632UL.TRT</t>
  </si>
  <si>
    <t>SC632ULTRT</t>
  </si>
  <si>
    <t>SC705CSTRT</t>
  </si>
  <si>
    <t>SD05C.TCT</t>
  </si>
  <si>
    <t>SD12.TCT</t>
  </si>
  <si>
    <t>SD12C.TCT</t>
  </si>
  <si>
    <t>SDC36.TCT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</si>
  <si>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</si>
  <si>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</si>
  <si>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</si>
  <si>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</si>
  <si>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</si>
  <si>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</si>
  <si>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</si>
  <si>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</si>
  <si>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</si>
  <si>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</si>
  <si>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</si>
  <si>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</si>
  <si>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</si>
  <si>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</si>
  <si>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</si>
  <si>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</si>
  <si>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</si>
  <si>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</si>
  <si>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</si>
  <si>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</si>
  <si>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</si>
  <si>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</si>
  <si>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</si>
  <si>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</si>
  <si>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</si>
  <si>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</si>
  <si>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</si>
  <si>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</si>
  <si>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</si>
  <si>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</si>
  <si>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</si>
  <si>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</si>
  <si>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</si>
  <si>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</si>
  <si>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</si>
  <si>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</si>
  <si>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</si>
  <si>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</si>
  <si>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</si>
  <si>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</si>
  <si>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</si>
  <si>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</si>
  <si>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</si>
  <si>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</si>
  <si>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</si>
  <si>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</si>
  <si>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</si>
  <si>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</si>
  <si>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</si>
  <si>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</si>
  <si>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</si>
  <si>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</si>
  <si>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UP0108AMA3-33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</si>
  <si>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</si>
  <si>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</si>
  <si>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</si>
  <si>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</si>
  <si>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</si>
  <si>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</si>
  <si>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</si>
  <si>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</si>
  <si>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</si>
  <si>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</si>
  <si>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</si>
  <si>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</si>
  <si>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</si>
  <si>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</si>
  <si>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</si>
  <si>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</si>
  <si>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</si>
  <si>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</si>
  <si>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</si>
  <si>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</si>
  <si>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</si>
  <si>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</si>
  <si>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</si>
  <si>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</si>
  <si>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</si>
  <si>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</si>
  <si>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</si>
  <si>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AOZ8231ADI-05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</si>
</sst>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>
      <alignment vertical="center"/>
    </xf>
    <xf numFmtId="0" fontId="2" fillId="3" borderId="4" xfId="0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45" totalsRowShown="0" headerRowDxfId="30" dataDxfId="29">
  <autoFilter ref="A3:AC645"/>
  <sortState ref="A4:AN645">
    <sortCondition ref="C3:C645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5"/>
  <sheetViews>
    <sheetView tabSelected="1" zoomScale="70" zoomScaleNormal="70" workbookViewId="0">
      <pane xSplit="5" ySplit="3" topLeftCell="W61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1.36328125" style="2" customWidth="1" collapsed="1"/>
    <col min="3" max="3" width="6.1796875" style="2" customWidth="1" collapsed="1"/>
    <col min="4" max="4" width="3.7265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30.179687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72.5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213</v>
      </c>
      <c r="C4" s="15" t="s">
        <v>214</v>
      </c>
      <c r="D4" s="16">
        <f>IFERROR(VLOOKUP(B4,#REF!,3,FALSE),0)</f>
        <v>0</v>
      </c>
      <c r="E4" s="18">
        <f t="shared" ref="E4:E67" si="1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35</v>
      </c>
      <c r="U4" s="19">
        <v>6875</v>
      </c>
      <c r="V4" s="17">
        <v>0</v>
      </c>
      <c r="W4" s="22" t="s">
        <v>36</v>
      </c>
      <c r="X4" s="23" t="str">
        <f t="shared" ref="X4:X67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13" t="str">
        <f t="shared" si="0"/>
        <v>Normal</v>
      </c>
      <c r="B5" s="14" t="s">
        <v>476</v>
      </c>
      <c r="C5" s="15" t="s">
        <v>477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26000</v>
      </c>
      <c r="H5" s="17">
        <v>26000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26000</v>
      </c>
      <c r="S5" s="20">
        <v>23.1</v>
      </c>
      <c r="T5" s="21">
        <v>8.6999999999999993</v>
      </c>
      <c r="U5" s="19">
        <v>1125</v>
      </c>
      <c r="V5" s="17">
        <v>3000</v>
      </c>
      <c r="W5" s="22">
        <v>2.7</v>
      </c>
      <c r="X5" s="23">
        <f t="shared" si="2"/>
        <v>150</v>
      </c>
      <c r="Y5" s="17">
        <v>27000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Normal</v>
      </c>
      <c r="B6" s="14" t="s">
        <v>478</v>
      </c>
      <c r="C6" s="15" t="s">
        <v>477</v>
      </c>
      <c r="D6" s="16">
        <f>IFERROR(VLOOKUP(B6,#REF!,3,FALSE),0)</f>
        <v>0</v>
      </c>
      <c r="E6" s="18">
        <f t="shared" si="1"/>
        <v>0</v>
      </c>
      <c r="F6" s="16" t="str">
        <f>IFERROR(VLOOKUP(B6,#REF!,6,FALSE),"")</f>
        <v/>
      </c>
      <c r="G6" s="17">
        <v>10000</v>
      </c>
      <c r="H6" s="17">
        <v>10000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10000</v>
      </c>
      <c r="S6" s="20">
        <v>7.6</v>
      </c>
      <c r="T6" s="21" t="s">
        <v>35</v>
      </c>
      <c r="U6" s="19">
        <v>1313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13" t="str">
        <f t="shared" si="0"/>
        <v>Normal</v>
      </c>
      <c r="B7" s="14" t="s">
        <v>479</v>
      </c>
      <c r="C7" s="15" t="s">
        <v>477</v>
      </c>
      <c r="D7" s="16">
        <f>IFERROR(VLOOKUP(B7,#REF!,3,FALSE),0)</f>
        <v>0</v>
      </c>
      <c r="E7" s="18">
        <f t="shared" si="1"/>
        <v>11.2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3500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3500</v>
      </c>
      <c r="Q7" s="17">
        <v>0</v>
      </c>
      <c r="R7" s="19">
        <v>3500</v>
      </c>
      <c r="S7" s="20">
        <v>11.2</v>
      </c>
      <c r="T7" s="21">
        <v>12.6</v>
      </c>
      <c r="U7" s="19">
        <v>313</v>
      </c>
      <c r="V7" s="17">
        <v>278</v>
      </c>
      <c r="W7" s="22">
        <v>0.9</v>
      </c>
      <c r="X7" s="23">
        <f t="shared" si="2"/>
        <v>100</v>
      </c>
      <c r="Y7" s="17">
        <v>0</v>
      </c>
      <c r="Z7" s="17">
        <v>2500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Normal</v>
      </c>
      <c r="B8" s="14" t="s">
        <v>480</v>
      </c>
      <c r="C8" s="15" t="s">
        <v>477</v>
      </c>
      <c r="D8" s="16">
        <f>IFERROR(VLOOKUP(B8,#REF!,3,FALSE),0)</f>
        <v>0</v>
      </c>
      <c r="E8" s="18">
        <f t="shared" si="1"/>
        <v>8</v>
      </c>
      <c r="F8" s="16" t="str">
        <f>IFERROR(VLOOKUP(B8,#REF!,6,FALSE),"")</f>
        <v/>
      </c>
      <c r="G8" s="17">
        <v>12000</v>
      </c>
      <c r="H8" s="17">
        <v>12000</v>
      </c>
      <c r="I8" s="17" t="str">
        <f>IFERROR(VLOOKUP(B8,#REF!,9,FALSE),"")</f>
        <v/>
      </c>
      <c r="J8" s="17">
        <v>12000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12000</v>
      </c>
      <c r="Q8" s="17">
        <v>0</v>
      </c>
      <c r="R8" s="19">
        <v>24000</v>
      </c>
      <c r="S8" s="20">
        <v>16</v>
      </c>
      <c r="T8" s="21">
        <v>18</v>
      </c>
      <c r="U8" s="19">
        <v>1500</v>
      </c>
      <c r="V8" s="17">
        <v>1333</v>
      </c>
      <c r="W8" s="22">
        <v>0.9</v>
      </c>
      <c r="X8" s="23">
        <f t="shared" si="2"/>
        <v>100</v>
      </c>
      <c r="Y8" s="17">
        <v>0</v>
      </c>
      <c r="Z8" s="17">
        <v>12000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FCST</v>
      </c>
      <c r="B9" s="14" t="s">
        <v>481</v>
      </c>
      <c r="C9" s="15" t="s">
        <v>477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6941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6941</v>
      </c>
      <c r="Q9" s="17">
        <v>0</v>
      </c>
      <c r="R9" s="19">
        <v>6941</v>
      </c>
      <c r="S9" s="20" t="s">
        <v>35</v>
      </c>
      <c r="T9" s="21">
        <v>20.8</v>
      </c>
      <c r="U9" s="19">
        <v>0</v>
      </c>
      <c r="V9" s="17">
        <v>333</v>
      </c>
      <c r="W9" s="22" t="s">
        <v>43</v>
      </c>
      <c r="X9" s="23" t="str">
        <f t="shared" si="2"/>
        <v>F</v>
      </c>
      <c r="Y9" s="17">
        <v>3000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OverStock</v>
      </c>
      <c r="B10" s="14" t="s">
        <v>482</v>
      </c>
      <c r="C10" s="15" t="s">
        <v>477</v>
      </c>
      <c r="D10" s="16">
        <f>IFERROR(VLOOKUP(B10,#REF!,3,FALSE),0)</f>
        <v>0</v>
      </c>
      <c r="E10" s="18">
        <f t="shared" si="1"/>
        <v>0</v>
      </c>
      <c r="F10" s="16" t="str">
        <f>IFERROR(VLOOKUP(B10,#REF!,6,FALSE),"")</f>
        <v/>
      </c>
      <c r="G10" s="17">
        <v>120000</v>
      </c>
      <c r="H10" s="17">
        <v>120000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120000</v>
      </c>
      <c r="S10" s="20">
        <v>240</v>
      </c>
      <c r="T10" s="21">
        <v>90</v>
      </c>
      <c r="U10" s="19">
        <v>500</v>
      </c>
      <c r="V10" s="17">
        <v>1333</v>
      </c>
      <c r="W10" s="22">
        <v>2.7</v>
      </c>
      <c r="X10" s="23">
        <f t="shared" si="2"/>
        <v>150</v>
      </c>
      <c r="Y10" s="17">
        <v>0</v>
      </c>
      <c r="Z10" s="17">
        <v>12000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OverStock</v>
      </c>
      <c r="B11" s="14" t="s">
        <v>636</v>
      </c>
      <c r="C11" s="15" t="s">
        <v>477</v>
      </c>
      <c r="D11" s="16">
        <f>IFERROR(VLOOKUP(B11,#REF!,3,FALSE),0)</f>
        <v>0</v>
      </c>
      <c r="E11" s="18">
        <f t="shared" si="1"/>
        <v>0.7</v>
      </c>
      <c r="F11" s="16" t="str">
        <f>IFERROR(VLOOKUP(B11,#REF!,6,FALSE),"")</f>
        <v/>
      </c>
      <c r="G11" s="17">
        <v>4155000</v>
      </c>
      <c r="H11" s="17">
        <v>3895000</v>
      </c>
      <c r="I11" s="17" t="str">
        <f>IFERROR(VLOOKUP(B11,#REF!,9,FALSE),"")</f>
        <v/>
      </c>
      <c r="J11" s="17">
        <v>130000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130000</v>
      </c>
      <c r="Q11" s="17">
        <v>0</v>
      </c>
      <c r="R11" s="19">
        <v>4285000</v>
      </c>
      <c r="S11" s="20">
        <v>24.7</v>
      </c>
      <c r="T11" s="21">
        <v>4.0999999999999996</v>
      </c>
      <c r="U11" s="19">
        <v>173750</v>
      </c>
      <c r="V11" s="17">
        <v>1040037</v>
      </c>
      <c r="W11" s="22">
        <v>6</v>
      </c>
      <c r="X11" s="23">
        <f t="shared" si="2"/>
        <v>150</v>
      </c>
      <c r="Y11" s="17">
        <v>5552998</v>
      </c>
      <c r="Z11" s="17">
        <v>3741332</v>
      </c>
      <c r="AA11" s="17">
        <v>396000</v>
      </c>
      <c r="AB11" s="17">
        <v>396000</v>
      </c>
      <c r="AC11" s="15" t="s">
        <v>37</v>
      </c>
    </row>
    <row r="12" spans="1:29">
      <c r="A12" s="13" t="str">
        <f t="shared" si="0"/>
        <v>FCST</v>
      </c>
      <c r="B12" s="14" t="s">
        <v>637</v>
      </c>
      <c r="C12" s="15" t="s">
        <v>477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10504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10504</v>
      </c>
      <c r="Q12" s="17">
        <v>0</v>
      </c>
      <c r="R12" s="19">
        <v>10504</v>
      </c>
      <c r="S12" s="20" t="s">
        <v>35</v>
      </c>
      <c r="T12" s="21">
        <v>12.7</v>
      </c>
      <c r="U12" s="19">
        <v>0</v>
      </c>
      <c r="V12" s="17">
        <v>829</v>
      </c>
      <c r="W12" s="22" t="s">
        <v>43</v>
      </c>
      <c r="X12" s="23" t="str">
        <f t="shared" si="2"/>
        <v>F</v>
      </c>
      <c r="Y12" s="17">
        <v>0</v>
      </c>
      <c r="Z12" s="17">
        <v>4964</v>
      </c>
      <c r="AA12" s="17">
        <v>7120</v>
      </c>
      <c r="AB12" s="17">
        <v>0</v>
      </c>
      <c r="AC12" s="15" t="s">
        <v>37</v>
      </c>
    </row>
    <row r="13" spans="1:29">
      <c r="A13" s="13" t="str">
        <f t="shared" si="0"/>
        <v>OverStock</v>
      </c>
      <c r="B13" s="14" t="s">
        <v>238</v>
      </c>
      <c r="C13" s="15" t="s">
        <v>239</v>
      </c>
      <c r="D13" s="16">
        <f>IFERROR(VLOOKUP(B13,#REF!,3,FALSE),0)</f>
        <v>0</v>
      </c>
      <c r="E13" s="18">
        <f t="shared" si="1"/>
        <v>6.4</v>
      </c>
      <c r="F13" s="16" t="str">
        <f>IFERROR(VLOOKUP(B13,#REF!,6,FALSE),"")</f>
        <v/>
      </c>
      <c r="G13" s="17">
        <v>129000</v>
      </c>
      <c r="H13" s="17">
        <v>69000</v>
      </c>
      <c r="I13" s="17" t="str">
        <f>IFERROR(VLOOKUP(B13,#REF!,9,FALSE),"")</f>
        <v/>
      </c>
      <c r="J13" s="17">
        <v>24000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21000</v>
      </c>
      <c r="Q13" s="17">
        <v>3000</v>
      </c>
      <c r="R13" s="19">
        <v>153000</v>
      </c>
      <c r="S13" s="20">
        <v>40.799999999999997</v>
      </c>
      <c r="T13" s="21">
        <v>58.1</v>
      </c>
      <c r="U13" s="19">
        <v>3750</v>
      </c>
      <c r="V13" s="17">
        <v>2632</v>
      </c>
      <c r="W13" s="22">
        <v>0.7</v>
      </c>
      <c r="X13" s="23">
        <f t="shared" si="2"/>
        <v>100</v>
      </c>
      <c r="Y13" s="17">
        <v>14848</v>
      </c>
      <c r="Z13" s="17">
        <v>8849</v>
      </c>
      <c r="AA13" s="17">
        <v>1000</v>
      </c>
      <c r="AB13" s="17">
        <v>750</v>
      </c>
      <c r="AC13" s="15" t="s">
        <v>37</v>
      </c>
    </row>
    <row r="14" spans="1:29">
      <c r="A14" s="13" t="str">
        <f t="shared" si="0"/>
        <v>OverStock</v>
      </c>
      <c r="B14" s="14" t="s">
        <v>240</v>
      </c>
      <c r="C14" s="15" t="s">
        <v>239</v>
      </c>
      <c r="D14" s="16">
        <f>IFERROR(VLOOKUP(B14,#REF!,3,FALSE),0)</f>
        <v>0</v>
      </c>
      <c r="E14" s="18">
        <f t="shared" si="1"/>
        <v>7.3</v>
      </c>
      <c r="F14" s="16" t="str">
        <f>IFERROR(VLOOKUP(B14,#REF!,6,FALSE),"")</f>
        <v/>
      </c>
      <c r="G14" s="17">
        <v>1374000</v>
      </c>
      <c r="H14" s="17">
        <v>408000</v>
      </c>
      <c r="I14" s="17" t="str">
        <f>IFERROR(VLOOKUP(B14,#REF!,9,FALSE),"")</f>
        <v/>
      </c>
      <c r="J14" s="17">
        <v>270000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270000</v>
      </c>
      <c r="Q14" s="17">
        <v>0</v>
      </c>
      <c r="R14" s="19">
        <v>1644000</v>
      </c>
      <c r="S14" s="20">
        <v>44.3</v>
      </c>
      <c r="T14" s="21">
        <v>1644</v>
      </c>
      <c r="U14" s="19">
        <v>37125</v>
      </c>
      <c r="V14" s="17">
        <v>1000</v>
      </c>
      <c r="W14" s="22">
        <v>0</v>
      </c>
      <c r="X14" s="23">
        <f t="shared" si="2"/>
        <v>50</v>
      </c>
      <c r="Y14" s="17">
        <v>9000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OverStock</v>
      </c>
      <c r="B15" s="14" t="s">
        <v>241</v>
      </c>
      <c r="C15" s="15" t="s">
        <v>239</v>
      </c>
      <c r="D15" s="16">
        <f>IFERROR(VLOOKUP(B15,#REF!,3,FALSE),0)</f>
        <v>0</v>
      </c>
      <c r="E15" s="18">
        <f t="shared" si="1"/>
        <v>1.3</v>
      </c>
      <c r="F15" s="16" t="str">
        <f>IFERROR(VLOOKUP(B15,#REF!,6,FALSE),"")</f>
        <v/>
      </c>
      <c r="G15" s="17">
        <v>1287000</v>
      </c>
      <c r="H15" s="17">
        <v>405000</v>
      </c>
      <c r="I15" s="17" t="str">
        <f>IFERROR(VLOOKUP(B15,#REF!,9,FALSE),"")</f>
        <v/>
      </c>
      <c r="J15" s="17">
        <v>9000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9000</v>
      </c>
      <c r="Q15" s="17">
        <v>0</v>
      </c>
      <c r="R15" s="19">
        <v>1296000</v>
      </c>
      <c r="S15" s="20">
        <v>181.9</v>
      </c>
      <c r="T15" s="21">
        <v>84.5</v>
      </c>
      <c r="U15" s="19">
        <v>7125</v>
      </c>
      <c r="V15" s="17">
        <v>15333</v>
      </c>
      <c r="W15" s="22">
        <v>2.2000000000000002</v>
      </c>
      <c r="X15" s="23">
        <f t="shared" si="2"/>
        <v>150</v>
      </c>
      <c r="Y15" s="17">
        <v>27000</v>
      </c>
      <c r="Z15" s="17">
        <v>33000</v>
      </c>
      <c r="AA15" s="17">
        <v>96000</v>
      </c>
      <c r="AB15" s="17">
        <v>237000</v>
      </c>
      <c r="AC15" s="15" t="s">
        <v>37</v>
      </c>
    </row>
    <row r="16" spans="1:29">
      <c r="A16" s="13" t="str">
        <f t="shared" si="0"/>
        <v>Normal</v>
      </c>
      <c r="B16" s="14" t="s">
        <v>242</v>
      </c>
      <c r="C16" s="15" t="s">
        <v>239</v>
      </c>
      <c r="D16" s="16">
        <f>IFERROR(VLOOKUP(B16,#REF!,3,FALSE),0)</f>
        <v>0</v>
      </c>
      <c r="E16" s="18">
        <f t="shared" si="1"/>
        <v>0.6</v>
      </c>
      <c r="F16" s="16" t="str">
        <f>IFERROR(VLOOKUP(B16,#REF!,6,FALSE),"")</f>
        <v/>
      </c>
      <c r="G16" s="17">
        <v>1329000</v>
      </c>
      <c r="H16" s="17">
        <v>240000</v>
      </c>
      <c r="I16" s="17" t="str">
        <f>IFERROR(VLOOKUP(B16,#REF!,9,FALSE),"")</f>
        <v/>
      </c>
      <c r="J16" s="17">
        <v>60000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60000</v>
      </c>
      <c r="Q16" s="17">
        <v>0</v>
      </c>
      <c r="R16" s="19">
        <v>1389000</v>
      </c>
      <c r="S16" s="20">
        <v>13</v>
      </c>
      <c r="T16" s="21">
        <v>154.30000000000001</v>
      </c>
      <c r="U16" s="19">
        <v>107250</v>
      </c>
      <c r="V16" s="17">
        <v>9000</v>
      </c>
      <c r="W16" s="22">
        <v>0.1</v>
      </c>
      <c r="X16" s="23">
        <f t="shared" si="2"/>
        <v>50</v>
      </c>
      <c r="Y16" s="17">
        <v>21256</v>
      </c>
      <c r="Z16" s="17">
        <v>59744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OverStock</v>
      </c>
      <c r="B17" s="14" t="s">
        <v>243</v>
      </c>
      <c r="C17" s="15" t="s">
        <v>239</v>
      </c>
      <c r="D17" s="16">
        <f>IFERROR(VLOOKUP(B17,#REF!,3,FALSE),0)</f>
        <v>0</v>
      </c>
      <c r="E17" s="18">
        <f t="shared" si="1"/>
        <v>6.9</v>
      </c>
      <c r="F17" s="16" t="str">
        <f>IFERROR(VLOOKUP(B17,#REF!,6,FALSE),"")</f>
        <v/>
      </c>
      <c r="G17" s="17">
        <v>111000</v>
      </c>
      <c r="H17" s="17">
        <v>24000</v>
      </c>
      <c r="I17" s="17" t="str">
        <f>IFERROR(VLOOKUP(B17,#REF!,9,FALSE),"")</f>
        <v/>
      </c>
      <c r="J17" s="17">
        <v>18000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18000</v>
      </c>
      <c r="Q17" s="17">
        <v>0</v>
      </c>
      <c r="R17" s="19">
        <v>129000</v>
      </c>
      <c r="S17" s="20">
        <v>49.1</v>
      </c>
      <c r="T17" s="21">
        <v>25.6</v>
      </c>
      <c r="U17" s="19">
        <v>2625</v>
      </c>
      <c r="V17" s="17">
        <v>5033</v>
      </c>
      <c r="W17" s="22">
        <v>1.9</v>
      </c>
      <c r="X17" s="23">
        <f t="shared" si="2"/>
        <v>100</v>
      </c>
      <c r="Y17" s="17">
        <v>12000</v>
      </c>
      <c r="Z17" s="17">
        <v>24000</v>
      </c>
      <c r="AA17" s="17">
        <v>12300</v>
      </c>
      <c r="AB17" s="17">
        <v>1350</v>
      </c>
      <c r="AC17" s="15" t="s">
        <v>37</v>
      </c>
    </row>
    <row r="18" spans="1:29">
      <c r="A18" s="13" t="str">
        <f t="shared" si="0"/>
        <v>OverStock</v>
      </c>
      <c r="B18" s="14" t="s">
        <v>244</v>
      </c>
      <c r="C18" s="15" t="s">
        <v>239</v>
      </c>
      <c r="D18" s="16">
        <f>IFERROR(VLOOKUP(B18,#REF!,3,FALSE),0)</f>
        <v>0</v>
      </c>
      <c r="E18" s="18">
        <f t="shared" si="1"/>
        <v>15.3</v>
      </c>
      <c r="F18" s="16" t="str">
        <f>IFERROR(VLOOKUP(B18,#REF!,6,FALSE),"")</f>
        <v/>
      </c>
      <c r="G18" s="17">
        <v>126000</v>
      </c>
      <c r="H18" s="17">
        <v>48000</v>
      </c>
      <c r="I18" s="17" t="str">
        <f>IFERROR(VLOOKUP(B18,#REF!,9,FALSE),"")</f>
        <v/>
      </c>
      <c r="J18" s="17">
        <v>69000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69000</v>
      </c>
      <c r="Q18" s="17">
        <v>0</v>
      </c>
      <c r="R18" s="19">
        <v>195000</v>
      </c>
      <c r="S18" s="20">
        <v>43.3</v>
      </c>
      <c r="T18" s="21">
        <v>27.9</v>
      </c>
      <c r="U18" s="19">
        <v>4500</v>
      </c>
      <c r="V18" s="17">
        <v>6999</v>
      </c>
      <c r="W18" s="22">
        <v>1.6</v>
      </c>
      <c r="X18" s="23">
        <f t="shared" si="2"/>
        <v>100</v>
      </c>
      <c r="Y18" s="17">
        <v>30000</v>
      </c>
      <c r="Z18" s="17">
        <v>27000</v>
      </c>
      <c r="AA18" s="17">
        <v>18000</v>
      </c>
      <c r="AB18" s="17">
        <v>3000</v>
      </c>
      <c r="AC18" s="15" t="s">
        <v>37</v>
      </c>
    </row>
    <row r="19" spans="1:29">
      <c r="A19" s="13" t="str">
        <f t="shared" si="0"/>
        <v>Normal</v>
      </c>
      <c r="B19" s="14" t="s">
        <v>245</v>
      </c>
      <c r="C19" s="15" t="s">
        <v>239</v>
      </c>
      <c r="D19" s="16">
        <f>IFERROR(VLOOKUP(B19,#REF!,3,FALSE),0)</f>
        <v>0</v>
      </c>
      <c r="E19" s="18">
        <f t="shared" si="1"/>
        <v>16</v>
      </c>
      <c r="F19" s="16" t="str">
        <f>IFERROR(VLOOKUP(B19,#REF!,6,FALSE),"")</f>
        <v/>
      </c>
      <c r="G19" s="17">
        <v>36000</v>
      </c>
      <c r="H19" s="17">
        <v>0</v>
      </c>
      <c r="I19" s="17" t="str">
        <f>IFERROR(VLOOKUP(B19,#REF!,9,FALSE),"")</f>
        <v/>
      </c>
      <c r="J19" s="17">
        <v>138000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114000</v>
      </c>
      <c r="Q19" s="17">
        <v>24000</v>
      </c>
      <c r="R19" s="19">
        <v>174000</v>
      </c>
      <c r="S19" s="20">
        <v>20.2</v>
      </c>
      <c r="T19" s="21">
        <v>51.9</v>
      </c>
      <c r="U19" s="19">
        <v>8625</v>
      </c>
      <c r="V19" s="17">
        <v>3354</v>
      </c>
      <c r="W19" s="22">
        <v>0.4</v>
      </c>
      <c r="X19" s="23">
        <f t="shared" si="2"/>
        <v>50</v>
      </c>
      <c r="Y19" s="17">
        <v>14184</v>
      </c>
      <c r="Z19" s="17">
        <v>6400</v>
      </c>
      <c r="AA19" s="17">
        <v>13200</v>
      </c>
      <c r="AB19" s="17">
        <v>17200</v>
      </c>
      <c r="AC19" s="15" t="s">
        <v>37</v>
      </c>
    </row>
    <row r="20" spans="1:29">
      <c r="A20" s="13" t="str">
        <f t="shared" si="0"/>
        <v>Normal</v>
      </c>
      <c r="B20" s="14" t="s">
        <v>246</v>
      </c>
      <c r="C20" s="15" t="s">
        <v>239</v>
      </c>
      <c r="D20" s="16">
        <f>IFERROR(VLOOKUP(B20,#REF!,3,FALSE),0)</f>
        <v>0</v>
      </c>
      <c r="E20" s="18">
        <f t="shared" si="1"/>
        <v>2.7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3000</v>
      </c>
      <c r="R20" s="19">
        <v>3000</v>
      </c>
      <c r="S20" s="20">
        <v>2.7</v>
      </c>
      <c r="T20" s="21" t="s">
        <v>35</v>
      </c>
      <c r="U20" s="19">
        <v>1125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ZeroZero</v>
      </c>
      <c r="B21" s="14" t="s">
        <v>247</v>
      </c>
      <c r="C21" s="15" t="s">
        <v>239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18000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18000</v>
      </c>
      <c r="Q21" s="17">
        <v>0</v>
      </c>
      <c r="R21" s="19">
        <v>18000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OverStock</v>
      </c>
      <c r="B22" s="14" t="s">
        <v>248</v>
      </c>
      <c r="C22" s="15" t="s">
        <v>239</v>
      </c>
      <c r="D22" s="16">
        <f>IFERROR(VLOOKUP(B22,#REF!,3,FALSE),0)</f>
        <v>0</v>
      </c>
      <c r="E22" s="18">
        <f t="shared" si="1"/>
        <v>13.7</v>
      </c>
      <c r="F22" s="16" t="str">
        <f>IFERROR(VLOOKUP(B22,#REF!,6,FALSE),"")</f>
        <v/>
      </c>
      <c r="G22" s="17">
        <v>657000</v>
      </c>
      <c r="H22" s="17">
        <v>156000</v>
      </c>
      <c r="I22" s="17" t="str">
        <f>IFERROR(VLOOKUP(B22,#REF!,9,FALSE),"")</f>
        <v/>
      </c>
      <c r="J22" s="17">
        <v>216000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216000</v>
      </c>
      <c r="Q22" s="17">
        <v>0</v>
      </c>
      <c r="R22" s="19">
        <v>873000</v>
      </c>
      <c r="S22" s="20">
        <v>55.4</v>
      </c>
      <c r="T22" s="21">
        <v>74.8</v>
      </c>
      <c r="U22" s="19">
        <v>15750</v>
      </c>
      <c r="V22" s="17">
        <v>11666</v>
      </c>
      <c r="W22" s="22">
        <v>0.7</v>
      </c>
      <c r="X22" s="23">
        <f t="shared" si="2"/>
        <v>100</v>
      </c>
      <c r="Y22" s="17">
        <v>45000</v>
      </c>
      <c r="Z22" s="17">
        <v>48000</v>
      </c>
      <c r="AA22" s="17">
        <v>27000</v>
      </c>
      <c r="AB22" s="17">
        <v>45000</v>
      </c>
      <c r="AC22" s="15" t="s">
        <v>37</v>
      </c>
    </row>
    <row r="23" spans="1:29">
      <c r="A23" s="13" t="str">
        <f t="shared" si="0"/>
        <v>OverStock</v>
      </c>
      <c r="B23" s="14" t="s">
        <v>249</v>
      </c>
      <c r="C23" s="15" t="s">
        <v>239</v>
      </c>
      <c r="D23" s="16">
        <f>IFERROR(VLOOKUP(B23,#REF!,3,FALSE),0)</f>
        <v>0</v>
      </c>
      <c r="E23" s="18">
        <f t="shared" si="1"/>
        <v>630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945000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6000</v>
      </c>
      <c r="P23" s="17">
        <v>933000</v>
      </c>
      <c r="Q23" s="17">
        <v>6000</v>
      </c>
      <c r="R23" s="19">
        <v>945000</v>
      </c>
      <c r="S23" s="20">
        <v>630</v>
      </c>
      <c r="T23" s="21" t="s">
        <v>35</v>
      </c>
      <c r="U23" s="19">
        <v>1500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OverStock</v>
      </c>
      <c r="B24" s="14" t="s">
        <v>250</v>
      </c>
      <c r="C24" s="15" t="s">
        <v>239</v>
      </c>
      <c r="D24" s="16">
        <f>IFERROR(VLOOKUP(B24,#REF!,3,FALSE),0)</f>
        <v>0</v>
      </c>
      <c r="E24" s="18">
        <f t="shared" si="1"/>
        <v>11.3</v>
      </c>
      <c r="F24" s="16" t="str">
        <f>IFERROR(VLOOKUP(B24,#REF!,6,FALSE),"")</f>
        <v/>
      </c>
      <c r="G24" s="17">
        <v>4131000</v>
      </c>
      <c r="H24" s="17">
        <v>2301000</v>
      </c>
      <c r="I24" s="17" t="str">
        <f>IFERROR(VLOOKUP(B24,#REF!,9,FALSE),"")</f>
        <v/>
      </c>
      <c r="J24" s="17">
        <v>1317000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351000</v>
      </c>
      <c r="Q24" s="17">
        <v>966000</v>
      </c>
      <c r="R24" s="19">
        <v>5448000</v>
      </c>
      <c r="S24" s="20">
        <v>46.9</v>
      </c>
      <c r="T24" s="21">
        <v>53.2</v>
      </c>
      <c r="U24" s="19">
        <v>116250</v>
      </c>
      <c r="V24" s="17">
        <v>102411</v>
      </c>
      <c r="W24" s="22">
        <v>0.9</v>
      </c>
      <c r="X24" s="23">
        <f t="shared" si="2"/>
        <v>100</v>
      </c>
      <c r="Y24" s="17">
        <v>396306</v>
      </c>
      <c r="Z24" s="17">
        <v>419700</v>
      </c>
      <c r="AA24" s="17">
        <v>428100</v>
      </c>
      <c r="AB24" s="17">
        <v>537160</v>
      </c>
      <c r="AC24" s="15" t="s">
        <v>37</v>
      </c>
    </row>
    <row r="25" spans="1:29">
      <c r="A25" s="13" t="str">
        <f t="shared" si="0"/>
        <v>OverStock</v>
      </c>
      <c r="B25" s="14" t="s">
        <v>251</v>
      </c>
      <c r="C25" s="15" t="s">
        <v>239</v>
      </c>
      <c r="D25" s="16">
        <f>IFERROR(VLOOKUP(B25,#REF!,3,FALSE),0)</f>
        <v>0</v>
      </c>
      <c r="E25" s="18">
        <f t="shared" si="1"/>
        <v>14.3</v>
      </c>
      <c r="F25" s="16" t="str">
        <f>IFERROR(VLOOKUP(B25,#REF!,6,FALSE),"")</f>
        <v/>
      </c>
      <c r="G25" s="17">
        <v>528000</v>
      </c>
      <c r="H25" s="17">
        <v>0</v>
      </c>
      <c r="I25" s="17" t="str">
        <f>IFERROR(VLOOKUP(B25,#REF!,9,FALSE),"")</f>
        <v/>
      </c>
      <c r="J25" s="17">
        <v>387000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387000</v>
      </c>
      <c r="Q25" s="17">
        <v>0</v>
      </c>
      <c r="R25" s="19">
        <v>915000</v>
      </c>
      <c r="S25" s="20">
        <v>33.9</v>
      </c>
      <c r="T25" s="21">
        <v>47.9</v>
      </c>
      <c r="U25" s="19">
        <v>27000</v>
      </c>
      <c r="V25" s="17">
        <v>19119</v>
      </c>
      <c r="W25" s="22">
        <v>0.7</v>
      </c>
      <c r="X25" s="23">
        <f t="shared" si="2"/>
        <v>100</v>
      </c>
      <c r="Y25" s="17">
        <v>31067</v>
      </c>
      <c r="Z25" s="17">
        <v>69000</v>
      </c>
      <c r="AA25" s="17">
        <v>174965</v>
      </c>
      <c r="AB25" s="17">
        <v>36000</v>
      </c>
      <c r="AC25" s="15" t="s">
        <v>37</v>
      </c>
    </row>
    <row r="26" spans="1:29">
      <c r="A26" s="13" t="str">
        <f t="shared" si="0"/>
        <v>OverStock</v>
      </c>
      <c r="B26" s="14" t="s">
        <v>252</v>
      </c>
      <c r="C26" s="15" t="s">
        <v>239</v>
      </c>
      <c r="D26" s="16">
        <f>IFERROR(VLOOKUP(B26,#REF!,3,FALSE),0)</f>
        <v>0</v>
      </c>
      <c r="E26" s="18">
        <f t="shared" si="1"/>
        <v>32.299999999999997</v>
      </c>
      <c r="F26" s="16" t="str">
        <f>IFERROR(VLOOKUP(B26,#REF!,6,FALSE),"")</f>
        <v/>
      </c>
      <c r="G26" s="17">
        <v>216000</v>
      </c>
      <c r="H26" s="17">
        <v>0</v>
      </c>
      <c r="I26" s="17" t="str">
        <f>IFERROR(VLOOKUP(B26,#REF!,9,FALSE),"")</f>
        <v/>
      </c>
      <c r="J26" s="17">
        <v>279000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276000</v>
      </c>
      <c r="Q26" s="17">
        <v>3000</v>
      </c>
      <c r="R26" s="19">
        <v>495000</v>
      </c>
      <c r="S26" s="20">
        <v>57.4</v>
      </c>
      <c r="T26" s="21">
        <v>35.1</v>
      </c>
      <c r="U26" s="19">
        <v>8625</v>
      </c>
      <c r="V26" s="17">
        <v>14113</v>
      </c>
      <c r="W26" s="22">
        <v>1.6</v>
      </c>
      <c r="X26" s="23">
        <f t="shared" si="2"/>
        <v>100</v>
      </c>
      <c r="Y26" s="17">
        <v>30200</v>
      </c>
      <c r="Z26" s="17">
        <v>80671</v>
      </c>
      <c r="AA26" s="17">
        <v>41142</v>
      </c>
      <c r="AB26" s="17">
        <v>32128</v>
      </c>
      <c r="AC26" s="15" t="s">
        <v>37</v>
      </c>
    </row>
    <row r="27" spans="1:29">
      <c r="A27" s="13" t="str">
        <f t="shared" si="0"/>
        <v>FCST</v>
      </c>
      <c r="B27" s="14" t="s">
        <v>253</v>
      </c>
      <c r="C27" s="15" t="s">
        <v>239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141000</v>
      </c>
      <c r="H27" s="17">
        <v>99000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141000</v>
      </c>
      <c r="S27" s="20" t="s">
        <v>35</v>
      </c>
      <c r="T27" s="21">
        <v>70.5</v>
      </c>
      <c r="U27" s="19">
        <v>0</v>
      </c>
      <c r="V27" s="17">
        <v>2000</v>
      </c>
      <c r="W27" s="22" t="s">
        <v>43</v>
      </c>
      <c r="X27" s="23" t="str">
        <f t="shared" si="2"/>
        <v>F</v>
      </c>
      <c r="Y27" s="17">
        <v>0</v>
      </c>
      <c r="Z27" s="17">
        <v>18000</v>
      </c>
      <c r="AA27" s="17">
        <v>9000</v>
      </c>
      <c r="AB27" s="17">
        <v>6000</v>
      </c>
      <c r="AC27" s="15" t="s">
        <v>37</v>
      </c>
    </row>
    <row r="28" spans="1:29">
      <c r="A28" s="13" t="str">
        <f t="shared" si="0"/>
        <v>OverStock</v>
      </c>
      <c r="B28" s="14" t="s">
        <v>254</v>
      </c>
      <c r="C28" s="15" t="s">
        <v>239</v>
      </c>
      <c r="D28" s="16">
        <f>IFERROR(VLOOKUP(B28,#REF!,3,FALSE),0)</f>
        <v>0</v>
      </c>
      <c r="E28" s="18">
        <f t="shared" si="1"/>
        <v>3.7</v>
      </c>
      <c r="F28" s="16" t="str">
        <f>IFERROR(VLOOKUP(B28,#REF!,6,FALSE),"")</f>
        <v/>
      </c>
      <c r="G28" s="17">
        <v>8070000</v>
      </c>
      <c r="H28" s="17">
        <v>6573000</v>
      </c>
      <c r="I28" s="17" t="str">
        <f>IFERROR(VLOOKUP(B28,#REF!,9,FALSE),"")</f>
        <v/>
      </c>
      <c r="J28" s="17">
        <v>626450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626450</v>
      </c>
      <c r="Q28" s="17">
        <v>0</v>
      </c>
      <c r="R28" s="19">
        <v>8696450</v>
      </c>
      <c r="S28" s="20">
        <v>52</v>
      </c>
      <c r="T28" s="21">
        <v>82</v>
      </c>
      <c r="U28" s="19">
        <v>167250</v>
      </c>
      <c r="V28" s="17">
        <v>106000</v>
      </c>
      <c r="W28" s="22">
        <v>0.6</v>
      </c>
      <c r="X28" s="23">
        <f t="shared" si="2"/>
        <v>100</v>
      </c>
      <c r="Y28" s="17">
        <v>159000</v>
      </c>
      <c r="Z28" s="17">
        <v>576000</v>
      </c>
      <c r="AA28" s="17">
        <v>462000</v>
      </c>
      <c r="AB28" s="17">
        <v>3000</v>
      </c>
      <c r="AC28" s="15" t="s">
        <v>37</v>
      </c>
    </row>
    <row r="29" spans="1:29">
      <c r="A29" s="13" t="str">
        <f t="shared" si="0"/>
        <v>Normal</v>
      </c>
      <c r="B29" s="14" t="s">
        <v>255</v>
      </c>
      <c r="C29" s="15" t="s">
        <v>239</v>
      </c>
      <c r="D29" s="16">
        <f>IFERROR(VLOOKUP(B29,#REF!,3,FALSE),0)</f>
        <v>0</v>
      </c>
      <c r="E29" s="18">
        <f t="shared" si="1"/>
        <v>1.9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27000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27000</v>
      </c>
      <c r="Q29" s="17">
        <v>0</v>
      </c>
      <c r="R29" s="19">
        <v>27000</v>
      </c>
      <c r="S29" s="20">
        <v>1.9</v>
      </c>
      <c r="T29" s="21" t="s">
        <v>35</v>
      </c>
      <c r="U29" s="19">
        <v>14250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OverStock</v>
      </c>
      <c r="B30" s="14" t="s">
        <v>256</v>
      </c>
      <c r="C30" s="15" t="s">
        <v>239</v>
      </c>
      <c r="D30" s="16">
        <f>IFERROR(VLOOKUP(B30,#REF!,3,FALSE),0)</f>
        <v>0</v>
      </c>
      <c r="E30" s="18">
        <f t="shared" si="1"/>
        <v>2.7</v>
      </c>
      <c r="F30" s="16" t="str">
        <f>IFERROR(VLOOKUP(B30,#REF!,6,FALSE),"")</f>
        <v/>
      </c>
      <c r="G30" s="17">
        <v>9501000</v>
      </c>
      <c r="H30" s="17">
        <v>1545000</v>
      </c>
      <c r="I30" s="17" t="str">
        <f>IFERROR(VLOOKUP(B30,#REF!,9,FALSE),"")</f>
        <v/>
      </c>
      <c r="J30" s="17">
        <v>624000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300000</v>
      </c>
      <c r="P30" s="17">
        <v>204000</v>
      </c>
      <c r="Q30" s="17">
        <v>120000</v>
      </c>
      <c r="R30" s="19">
        <v>10125000</v>
      </c>
      <c r="S30" s="20">
        <v>44.4</v>
      </c>
      <c r="T30" s="21">
        <v>122.5</v>
      </c>
      <c r="U30" s="19">
        <v>228000</v>
      </c>
      <c r="V30" s="17">
        <v>82655</v>
      </c>
      <c r="W30" s="22">
        <v>0.4</v>
      </c>
      <c r="X30" s="23">
        <f t="shared" si="2"/>
        <v>50</v>
      </c>
      <c r="Y30" s="17">
        <v>320436</v>
      </c>
      <c r="Z30" s="17">
        <v>340815</v>
      </c>
      <c r="AA30" s="17">
        <v>366882</v>
      </c>
      <c r="AB30" s="17">
        <v>575906</v>
      </c>
      <c r="AC30" s="15" t="s">
        <v>37</v>
      </c>
    </row>
    <row r="31" spans="1:29">
      <c r="A31" s="13" t="str">
        <f t="shared" si="0"/>
        <v>OverStock</v>
      </c>
      <c r="B31" s="14" t="s">
        <v>257</v>
      </c>
      <c r="C31" s="15" t="s">
        <v>239</v>
      </c>
      <c r="D31" s="16">
        <f>IFERROR(VLOOKUP(B31,#REF!,3,FALSE),0)</f>
        <v>0</v>
      </c>
      <c r="E31" s="18">
        <f t="shared" si="1"/>
        <v>74.400000000000006</v>
      </c>
      <c r="F31" s="16" t="str">
        <f>IFERROR(VLOOKUP(B31,#REF!,6,FALSE),"")</f>
        <v/>
      </c>
      <c r="G31" s="17">
        <v>408000</v>
      </c>
      <c r="H31" s="17">
        <v>120000</v>
      </c>
      <c r="I31" s="17" t="str">
        <f>IFERROR(VLOOKUP(B31,#REF!,9,FALSE),"")</f>
        <v/>
      </c>
      <c r="J31" s="17">
        <v>279000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279000</v>
      </c>
      <c r="Q31" s="17">
        <v>0</v>
      </c>
      <c r="R31" s="19">
        <v>687000</v>
      </c>
      <c r="S31" s="20">
        <v>183.2</v>
      </c>
      <c r="T31" s="21">
        <v>67.3</v>
      </c>
      <c r="U31" s="19">
        <v>3750</v>
      </c>
      <c r="V31" s="17">
        <v>10213</v>
      </c>
      <c r="W31" s="22">
        <v>2.7</v>
      </c>
      <c r="X31" s="23">
        <f t="shared" si="2"/>
        <v>150</v>
      </c>
      <c r="Y31" s="17">
        <v>56157</v>
      </c>
      <c r="Z31" s="17">
        <v>35758</v>
      </c>
      <c r="AA31" s="17">
        <v>24000</v>
      </c>
      <c r="AB31" s="17">
        <v>9000</v>
      </c>
      <c r="AC31" s="15" t="s">
        <v>37</v>
      </c>
    </row>
    <row r="32" spans="1:29">
      <c r="A32" s="13" t="str">
        <f t="shared" si="0"/>
        <v>OverStock</v>
      </c>
      <c r="B32" s="14" t="s">
        <v>258</v>
      </c>
      <c r="C32" s="15" t="s">
        <v>239</v>
      </c>
      <c r="D32" s="16">
        <f>IFERROR(VLOOKUP(B32,#REF!,3,FALSE),0)</f>
        <v>0</v>
      </c>
      <c r="E32" s="18">
        <f t="shared" si="1"/>
        <v>15</v>
      </c>
      <c r="F32" s="16" t="str">
        <f>IFERROR(VLOOKUP(B32,#REF!,6,FALSE),"")</f>
        <v/>
      </c>
      <c r="G32" s="17">
        <v>210000</v>
      </c>
      <c r="H32" s="17">
        <v>150000</v>
      </c>
      <c r="I32" s="17" t="str">
        <f>IFERROR(VLOOKUP(B32,#REF!,9,FALSE),"")</f>
        <v/>
      </c>
      <c r="J32" s="17">
        <v>282000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282000</v>
      </c>
      <c r="Q32" s="17">
        <v>0</v>
      </c>
      <c r="R32" s="19">
        <v>492000</v>
      </c>
      <c r="S32" s="20">
        <v>26.2</v>
      </c>
      <c r="T32" s="21">
        <v>471.3</v>
      </c>
      <c r="U32" s="19">
        <v>18750</v>
      </c>
      <c r="V32" s="17">
        <v>1044</v>
      </c>
      <c r="W32" s="22">
        <v>0.1</v>
      </c>
      <c r="X32" s="23">
        <f t="shared" si="2"/>
        <v>50</v>
      </c>
      <c r="Y32" s="17">
        <v>5900</v>
      </c>
      <c r="Z32" s="17">
        <v>1000</v>
      </c>
      <c r="AA32" s="17">
        <v>2500</v>
      </c>
      <c r="AB32" s="17">
        <v>0</v>
      </c>
      <c r="AC32" s="15" t="s">
        <v>37</v>
      </c>
    </row>
    <row r="33" spans="1:29">
      <c r="A33" s="13" t="str">
        <f t="shared" si="0"/>
        <v>OverStock</v>
      </c>
      <c r="B33" s="14" t="s">
        <v>259</v>
      </c>
      <c r="C33" s="15" t="s">
        <v>239</v>
      </c>
      <c r="D33" s="16">
        <f>IFERROR(VLOOKUP(B33,#REF!,3,FALSE),0)</f>
        <v>0</v>
      </c>
      <c r="E33" s="18">
        <f t="shared" si="1"/>
        <v>2.9</v>
      </c>
      <c r="F33" s="16" t="str">
        <f>IFERROR(VLOOKUP(B33,#REF!,6,FALSE),"")</f>
        <v/>
      </c>
      <c r="G33" s="17">
        <v>1965000</v>
      </c>
      <c r="H33" s="17">
        <v>1611000</v>
      </c>
      <c r="I33" s="17" t="str">
        <f>IFERROR(VLOOKUP(B33,#REF!,9,FALSE),"")</f>
        <v/>
      </c>
      <c r="J33" s="17">
        <v>72000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72000</v>
      </c>
      <c r="Q33" s="17">
        <v>0</v>
      </c>
      <c r="R33" s="19">
        <v>2037000</v>
      </c>
      <c r="S33" s="20">
        <v>81.099999999999994</v>
      </c>
      <c r="T33" s="21" t="s">
        <v>35</v>
      </c>
      <c r="U33" s="19">
        <v>25125</v>
      </c>
      <c r="V33" s="17">
        <v>0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90000</v>
      </c>
      <c r="AC33" s="15" t="s">
        <v>37</v>
      </c>
    </row>
    <row r="34" spans="1:29">
      <c r="A34" s="13" t="str">
        <f t="shared" si="0"/>
        <v>ZeroZero</v>
      </c>
      <c r="B34" s="14" t="s">
        <v>260</v>
      </c>
      <c r="C34" s="15" t="s">
        <v>239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81000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81000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Normal</v>
      </c>
      <c r="B35" s="14" t="s">
        <v>261</v>
      </c>
      <c r="C35" s="15" t="s">
        <v>239</v>
      </c>
      <c r="D35" s="16">
        <f>IFERROR(VLOOKUP(B35,#REF!,3,FALSE),0)</f>
        <v>0</v>
      </c>
      <c r="E35" s="18">
        <f t="shared" si="1"/>
        <v>4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3000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3000</v>
      </c>
      <c r="R35" s="19">
        <v>3000</v>
      </c>
      <c r="S35" s="20">
        <v>4</v>
      </c>
      <c r="T35" s="21">
        <v>2.8</v>
      </c>
      <c r="U35" s="19">
        <v>750</v>
      </c>
      <c r="V35" s="17">
        <v>1061</v>
      </c>
      <c r="W35" s="22">
        <v>1.4</v>
      </c>
      <c r="X35" s="23">
        <f t="shared" si="2"/>
        <v>100</v>
      </c>
      <c r="Y35" s="17">
        <v>1992</v>
      </c>
      <c r="Z35" s="17">
        <v>800</v>
      </c>
      <c r="AA35" s="17">
        <v>9260</v>
      </c>
      <c r="AB35" s="17">
        <v>10500</v>
      </c>
      <c r="AC35" s="15" t="s">
        <v>37</v>
      </c>
    </row>
    <row r="36" spans="1:29">
      <c r="A36" s="13" t="str">
        <f t="shared" si="0"/>
        <v>OverStock</v>
      </c>
      <c r="B36" s="14" t="s">
        <v>262</v>
      </c>
      <c r="C36" s="15" t="s">
        <v>239</v>
      </c>
      <c r="D36" s="16">
        <f>IFERROR(VLOOKUP(B36,#REF!,3,FALSE),0)</f>
        <v>0</v>
      </c>
      <c r="E36" s="18">
        <f t="shared" si="1"/>
        <v>2.9</v>
      </c>
      <c r="F36" s="16" t="str">
        <f>IFERROR(VLOOKUP(B36,#REF!,6,FALSE),"")</f>
        <v/>
      </c>
      <c r="G36" s="17">
        <v>1176000</v>
      </c>
      <c r="H36" s="17">
        <v>798000</v>
      </c>
      <c r="I36" s="17" t="str">
        <f>IFERROR(VLOOKUP(B36,#REF!,9,FALSE),"")</f>
        <v/>
      </c>
      <c r="J36" s="17">
        <v>106000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106000</v>
      </c>
      <c r="Q36" s="17">
        <v>0</v>
      </c>
      <c r="R36" s="19">
        <v>1282000</v>
      </c>
      <c r="S36" s="20">
        <v>35.200000000000003</v>
      </c>
      <c r="T36" s="21">
        <v>14.9</v>
      </c>
      <c r="U36" s="19">
        <v>36375</v>
      </c>
      <c r="V36" s="17">
        <v>86039</v>
      </c>
      <c r="W36" s="22">
        <v>2.4</v>
      </c>
      <c r="X36" s="23">
        <f t="shared" si="2"/>
        <v>150</v>
      </c>
      <c r="Y36" s="17">
        <v>292560</v>
      </c>
      <c r="Z36" s="17">
        <v>388530</v>
      </c>
      <c r="AA36" s="17">
        <v>138460</v>
      </c>
      <c r="AB36" s="17">
        <v>0</v>
      </c>
      <c r="AC36" s="15" t="s">
        <v>37</v>
      </c>
    </row>
    <row r="37" spans="1:29">
      <c r="A37" s="13" t="str">
        <f t="shared" si="0"/>
        <v>OverStock</v>
      </c>
      <c r="B37" s="14" t="s">
        <v>263</v>
      </c>
      <c r="C37" s="15" t="s">
        <v>239</v>
      </c>
      <c r="D37" s="16">
        <f>IFERROR(VLOOKUP(B37,#REF!,3,FALSE),0)</f>
        <v>0</v>
      </c>
      <c r="E37" s="18">
        <f t="shared" si="1"/>
        <v>0</v>
      </c>
      <c r="F37" s="16" t="str">
        <f>IFERROR(VLOOKUP(B37,#REF!,6,FALSE),"")</f>
        <v/>
      </c>
      <c r="G37" s="17">
        <v>1095000</v>
      </c>
      <c r="H37" s="17">
        <v>12000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1095000</v>
      </c>
      <c r="S37" s="20">
        <v>194.7</v>
      </c>
      <c r="T37" s="21">
        <v>354.5</v>
      </c>
      <c r="U37" s="19">
        <v>5625</v>
      </c>
      <c r="V37" s="17">
        <v>3089</v>
      </c>
      <c r="W37" s="22">
        <v>0.5</v>
      </c>
      <c r="X37" s="23">
        <f t="shared" si="2"/>
        <v>100</v>
      </c>
      <c r="Y37" s="17">
        <v>5800</v>
      </c>
      <c r="Z37" s="17">
        <v>15100</v>
      </c>
      <c r="AA37" s="17">
        <v>39900</v>
      </c>
      <c r="AB37" s="17">
        <v>121400</v>
      </c>
      <c r="AC37" s="15" t="s">
        <v>37</v>
      </c>
    </row>
    <row r="38" spans="1:29">
      <c r="A38" s="13" t="str">
        <f t="shared" si="0"/>
        <v>OverStock</v>
      </c>
      <c r="B38" s="14" t="s">
        <v>264</v>
      </c>
      <c r="C38" s="15" t="s">
        <v>239</v>
      </c>
      <c r="D38" s="16">
        <f>IFERROR(VLOOKUP(B38,#REF!,3,FALSE),0)</f>
        <v>0</v>
      </c>
      <c r="E38" s="18">
        <f t="shared" si="1"/>
        <v>1.1000000000000001</v>
      </c>
      <c r="F38" s="16" t="str">
        <f>IFERROR(VLOOKUP(B38,#REF!,6,FALSE),"")</f>
        <v/>
      </c>
      <c r="G38" s="17">
        <v>264000</v>
      </c>
      <c r="H38" s="17">
        <v>18000</v>
      </c>
      <c r="I38" s="17" t="str">
        <f>IFERROR(VLOOKUP(B38,#REF!,9,FALSE),"")</f>
        <v/>
      </c>
      <c r="J38" s="17">
        <v>12000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12000</v>
      </c>
      <c r="Q38" s="17">
        <v>0</v>
      </c>
      <c r="R38" s="19">
        <v>276000</v>
      </c>
      <c r="S38" s="20">
        <v>24.5</v>
      </c>
      <c r="T38" s="21" t="s">
        <v>35</v>
      </c>
      <c r="U38" s="19">
        <v>11250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OverStock</v>
      </c>
      <c r="B39" s="14" t="s">
        <v>265</v>
      </c>
      <c r="C39" s="15" t="s">
        <v>239</v>
      </c>
      <c r="D39" s="16">
        <f>IFERROR(VLOOKUP(B39,#REF!,3,FALSE),0)</f>
        <v>0</v>
      </c>
      <c r="E39" s="18">
        <f t="shared" si="1"/>
        <v>44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33000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33000</v>
      </c>
      <c r="Q39" s="17">
        <v>0</v>
      </c>
      <c r="R39" s="19">
        <v>33000</v>
      </c>
      <c r="S39" s="20">
        <v>44</v>
      </c>
      <c r="T39" s="21" t="s">
        <v>35</v>
      </c>
      <c r="U39" s="19">
        <v>750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Normal</v>
      </c>
      <c r="B40" s="14" t="s">
        <v>266</v>
      </c>
      <c r="C40" s="15" t="s">
        <v>239</v>
      </c>
      <c r="D40" s="16">
        <f>IFERROR(VLOOKUP(B40,#REF!,3,FALSE),0)</f>
        <v>0</v>
      </c>
      <c r="E40" s="18">
        <f t="shared" si="1"/>
        <v>16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6000</v>
      </c>
      <c r="Q40" s="17">
        <v>0</v>
      </c>
      <c r="R40" s="19">
        <v>6000</v>
      </c>
      <c r="S40" s="20">
        <v>16</v>
      </c>
      <c r="T40" s="21" t="s">
        <v>35</v>
      </c>
      <c r="U40" s="19">
        <v>375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FCST</v>
      </c>
      <c r="B41" s="14" t="s">
        <v>267</v>
      </c>
      <c r="C41" s="15" t="s">
        <v>239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9000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9000</v>
      </c>
      <c r="Q41" s="17">
        <v>0</v>
      </c>
      <c r="R41" s="19">
        <v>9000</v>
      </c>
      <c r="S41" s="20" t="s">
        <v>35</v>
      </c>
      <c r="T41" s="21">
        <v>27</v>
      </c>
      <c r="U41" s="19">
        <v>0</v>
      </c>
      <c r="V41" s="17">
        <v>333</v>
      </c>
      <c r="W41" s="22" t="s">
        <v>43</v>
      </c>
      <c r="X41" s="23" t="str">
        <f t="shared" si="2"/>
        <v>F</v>
      </c>
      <c r="Y41" s="17">
        <v>0</v>
      </c>
      <c r="Z41" s="17">
        <v>3000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OverStock</v>
      </c>
      <c r="B42" s="14" t="s">
        <v>268</v>
      </c>
      <c r="C42" s="15" t="s">
        <v>239</v>
      </c>
      <c r="D42" s="16">
        <f>IFERROR(VLOOKUP(B42,#REF!,3,FALSE),0)</f>
        <v>0</v>
      </c>
      <c r="E42" s="18">
        <f t="shared" si="1"/>
        <v>5</v>
      </c>
      <c r="F42" s="16" t="str">
        <f>IFERROR(VLOOKUP(B42,#REF!,6,FALSE),"")</f>
        <v/>
      </c>
      <c r="G42" s="17">
        <v>162000</v>
      </c>
      <c r="H42" s="17">
        <v>84000</v>
      </c>
      <c r="I42" s="17" t="str">
        <f>IFERROR(VLOOKUP(B42,#REF!,9,FALSE),"")</f>
        <v/>
      </c>
      <c r="J42" s="17">
        <v>30000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30000</v>
      </c>
      <c r="R42" s="19">
        <v>192000</v>
      </c>
      <c r="S42" s="20">
        <v>32</v>
      </c>
      <c r="T42" s="21">
        <v>37.5</v>
      </c>
      <c r="U42" s="19">
        <v>6000</v>
      </c>
      <c r="V42" s="17">
        <v>5122</v>
      </c>
      <c r="W42" s="22">
        <v>0.9</v>
      </c>
      <c r="X42" s="23">
        <f t="shared" si="2"/>
        <v>100</v>
      </c>
      <c r="Y42" s="17">
        <v>21400</v>
      </c>
      <c r="Z42" s="17">
        <v>20500</v>
      </c>
      <c r="AA42" s="17">
        <v>21900</v>
      </c>
      <c r="AB42" s="17">
        <v>27400</v>
      </c>
      <c r="AC42" s="15" t="s">
        <v>37</v>
      </c>
    </row>
    <row r="43" spans="1:29">
      <c r="A43" s="13" t="str">
        <f t="shared" si="0"/>
        <v>OverStock</v>
      </c>
      <c r="B43" s="14" t="s">
        <v>269</v>
      </c>
      <c r="C43" s="15" t="s">
        <v>239</v>
      </c>
      <c r="D43" s="16">
        <f>IFERROR(VLOOKUP(B43,#REF!,3,FALSE),0)</f>
        <v>0</v>
      </c>
      <c r="E43" s="18">
        <f t="shared" si="1"/>
        <v>15.6</v>
      </c>
      <c r="F43" s="16" t="str">
        <f>IFERROR(VLOOKUP(B43,#REF!,6,FALSE),"")</f>
        <v/>
      </c>
      <c r="G43" s="17">
        <v>846000</v>
      </c>
      <c r="H43" s="17">
        <v>195000</v>
      </c>
      <c r="I43" s="17" t="str">
        <f>IFERROR(VLOOKUP(B43,#REF!,9,FALSE),"")</f>
        <v/>
      </c>
      <c r="J43" s="17">
        <v>434100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302100</v>
      </c>
      <c r="Q43" s="17">
        <v>132000</v>
      </c>
      <c r="R43" s="19">
        <v>1280100</v>
      </c>
      <c r="S43" s="20">
        <v>46.1</v>
      </c>
      <c r="T43" s="21">
        <v>39.799999999999997</v>
      </c>
      <c r="U43" s="19">
        <v>27750</v>
      </c>
      <c r="V43" s="17">
        <v>32179</v>
      </c>
      <c r="W43" s="22">
        <v>1.2</v>
      </c>
      <c r="X43" s="23">
        <f t="shared" si="2"/>
        <v>100</v>
      </c>
      <c r="Y43" s="17">
        <v>88000</v>
      </c>
      <c r="Z43" s="17">
        <v>164000</v>
      </c>
      <c r="AA43" s="17">
        <v>137300</v>
      </c>
      <c r="AB43" s="17">
        <v>62000</v>
      </c>
      <c r="AC43" s="15" t="s">
        <v>37</v>
      </c>
    </row>
    <row r="44" spans="1:29">
      <c r="A44" s="13" t="str">
        <f t="shared" si="0"/>
        <v>Normal</v>
      </c>
      <c r="B44" s="14" t="s">
        <v>270</v>
      </c>
      <c r="C44" s="15" t="s">
        <v>239</v>
      </c>
      <c r="D44" s="16">
        <f>IFERROR(VLOOKUP(B44,#REF!,3,FALSE),0)</f>
        <v>0</v>
      </c>
      <c r="E44" s="18">
        <f t="shared" si="1"/>
        <v>0.4</v>
      </c>
      <c r="F44" s="16" t="str">
        <f>IFERROR(VLOOKUP(B44,#REF!,6,FALSE),"")</f>
        <v/>
      </c>
      <c r="G44" s="17">
        <v>90000</v>
      </c>
      <c r="H44" s="17">
        <v>90000</v>
      </c>
      <c r="I44" s="17" t="str">
        <f>IFERROR(VLOOKUP(B44,#REF!,9,FALSE),"")</f>
        <v/>
      </c>
      <c r="J44" s="17">
        <v>3000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3000</v>
      </c>
      <c r="Q44" s="17">
        <v>0</v>
      </c>
      <c r="R44" s="19">
        <v>93000</v>
      </c>
      <c r="S44" s="20">
        <v>13.1</v>
      </c>
      <c r="T44" s="21">
        <v>16.399999999999999</v>
      </c>
      <c r="U44" s="19">
        <v>7125</v>
      </c>
      <c r="V44" s="17">
        <v>5667</v>
      </c>
      <c r="W44" s="22">
        <v>0.8</v>
      </c>
      <c r="X44" s="23">
        <f t="shared" si="2"/>
        <v>100</v>
      </c>
      <c r="Y44" s="17">
        <v>24000</v>
      </c>
      <c r="Z44" s="17">
        <v>27000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OverStock</v>
      </c>
      <c r="B45" s="14" t="s">
        <v>271</v>
      </c>
      <c r="C45" s="15" t="s">
        <v>239</v>
      </c>
      <c r="D45" s="16">
        <f>IFERROR(VLOOKUP(B45,#REF!,3,FALSE),0)</f>
        <v>0</v>
      </c>
      <c r="E45" s="18">
        <f t="shared" si="1"/>
        <v>4.5999999999999996</v>
      </c>
      <c r="F45" s="16" t="str">
        <f>IFERROR(VLOOKUP(B45,#REF!,6,FALSE),"")</f>
        <v/>
      </c>
      <c r="G45" s="17">
        <v>267000</v>
      </c>
      <c r="H45" s="17">
        <v>0</v>
      </c>
      <c r="I45" s="17" t="str">
        <f>IFERROR(VLOOKUP(B45,#REF!,9,FALSE),"")</f>
        <v/>
      </c>
      <c r="J45" s="17">
        <v>45000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45000</v>
      </c>
      <c r="R45" s="19">
        <v>312000</v>
      </c>
      <c r="S45" s="20">
        <v>32</v>
      </c>
      <c r="T45" s="21">
        <v>30.8</v>
      </c>
      <c r="U45" s="19">
        <v>9750</v>
      </c>
      <c r="V45" s="17">
        <v>10129</v>
      </c>
      <c r="W45" s="22">
        <v>1</v>
      </c>
      <c r="X45" s="23">
        <f t="shared" si="2"/>
        <v>100</v>
      </c>
      <c r="Y45" s="17">
        <v>12000</v>
      </c>
      <c r="Z45" s="17">
        <v>79162</v>
      </c>
      <c r="AA45" s="17">
        <v>42000</v>
      </c>
      <c r="AB45" s="17">
        <v>0</v>
      </c>
      <c r="AC45" s="15" t="s">
        <v>37</v>
      </c>
    </row>
    <row r="46" spans="1:29">
      <c r="A46" s="13" t="str">
        <f t="shared" si="0"/>
        <v>OverStock</v>
      </c>
      <c r="B46" s="14" t="s">
        <v>272</v>
      </c>
      <c r="C46" s="15" t="s">
        <v>239</v>
      </c>
      <c r="D46" s="16">
        <f>IFERROR(VLOOKUP(B46,#REF!,3,FALSE),0)</f>
        <v>0</v>
      </c>
      <c r="E46" s="18">
        <f t="shared" si="1"/>
        <v>24</v>
      </c>
      <c r="F46" s="16" t="str">
        <f>IFERROR(VLOOKUP(B46,#REF!,6,FALSE),"")</f>
        <v/>
      </c>
      <c r="G46" s="17">
        <v>30000</v>
      </c>
      <c r="H46" s="17">
        <v>30000</v>
      </c>
      <c r="I46" s="17" t="str">
        <f>IFERROR(VLOOKUP(B46,#REF!,9,FALSE),"")</f>
        <v/>
      </c>
      <c r="J46" s="17">
        <v>27000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21000</v>
      </c>
      <c r="Q46" s="17">
        <v>6000</v>
      </c>
      <c r="R46" s="19">
        <v>57000</v>
      </c>
      <c r="S46" s="20">
        <v>50.7</v>
      </c>
      <c r="T46" s="21" t="s">
        <v>35</v>
      </c>
      <c r="U46" s="19">
        <v>1125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Normal</v>
      </c>
      <c r="B47" s="14" t="s">
        <v>273</v>
      </c>
      <c r="C47" s="15" t="s">
        <v>239</v>
      </c>
      <c r="D47" s="16">
        <f>IFERROR(VLOOKUP(B47,#REF!,3,FALSE),0)</f>
        <v>0</v>
      </c>
      <c r="E47" s="18">
        <f t="shared" si="1"/>
        <v>12.8</v>
      </c>
      <c r="F47" s="16" t="str">
        <f>IFERROR(VLOOKUP(B47,#REF!,6,FALSE),"")</f>
        <v/>
      </c>
      <c r="G47" s="17">
        <v>18000</v>
      </c>
      <c r="H47" s="17">
        <v>18000</v>
      </c>
      <c r="I47" s="17" t="str">
        <f>IFERROR(VLOOKUP(B47,#REF!,9,FALSE),"")</f>
        <v/>
      </c>
      <c r="J47" s="17">
        <v>48000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48000</v>
      </c>
      <c r="Q47" s="17">
        <v>0</v>
      </c>
      <c r="R47" s="19">
        <v>66000</v>
      </c>
      <c r="S47" s="20">
        <v>17.600000000000001</v>
      </c>
      <c r="T47" s="21">
        <v>13.9</v>
      </c>
      <c r="U47" s="19">
        <v>3750</v>
      </c>
      <c r="V47" s="17">
        <v>4751</v>
      </c>
      <c r="W47" s="22">
        <v>1.3</v>
      </c>
      <c r="X47" s="23">
        <f t="shared" si="2"/>
        <v>100</v>
      </c>
      <c r="Y47" s="17">
        <v>756</v>
      </c>
      <c r="Z47" s="17">
        <v>24000</v>
      </c>
      <c r="AA47" s="17">
        <v>42000</v>
      </c>
      <c r="AB47" s="17">
        <v>18000</v>
      </c>
      <c r="AC47" s="15" t="s">
        <v>37</v>
      </c>
    </row>
    <row r="48" spans="1:29">
      <c r="A48" s="13" t="str">
        <f t="shared" si="0"/>
        <v>Normal</v>
      </c>
      <c r="B48" s="14" t="s">
        <v>274</v>
      </c>
      <c r="C48" s="15" t="s">
        <v>239</v>
      </c>
      <c r="D48" s="16">
        <f>IFERROR(VLOOKUP(B48,#REF!,3,FALSE),0)</f>
        <v>0</v>
      </c>
      <c r="E48" s="18">
        <f t="shared" si="1"/>
        <v>0</v>
      </c>
      <c r="F48" s="16" t="str">
        <f>IFERROR(VLOOKUP(B48,#REF!,6,FALSE),"")</f>
        <v/>
      </c>
      <c r="G48" s="17">
        <v>3000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3000</v>
      </c>
      <c r="S48" s="20">
        <v>8</v>
      </c>
      <c r="T48" s="21" t="s">
        <v>35</v>
      </c>
      <c r="U48" s="19">
        <v>375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ZeroZero</v>
      </c>
      <c r="B49" s="14" t="s">
        <v>275</v>
      </c>
      <c r="C49" s="15" t="s">
        <v>239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3000</v>
      </c>
      <c r="R49" s="19">
        <v>3000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0"/>
        <v>ZeroZero</v>
      </c>
      <c r="B50" s="14" t="s">
        <v>276</v>
      </c>
      <c r="C50" s="15" t="s">
        <v>239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6000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6000</v>
      </c>
      <c r="Q50" s="17">
        <v>0</v>
      </c>
      <c r="R50" s="19">
        <v>6000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Normal</v>
      </c>
      <c r="B51" s="14" t="s">
        <v>277</v>
      </c>
      <c r="C51" s="15" t="s">
        <v>239</v>
      </c>
      <c r="D51" s="16">
        <f>IFERROR(VLOOKUP(B51,#REF!,3,FALSE),0)</f>
        <v>0</v>
      </c>
      <c r="E51" s="18">
        <f t="shared" si="1"/>
        <v>2.7</v>
      </c>
      <c r="F51" s="16" t="str">
        <f>IFERROR(VLOOKUP(B51,#REF!,6,FALSE),"")</f>
        <v/>
      </c>
      <c r="G51" s="17">
        <v>216000</v>
      </c>
      <c r="H51" s="17">
        <v>216000</v>
      </c>
      <c r="I51" s="17" t="str">
        <f>IFERROR(VLOOKUP(B51,#REF!,9,FALSE),"")</f>
        <v/>
      </c>
      <c r="J51" s="17">
        <v>60000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60000</v>
      </c>
      <c r="Q51" s="17">
        <v>0</v>
      </c>
      <c r="R51" s="19">
        <v>276000</v>
      </c>
      <c r="S51" s="20">
        <v>12.3</v>
      </c>
      <c r="T51" s="21" t="s">
        <v>35</v>
      </c>
      <c r="U51" s="19">
        <v>22500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OverStock</v>
      </c>
      <c r="B52" s="14" t="s">
        <v>278</v>
      </c>
      <c r="C52" s="15" t="s">
        <v>239</v>
      </c>
      <c r="D52" s="16">
        <f>IFERROR(VLOOKUP(B52,#REF!,3,FALSE),0)</f>
        <v>0</v>
      </c>
      <c r="E52" s="18">
        <f t="shared" si="1"/>
        <v>22.4</v>
      </c>
      <c r="F52" s="16" t="str">
        <f>IFERROR(VLOOKUP(B52,#REF!,6,FALSE),"")</f>
        <v/>
      </c>
      <c r="G52" s="17">
        <v>30000</v>
      </c>
      <c r="H52" s="17">
        <v>0</v>
      </c>
      <c r="I52" s="17" t="str">
        <f>IFERROR(VLOOKUP(B52,#REF!,9,FALSE),"")</f>
        <v/>
      </c>
      <c r="J52" s="17">
        <v>227000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200000</v>
      </c>
      <c r="Q52" s="17">
        <v>27000</v>
      </c>
      <c r="R52" s="19">
        <v>257000</v>
      </c>
      <c r="S52" s="20">
        <v>25.4</v>
      </c>
      <c r="T52" s="21">
        <v>1285</v>
      </c>
      <c r="U52" s="19">
        <v>10125</v>
      </c>
      <c r="V52" s="17">
        <v>200</v>
      </c>
      <c r="W52" s="22">
        <v>0</v>
      </c>
      <c r="X52" s="23">
        <f t="shared" si="2"/>
        <v>50</v>
      </c>
      <c r="Y52" s="17">
        <v>1200</v>
      </c>
      <c r="Z52" s="17">
        <v>600</v>
      </c>
      <c r="AA52" s="17">
        <v>500</v>
      </c>
      <c r="AB52" s="17">
        <v>600</v>
      </c>
      <c r="AC52" s="15" t="s">
        <v>37</v>
      </c>
    </row>
    <row r="53" spans="1:29">
      <c r="A53" s="13" t="str">
        <f t="shared" si="0"/>
        <v>OverStock</v>
      </c>
      <c r="B53" s="14" t="s">
        <v>279</v>
      </c>
      <c r="C53" s="15" t="s">
        <v>239</v>
      </c>
      <c r="D53" s="16">
        <f>IFERROR(VLOOKUP(B53,#REF!,3,FALSE),0)</f>
        <v>0</v>
      </c>
      <c r="E53" s="18">
        <f t="shared" si="1"/>
        <v>20</v>
      </c>
      <c r="F53" s="16" t="str">
        <f>IFERROR(VLOOKUP(B53,#REF!,6,FALSE),"")</f>
        <v/>
      </c>
      <c r="G53" s="17">
        <v>39000</v>
      </c>
      <c r="H53" s="17">
        <v>0</v>
      </c>
      <c r="I53" s="17" t="str">
        <f>IFERROR(VLOOKUP(B53,#REF!,9,FALSE),"")</f>
        <v/>
      </c>
      <c r="J53" s="17">
        <v>45000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30000</v>
      </c>
      <c r="Q53" s="17">
        <v>15000</v>
      </c>
      <c r="R53" s="19">
        <v>84000</v>
      </c>
      <c r="S53" s="20">
        <v>37.299999999999997</v>
      </c>
      <c r="T53" s="21" t="s">
        <v>35</v>
      </c>
      <c r="U53" s="19">
        <v>2250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OverStock</v>
      </c>
      <c r="B54" s="14" t="s">
        <v>280</v>
      </c>
      <c r="C54" s="15" t="s">
        <v>239</v>
      </c>
      <c r="D54" s="16">
        <f>IFERROR(VLOOKUP(B54,#REF!,3,FALSE),0)</f>
        <v>0</v>
      </c>
      <c r="E54" s="18">
        <f t="shared" si="1"/>
        <v>0</v>
      </c>
      <c r="F54" s="16" t="str">
        <f>IFERROR(VLOOKUP(B54,#REF!,6,FALSE),"")</f>
        <v/>
      </c>
      <c r="G54" s="17">
        <v>609000</v>
      </c>
      <c r="H54" s="17">
        <v>291000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609000</v>
      </c>
      <c r="S54" s="20">
        <v>49.2</v>
      </c>
      <c r="T54" s="21">
        <v>14.6</v>
      </c>
      <c r="U54" s="19">
        <v>12375</v>
      </c>
      <c r="V54" s="17">
        <v>41582</v>
      </c>
      <c r="W54" s="22">
        <v>3.4</v>
      </c>
      <c r="X54" s="23">
        <f t="shared" si="2"/>
        <v>150</v>
      </c>
      <c r="Y54" s="17">
        <v>135280</v>
      </c>
      <c r="Z54" s="17">
        <v>194272</v>
      </c>
      <c r="AA54" s="17">
        <v>53684</v>
      </c>
      <c r="AB54" s="17">
        <v>0</v>
      </c>
      <c r="AC54" s="15" t="s">
        <v>37</v>
      </c>
    </row>
    <row r="55" spans="1:29">
      <c r="A55" s="13" t="str">
        <f t="shared" si="0"/>
        <v>Normal</v>
      </c>
      <c r="B55" s="14" t="s">
        <v>281</v>
      </c>
      <c r="C55" s="15" t="s">
        <v>239</v>
      </c>
      <c r="D55" s="16">
        <f>IFERROR(VLOOKUP(B55,#REF!,3,FALSE),0)</f>
        <v>0</v>
      </c>
      <c r="E55" s="18">
        <f t="shared" si="1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 t="s">
        <v>35</v>
      </c>
      <c r="U55" s="19">
        <v>375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OverStock</v>
      </c>
      <c r="B56" s="14" t="s">
        <v>282</v>
      </c>
      <c r="C56" s="15" t="s">
        <v>239</v>
      </c>
      <c r="D56" s="16">
        <f>IFERROR(VLOOKUP(B56,#REF!,3,FALSE),0)</f>
        <v>0</v>
      </c>
      <c r="E56" s="18">
        <f t="shared" si="1"/>
        <v>11.5</v>
      </c>
      <c r="F56" s="16" t="str">
        <f>IFERROR(VLOOKUP(B56,#REF!,6,FALSE),"")</f>
        <v/>
      </c>
      <c r="G56" s="17">
        <v>2136000</v>
      </c>
      <c r="H56" s="17">
        <v>420000</v>
      </c>
      <c r="I56" s="17" t="str">
        <f>IFERROR(VLOOKUP(B56,#REF!,9,FALSE),"")</f>
        <v/>
      </c>
      <c r="J56" s="17">
        <v>597000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216000</v>
      </c>
      <c r="Q56" s="17">
        <v>381000</v>
      </c>
      <c r="R56" s="19">
        <v>2733000</v>
      </c>
      <c r="S56" s="20">
        <v>52.8</v>
      </c>
      <c r="T56" s="21">
        <v>55.7</v>
      </c>
      <c r="U56" s="19">
        <v>51750</v>
      </c>
      <c r="V56" s="17">
        <v>49044</v>
      </c>
      <c r="W56" s="22">
        <v>0.9</v>
      </c>
      <c r="X56" s="23">
        <f t="shared" si="2"/>
        <v>100</v>
      </c>
      <c r="Y56" s="17">
        <v>193400</v>
      </c>
      <c r="Z56" s="17">
        <v>203900</v>
      </c>
      <c r="AA56" s="17">
        <v>189500</v>
      </c>
      <c r="AB56" s="17">
        <v>262300</v>
      </c>
      <c r="AC56" s="15" t="s">
        <v>37</v>
      </c>
    </row>
    <row r="57" spans="1:29">
      <c r="A57" s="13" t="str">
        <f t="shared" si="0"/>
        <v>FCST</v>
      </c>
      <c r="B57" s="14" t="s">
        <v>283</v>
      </c>
      <c r="C57" s="15" t="s">
        <v>239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63000</v>
      </c>
      <c r="H57" s="17">
        <v>27000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63000</v>
      </c>
      <c r="S57" s="20" t="s">
        <v>35</v>
      </c>
      <c r="T57" s="21">
        <v>23.6</v>
      </c>
      <c r="U57" s="19">
        <v>0</v>
      </c>
      <c r="V57" s="17">
        <v>2667</v>
      </c>
      <c r="W57" s="22" t="s">
        <v>43</v>
      </c>
      <c r="X57" s="23" t="str">
        <f t="shared" si="2"/>
        <v>F</v>
      </c>
      <c r="Y57" s="17">
        <v>24000</v>
      </c>
      <c r="Z57" s="17">
        <v>0</v>
      </c>
      <c r="AA57" s="17">
        <v>12000</v>
      </c>
      <c r="AB57" s="17">
        <v>0</v>
      </c>
      <c r="AC57" s="15" t="s">
        <v>37</v>
      </c>
    </row>
    <row r="58" spans="1:29">
      <c r="A58" s="13" t="str">
        <f t="shared" si="0"/>
        <v>ZeroZero</v>
      </c>
      <c r="B58" s="14" t="s">
        <v>284</v>
      </c>
      <c r="C58" s="15" t="s">
        <v>239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4600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4600</v>
      </c>
      <c r="Q58" s="17">
        <v>0</v>
      </c>
      <c r="R58" s="19">
        <v>4600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OverStock</v>
      </c>
      <c r="B59" s="14" t="s">
        <v>285</v>
      </c>
      <c r="C59" s="15" t="s">
        <v>239</v>
      </c>
      <c r="D59" s="16">
        <f>IFERROR(VLOOKUP(B59,#REF!,3,FALSE),0)</f>
        <v>0</v>
      </c>
      <c r="E59" s="18">
        <f t="shared" si="1"/>
        <v>15.4</v>
      </c>
      <c r="F59" s="16" t="str">
        <f>IFERROR(VLOOKUP(B59,#REF!,6,FALSE),"")</f>
        <v/>
      </c>
      <c r="G59" s="17">
        <v>216000</v>
      </c>
      <c r="H59" s="17">
        <v>72000</v>
      </c>
      <c r="I59" s="17" t="str">
        <f>IFERROR(VLOOKUP(B59,#REF!,9,FALSE),"")</f>
        <v/>
      </c>
      <c r="J59" s="17">
        <v>75000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75000</v>
      </c>
      <c r="Q59" s="17">
        <v>0</v>
      </c>
      <c r="R59" s="19">
        <v>291000</v>
      </c>
      <c r="S59" s="20">
        <v>59.7</v>
      </c>
      <c r="T59" s="21">
        <v>58.2</v>
      </c>
      <c r="U59" s="19">
        <v>4875</v>
      </c>
      <c r="V59" s="17">
        <v>5000</v>
      </c>
      <c r="W59" s="22">
        <v>1</v>
      </c>
      <c r="X59" s="23">
        <f t="shared" si="2"/>
        <v>100</v>
      </c>
      <c r="Y59" s="17">
        <v>12000</v>
      </c>
      <c r="Z59" s="17">
        <v>27000</v>
      </c>
      <c r="AA59" s="17">
        <v>12000</v>
      </c>
      <c r="AB59" s="17">
        <v>21000</v>
      </c>
      <c r="AC59" s="15" t="s">
        <v>37</v>
      </c>
    </row>
    <row r="60" spans="1:29">
      <c r="A60" s="13" t="str">
        <f t="shared" si="0"/>
        <v>ZeroZero</v>
      </c>
      <c r="B60" s="14" t="s">
        <v>286</v>
      </c>
      <c r="C60" s="15" t="s">
        <v>239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69000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69000</v>
      </c>
      <c r="Q60" s="17">
        <v>0</v>
      </c>
      <c r="R60" s="19">
        <v>69000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OverStock</v>
      </c>
      <c r="B61" s="14" t="s">
        <v>287</v>
      </c>
      <c r="C61" s="15" t="s">
        <v>239</v>
      </c>
      <c r="D61" s="16">
        <f>IFERROR(VLOOKUP(B61,#REF!,3,FALSE),0)</f>
        <v>0</v>
      </c>
      <c r="E61" s="18">
        <f t="shared" si="1"/>
        <v>0</v>
      </c>
      <c r="F61" s="16" t="str">
        <f>IFERROR(VLOOKUP(B61,#REF!,6,FALSE),"")</f>
        <v/>
      </c>
      <c r="G61" s="17">
        <v>24000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24000</v>
      </c>
      <c r="S61" s="20">
        <v>64</v>
      </c>
      <c r="T61" s="21">
        <v>72.099999999999994</v>
      </c>
      <c r="U61" s="19">
        <v>375</v>
      </c>
      <c r="V61" s="17">
        <v>333</v>
      </c>
      <c r="W61" s="22">
        <v>0.9</v>
      </c>
      <c r="X61" s="23">
        <f t="shared" si="2"/>
        <v>100</v>
      </c>
      <c r="Y61" s="17">
        <v>0</v>
      </c>
      <c r="Z61" s="17">
        <v>3000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OverStock</v>
      </c>
      <c r="B62" s="14" t="s">
        <v>288</v>
      </c>
      <c r="C62" s="15" t="s">
        <v>239</v>
      </c>
      <c r="D62" s="16">
        <f>IFERROR(VLOOKUP(B62,#REF!,3,FALSE),0)</f>
        <v>0</v>
      </c>
      <c r="E62" s="18">
        <f t="shared" si="1"/>
        <v>24.2</v>
      </c>
      <c r="F62" s="16" t="str">
        <f>IFERROR(VLOOKUP(B62,#REF!,6,FALSE),"")</f>
        <v/>
      </c>
      <c r="G62" s="17">
        <v>1497000</v>
      </c>
      <c r="H62" s="17">
        <v>504000</v>
      </c>
      <c r="I62" s="17" t="str">
        <f>IFERROR(VLOOKUP(B62,#REF!,9,FALSE),"")</f>
        <v/>
      </c>
      <c r="J62" s="17">
        <v>945000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945000</v>
      </c>
      <c r="Q62" s="17">
        <v>0</v>
      </c>
      <c r="R62" s="19">
        <v>2442000</v>
      </c>
      <c r="S62" s="20">
        <v>62.6</v>
      </c>
      <c r="T62" s="21">
        <v>385.6</v>
      </c>
      <c r="U62" s="19">
        <v>39000</v>
      </c>
      <c r="V62" s="17">
        <v>6333</v>
      </c>
      <c r="W62" s="22">
        <v>0.2</v>
      </c>
      <c r="X62" s="23">
        <f t="shared" si="2"/>
        <v>50</v>
      </c>
      <c r="Y62" s="17">
        <v>57000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OverStock</v>
      </c>
      <c r="B63" s="14" t="s">
        <v>289</v>
      </c>
      <c r="C63" s="15" t="s">
        <v>239</v>
      </c>
      <c r="D63" s="16">
        <f>IFERROR(VLOOKUP(B63,#REF!,3,FALSE),0)</f>
        <v>0</v>
      </c>
      <c r="E63" s="18">
        <f t="shared" si="1"/>
        <v>26.7</v>
      </c>
      <c r="F63" s="16" t="str">
        <f>IFERROR(VLOOKUP(B63,#REF!,6,FALSE),"")</f>
        <v/>
      </c>
      <c r="G63" s="17">
        <v>90000</v>
      </c>
      <c r="H63" s="17">
        <v>30000</v>
      </c>
      <c r="I63" s="17" t="str">
        <f>IFERROR(VLOOKUP(B63,#REF!,9,FALSE),"")</f>
        <v/>
      </c>
      <c r="J63" s="17">
        <v>150000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114000</v>
      </c>
      <c r="Q63" s="17">
        <v>36000</v>
      </c>
      <c r="R63" s="19">
        <v>240000</v>
      </c>
      <c r="S63" s="20">
        <v>42.7</v>
      </c>
      <c r="T63" s="21">
        <v>44.3</v>
      </c>
      <c r="U63" s="19">
        <v>5625</v>
      </c>
      <c r="V63" s="17">
        <v>5422</v>
      </c>
      <c r="W63" s="22">
        <v>1</v>
      </c>
      <c r="X63" s="23">
        <f t="shared" si="2"/>
        <v>100</v>
      </c>
      <c r="Y63" s="17">
        <v>20800</v>
      </c>
      <c r="Z63" s="17">
        <v>21400</v>
      </c>
      <c r="AA63" s="17">
        <v>24200</v>
      </c>
      <c r="AB63" s="17">
        <v>32600</v>
      </c>
      <c r="AC63" s="15" t="s">
        <v>37</v>
      </c>
    </row>
    <row r="64" spans="1:29">
      <c r="A64" s="13" t="str">
        <f t="shared" si="0"/>
        <v>OverStock</v>
      </c>
      <c r="B64" s="14" t="s">
        <v>290</v>
      </c>
      <c r="C64" s="15" t="s">
        <v>239</v>
      </c>
      <c r="D64" s="16">
        <f>IFERROR(VLOOKUP(B64,#REF!,3,FALSE),0)</f>
        <v>0</v>
      </c>
      <c r="E64" s="18">
        <f t="shared" si="1"/>
        <v>0</v>
      </c>
      <c r="F64" s="16" t="str">
        <f>IFERROR(VLOOKUP(B64,#REF!,6,FALSE),"")</f>
        <v/>
      </c>
      <c r="G64" s="17">
        <v>96000</v>
      </c>
      <c r="H64" s="17">
        <v>36000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96000</v>
      </c>
      <c r="S64" s="20">
        <v>51.2</v>
      </c>
      <c r="T64" s="21">
        <v>72</v>
      </c>
      <c r="U64" s="19">
        <v>1875</v>
      </c>
      <c r="V64" s="17">
        <v>1333</v>
      </c>
      <c r="W64" s="22">
        <v>0.7</v>
      </c>
      <c r="X64" s="23">
        <f t="shared" si="2"/>
        <v>100</v>
      </c>
      <c r="Y64" s="17">
        <v>12000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OverStock</v>
      </c>
      <c r="B65" s="14" t="s">
        <v>291</v>
      </c>
      <c r="C65" s="15" t="s">
        <v>239</v>
      </c>
      <c r="D65" s="16">
        <f>IFERROR(VLOOKUP(B65,#REF!,3,FALSE),0)</f>
        <v>0</v>
      </c>
      <c r="E65" s="18">
        <f t="shared" si="1"/>
        <v>0</v>
      </c>
      <c r="F65" s="16" t="str">
        <f>IFERROR(VLOOKUP(B65,#REF!,6,FALSE),"")</f>
        <v/>
      </c>
      <c r="G65" s="17">
        <v>2055000</v>
      </c>
      <c r="H65" s="17">
        <v>744000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2055000</v>
      </c>
      <c r="S65" s="20">
        <v>274</v>
      </c>
      <c r="T65" s="21">
        <v>15.9</v>
      </c>
      <c r="U65" s="19">
        <v>7500</v>
      </c>
      <c r="V65" s="17">
        <v>129333</v>
      </c>
      <c r="W65" s="22">
        <v>17.2</v>
      </c>
      <c r="X65" s="23">
        <f t="shared" si="2"/>
        <v>150</v>
      </c>
      <c r="Y65" s="17">
        <v>264000</v>
      </c>
      <c r="Z65" s="17">
        <v>672000</v>
      </c>
      <c r="AA65" s="17">
        <v>468000</v>
      </c>
      <c r="AB65" s="17">
        <v>606000</v>
      </c>
      <c r="AC65" s="15" t="s">
        <v>37</v>
      </c>
    </row>
    <row r="66" spans="1:29">
      <c r="A66" s="13" t="str">
        <f t="shared" si="0"/>
        <v>Normal</v>
      </c>
      <c r="B66" s="14" t="s">
        <v>292</v>
      </c>
      <c r="C66" s="15" t="s">
        <v>239</v>
      </c>
      <c r="D66" s="16">
        <f>IFERROR(VLOOKUP(B66,#REF!,3,FALSE),0)</f>
        <v>0</v>
      </c>
      <c r="E66" s="18">
        <f t="shared" si="1"/>
        <v>3.4</v>
      </c>
      <c r="F66" s="16" t="str">
        <f>IFERROR(VLOOKUP(B66,#REF!,6,FALSE),"")</f>
        <v/>
      </c>
      <c r="G66" s="17">
        <v>30000</v>
      </c>
      <c r="H66" s="17">
        <v>18000</v>
      </c>
      <c r="I66" s="17" t="str">
        <f>IFERROR(VLOOKUP(B66,#REF!,9,FALSE),"")</f>
        <v/>
      </c>
      <c r="J66" s="17">
        <v>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9000</v>
      </c>
      <c r="Q66" s="17">
        <v>0</v>
      </c>
      <c r="R66" s="19">
        <v>39000</v>
      </c>
      <c r="S66" s="20">
        <v>14.9</v>
      </c>
      <c r="T66" s="21">
        <v>58.5</v>
      </c>
      <c r="U66" s="19">
        <v>2625</v>
      </c>
      <c r="V66" s="17">
        <v>667</v>
      </c>
      <c r="W66" s="22">
        <v>0.3</v>
      </c>
      <c r="X66" s="23">
        <f t="shared" si="2"/>
        <v>50</v>
      </c>
      <c r="Y66" s="17">
        <v>0</v>
      </c>
      <c r="Z66" s="17">
        <v>6000</v>
      </c>
      <c r="AA66" s="17">
        <v>6000</v>
      </c>
      <c r="AB66" s="17">
        <v>3000</v>
      </c>
      <c r="AC66" s="15" t="s">
        <v>37</v>
      </c>
    </row>
    <row r="67" spans="1:29">
      <c r="A67" s="13" t="str">
        <f t="shared" si="0"/>
        <v>OverStock</v>
      </c>
      <c r="B67" s="14" t="s">
        <v>293</v>
      </c>
      <c r="C67" s="15" t="s">
        <v>239</v>
      </c>
      <c r="D67" s="16">
        <f>IFERROR(VLOOKUP(B67,#REF!,3,FALSE),0)</f>
        <v>0</v>
      </c>
      <c r="E67" s="18">
        <f t="shared" si="1"/>
        <v>4</v>
      </c>
      <c r="F67" s="16" t="str">
        <f>IFERROR(VLOOKUP(B67,#REF!,6,FALSE),"")</f>
        <v/>
      </c>
      <c r="G67" s="17">
        <v>177000</v>
      </c>
      <c r="H67" s="17">
        <v>66000</v>
      </c>
      <c r="I67" s="17" t="str">
        <f>IFERROR(VLOOKUP(B67,#REF!,9,FALSE),"")</f>
        <v/>
      </c>
      <c r="J67" s="17">
        <v>21000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6000</v>
      </c>
      <c r="Q67" s="17">
        <v>15000</v>
      </c>
      <c r="R67" s="19">
        <v>198000</v>
      </c>
      <c r="S67" s="20">
        <v>37.700000000000003</v>
      </c>
      <c r="T67" s="21">
        <v>36.299999999999997</v>
      </c>
      <c r="U67" s="19">
        <v>5250</v>
      </c>
      <c r="V67" s="17">
        <v>5454</v>
      </c>
      <c r="W67" s="22">
        <v>1</v>
      </c>
      <c r="X67" s="23">
        <f t="shared" si="2"/>
        <v>100</v>
      </c>
      <c r="Y67" s="17">
        <v>17300</v>
      </c>
      <c r="Z67" s="17">
        <v>23151</v>
      </c>
      <c r="AA67" s="17">
        <v>23619</v>
      </c>
      <c r="AB67" s="17">
        <v>13454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OverStock</v>
      </c>
      <c r="B68" s="14" t="s">
        <v>294</v>
      </c>
      <c r="C68" s="15" t="s">
        <v>239</v>
      </c>
      <c r="D68" s="16">
        <f>IFERROR(VLOOKUP(B68,#REF!,3,FALSE),0)</f>
        <v>0</v>
      </c>
      <c r="E68" s="18">
        <f t="shared" ref="E68:E131" si="4">IF(U68=0,"前八週無拉料",ROUND(J68/U68,1))</f>
        <v>0</v>
      </c>
      <c r="F68" s="16" t="str">
        <f>IFERROR(VLOOKUP(B68,#REF!,6,FALSE),"")</f>
        <v/>
      </c>
      <c r="G68" s="17">
        <v>201000</v>
      </c>
      <c r="H68" s="17">
        <v>123000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201000</v>
      </c>
      <c r="S68" s="20">
        <v>48.7</v>
      </c>
      <c r="T68" s="21" t="s">
        <v>35</v>
      </c>
      <c r="U68" s="19">
        <v>4125</v>
      </c>
      <c r="V68" s="17" t="s">
        <v>35</v>
      </c>
      <c r="W68" s="22" t="s">
        <v>36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Normal</v>
      </c>
      <c r="B69" s="14" t="s">
        <v>295</v>
      </c>
      <c r="C69" s="15" t="s">
        <v>239</v>
      </c>
      <c r="D69" s="16">
        <f>IFERROR(VLOOKUP(B69,#REF!,3,FALSE),0)</f>
        <v>0</v>
      </c>
      <c r="E69" s="18">
        <f t="shared" si="4"/>
        <v>5.0999999999999996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210000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210000</v>
      </c>
      <c r="Q69" s="17">
        <v>0</v>
      </c>
      <c r="R69" s="19">
        <v>210000</v>
      </c>
      <c r="S69" s="20">
        <v>5.0999999999999996</v>
      </c>
      <c r="T69" s="21">
        <v>105</v>
      </c>
      <c r="U69" s="19">
        <v>41250</v>
      </c>
      <c r="V69" s="17">
        <v>2000</v>
      </c>
      <c r="W69" s="22">
        <v>0</v>
      </c>
      <c r="X69" s="23">
        <f t="shared" si="5"/>
        <v>50</v>
      </c>
      <c r="Y69" s="17">
        <v>0</v>
      </c>
      <c r="Z69" s="17">
        <v>18000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OverStock</v>
      </c>
      <c r="B70" s="14" t="s">
        <v>296</v>
      </c>
      <c r="C70" s="15" t="s">
        <v>239</v>
      </c>
      <c r="D70" s="16">
        <f>IFERROR(VLOOKUP(B70,#REF!,3,FALSE),0)</f>
        <v>0</v>
      </c>
      <c r="E70" s="18">
        <f t="shared" si="4"/>
        <v>62.2</v>
      </c>
      <c r="F70" s="16" t="str">
        <f>IFERROR(VLOOKUP(B70,#REF!,6,FALSE),"")</f>
        <v/>
      </c>
      <c r="G70" s="17">
        <v>165000</v>
      </c>
      <c r="H70" s="17">
        <v>45000</v>
      </c>
      <c r="I70" s="17" t="str">
        <f>IFERROR(VLOOKUP(B70,#REF!,9,FALSE),"")</f>
        <v/>
      </c>
      <c r="J70" s="17">
        <v>210000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210000</v>
      </c>
      <c r="Q70" s="17">
        <v>0</v>
      </c>
      <c r="R70" s="19">
        <v>375000</v>
      </c>
      <c r="S70" s="20">
        <v>111.1</v>
      </c>
      <c r="T70" s="21">
        <v>562.20000000000005</v>
      </c>
      <c r="U70" s="19">
        <v>3375</v>
      </c>
      <c r="V70" s="17">
        <v>667</v>
      </c>
      <c r="W70" s="22">
        <v>0.2</v>
      </c>
      <c r="X70" s="23">
        <f t="shared" si="5"/>
        <v>50</v>
      </c>
      <c r="Y70" s="17">
        <v>6000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Normal</v>
      </c>
      <c r="B71" s="14" t="s">
        <v>297</v>
      </c>
      <c r="C71" s="15" t="s">
        <v>239</v>
      </c>
      <c r="D71" s="16">
        <f>IFERROR(VLOOKUP(B71,#REF!,3,FALSE),0)</f>
        <v>0</v>
      </c>
      <c r="E71" s="18">
        <f t="shared" si="4"/>
        <v>24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9000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9000</v>
      </c>
      <c r="Q71" s="17">
        <v>0</v>
      </c>
      <c r="R71" s="19">
        <v>9000</v>
      </c>
      <c r="S71" s="20">
        <v>24</v>
      </c>
      <c r="T71" s="21">
        <v>13.5</v>
      </c>
      <c r="U71" s="19">
        <v>375</v>
      </c>
      <c r="V71" s="17">
        <v>667</v>
      </c>
      <c r="W71" s="22">
        <v>1.8</v>
      </c>
      <c r="X71" s="23">
        <f t="shared" si="5"/>
        <v>100</v>
      </c>
      <c r="Y71" s="17">
        <v>3000</v>
      </c>
      <c r="Z71" s="17">
        <v>0</v>
      </c>
      <c r="AA71" s="17">
        <v>3000</v>
      </c>
      <c r="AB71" s="17">
        <v>0</v>
      </c>
      <c r="AC71" s="15" t="s">
        <v>37</v>
      </c>
    </row>
    <row r="72" spans="1:29">
      <c r="A72" s="13" t="str">
        <f t="shared" si="3"/>
        <v>OverStock</v>
      </c>
      <c r="B72" s="14" t="s">
        <v>298</v>
      </c>
      <c r="C72" s="15" t="s">
        <v>239</v>
      </c>
      <c r="D72" s="16">
        <f>IFERROR(VLOOKUP(B72,#REF!,3,FALSE),0)</f>
        <v>0</v>
      </c>
      <c r="E72" s="18">
        <f t="shared" si="4"/>
        <v>12.4</v>
      </c>
      <c r="F72" s="16" t="str">
        <f>IFERROR(VLOOKUP(B72,#REF!,6,FALSE),"")</f>
        <v/>
      </c>
      <c r="G72" s="17">
        <v>78000</v>
      </c>
      <c r="H72" s="17">
        <v>0</v>
      </c>
      <c r="I72" s="17" t="str">
        <f>IFERROR(VLOOKUP(B72,#REF!,9,FALSE),"")</f>
        <v/>
      </c>
      <c r="J72" s="17">
        <v>42000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42000</v>
      </c>
      <c r="Q72" s="17">
        <v>0</v>
      </c>
      <c r="R72" s="19">
        <v>120000</v>
      </c>
      <c r="S72" s="20">
        <v>35.6</v>
      </c>
      <c r="T72" s="21">
        <v>18.5</v>
      </c>
      <c r="U72" s="19">
        <v>3375</v>
      </c>
      <c r="V72" s="17">
        <v>6472</v>
      </c>
      <c r="W72" s="22">
        <v>1.9</v>
      </c>
      <c r="X72" s="23">
        <f t="shared" si="5"/>
        <v>100</v>
      </c>
      <c r="Y72" s="17">
        <v>34784</v>
      </c>
      <c r="Z72" s="17">
        <v>18880</v>
      </c>
      <c r="AA72" s="17">
        <v>17368</v>
      </c>
      <c r="AB72" s="17">
        <v>16268</v>
      </c>
      <c r="AC72" s="15" t="s">
        <v>37</v>
      </c>
    </row>
    <row r="73" spans="1:29">
      <c r="A73" s="13" t="str">
        <f t="shared" si="3"/>
        <v>ZeroZero</v>
      </c>
      <c r="B73" s="14" t="s">
        <v>299</v>
      </c>
      <c r="C73" s="15" t="s">
        <v>239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24000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24000</v>
      </c>
      <c r="Q73" s="17">
        <v>0</v>
      </c>
      <c r="R73" s="19">
        <v>24000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36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3"/>
        <v>Normal</v>
      </c>
      <c r="B74" s="14" t="s">
        <v>300</v>
      </c>
      <c r="C74" s="15" t="s">
        <v>239</v>
      </c>
      <c r="D74" s="16">
        <f>IFERROR(VLOOKUP(B74,#REF!,3,FALSE),0)</f>
        <v>0</v>
      </c>
      <c r="E74" s="18">
        <f t="shared" si="4"/>
        <v>4.5999999999999996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12000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12000</v>
      </c>
      <c r="Q74" s="17">
        <v>0</v>
      </c>
      <c r="R74" s="19">
        <v>12000</v>
      </c>
      <c r="S74" s="20">
        <v>4.5999999999999996</v>
      </c>
      <c r="T74" s="21">
        <v>2.8</v>
      </c>
      <c r="U74" s="19">
        <v>2625</v>
      </c>
      <c r="V74" s="17">
        <v>4333</v>
      </c>
      <c r="W74" s="22">
        <v>1.7</v>
      </c>
      <c r="X74" s="23">
        <f t="shared" si="5"/>
        <v>100</v>
      </c>
      <c r="Y74" s="17">
        <v>6000</v>
      </c>
      <c r="Z74" s="17">
        <v>15000</v>
      </c>
      <c r="AA74" s="17">
        <v>21000</v>
      </c>
      <c r="AB74" s="17">
        <v>0</v>
      </c>
      <c r="AC74" s="15" t="s">
        <v>37</v>
      </c>
    </row>
    <row r="75" spans="1:29">
      <c r="A75" s="13" t="str">
        <f t="shared" si="3"/>
        <v>FCST</v>
      </c>
      <c r="B75" s="14" t="s">
        <v>301</v>
      </c>
      <c r="C75" s="15" t="s">
        <v>239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12931</v>
      </c>
      <c r="H75" s="17">
        <v>3000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12931</v>
      </c>
      <c r="S75" s="20" t="s">
        <v>35</v>
      </c>
      <c r="T75" s="21">
        <v>2155.1999999999998</v>
      </c>
      <c r="U75" s="19">
        <v>0</v>
      </c>
      <c r="V75" s="17">
        <v>6</v>
      </c>
      <c r="W75" s="22" t="s">
        <v>43</v>
      </c>
      <c r="X75" s="23" t="str">
        <f t="shared" si="5"/>
        <v>F</v>
      </c>
      <c r="Y75" s="17">
        <v>53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3"/>
        <v>FCST</v>
      </c>
      <c r="B76" s="14" t="s">
        <v>302</v>
      </c>
      <c r="C76" s="15" t="s">
        <v>239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6000</v>
      </c>
      <c r="H76" s="17">
        <v>0</v>
      </c>
      <c r="I76" s="17" t="str">
        <f>IFERROR(VLOOKUP(B76,#REF!,9,FALSE),"")</f>
        <v/>
      </c>
      <c r="J76" s="17">
        <v>6000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6000</v>
      </c>
      <c r="Q76" s="17">
        <v>0</v>
      </c>
      <c r="R76" s="19">
        <v>12000</v>
      </c>
      <c r="S76" s="20" t="s">
        <v>35</v>
      </c>
      <c r="T76" s="21">
        <v>218.2</v>
      </c>
      <c r="U76" s="19">
        <v>0</v>
      </c>
      <c r="V76" s="17">
        <v>55</v>
      </c>
      <c r="W76" s="22" t="s">
        <v>43</v>
      </c>
      <c r="X76" s="23" t="str">
        <f t="shared" si="5"/>
        <v>F</v>
      </c>
      <c r="Y76" s="17">
        <v>499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3"/>
        <v>Normal</v>
      </c>
      <c r="B77" s="14" t="s">
        <v>303</v>
      </c>
      <c r="C77" s="15" t="s">
        <v>239</v>
      </c>
      <c r="D77" s="16">
        <f>IFERROR(VLOOKUP(B77,#REF!,3,FALSE),0)</f>
        <v>0</v>
      </c>
      <c r="E77" s="18">
        <f t="shared" si="4"/>
        <v>2.7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3000</v>
      </c>
      <c r="Q77" s="17">
        <v>0</v>
      </c>
      <c r="R77" s="19">
        <v>3000</v>
      </c>
      <c r="S77" s="20">
        <v>2.7</v>
      </c>
      <c r="T77" s="21" t="s">
        <v>35</v>
      </c>
      <c r="U77" s="19">
        <v>1125</v>
      </c>
      <c r="V77" s="17" t="s">
        <v>35</v>
      </c>
      <c r="W77" s="22" t="s">
        <v>36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3"/>
        <v>ZeroZero</v>
      </c>
      <c r="B78" s="14" t="s">
        <v>304</v>
      </c>
      <c r="C78" s="15" t="s">
        <v>239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6000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6000</v>
      </c>
      <c r="Q78" s="17">
        <v>0</v>
      </c>
      <c r="R78" s="19">
        <v>6000</v>
      </c>
      <c r="S78" s="20" t="s">
        <v>35</v>
      </c>
      <c r="T78" s="21" t="s">
        <v>35</v>
      </c>
      <c r="U78" s="19">
        <v>0</v>
      </c>
      <c r="V78" s="17" t="s">
        <v>35</v>
      </c>
      <c r="W78" s="22" t="s">
        <v>36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3"/>
        <v>FCST</v>
      </c>
      <c r="B79" s="14" t="s">
        <v>305</v>
      </c>
      <c r="C79" s="15" t="s">
        <v>239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 t="s">
        <v>35</v>
      </c>
      <c r="T79" s="21">
        <v>0</v>
      </c>
      <c r="U79" s="19">
        <v>0</v>
      </c>
      <c r="V79" s="17">
        <v>44</v>
      </c>
      <c r="W79" s="22" t="s">
        <v>43</v>
      </c>
      <c r="X79" s="23" t="str">
        <f t="shared" si="5"/>
        <v>F</v>
      </c>
      <c r="Y79" s="17">
        <v>400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ZeroZero</v>
      </c>
      <c r="B80" s="14" t="s">
        <v>306</v>
      </c>
      <c r="C80" s="15" t="s">
        <v>239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183000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180000</v>
      </c>
      <c r="Q80" s="17">
        <v>3000</v>
      </c>
      <c r="R80" s="19">
        <v>183000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ZeroZero</v>
      </c>
      <c r="B81" s="14" t="s">
        <v>307</v>
      </c>
      <c r="C81" s="15" t="s">
        <v>239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3000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3000</v>
      </c>
      <c r="Q81" s="17">
        <v>0</v>
      </c>
      <c r="R81" s="19">
        <v>3000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OverStock</v>
      </c>
      <c r="B82" s="14" t="s">
        <v>308</v>
      </c>
      <c r="C82" s="15" t="s">
        <v>239</v>
      </c>
      <c r="D82" s="16">
        <f>IFERROR(VLOOKUP(B82,#REF!,3,FALSE),0)</f>
        <v>0</v>
      </c>
      <c r="E82" s="18">
        <f t="shared" si="4"/>
        <v>15.4</v>
      </c>
      <c r="F82" s="16" t="str">
        <f>IFERROR(VLOOKUP(B82,#REF!,6,FALSE),"")</f>
        <v/>
      </c>
      <c r="G82" s="17">
        <v>1266000</v>
      </c>
      <c r="H82" s="17">
        <v>372000</v>
      </c>
      <c r="I82" s="17" t="str">
        <f>IFERROR(VLOOKUP(B82,#REF!,9,FALSE),"")</f>
        <v/>
      </c>
      <c r="J82" s="17">
        <v>867000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867000</v>
      </c>
      <c r="Q82" s="17">
        <v>0</v>
      </c>
      <c r="R82" s="19">
        <v>2133000</v>
      </c>
      <c r="S82" s="20">
        <v>37.9</v>
      </c>
      <c r="T82" s="21">
        <v>14.1</v>
      </c>
      <c r="U82" s="19">
        <v>56250</v>
      </c>
      <c r="V82" s="17">
        <v>151612</v>
      </c>
      <c r="W82" s="22">
        <v>2.7</v>
      </c>
      <c r="X82" s="23">
        <f t="shared" si="5"/>
        <v>150</v>
      </c>
      <c r="Y82" s="17">
        <v>134322</v>
      </c>
      <c r="Z82" s="17">
        <v>320526</v>
      </c>
      <c r="AA82" s="17">
        <v>1132497</v>
      </c>
      <c r="AB82" s="17">
        <v>331770</v>
      </c>
      <c r="AC82" s="15" t="s">
        <v>37</v>
      </c>
    </row>
    <row r="83" spans="1:29">
      <c r="A83" s="13" t="str">
        <f t="shared" si="3"/>
        <v>Normal</v>
      </c>
      <c r="B83" s="14" t="s">
        <v>309</v>
      </c>
      <c r="C83" s="15" t="s">
        <v>239</v>
      </c>
      <c r="D83" s="16">
        <f>IFERROR(VLOOKUP(B83,#REF!,3,FALSE),0)</f>
        <v>0</v>
      </c>
      <c r="E83" s="18">
        <f t="shared" si="4"/>
        <v>0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0</v>
      </c>
      <c r="S83" s="20">
        <v>0</v>
      </c>
      <c r="T83" s="21">
        <v>0</v>
      </c>
      <c r="U83" s="19">
        <v>375</v>
      </c>
      <c r="V83" s="17">
        <v>222</v>
      </c>
      <c r="W83" s="22">
        <v>0.6</v>
      </c>
      <c r="X83" s="23">
        <f t="shared" si="5"/>
        <v>100</v>
      </c>
      <c r="Y83" s="17">
        <v>2000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3"/>
        <v>ZeroZero</v>
      </c>
      <c r="B84" s="14" t="s">
        <v>310</v>
      </c>
      <c r="C84" s="15" t="s">
        <v>239</v>
      </c>
      <c r="D84" s="16">
        <f>IFERROR(VLOOKUP(B84,#REF!,3,FALSE),0)</f>
        <v>0</v>
      </c>
      <c r="E84" s="18" t="str">
        <f t="shared" si="4"/>
        <v>前八週無拉料</v>
      </c>
      <c r="F84" s="16" t="str">
        <f>IFERROR(VLOOKUP(B84,#REF!,6,FALSE),"")</f>
        <v/>
      </c>
      <c r="G84" s="17">
        <v>6000</v>
      </c>
      <c r="H84" s="17">
        <v>6000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6000</v>
      </c>
      <c r="S84" s="20" t="s">
        <v>35</v>
      </c>
      <c r="T84" s="21" t="s">
        <v>35</v>
      </c>
      <c r="U84" s="19">
        <v>0</v>
      </c>
      <c r="V84" s="17" t="s">
        <v>35</v>
      </c>
      <c r="W84" s="22" t="s">
        <v>36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3"/>
        <v>OverStock</v>
      </c>
      <c r="B85" s="14" t="s">
        <v>311</v>
      </c>
      <c r="C85" s="15" t="s">
        <v>239</v>
      </c>
      <c r="D85" s="16">
        <f>IFERROR(VLOOKUP(B85,#REF!,3,FALSE),0)</f>
        <v>0</v>
      </c>
      <c r="E85" s="18">
        <f t="shared" si="4"/>
        <v>16.8</v>
      </c>
      <c r="F85" s="16" t="str">
        <f>IFERROR(VLOOKUP(B85,#REF!,6,FALSE),"")</f>
        <v/>
      </c>
      <c r="G85" s="17">
        <v>1545000</v>
      </c>
      <c r="H85" s="17">
        <v>765000</v>
      </c>
      <c r="I85" s="17" t="str">
        <f>IFERROR(VLOOKUP(B85,#REF!,9,FALSE),"")</f>
        <v/>
      </c>
      <c r="J85" s="17">
        <v>1044000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1044000</v>
      </c>
      <c r="Q85" s="17">
        <v>0</v>
      </c>
      <c r="R85" s="19">
        <v>2589000</v>
      </c>
      <c r="S85" s="20">
        <v>41.6</v>
      </c>
      <c r="T85" s="21">
        <v>114.2</v>
      </c>
      <c r="U85" s="19">
        <v>62250</v>
      </c>
      <c r="V85" s="17">
        <v>22667</v>
      </c>
      <c r="W85" s="22">
        <v>0.4</v>
      </c>
      <c r="X85" s="23">
        <f t="shared" si="5"/>
        <v>50</v>
      </c>
      <c r="Y85" s="17">
        <v>0</v>
      </c>
      <c r="Z85" s="17">
        <v>162000</v>
      </c>
      <c r="AA85" s="17">
        <v>120000</v>
      </c>
      <c r="AB85" s="17">
        <v>90000</v>
      </c>
      <c r="AC85" s="15" t="s">
        <v>37</v>
      </c>
    </row>
    <row r="86" spans="1:29">
      <c r="A86" s="13" t="str">
        <f t="shared" si="3"/>
        <v>OverStock</v>
      </c>
      <c r="B86" s="14" t="s">
        <v>312</v>
      </c>
      <c r="C86" s="15" t="s">
        <v>239</v>
      </c>
      <c r="D86" s="16">
        <f>IFERROR(VLOOKUP(B86,#REF!,3,FALSE),0)</f>
        <v>0</v>
      </c>
      <c r="E86" s="18">
        <f t="shared" si="4"/>
        <v>14.5</v>
      </c>
      <c r="F86" s="16" t="str">
        <f>IFERROR(VLOOKUP(B86,#REF!,6,FALSE),"")</f>
        <v/>
      </c>
      <c r="G86" s="17">
        <v>2631000</v>
      </c>
      <c r="H86" s="17">
        <v>1527000</v>
      </c>
      <c r="I86" s="17" t="str">
        <f>IFERROR(VLOOKUP(B86,#REF!,9,FALSE),"")</f>
        <v/>
      </c>
      <c r="J86" s="17">
        <v>1515590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1515590</v>
      </c>
      <c r="Q86" s="17">
        <v>0</v>
      </c>
      <c r="R86" s="19">
        <v>4146590</v>
      </c>
      <c r="S86" s="20">
        <v>39.799999999999997</v>
      </c>
      <c r="T86" s="21">
        <v>42.5</v>
      </c>
      <c r="U86" s="19">
        <v>104250</v>
      </c>
      <c r="V86" s="17">
        <v>97666</v>
      </c>
      <c r="W86" s="22">
        <v>0.9</v>
      </c>
      <c r="X86" s="23">
        <f t="shared" si="5"/>
        <v>100</v>
      </c>
      <c r="Y86" s="17">
        <v>222000</v>
      </c>
      <c r="Z86" s="17">
        <v>546000</v>
      </c>
      <c r="AA86" s="17">
        <v>351000</v>
      </c>
      <c r="AB86" s="17">
        <v>99000</v>
      </c>
      <c r="AC86" s="15" t="s">
        <v>37</v>
      </c>
    </row>
    <row r="87" spans="1:29">
      <c r="A87" s="13" t="str">
        <f t="shared" si="3"/>
        <v>FCST</v>
      </c>
      <c r="B87" s="14" t="s">
        <v>313</v>
      </c>
      <c r="C87" s="15" t="s">
        <v>239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>
        <v>0</v>
      </c>
      <c r="U87" s="19">
        <v>0</v>
      </c>
      <c r="V87" s="17">
        <v>30333</v>
      </c>
      <c r="W87" s="22" t="s">
        <v>43</v>
      </c>
      <c r="X87" s="23" t="str">
        <f t="shared" si="5"/>
        <v>F</v>
      </c>
      <c r="Y87" s="17">
        <v>3000</v>
      </c>
      <c r="Z87" s="17">
        <v>0</v>
      </c>
      <c r="AA87" s="17">
        <v>270000</v>
      </c>
      <c r="AB87" s="17">
        <v>9000</v>
      </c>
      <c r="AC87" s="15" t="s">
        <v>37</v>
      </c>
    </row>
    <row r="88" spans="1:29">
      <c r="A88" s="13" t="str">
        <f t="shared" si="3"/>
        <v>Normal</v>
      </c>
      <c r="B88" s="14" t="s">
        <v>314</v>
      </c>
      <c r="C88" s="15" t="s">
        <v>239</v>
      </c>
      <c r="D88" s="16">
        <f>IFERROR(VLOOKUP(B88,#REF!,3,FALSE),0)</f>
        <v>0</v>
      </c>
      <c r="E88" s="18">
        <f t="shared" si="4"/>
        <v>1.5</v>
      </c>
      <c r="F88" s="16" t="str">
        <f>IFERROR(VLOOKUP(B88,#REF!,6,FALSE),"")</f>
        <v/>
      </c>
      <c r="G88" s="17">
        <v>4395000</v>
      </c>
      <c r="H88" s="17">
        <v>141000</v>
      </c>
      <c r="I88" s="17" t="str">
        <f>IFERROR(VLOOKUP(B88,#REF!,9,FALSE),"")</f>
        <v/>
      </c>
      <c r="J88" s="17">
        <v>306340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261340</v>
      </c>
      <c r="Q88" s="17">
        <v>45000</v>
      </c>
      <c r="R88" s="19">
        <v>4701340</v>
      </c>
      <c r="S88" s="20">
        <v>23.7</v>
      </c>
      <c r="T88" s="21">
        <v>25.7</v>
      </c>
      <c r="U88" s="19">
        <v>198375</v>
      </c>
      <c r="V88" s="17">
        <v>183110</v>
      </c>
      <c r="W88" s="22">
        <v>0.9</v>
      </c>
      <c r="X88" s="23">
        <f t="shared" si="5"/>
        <v>100</v>
      </c>
      <c r="Y88" s="17">
        <v>285000</v>
      </c>
      <c r="Z88" s="17">
        <v>807000</v>
      </c>
      <c r="AA88" s="17">
        <v>957996</v>
      </c>
      <c r="AB88" s="17">
        <v>651000</v>
      </c>
      <c r="AC88" s="15" t="s">
        <v>37</v>
      </c>
    </row>
    <row r="89" spans="1:29">
      <c r="A89" s="13" t="str">
        <f t="shared" si="3"/>
        <v>FCST</v>
      </c>
      <c r="B89" s="14" t="s">
        <v>315</v>
      </c>
      <c r="C89" s="15" t="s">
        <v>239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>
        <v>0</v>
      </c>
      <c r="U89" s="19">
        <v>0</v>
      </c>
      <c r="V89" s="17">
        <v>1000</v>
      </c>
      <c r="W89" s="22" t="s">
        <v>43</v>
      </c>
      <c r="X89" s="23" t="str">
        <f t="shared" si="5"/>
        <v>F</v>
      </c>
      <c r="Y89" s="17">
        <v>3000</v>
      </c>
      <c r="Z89" s="17">
        <v>3000</v>
      </c>
      <c r="AA89" s="17">
        <v>3000</v>
      </c>
      <c r="AB89" s="17">
        <v>0</v>
      </c>
      <c r="AC89" s="15" t="s">
        <v>37</v>
      </c>
    </row>
    <row r="90" spans="1:29">
      <c r="A90" s="13" t="str">
        <f t="shared" si="3"/>
        <v>OverStock</v>
      </c>
      <c r="B90" s="14" t="s">
        <v>316</v>
      </c>
      <c r="C90" s="15" t="s">
        <v>239</v>
      </c>
      <c r="D90" s="16">
        <f>IFERROR(VLOOKUP(B90,#REF!,3,FALSE),0)</f>
        <v>0</v>
      </c>
      <c r="E90" s="18">
        <f t="shared" si="4"/>
        <v>280</v>
      </c>
      <c r="F90" s="16" t="str">
        <f>IFERROR(VLOOKUP(B90,#REF!,6,FALSE),"")</f>
        <v/>
      </c>
      <c r="G90" s="17">
        <v>6000</v>
      </c>
      <c r="H90" s="17">
        <v>6000</v>
      </c>
      <c r="I90" s="17" t="str">
        <f>IFERROR(VLOOKUP(B90,#REF!,9,FALSE),"")</f>
        <v/>
      </c>
      <c r="J90" s="17">
        <v>105000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105000</v>
      </c>
      <c r="Q90" s="17">
        <v>0</v>
      </c>
      <c r="R90" s="19">
        <v>111000</v>
      </c>
      <c r="S90" s="20">
        <v>296</v>
      </c>
      <c r="T90" s="21">
        <v>83.3</v>
      </c>
      <c r="U90" s="19">
        <v>375</v>
      </c>
      <c r="V90" s="17">
        <v>1333</v>
      </c>
      <c r="W90" s="22">
        <v>3.6</v>
      </c>
      <c r="X90" s="23">
        <f t="shared" si="5"/>
        <v>150</v>
      </c>
      <c r="Y90" s="17">
        <v>6000</v>
      </c>
      <c r="Z90" s="17">
        <v>6000</v>
      </c>
      <c r="AA90" s="17">
        <v>14000</v>
      </c>
      <c r="AB90" s="17">
        <v>3000</v>
      </c>
      <c r="AC90" s="15" t="s">
        <v>37</v>
      </c>
    </row>
    <row r="91" spans="1:29">
      <c r="A91" s="13" t="str">
        <f t="shared" si="3"/>
        <v>FCST</v>
      </c>
      <c r="B91" s="14" t="s">
        <v>317</v>
      </c>
      <c r="C91" s="15" t="s">
        <v>239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 t="s">
        <v>35</v>
      </c>
      <c r="T91" s="21">
        <v>0</v>
      </c>
      <c r="U91" s="19">
        <v>0</v>
      </c>
      <c r="V91" s="17">
        <v>222</v>
      </c>
      <c r="W91" s="22" t="s">
        <v>43</v>
      </c>
      <c r="X91" s="23" t="str">
        <f t="shared" si="5"/>
        <v>F</v>
      </c>
      <c r="Y91" s="17">
        <v>2000</v>
      </c>
      <c r="Z91" s="17">
        <v>0</v>
      </c>
      <c r="AA91" s="17">
        <v>0</v>
      </c>
      <c r="AB91" s="17">
        <v>0</v>
      </c>
      <c r="AC91" s="15" t="s">
        <v>37</v>
      </c>
    </row>
    <row r="92" spans="1:29">
      <c r="A92" s="13" t="str">
        <f t="shared" si="3"/>
        <v>Normal</v>
      </c>
      <c r="B92" s="14" t="s">
        <v>318</v>
      </c>
      <c r="C92" s="15" t="s">
        <v>239</v>
      </c>
      <c r="D92" s="16">
        <f>IFERROR(VLOOKUP(B92,#REF!,3,FALSE),0)</f>
        <v>0</v>
      </c>
      <c r="E92" s="18">
        <f t="shared" si="4"/>
        <v>13</v>
      </c>
      <c r="F92" s="16" t="str">
        <f>IFERROR(VLOOKUP(B92,#REF!,6,FALSE),"")</f>
        <v/>
      </c>
      <c r="G92" s="17">
        <v>18000</v>
      </c>
      <c r="H92" s="17">
        <v>0</v>
      </c>
      <c r="I92" s="17" t="str">
        <f>IFERROR(VLOOKUP(B92,#REF!,9,FALSE),"")</f>
        <v/>
      </c>
      <c r="J92" s="17">
        <v>39000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39000</v>
      </c>
      <c r="Q92" s="17">
        <v>0</v>
      </c>
      <c r="R92" s="19">
        <v>57000</v>
      </c>
      <c r="S92" s="20">
        <v>19</v>
      </c>
      <c r="T92" s="21" t="s">
        <v>35</v>
      </c>
      <c r="U92" s="19">
        <v>3000</v>
      </c>
      <c r="V92" s="17" t="s">
        <v>35</v>
      </c>
      <c r="W92" s="22" t="s">
        <v>36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ZeroZero</v>
      </c>
      <c r="B93" s="14" t="s">
        <v>319</v>
      </c>
      <c r="C93" s="15" t="s">
        <v>239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6000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6000</v>
      </c>
      <c r="Q93" s="17">
        <v>0</v>
      </c>
      <c r="R93" s="19">
        <v>6000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3"/>
        <v>ZeroZero</v>
      </c>
      <c r="B94" s="14" t="s">
        <v>320</v>
      </c>
      <c r="C94" s="15" t="s">
        <v>239</v>
      </c>
      <c r="D94" s="16">
        <f>IFERROR(VLOOKUP(B94,#REF!,3,FALSE),0)</f>
        <v>0</v>
      </c>
      <c r="E94" s="18" t="str">
        <f t="shared" si="4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15000</v>
      </c>
      <c r="Q94" s="17">
        <v>0</v>
      </c>
      <c r="R94" s="19">
        <v>15000</v>
      </c>
      <c r="S94" s="20" t="s">
        <v>35</v>
      </c>
      <c r="T94" s="21" t="s">
        <v>35</v>
      </c>
      <c r="U94" s="19">
        <v>0</v>
      </c>
      <c r="V94" s="17" t="s">
        <v>35</v>
      </c>
      <c r="W94" s="22" t="s">
        <v>36</v>
      </c>
      <c r="X94" s="23" t="str">
        <f t="shared" si="5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37</v>
      </c>
    </row>
    <row r="95" spans="1:29">
      <c r="A95" s="13" t="str">
        <f t="shared" si="3"/>
        <v>ZeroZero</v>
      </c>
      <c r="B95" s="14" t="s">
        <v>321</v>
      </c>
      <c r="C95" s="15" t="s">
        <v>239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3000</v>
      </c>
      <c r="H95" s="17">
        <v>3000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3000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322</v>
      </c>
      <c r="C96" s="15" t="s">
        <v>239</v>
      </c>
      <c r="D96" s="16">
        <f>IFERROR(VLOOKUP(B96,#REF!,3,FALSE),0)</f>
        <v>0</v>
      </c>
      <c r="E96" s="18">
        <f t="shared" si="4"/>
        <v>1.3</v>
      </c>
      <c r="F96" s="16" t="str">
        <f>IFERROR(VLOOKUP(B96,#REF!,6,FALSE),"")</f>
        <v/>
      </c>
      <c r="G96" s="17">
        <v>1476000</v>
      </c>
      <c r="H96" s="17">
        <v>423000</v>
      </c>
      <c r="I96" s="17" t="str">
        <f>IFERROR(VLOOKUP(B96,#REF!,9,FALSE),"")</f>
        <v/>
      </c>
      <c r="J96" s="17">
        <v>54000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54000</v>
      </c>
      <c r="Q96" s="17">
        <v>0</v>
      </c>
      <c r="R96" s="19">
        <v>1530000</v>
      </c>
      <c r="S96" s="20">
        <v>35.5</v>
      </c>
      <c r="T96" s="21">
        <v>33</v>
      </c>
      <c r="U96" s="19">
        <v>43125</v>
      </c>
      <c r="V96" s="17">
        <v>46333</v>
      </c>
      <c r="W96" s="22">
        <v>1.1000000000000001</v>
      </c>
      <c r="X96" s="23">
        <f t="shared" si="5"/>
        <v>100</v>
      </c>
      <c r="Y96" s="17">
        <v>348000</v>
      </c>
      <c r="Z96" s="17">
        <v>69000</v>
      </c>
      <c r="AA96" s="17">
        <v>0</v>
      </c>
      <c r="AB96" s="17">
        <v>0</v>
      </c>
      <c r="AC96" s="15" t="s">
        <v>37</v>
      </c>
    </row>
    <row r="97" spans="1:29">
      <c r="A97" s="13" t="str">
        <f t="shared" si="3"/>
        <v>Normal</v>
      </c>
      <c r="B97" s="14" t="s">
        <v>323</v>
      </c>
      <c r="C97" s="15" t="s">
        <v>239</v>
      </c>
      <c r="D97" s="16">
        <f>IFERROR(VLOOKUP(B97,#REF!,3,FALSE),0)</f>
        <v>0</v>
      </c>
      <c r="E97" s="18">
        <f t="shared" si="4"/>
        <v>0</v>
      </c>
      <c r="F97" s="16" t="str">
        <f>IFERROR(VLOOKUP(B97,#REF!,6,FALSE),"")</f>
        <v/>
      </c>
      <c r="G97" s="17">
        <v>12000</v>
      </c>
      <c r="H97" s="17">
        <v>4000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12000</v>
      </c>
      <c r="S97" s="20">
        <v>24</v>
      </c>
      <c r="T97" s="21">
        <v>16.899999999999999</v>
      </c>
      <c r="U97" s="19">
        <v>500</v>
      </c>
      <c r="V97" s="17">
        <v>711</v>
      </c>
      <c r="W97" s="22">
        <v>1.4</v>
      </c>
      <c r="X97" s="23">
        <f t="shared" si="5"/>
        <v>100</v>
      </c>
      <c r="Y97" s="17">
        <v>2400</v>
      </c>
      <c r="Z97" s="17">
        <v>3200</v>
      </c>
      <c r="AA97" s="17">
        <v>4800</v>
      </c>
      <c r="AB97" s="17">
        <v>0</v>
      </c>
      <c r="AC97" s="15" t="s">
        <v>37</v>
      </c>
    </row>
    <row r="98" spans="1:29">
      <c r="A98" s="13" t="str">
        <f t="shared" si="3"/>
        <v>FCST</v>
      </c>
      <c r="B98" s="14" t="s">
        <v>324</v>
      </c>
      <c r="C98" s="15" t="s">
        <v>239</v>
      </c>
      <c r="D98" s="16">
        <f>IFERROR(VLOOKUP(B98,#REF!,3,FALSE),0)</f>
        <v>0</v>
      </c>
      <c r="E98" s="18" t="str">
        <f t="shared" si="4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 t="s">
        <v>35</v>
      </c>
      <c r="T98" s="21">
        <v>0</v>
      </c>
      <c r="U98" s="19">
        <v>0</v>
      </c>
      <c r="V98" s="17">
        <v>222</v>
      </c>
      <c r="W98" s="22" t="s">
        <v>43</v>
      </c>
      <c r="X98" s="23" t="str">
        <f t="shared" si="5"/>
        <v>F</v>
      </c>
      <c r="Y98" s="17">
        <v>2000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3"/>
        <v>ZeroZero</v>
      </c>
      <c r="B99" s="14" t="s">
        <v>325</v>
      </c>
      <c r="C99" s="15" t="s">
        <v>239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2500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2500</v>
      </c>
      <c r="Q99" s="17">
        <v>0</v>
      </c>
      <c r="R99" s="19">
        <v>2500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326</v>
      </c>
      <c r="C100" s="15" t="s">
        <v>239</v>
      </c>
      <c r="D100" s="16">
        <f>IFERROR(VLOOKUP(B100,#REF!,3,FALSE),0)</f>
        <v>0</v>
      </c>
      <c r="E100" s="18">
        <f t="shared" si="4"/>
        <v>8</v>
      </c>
      <c r="F100" s="16" t="str">
        <f>IFERROR(VLOOKUP(B100,#REF!,6,FALSE),"")</f>
        <v/>
      </c>
      <c r="G100" s="17">
        <v>5000</v>
      </c>
      <c r="H100" s="17">
        <v>5000</v>
      </c>
      <c r="I100" s="17" t="str">
        <f>IFERROR(VLOOKUP(B100,#REF!,9,FALSE),"")</f>
        <v/>
      </c>
      <c r="J100" s="17">
        <v>10000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10000</v>
      </c>
      <c r="Q100" s="17">
        <v>0</v>
      </c>
      <c r="R100" s="19">
        <v>15000</v>
      </c>
      <c r="S100" s="20">
        <v>12</v>
      </c>
      <c r="T100" s="21">
        <v>4.9000000000000004</v>
      </c>
      <c r="U100" s="19">
        <v>1250</v>
      </c>
      <c r="V100" s="17">
        <v>3052</v>
      </c>
      <c r="W100" s="22">
        <v>2.4</v>
      </c>
      <c r="X100" s="23">
        <f t="shared" si="5"/>
        <v>150</v>
      </c>
      <c r="Y100" s="17">
        <v>17564</v>
      </c>
      <c r="Z100" s="17">
        <v>9902</v>
      </c>
      <c r="AA100" s="17">
        <v>1600</v>
      </c>
      <c r="AB100" s="17">
        <v>2122</v>
      </c>
      <c r="AC100" s="15" t="s">
        <v>37</v>
      </c>
    </row>
    <row r="101" spans="1:29">
      <c r="A101" s="13" t="str">
        <f t="shared" si="3"/>
        <v>OverStock</v>
      </c>
      <c r="B101" s="14" t="s">
        <v>327</v>
      </c>
      <c r="C101" s="15" t="s">
        <v>239</v>
      </c>
      <c r="D101" s="16">
        <f>IFERROR(VLOOKUP(B101,#REF!,3,FALSE),0)</f>
        <v>0</v>
      </c>
      <c r="E101" s="18">
        <f t="shared" si="4"/>
        <v>8</v>
      </c>
      <c r="F101" s="16" t="str">
        <f>IFERROR(VLOOKUP(B101,#REF!,6,FALSE),"")</f>
        <v/>
      </c>
      <c r="G101" s="17">
        <v>117500</v>
      </c>
      <c r="H101" s="17">
        <v>117500</v>
      </c>
      <c r="I101" s="17" t="str">
        <f>IFERROR(VLOOKUP(B101,#REF!,9,FALSE),"")</f>
        <v/>
      </c>
      <c r="J101" s="17">
        <v>7500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7500</v>
      </c>
      <c r="Q101" s="17">
        <v>0</v>
      </c>
      <c r="R101" s="19">
        <v>125000</v>
      </c>
      <c r="S101" s="20">
        <v>133.30000000000001</v>
      </c>
      <c r="T101" s="21" t="s">
        <v>35</v>
      </c>
      <c r="U101" s="19">
        <v>938</v>
      </c>
      <c r="V101" s="17" t="s">
        <v>35</v>
      </c>
      <c r="W101" s="22" t="s">
        <v>36</v>
      </c>
      <c r="X101" s="23" t="str">
        <f t="shared" si="5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Normal</v>
      </c>
      <c r="B102" s="14" t="s">
        <v>328</v>
      </c>
      <c r="C102" s="15" t="s">
        <v>239</v>
      </c>
      <c r="D102" s="16">
        <f>IFERROR(VLOOKUP(B102,#REF!,3,FALSE),0)</f>
        <v>0</v>
      </c>
      <c r="E102" s="18">
        <f t="shared" si="4"/>
        <v>3.6</v>
      </c>
      <c r="F102" s="16" t="str">
        <f>IFERROR(VLOOKUP(B102,#REF!,6,FALSE),"")</f>
        <v/>
      </c>
      <c r="G102" s="17">
        <v>115000</v>
      </c>
      <c r="H102" s="17">
        <v>40000</v>
      </c>
      <c r="I102" s="17" t="str">
        <f>IFERROR(VLOOKUP(B102,#REF!,9,FALSE),"")</f>
        <v/>
      </c>
      <c r="J102" s="17">
        <v>41500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41500</v>
      </c>
      <c r="Q102" s="17">
        <v>0</v>
      </c>
      <c r="R102" s="19">
        <v>156500</v>
      </c>
      <c r="S102" s="20">
        <v>13.5</v>
      </c>
      <c r="T102" s="21">
        <v>24.5</v>
      </c>
      <c r="U102" s="19">
        <v>11563</v>
      </c>
      <c r="V102" s="17">
        <v>6389</v>
      </c>
      <c r="W102" s="22">
        <v>0.6</v>
      </c>
      <c r="X102" s="23">
        <f t="shared" si="5"/>
        <v>100</v>
      </c>
      <c r="Y102" s="17">
        <v>32500</v>
      </c>
      <c r="Z102" s="17">
        <v>25000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OverStock</v>
      </c>
      <c r="B103" s="14" t="s">
        <v>329</v>
      </c>
      <c r="C103" s="15" t="s">
        <v>239</v>
      </c>
      <c r="D103" s="16">
        <f>IFERROR(VLOOKUP(B103,#REF!,3,FALSE),0)</f>
        <v>0</v>
      </c>
      <c r="E103" s="18">
        <f t="shared" si="4"/>
        <v>0</v>
      </c>
      <c r="F103" s="16" t="str">
        <f>IFERROR(VLOOKUP(B103,#REF!,6,FALSE),"")</f>
        <v/>
      </c>
      <c r="G103" s="17">
        <v>225000</v>
      </c>
      <c r="H103" s="17">
        <v>125000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225000</v>
      </c>
      <c r="S103" s="20">
        <v>80</v>
      </c>
      <c r="T103" s="21">
        <v>56.7</v>
      </c>
      <c r="U103" s="19">
        <v>2813</v>
      </c>
      <c r="V103" s="17">
        <v>3967</v>
      </c>
      <c r="W103" s="22">
        <v>1.4</v>
      </c>
      <c r="X103" s="23">
        <f t="shared" si="5"/>
        <v>100</v>
      </c>
      <c r="Y103" s="17">
        <v>12000</v>
      </c>
      <c r="Z103" s="17">
        <v>23706</v>
      </c>
      <c r="AA103" s="17">
        <v>4800</v>
      </c>
      <c r="AB103" s="17">
        <v>6366</v>
      </c>
      <c r="AC103" s="15" t="s">
        <v>37</v>
      </c>
    </row>
    <row r="104" spans="1:29">
      <c r="A104" s="13" t="str">
        <f t="shared" si="3"/>
        <v>OverStock</v>
      </c>
      <c r="B104" s="14" t="s">
        <v>330</v>
      </c>
      <c r="C104" s="15" t="s">
        <v>239</v>
      </c>
      <c r="D104" s="16">
        <f>IFERROR(VLOOKUP(B104,#REF!,3,FALSE),0)</f>
        <v>0</v>
      </c>
      <c r="E104" s="18">
        <f t="shared" si="4"/>
        <v>23</v>
      </c>
      <c r="F104" s="16" t="str">
        <f>IFERROR(VLOOKUP(B104,#REF!,6,FALSE),"")</f>
        <v/>
      </c>
      <c r="G104" s="17">
        <v>107500</v>
      </c>
      <c r="H104" s="17">
        <v>65000</v>
      </c>
      <c r="I104" s="17" t="str">
        <f>IFERROR(VLOOKUP(B104,#REF!,9,FALSE),"")</f>
        <v/>
      </c>
      <c r="J104" s="17">
        <v>115000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75000</v>
      </c>
      <c r="Q104" s="17">
        <v>40000</v>
      </c>
      <c r="R104" s="19">
        <v>222500</v>
      </c>
      <c r="S104" s="20">
        <v>44.5</v>
      </c>
      <c r="T104" s="21">
        <v>28.7</v>
      </c>
      <c r="U104" s="19">
        <v>5000</v>
      </c>
      <c r="V104" s="17">
        <v>7741</v>
      </c>
      <c r="W104" s="22">
        <v>1.5</v>
      </c>
      <c r="X104" s="23">
        <f t="shared" si="5"/>
        <v>100</v>
      </c>
      <c r="Y104" s="17">
        <v>39671</v>
      </c>
      <c r="Z104" s="17">
        <v>24000</v>
      </c>
      <c r="AA104" s="17">
        <v>35000</v>
      </c>
      <c r="AB104" s="17">
        <v>15600</v>
      </c>
      <c r="AC104" s="15" t="s">
        <v>37</v>
      </c>
    </row>
    <row r="105" spans="1:29">
      <c r="A105" s="13" t="str">
        <f t="shared" si="3"/>
        <v>ZeroZero</v>
      </c>
      <c r="B105" s="14" t="s">
        <v>331</v>
      </c>
      <c r="C105" s="15" t="s">
        <v>239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30000</v>
      </c>
      <c r="H105" s="17">
        <v>0</v>
      </c>
      <c r="I105" s="17" t="str">
        <f>IFERROR(VLOOKUP(B105,#REF!,9,FALSE),"")</f>
        <v/>
      </c>
      <c r="J105" s="17">
        <v>10000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7500</v>
      </c>
      <c r="Q105" s="17">
        <v>2500</v>
      </c>
      <c r="R105" s="19">
        <v>40000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5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13" t="str">
        <f t="shared" si="3"/>
        <v>OverStock</v>
      </c>
      <c r="B106" s="14" t="s">
        <v>332</v>
      </c>
      <c r="C106" s="15" t="s">
        <v>239</v>
      </c>
      <c r="D106" s="16">
        <f>IFERROR(VLOOKUP(B106,#REF!,3,FALSE),0)</f>
        <v>0</v>
      </c>
      <c r="E106" s="18">
        <f t="shared" si="4"/>
        <v>0</v>
      </c>
      <c r="F106" s="16" t="str">
        <f>IFERROR(VLOOKUP(B106,#REF!,6,FALSE),"")</f>
        <v/>
      </c>
      <c r="G106" s="17">
        <v>10000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10000</v>
      </c>
      <c r="S106" s="20">
        <v>31.9</v>
      </c>
      <c r="T106" s="21" t="s">
        <v>35</v>
      </c>
      <c r="U106" s="19">
        <v>313</v>
      </c>
      <c r="V106" s="17">
        <v>0</v>
      </c>
      <c r="W106" s="22" t="s">
        <v>36</v>
      </c>
      <c r="X106" s="23" t="str">
        <f t="shared" si="5"/>
        <v>E</v>
      </c>
      <c r="Y106" s="17">
        <v>2500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FCST</v>
      </c>
      <c r="B107" s="14" t="s">
        <v>333</v>
      </c>
      <c r="C107" s="15" t="s">
        <v>239</v>
      </c>
      <c r="D107" s="16">
        <f>IFERROR(VLOOKUP(B107,#REF!,3,FALSE),0)</f>
        <v>0</v>
      </c>
      <c r="E107" s="18" t="str">
        <f t="shared" si="4"/>
        <v>前八週無拉料</v>
      </c>
      <c r="F107" s="16" t="str">
        <f>IFERROR(VLOOKUP(B107,#REF!,6,FALSE),"")</f>
        <v/>
      </c>
      <c r="G107" s="17">
        <v>7500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7500</v>
      </c>
      <c r="S107" s="20" t="s">
        <v>35</v>
      </c>
      <c r="T107" s="21">
        <v>27</v>
      </c>
      <c r="U107" s="19">
        <v>0</v>
      </c>
      <c r="V107" s="17">
        <v>278</v>
      </c>
      <c r="W107" s="22" t="s">
        <v>43</v>
      </c>
      <c r="X107" s="23" t="str">
        <f t="shared" si="5"/>
        <v>F</v>
      </c>
      <c r="Y107" s="17">
        <v>0</v>
      </c>
      <c r="Z107" s="17">
        <v>2500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FCST</v>
      </c>
      <c r="B108" s="14" t="s">
        <v>334</v>
      </c>
      <c r="C108" s="15" t="s">
        <v>239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58450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58450</v>
      </c>
      <c r="Q108" s="17">
        <v>0</v>
      </c>
      <c r="R108" s="19">
        <v>58450</v>
      </c>
      <c r="S108" s="20" t="s">
        <v>35</v>
      </c>
      <c r="T108" s="21">
        <v>107.4</v>
      </c>
      <c r="U108" s="19">
        <v>0</v>
      </c>
      <c r="V108" s="17">
        <v>544</v>
      </c>
      <c r="W108" s="22" t="s">
        <v>43</v>
      </c>
      <c r="X108" s="23" t="str">
        <f t="shared" si="5"/>
        <v>F</v>
      </c>
      <c r="Y108" s="17">
        <v>0</v>
      </c>
      <c r="Z108" s="17">
        <v>0</v>
      </c>
      <c r="AA108" s="17">
        <v>4900</v>
      </c>
      <c r="AB108" s="17">
        <v>0</v>
      </c>
      <c r="AC108" s="15" t="s">
        <v>37</v>
      </c>
    </row>
    <row r="109" spans="1:29">
      <c r="A109" s="13" t="str">
        <f t="shared" si="3"/>
        <v>Normal</v>
      </c>
      <c r="B109" s="14" t="s">
        <v>335</v>
      </c>
      <c r="C109" s="15" t="s">
        <v>239</v>
      </c>
      <c r="D109" s="16">
        <f>IFERROR(VLOOKUP(B109,#REF!,3,FALSE),0)</f>
        <v>0</v>
      </c>
      <c r="E109" s="18">
        <f t="shared" si="4"/>
        <v>0</v>
      </c>
      <c r="F109" s="16" t="str">
        <f>IFERROR(VLOOKUP(B109,#REF!,6,FALSE),"")</f>
        <v/>
      </c>
      <c r="G109" s="17">
        <v>5000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5000</v>
      </c>
      <c r="S109" s="20">
        <v>16</v>
      </c>
      <c r="T109" s="21" t="s">
        <v>35</v>
      </c>
      <c r="U109" s="19">
        <v>313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FCST</v>
      </c>
      <c r="B110" s="14" t="s">
        <v>336</v>
      </c>
      <c r="C110" s="15" t="s">
        <v>239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109527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109527</v>
      </c>
      <c r="Q110" s="17">
        <v>0</v>
      </c>
      <c r="R110" s="19">
        <v>109527</v>
      </c>
      <c r="S110" s="20" t="s">
        <v>35</v>
      </c>
      <c r="T110" s="21">
        <v>182.8</v>
      </c>
      <c r="U110" s="19">
        <v>0</v>
      </c>
      <c r="V110" s="17">
        <v>599</v>
      </c>
      <c r="W110" s="22" t="s">
        <v>43</v>
      </c>
      <c r="X110" s="23" t="str">
        <f t="shared" si="5"/>
        <v>F</v>
      </c>
      <c r="Y110" s="17">
        <v>0</v>
      </c>
      <c r="Z110" s="17">
        <v>0</v>
      </c>
      <c r="AA110" s="17">
        <v>5390</v>
      </c>
      <c r="AB110" s="17">
        <v>0</v>
      </c>
      <c r="AC110" s="15" t="s">
        <v>37</v>
      </c>
    </row>
    <row r="111" spans="1:29">
      <c r="A111" s="13" t="str">
        <f t="shared" si="3"/>
        <v>Normal</v>
      </c>
      <c r="B111" s="14" t="s">
        <v>337</v>
      </c>
      <c r="C111" s="15" t="s">
        <v>239</v>
      </c>
      <c r="D111" s="16">
        <f>IFERROR(VLOOKUP(B111,#REF!,3,FALSE),0)</f>
        <v>0</v>
      </c>
      <c r="E111" s="18">
        <f t="shared" si="4"/>
        <v>4.4000000000000004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27500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27500</v>
      </c>
      <c r="Q111" s="17">
        <v>0</v>
      </c>
      <c r="R111" s="19">
        <v>27500</v>
      </c>
      <c r="S111" s="20">
        <v>4.4000000000000004</v>
      </c>
      <c r="T111" s="21" t="s">
        <v>35</v>
      </c>
      <c r="U111" s="19">
        <v>6250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Normal</v>
      </c>
      <c r="B112" s="14" t="s">
        <v>338</v>
      </c>
      <c r="C112" s="15" t="s">
        <v>239</v>
      </c>
      <c r="D112" s="16">
        <f>IFERROR(VLOOKUP(B112,#REF!,3,FALSE),0)</f>
        <v>0</v>
      </c>
      <c r="E112" s="18">
        <f t="shared" si="4"/>
        <v>2</v>
      </c>
      <c r="F112" s="16" t="str">
        <f>IFERROR(VLOOKUP(B112,#REF!,6,FALSE),"")</f>
        <v/>
      </c>
      <c r="G112" s="17">
        <v>55000</v>
      </c>
      <c r="H112" s="17">
        <v>0</v>
      </c>
      <c r="I112" s="17" t="str">
        <f>IFERROR(VLOOKUP(B112,#REF!,9,FALSE),"")</f>
        <v/>
      </c>
      <c r="J112" s="17">
        <v>12500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12500</v>
      </c>
      <c r="Q112" s="17">
        <v>0</v>
      </c>
      <c r="R112" s="19">
        <v>67500</v>
      </c>
      <c r="S112" s="20">
        <v>10.8</v>
      </c>
      <c r="T112" s="21" t="s">
        <v>35</v>
      </c>
      <c r="U112" s="19">
        <v>6250</v>
      </c>
      <c r="V112" s="17" t="s">
        <v>35</v>
      </c>
      <c r="W112" s="22" t="s">
        <v>36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339</v>
      </c>
      <c r="C113" s="15" t="s">
        <v>239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17500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17500</v>
      </c>
      <c r="Q113" s="17">
        <v>0</v>
      </c>
      <c r="R113" s="19">
        <v>17500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13" t="str">
        <f t="shared" si="3"/>
        <v>OverStock</v>
      </c>
      <c r="B114" s="14" t="s">
        <v>340</v>
      </c>
      <c r="C114" s="15" t="s">
        <v>239</v>
      </c>
      <c r="D114" s="16">
        <f>IFERROR(VLOOKUP(B114,#REF!,3,FALSE),0)</f>
        <v>0</v>
      </c>
      <c r="E114" s="18">
        <f t="shared" si="4"/>
        <v>94.3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559804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529804</v>
      </c>
      <c r="Q114" s="17">
        <v>30000</v>
      </c>
      <c r="R114" s="19">
        <v>559804</v>
      </c>
      <c r="S114" s="20">
        <v>94.3</v>
      </c>
      <c r="T114" s="21">
        <v>94.9</v>
      </c>
      <c r="U114" s="19">
        <v>5938</v>
      </c>
      <c r="V114" s="17">
        <v>5900</v>
      </c>
      <c r="W114" s="22">
        <v>1</v>
      </c>
      <c r="X114" s="23">
        <f t="shared" si="5"/>
        <v>100</v>
      </c>
      <c r="Y114" s="17">
        <v>21600</v>
      </c>
      <c r="Z114" s="17">
        <v>24100</v>
      </c>
      <c r="AA114" s="17">
        <v>27200</v>
      </c>
      <c r="AB114" s="17">
        <v>36600</v>
      </c>
      <c r="AC114" s="15" t="s">
        <v>37</v>
      </c>
    </row>
    <row r="115" spans="1:29">
      <c r="A115" s="13" t="str">
        <f t="shared" si="3"/>
        <v>OverStock</v>
      </c>
      <c r="B115" s="14" t="s">
        <v>341</v>
      </c>
      <c r="C115" s="15" t="s">
        <v>239</v>
      </c>
      <c r="D115" s="16">
        <f>IFERROR(VLOOKUP(B115,#REF!,3,FALSE),0)</f>
        <v>0</v>
      </c>
      <c r="E115" s="18">
        <f t="shared" si="4"/>
        <v>4.3</v>
      </c>
      <c r="F115" s="16" t="str">
        <f>IFERROR(VLOOKUP(B115,#REF!,6,FALSE),"")</f>
        <v/>
      </c>
      <c r="G115" s="17">
        <v>1415000</v>
      </c>
      <c r="H115" s="17">
        <v>622500</v>
      </c>
      <c r="I115" s="17" t="str">
        <f>IFERROR(VLOOKUP(B115,#REF!,9,FALSE),"")</f>
        <v/>
      </c>
      <c r="J115" s="17">
        <v>140000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140000</v>
      </c>
      <c r="R115" s="19">
        <v>1555000</v>
      </c>
      <c r="S115" s="20">
        <v>48.3</v>
      </c>
      <c r="T115" s="21">
        <v>178.3</v>
      </c>
      <c r="U115" s="19">
        <v>32188</v>
      </c>
      <c r="V115" s="17">
        <v>8722</v>
      </c>
      <c r="W115" s="22">
        <v>0.3</v>
      </c>
      <c r="X115" s="23">
        <f t="shared" si="5"/>
        <v>50</v>
      </c>
      <c r="Y115" s="17">
        <v>24100</v>
      </c>
      <c r="Z115" s="17">
        <v>42600</v>
      </c>
      <c r="AA115" s="17">
        <v>47300</v>
      </c>
      <c r="AB115" s="17">
        <v>58000</v>
      </c>
      <c r="AC115" s="15" t="s">
        <v>37</v>
      </c>
    </row>
    <row r="116" spans="1:29">
      <c r="A116" s="13" t="str">
        <f t="shared" si="3"/>
        <v>FCST</v>
      </c>
      <c r="B116" s="14" t="s">
        <v>342</v>
      </c>
      <c r="C116" s="15" t="s">
        <v>239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2870000</v>
      </c>
      <c r="H116" s="17">
        <v>190000</v>
      </c>
      <c r="I116" s="17" t="str">
        <f>IFERROR(VLOOKUP(B116,#REF!,9,FALSE),"")</f>
        <v/>
      </c>
      <c r="J116" s="17">
        <v>2500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2500</v>
      </c>
      <c r="R116" s="19">
        <v>2872500</v>
      </c>
      <c r="S116" s="20" t="s">
        <v>35</v>
      </c>
      <c r="T116" s="21">
        <v>472.6</v>
      </c>
      <c r="U116" s="19">
        <v>0</v>
      </c>
      <c r="V116" s="17">
        <v>6078</v>
      </c>
      <c r="W116" s="22" t="s">
        <v>43</v>
      </c>
      <c r="X116" s="23" t="str">
        <f t="shared" si="5"/>
        <v>F</v>
      </c>
      <c r="Y116" s="17">
        <v>9700</v>
      </c>
      <c r="Z116" s="17">
        <v>31100</v>
      </c>
      <c r="AA116" s="17">
        <v>82900</v>
      </c>
      <c r="AB116" s="17">
        <v>254000</v>
      </c>
      <c r="AC116" s="15" t="s">
        <v>37</v>
      </c>
    </row>
    <row r="117" spans="1:29">
      <c r="A117" s="13" t="str">
        <f t="shared" si="3"/>
        <v>ZeroZero</v>
      </c>
      <c r="B117" s="14" t="s">
        <v>343</v>
      </c>
      <c r="C117" s="15" t="s">
        <v>239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225000</v>
      </c>
      <c r="H117" s="17">
        <v>0</v>
      </c>
      <c r="I117" s="17" t="str">
        <f>IFERROR(VLOOKUP(B117,#REF!,9,FALSE),"")</f>
        <v/>
      </c>
      <c r="J117" s="17">
        <v>62500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62500</v>
      </c>
      <c r="Q117" s="17">
        <v>0</v>
      </c>
      <c r="R117" s="19">
        <v>287500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OverStock</v>
      </c>
      <c r="B118" s="14" t="s">
        <v>344</v>
      </c>
      <c r="C118" s="15" t="s">
        <v>239</v>
      </c>
      <c r="D118" s="16">
        <f>IFERROR(VLOOKUP(B118,#REF!,3,FALSE),0)</f>
        <v>0</v>
      </c>
      <c r="E118" s="18">
        <f t="shared" si="4"/>
        <v>2.1</v>
      </c>
      <c r="F118" s="16" t="str">
        <f>IFERROR(VLOOKUP(B118,#REF!,6,FALSE),"")</f>
        <v/>
      </c>
      <c r="G118" s="17">
        <v>8316000</v>
      </c>
      <c r="H118" s="17">
        <v>1809000</v>
      </c>
      <c r="I118" s="17" t="str">
        <f>IFERROR(VLOOKUP(B118,#REF!,9,FALSE),"")</f>
        <v/>
      </c>
      <c r="J118" s="17">
        <v>234000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222000</v>
      </c>
      <c r="Q118" s="17">
        <v>12000</v>
      </c>
      <c r="R118" s="19">
        <v>8550000</v>
      </c>
      <c r="S118" s="20">
        <v>78.099999999999994</v>
      </c>
      <c r="T118" s="21">
        <v>4654.3</v>
      </c>
      <c r="U118" s="19">
        <v>109500</v>
      </c>
      <c r="V118" s="17">
        <v>1837</v>
      </c>
      <c r="W118" s="22">
        <v>0</v>
      </c>
      <c r="X118" s="23">
        <f t="shared" si="5"/>
        <v>50</v>
      </c>
      <c r="Y118" s="17">
        <v>14934</v>
      </c>
      <c r="Z118" s="17">
        <v>0</v>
      </c>
      <c r="AA118" s="17">
        <v>640600</v>
      </c>
      <c r="AB118" s="17">
        <v>0</v>
      </c>
      <c r="AC118" s="15" t="s">
        <v>37</v>
      </c>
    </row>
    <row r="119" spans="1:29">
      <c r="A119" s="13" t="str">
        <f t="shared" si="3"/>
        <v>ZeroZero</v>
      </c>
      <c r="B119" s="14" t="s">
        <v>345</v>
      </c>
      <c r="C119" s="15" t="s">
        <v>239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240000</v>
      </c>
      <c r="H119" s="17">
        <v>42000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240000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Normal</v>
      </c>
      <c r="B120" s="14" t="s">
        <v>346</v>
      </c>
      <c r="C120" s="15" t="s">
        <v>239</v>
      </c>
      <c r="D120" s="16">
        <f>IFERROR(VLOOKUP(B120,#REF!,3,FALSE),0)</f>
        <v>0</v>
      </c>
      <c r="E120" s="18">
        <f t="shared" si="4"/>
        <v>8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24500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3500</v>
      </c>
      <c r="P120" s="17">
        <v>21000</v>
      </c>
      <c r="Q120" s="17">
        <v>0</v>
      </c>
      <c r="R120" s="19">
        <v>24500</v>
      </c>
      <c r="S120" s="20">
        <v>8</v>
      </c>
      <c r="T120" s="21" t="s">
        <v>35</v>
      </c>
      <c r="U120" s="19">
        <v>3063</v>
      </c>
      <c r="V120" s="17" t="s">
        <v>35</v>
      </c>
      <c r="W120" s="22" t="s">
        <v>36</v>
      </c>
      <c r="X120" s="23" t="str">
        <f t="shared" si="5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13" t="str">
        <f t="shared" si="3"/>
        <v>Normal</v>
      </c>
      <c r="B121" s="14" t="s">
        <v>347</v>
      </c>
      <c r="C121" s="15" t="s">
        <v>239</v>
      </c>
      <c r="D121" s="16">
        <f>IFERROR(VLOOKUP(B121,#REF!,3,FALSE),0)</f>
        <v>0</v>
      </c>
      <c r="E121" s="18">
        <f t="shared" si="4"/>
        <v>3.1</v>
      </c>
      <c r="F121" s="16" t="str">
        <f>IFERROR(VLOOKUP(B121,#REF!,6,FALSE),"")</f>
        <v/>
      </c>
      <c r="G121" s="17">
        <v>602000</v>
      </c>
      <c r="H121" s="17">
        <v>3500</v>
      </c>
      <c r="I121" s="17" t="str">
        <f>IFERROR(VLOOKUP(B121,#REF!,9,FALSE),"")</f>
        <v/>
      </c>
      <c r="J121" s="17">
        <v>91000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91000</v>
      </c>
      <c r="R121" s="19">
        <v>693000</v>
      </c>
      <c r="S121" s="20">
        <v>23.3</v>
      </c>
      <c r="T121" s="21">
        <v>23.6</v>
      </c>
      <c r="U121" s="19">
        <v>29750</v>
      </c>
      <c r="V121" s="17">
        <v>29349</v>
      </c>
      <c r="W121" s="22">
        <v>1</v>
      </c>
      <c r="X121" s="23">
        <f t="shared" si="5"/>
        <v>100</v>
      </c>
      <c r="Y121" s="17">
        <v>91818</v>
      </c>
      <c r="Z121" s="17">
        <v>127470</v>
      </c>
      <c r="AA121" s="17">
        <v>134610</v>
      </c>
      <c r="AB121" s="17">
        <v>55900</v>
      </c>
      <c r="AC121" s="15" t="s">
        <v>37</v>
      </c>
    </row>
    <row r="122" spans="1:29">
      <c r="A122" s="13" t="str">
        <f t="shared" si="3"/>
        <v>ZeroZero</v>
      </c>
      <c r="B122" s="14" t="s">
        <v>348</v>
      </c>
      <c r="C122" s="15" t="s">
        <v>239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3500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3500</v>
      </c>
      <c r="Q122" s="17">
        <v>0</v>
      </c>
      <c r="R122" s="19">
        <v>3500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ZeroZero</v>
      </c>
      <c r="B123" s="14" t="s">
        <v>349</v>
      </c>
      <c r="C123" s="15" t="s">
        <v>239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9000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9000</v>
      </c>
      <c r="Q123" s="17">
        <v>0</v>
      </c>
      <c r="R123" s="19">
        <v>9000</v>
      </c>
      <c r="S123" s="20" t="s">
        <v>35</v>
      </c>
      <c r="T123" s="21" t="s">
        <v>35</v>
      </c>
      <c r="U123" s="19">
        <v>0</v>
      </c>
      <c r="V123" s="17">
        <v>0</v>
      </c>
      <c r="W123" s="22" t="s">
        <v>36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350</v>
      </c>
      <c r="C124" s="15" t="s">
        <v>239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3000</v>
      </c>
      <c r="H124" s="17">
        <v>3000</v>
      </c>
      <c r="I124" s="17" t="str">
        <f>IFERROR(VLOOKUP(B124,#REF!,9,FALSE),"")</f>
        <v/>
      </c>
      <c r="J124" s="17">
        <v>9000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9000</v>
      </c>
      <c r="Q124" s="17">
        <v>0</v>
      </c>
      <c r="R124" s="19">
        <v>12000</v>
      </c>
      <c r="S124" s="20" t="s">
        <v>35</v>
      </c>
      <c r="T124" s="21" t="s">
        <v>35</v>
      </c>
      <c r="U124" s="19">
        <v>0</v>
      </c>
      <c r="V124" s="17">
        <v>0</v>
      </c>
      <c r="W124" s="22" t="s">
        <v>36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3"/>
        <v>OverStock</v>
      </c>
      <c r="B125" s="14" t="s">
        <v>351</v>
      </c>
      <c r="C125" s="15" t="s">
        <v>239</v>
      </c>
      <c r="D125" s="16">
        <f>IFERROR(VLOOKUP(B125,#REF!,3,FALSE),0)</f>
        <v>0</v>
      </c>
      <c r="E125" s="18">
        <f t="shared" si="4"/>
        <v>1.9</v>
      </c>
      <c r="F125" s="16" t="str">
        <f>IFERROR(VLOOKUP(B125,#REF!,6,FALSE),"")</f>
        <v/>
      </c>
      <c r="G125" s="17">
        <v>2040000</v>
      </c>
      <c r="H125" s="17">
        <v>290000</v>
      </c>
      <c r="I125" s="17" t="str">
        <f>IFERROR(VLOOKUP(B125,#REF!,9,FALSE),"")</f>
        <v/>
      </c>
      <c r="J125" s="17">
        <v>100000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100000</v>
      </c>
      <c r="Q125" s="17">
        <v>0</v>
      </c>
      <c r="R125" s="19">
        <v>2140000</v>
      </c>
      <c r="S125" s="20">
        <v>39.799999999999997</v>
      </c>
      <c r="T125" s="21" t="s">
        <v>35</v>
      </c>
      <c r="U125" s="19">
        <v>53750</v>
      </c>
      <c r="V125" s="17">
        <v>0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OverStock</v>
      </c>
      <c r="B126" s="14" t="s">
        <v>352</v>
      </c>
      <c r="C126" s="15" t="s">
        <v>239</v>
      </c>
      <c r="D126" s="16">
        <f>IFERROR(VLOOKUP(B126,#REF!,3,FALSE),0)</f>
        <v>0</v>
      </c>
      <c r="E126" s="18">
        <f t="shared" si="4"/>
        <v>1.5</v>
      </c>
      <c r="F126" s="16" t="str">
        <f>IFERROR(VLOOKUP(B126,#REF!,6,FALSE),"")</f>
        <v/>
      </c>
      <c r="G126" s="17">
        <v>1610000</v>
      </c>
      <c r="H126" s="17">
        <v>390000</v>
      </c>
      <c r="I126" s="17" t="str">
        <f>IFERROR(VLOOKUP(B126,#REF!,9,FALSE),"")</f>
        <v/>
      </c>
      <c r="J126" s="17">
        <v>90000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90000</v>
      </c>
      <c r="Q126" s="17">
        <v>0</v>
      </c>
      <c r="R126" s="19">
        <v>1700000</v>
      </c>
      <c r="S126" s="20">
        <v>27.8</v>
      </c>
      <c r="T126" s="21" t="s">
        <v>35</v>
      </c>
      <c r="U126" s="19">
        <v>61250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OverStock</v>
      </c>
      <c r="B127" s="14" t="s">
        <v>353</v>
      </c>
      <c r="C127" s="15" t="s">
        <v>239</v>
      </c>
      <c r="D127" s="16">
        <f>IFERROR(VLOOKUP(B127,#REF!,3,FALSE),0)</f>
        <v>0</v>
      </c>
      <c r="E127" s="18">
        <f t="shared" si="4"/>
        <v>20</v>
      </c>
      <c r="F127" s="16" t="str">
        <f>IFERROR(VLOOKUP(B127,#REF!,6,FALSE),"")</f>
        <v/>
      </c>
      <c r="G127" s="17">
        <v>18000</v>
      </c>
      <c r="H127" s="17">
        <v>0</v>
      </c>
      <c r="I127" s="17" t="str">
        <f>IFERROR(VLOOKUP(B127,#REF!,9,FALSE),"")</f>
        <v/>
      </c>
      <c r="J127" s="17">
        <v>45000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45000</v>
      </c>
      <c r="Q127" s="17">
        <v>0</v>
      </c>
      <c r="R127" s="19">
        <v>63000</v>
      </c>
      <c r="S127" s="20">
        <v>28</v>
      </c>
      <c r="T127" s="21">
        <v>23.6</v>
      </c>
      <c r="U127" s="19">
        <v>2250</v>
      </c>
      <c r="V127" s="17">
        <v>2667</v>
      </c>
      <c r="W127" s="22">
        <v>1.2</v>
      </c>
      <c r="X127" s="23">
        <f t="shared" si="5"/>
        <v>100</v>
      </c>
      <c r="Y127" s="17">
        <v>0</v>
      </c>
      <c r="Z127" s="17">
        <v>24000</v>
      </c>
      <c r="AA127" s="17">
        <v>6000</v>
      </c>
      <c r="AB127" s="17">
        <v>12000</v>
      </c>
      <c r="AC127" s="15" t="s">
        <v>37</v>
      </c>
    </row>
    <row r="128" spans="1:29">
      <c r="A128" s="13" t="str">
        <f t="shared" si="3"/>
        <v>ZeroZero</v>
      </c>
      <c r="B128" s="14" t="s">
        <v>354</v>
      </c>
      <c r="C128" s="15" t="s">
        <v>239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21000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21000</v>
      </c>
      <c r="Q128" s="17">
        <v>0</v>
      </c>
      <c r="R128" s="19">
        <v>21000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ZeroZero</v>
      </c>
      <c r="B129" s="14" t="s">
        <v>355</v>
      </c>
      <c r="C129" s="15" t="s">
        <v>239</v>
      </c>
      <c r="D129" s="16">
        <f>IFERROR(VLOOKUP(B129,#REF!,3,FALSE),0)</f>
        <v>0</v>
      </c>
      <c r="E129" s="18" t="str">
        <f t="shared" si="4"/>
        <v>前八週無拉料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1800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1800</v>
      </c>
      <c r="Q129" s="17">
        <v>0</v>
      </c>
      <c r="R129" s="19">
        <v>1800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Normal</v>
      </c>
      <c r="B130" s="14" t="s">
        <v>356</v>
      </c>
      <c r="C130" s="15" t="s">
        <v>239</v>
      </c>
      <c r="D130" s="16">
        <f>IFERROR(VLOOKUP(B130,#REF!,3,FALSE),0)</f>
        <v>0</v>
      </c>
      <c r="E130" s="18">
        <f t="shared" si="4"/>
        <v>12.5</v>
      </c>
      <c r="F130" s="16" t="str">
        <f>IFERROR(VLOOKUP(B130,#REF!,6,FALSE),"")</f>
        <v/>
      </c>
      <c r="G130" s="17">
        <v>12000</v>
      </c>
      <c r="H130" s="17">
        <v>12000</v>
      </c>
      <c r="I130" s="17" t="str">
        <f>IFERROR(VLOOKUP(B130,#REF!,9,FALSE),"")</f>
        <v/>
      </c>
      <c r="J130" s="17">
        <v>75000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75000</v>
      </c>
      <c r="Q130" s="17">
        <v>0</v>
      </c>
      <c r="R130" s="19">
        <v>87000</v>
      </c>
      <c r="S130" s="20">
        <v>14.5</v>
      </c>
      <c r="T130" s="21" t="s">
        <v>35</v>
      </c>
      <c r="U130" s="19">
        <v>6000</v>
      </c>
      <c r="V130" s="17" t="s">
        <v>35</v>
      </c>
      <c r="W130" s="22" t="s">
        <v>36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>
      <c r="A131" s="13" t="str">
        <f t="shared" si="3"/>
        <v>ZeroZero</v>
      </c>
      <c r="B131" s="14" t="s">
        <v>357</v>
      </c>
      <c r="C131" s="15" t="s">
        <v>239</v>
      </c>
      <c r="D131" s="16">
        <f>IFERROR(VLOOKUP(B131,#REF!,3,FALSE),0)</f>
        <v>0</v>
      </c>
      <c r="E131" s="18" t="str">
        <f t="shared" si="4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90000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90000</v>
      </c>
      <c r="Q131" s="17">
        <v>0</v>
      </c>
      <c r="R131" s="19">
        <v>90000</v>
      </c>
      <c r="S131" s="20" t="s">
        <v>35</v>
      </c>
      <c r="T131" s="21" t="s">
        <v>35</v>
      </c>
      <c r="U131" s="19">
        <v>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358</v>
      </c>
      <c r="C132" s="15" t="s">
        <v>239</v>
      </c>
      <c r="D132" s="16">
        <f>IFERROR(VLOOKUP(B132,#REF!,3,FALSE),0)</f>
        <v>0</v>
      </c>
      <c r="E132" s="18">
        <f t="shared" ref="E132:E195" si="7">IF(U132=0,"前八週無拉料",ROUND(J132/U132,1))</f>
        <v>2.7</v>
      </c>
      <c r="F132" s="16" t="str">
        <f>IFERROR(VLOOKUP(B132,#REF!,6,FALSE),"")</f>
        <v/>
      </c>
      <c r="G132" s="17">
        <v>36000</v>
      </c>
      <c r="H132" s="17">
        <v>36000</v>
      </c>
      <c r="I132" s="17" t="str">
        <f>IFERROR(VLOOKUP(B132,#REF!,9,FALSE),"")</f>
        <v/>
      </c>
      <c r="J132" s="17">
        <v>6000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6000</v>
      </c>
      <c r="Q132" s="17">
        <v>0</v>
      </c>
      <c r="R132" s="19">
        <v>42000</v>
      </c>
      <c r="S132" s="20">
        <v>18.7</v>
      </c>
      <c r="T132" s="21" t="s">
        <v>35</v>
      </c>
      <c r="U132" s="19">
        <v>2250</v>
      </c>
      <c r="V132" s="17" t="s">
        <v>35</v>
      </c>
      <c r="W132" s="22" t="s">
        <v>36</v>
      </c>
      <c r="X132" s="23" t="str">
        <f t="shared" ref="X132:X195" si="8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37</v>
      </c>
    </row>
    <row r="133" spans="1:29">
      <c r="A133" s="13" t="str">
        <f t="shared" si="6"/>
        <v>OverStock</v>
      </c>
      <c r="B133" s="14" t="s">
        <v>359</v>
      </c>
      <c r="C133" s="15" t="s">
        <v>239</v>
      </c>
      <c r="D133" s="16">
        <f>IFERROR(VLOOKUP(B133,#REF!,3,FALSE),0)</f>
        <v>0</v>
      </c>
      <c r="E133" s="18">
        <f t="shared" si="7"/>
        <v>3</v>
      </c>
      <c r="F133" s="16" t="str">
        <f>IFERROR(VLOOKUP(B133,#REF!,6,FALSE),"")</f>
        <v/>
      </c>
      <c r="G133" s="17">
        <v>891000</v>
      </c>
      <c r="H133" s="17">
        <v>681000</v>
      </c>
      <c r="I133" s="17" t="str">
        <f>IFERROR(VLOOKUP(B133,#REF!,9,FALSE),"")</f>
        <v/>
      </c>
      <c r="J133" s="17">
        <v>111000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111000</v>
      </c>
      <c r="Q133" s="17">
        <v>0</v>
      </c>
      <c r="R133" s="19">
        <v>1002000</v>
      </c>
      <c r="S133" s="20">
        <v>27.3</v>
      </c>
      <c r="T133" s="21" t="s">
        <v>35</v>
      </c>
      <c r="U133" s="19">
        <v>36750</v>
      </c>
      <c r="V133" s="17" t="s">
        <v>35</v>
      </c>
      <c r="W133" s="22" t="s">
        <v>36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ZeroZero</v>
      </c>
      <c r="B134" s="14" t="s">
        <v>360</v>
      </c>
      <c r="C134" s="15" t="s">
        <v>239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12000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12000</v>
      </c>
      <c r="Q134" s="17">
        <v>0</v>
      </c>
      <c r="R134" s="19">
        <v>12000</v>
      </c>
      <c r="S134" s="20" t="s">
        <v>35</v>
      </c>
      <c r="T134" s="21" t="s">
        <v>35</v>
      </c>
      <c r="U134" s="19">
        <v>0</v>
      </c>
      <c r="V134" s="17">
        <v>0</v>
      </c>
      <c r="W134" s="22" t="s">
        <v>36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ZeroZero</v>
      </c>
      <c r="B135" s="14" t="s">
        <v>361</v>
      </c>
      <c r="C135" s="15" t="s">
        <v>239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6000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6000</v>
      </c>
      <c r="Q135" s="17">
        <v>0</v>
      </c>
      <c r="R135" s="19">
        <v>6000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Normal</v>
      </c>
      <c r="B136" s="14" t="s">
        <v>362</v>
      </c>
      <c r="C136" s="15" t="s">
        <v>239</v>
      </c>
      <c r="D136" s="16">
        <f>IFERROR(VLOOKUP(B136,#REF!,3,FALSE),0)</f>
        <v>0</v>
      </c>
      <c r="E136" s="18">
        <f t="shared" si="7"/>
        <v>0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>
        <v>0</v>
      </c>
      <c r="T136" s="21" t="s">
        <v>35</v>
      </c>
      <c r="U136" s="19">
        <v>375</v>
      </c>
      <c r="V136" s="17" t="s">
        <v>35</v>
      </c>
      <c r="W136" s="22" t="s">
        <v>36</v>
      </c>
      <c r="X136" s="23" t="str">
        <f t="shared" si="8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13" t="str">
        <f t="shared" si="6"/>
        <v>FCST</v>
      </c>
      <c r="B137" s="14" t="s">
        <v>363</v>
      </c>
      <c r="C137" s="15" t="s">
        <v>239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186000</v>
      </c>
      <c r="H137" s="17">
        <v>36000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186000</v>
      </c>
      <c r="S137" s="20" t="s">
        <v>35</v>
      </c>
      <c r="T137" s="21">
        <v>93</v>
      </c>
      <c r="U137" s="19">
        <v>0</v>
      </c>
      <c r="V137" s="17">
        <v>2000</v>
      </c>
      <c r="W137" s="22" t="s">
        <v>43</v>
      </c>
      <c r="X137" s="23" t="str">
        <f t="shared" si="8"/>
        <v>F</v>
      </c>
      <c r="Y137" s="17">
        <v>0</v>
      </c>
      <c r="Z137" s="17">
        <v>0</v>
      </c>
      <c r="AA137" s="17">
        <v>18000</v>
      </c>
      <c r="AB137" s="17">
        <v>0</v>
      </c>
      <c r="AC137" s="15" t="s">
        <v>37</v>
      </c>
    </row>
    <row r="138" spans="1:29">
      <c r="A138" s="13" t="str">
        <f t="shared" si="6"/>
        <v>FCST</v>
      </c>
      <c r="B138" s="14" t="s">
        <v>364</v>
      </c>
      <c r="C138" s="15" t="s">
        <v>239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1006</v>
      </c>
      <c r="H138" s="17">
        <v>0</v>
      </c>
      <c r="I138" s="17" t="str">
        <f>IFERROR(VLOOKUP(B138,#REF!,9,FALSE),"")</f>
        <v/>
      </c>
      <c r="J138" s="17">
        <v>1994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1994</v>
      </c>
      <c r="Q138" s="17">
        <v>0</v>
      </c>
      <c r="R138" s="19">
        <v>3000</v>
      </c>
      <c r="S138" s="20" t="s">
        <v>35</v>
      </c>
      <c r="T138" s="21">
        <v>9</v>
      </c>
      <c r="U138" s="19">
        <v>0</v>
      </c>
      <c r="V138" s="17">
        <v>333</v>
      </c>
      <c r="W138" s="22" t="s">
        <v>43</v>
      </c>
      <c r="X138" s="23" t="str">
        <f t="shared" si="8"/>
        <v>F</v>
      </c>
      <c r="Y138" s="17">
        <v>0</v>
      </c>
      <c r="Z138" s="17">
        <v>3000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6"/>
        <v>Normal</v>
      </c>
      <c r="B139" s="14" t="s">
        <v>365</v>
      </c>
      <c r="C139" s="15" t="s">
        <v>239</v>
      </c>
      <c r="D139" s="16">
        <f>IFERROR(VLOOKUP(B139,#REF!,3,FALSE),0)</f>
        <v>0</v>
      </c>
      <c r="E139" s="18">
        <f t="shared" si="7"/>
        <v>8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3000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3000</v>
      </c>
      <c r="Q139" s="17">
        <v>0</v>
      </c>
      <c r="R139" s="19">
        <v>3000</v>
      </c>
      <c r="S139" s="20">
        <v>8</v>
      </c>
      <c r="T139" s="21" t="s">
        <v>35</v>
      </c>
      <c r="U139" s="19">
        <v>375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FCST</v>
      </c>
      <c r="B140" s="14" t="s">
        <v>366</v>
      </c>
      <c r="C140" s="15" t="s">
        <v>239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10140000</v>
      </c>
      <c r="H140" s="17">
        <v>24000</v>
      </c>
      <c r="I140" s="17" t="str">
        <f>IFERROR(VLOOKUP(B140,#REF!,9,FALSE),"")</f>
        <v/>
      </c>
      <c r="J140" s="17">
        <v>657000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582000</v>
      </c>
      <c r="Q140" s="17">
        <v>75000</v>
      </c>
      <c r="R140" s="19">
        <v>10797000</v>
      </c>
      <c r="S140" s="20" t="s">
        <v>35</v>
      </c>
      <c r="T140" s="21">
        <v>628.9</v>
      </c>
      <c r="U140" s="19">
        <v>0</v>
      </c>
      <c r="V140" s="17">
        <v>17167</v>
      </c>
      <c r="W140" s="22" t="s">
        <v>43</v>
      </c>
      <c r="X140" s="23" t="str">
        <f t="shared" si="8"/>
        <v>F</v>
      </c>
      <c r="Y140" s="17">
        <v>38500</v>
      </c>
      <c r="Z140" s="17">
        <v>75700</v>
      </c>
      <c r="AA140" s="17">
        <v>243800</v>
      </c>
      <c r="AB140" s="17">
        <v>821800</v>
      </c>
      <c r="AC140" s="15" t="s">
        <v>37</v>
      </c>
    </row>
    <row r="141" spans="1:29">
      <c r="A141" s="13" t="str">
        <f t="shared" si="6"/>
        <v>OverStock</v>
      </c>
      <c r="B141" s="14" t="s">
        <v>367</v>
      </c>
      <c r="C141" s="15" t="s">
        <v>239</v>
      </c>
      <c r="D141" s="16">
        <f>IFERROR(VLOOKUP(B141,#REF!,3,FALSE),0)</f>
        <v>0</v>
      </c>
      <c r="E141" s="18">
        <f t="shared" si="7"/>
        <v>288</v>
      </c>
      <c r="F141" s="16" t="str">
        <f>IFERROR(VLOOKUP(B141,#REF!,6,FALSE),"")</f>
        <v/>
      </c>
      <c r="G141" s="17">
        <v>10134000</v>
      </c>
      <c r="H141" s="17">
        <v>27000</v>
      </c>
      <c r="I141" s="17" t="str">
        <f>IFERROR(VLOOKUP(B141,#REF!,9,FALSE),"")</f>
        <v/>
      </c>
      <c r="J141" s="17">
        <v>648000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648000</v>
      </c>
      <c r="Q141" s="17">
        <v>0</v>
      </c>
      <c r="R141" s="19">
        <v>10782000</v>
      </c>
      <c r="S141" s="20">
        <v>4792</v>
      </c>
      <c r="T141" s="21">
        <v>1033.4000000000001</v>
      </c>
      <c r="U141" s="19">
        <v>2250</v>
      </c>
      <c r="V141" s="17">
        <v>10434</v>
      </c>
      <c r="W141" s="22">
        <v>4.5999999999999996</v>
      </c>
      <c r="X141" s="23">
        <f t="shared" si="8"/>
        <v>150</v>
      </c>
      <c r="Y141" s="17">
        <v>0</v>
      </c>
      <c r="Z141" s="17">
        <v>58700</v>
      </c>
      <c r="AA141" s="17">
        <v>83300</v>
      </c>
      <c r="AB141" s="17">
        <v>129000</v>
      </c>
      <c r="AC141" s="15" t="s">
        <v>37</v>
      </c>
    </row>
    <row r="142" spans="1:29">
      <c r="A142" s="13" t="str">
        <f t="shared" si="6"/>
        <v>FCST</v>
      </c>
      <c r="B142" s="14" t="s">
        <v>368</v>
      </c>
      <c r="C142" s="15" t="s">
        <v>239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10161000</v>
      </c>
      <c r="H142" s="17">
        <v>693000</v>
      </c>
      <c r="I142" s="17" t="str">
        <f>IFERROR(VLOOKUP(B142,#REF!,9,FALSE),"")</f>
        <v/>
      </c>
      <c r="J142" s="17">
        <v>669000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594000</v>
      </c>
      <c r="Q142" s="17">
        <v>75000</v>
      </c>
      <c r="R142" s="19">
        <v>10830000</v>
      </c>
      <c r="S142" s="20" t="s">
        <v>35</v>
      </c>
      <c r="T142" s="21">
        <v>630.9</v>
      </c>
      <c r="U142" s="19">
        <v>0</v>
      </c>
      <c r="V142" s="17">
        <v>17167</v>
      </c>
      <c r="W142" s="22" t="s">
        <v>43</v>
      </c>
      <c r="X142" s="23" t="str">
        <f t="shared" si="8"/>
        <v>F</v>
      </c>
      <c r="Y142" s="17">
        <v>38500</v>
      </c>
      <c r="Z142" s="17">
        <v>75700</v>
      </c>
      <c r="AA142" s="17">
        <v>243800</v>
      </c>
      <c r="AB142" s="17">
        <v>821800</v>
      </c>
      <c r="AC142" s="15" t="s">
        <v>37</v>
      </c>
    </row>
    <row r="143" spans="1:29">
      <c r="A143" s="13" t="str">
        <f t="shared" si="6"/>
        <v>OverStock</v>
      </c>
      <c r="B143" s="14" t="s">
        <v>369</v>
      </c>
      <c r="C143" s="15" t="s">
        <v>239</v>
      </c>
      <c r="D143" s="16">
        <f>IFERROR(VLOOKUP(B143,#REF!,3,FALSE),0)</f>
        <v>0</v>
      </c>
      <c r="E143" s="18">
        <f t="shared" si="7"/>
        <v>352.3</v>
      </c>
      <c r="F143" s="16" t="str">
        <f>IFERROR(VLOOKUP(B143,#REF!,6,FALSE),"")</f>
        <v/>
      </c>
      <c r="G143" s="17">
        <v>10154445</v>
      </c>
      <c r="H143" s="17">
        <v>612000</v>
      </c>
      <c r="I143" s="17" t="str">
        <f>IFERROR(VLOOKUP(B143,#REF!,9,FALSE),"")</f>
        <v/>
      </c>
      <c r="J143" s="17">
        <v>660555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660555</v>
      </c>
      <c r="Q143" s="17">
        <v>0</v>
      </c>
      <c r="R143" s="19">
        <v>10815000</v>
      </c>
      <c r="S143" s="20">
        <v>5768</v>
      </c>
      <c r="T143" s="21">
        <v>1154.5999999999999</v>
      </c>
      <c r="U143" s="19">
        <v>1875</v>
      </c>
      <c r="V143" s="17">
        <v>9367</v>
      </c>
      <c r="W143" s="22">
        <v>5</v>
      </c>
      <c r="X143" s="23">
        <f t="shared" si="8"/>
        <v>150</v>
      </c>
      <c r="Y143" s="17">
        <v>0</v>
      </c>
      <c r="Z143" s="17">
        <v>55100</v>
      </c>
      <c r="AA143" s="17">
        <v>83400</v>
      </c>
      <c r="AB143" s="17">
        <v>144800</v>
      </c>
      <c r="AC143" s="15" t="s">
        <v>37</v>
      </c>
    </row>
    <row r="144" spans="1:29">
      <c r="A144" s="13" t="str">
        <f t="shared" si="6"/>
        <v>ZeroZero</v>
      </c>
      <c r="B144" s="14" t="s">
        <v>370</v>
      </c>
      <c r="C144" s="15" t="s">
        <v>239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6000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6000</v>
      </c>
      <c r="Q144" s="17">
        <v>0</v>
      </c>
      <c r="R144" s="19">
        <v>6000</v>
      </c>
      <c r="S144" s="20" t="s">
        <v>35</v>
      </c>
      <c r="T144" s="21" t="s">
        <v>35</v>
      </c>
      <c r="U144" s="19">
        <v>0</v>
      </c>
      <c r="V144" s="17" t="s">
        <v>35</v>
      </c>
      <c r="W144" s="22" t="s">
        <v>36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OverStock</v>
      </c>
      <c r="B145" s="14" t="s">
        <v>371</v>
      </c>
      <c r="C145" s="15" t="s">
        <v>239</v>
      </c>
      <c r="D145" s="16">
        <f>IFERROR(VLOOKUP(B145,#REF!,3,FALSE),0)</f>
        <v>0</v>
      </c>
      <c r="E145" s="18">
        <f t="shared" si="7"/>
        <v>3.6</v>
      </c>
      <c r="F145" s="16" t="str">
        <f>IFERROR(VLOOKUP(B145,#REF!,6,FALSE),"")</f>
        <v/>
      </c>
      <c r="G145" s="17">
        <v>41427000</v>
      </c>
      <c r="H145" s="17">
        <v>7104000</v>
      </c>
      <c r="I145" s="17" t="str">
        <f>IFERROR(VLOOKUP(B145,#REF!,9,FALSE),"")</f>
        <v/>
      </c>
      <c r="J145" s="17">
        <v>5112000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5112000</v>
      </c>
      <c r="R145" s="19">
        <v>46539000</v>
      </c>
      <c r="S145" s="20">
        <v>32.700000000000003</v>
      </c>
      <c r="T145" s="21">
        <v>63.6</v>
      </c>
      <c r="U145" s="19">
        <v>1423875</v>
      </c>
      <c r="V145" s="17">
        <v>732046</v>
      </c>
      <c r="W145" s="22">
        <v>0.5</v>
      </c>
      <c r="X145" s="23">
        <f t="shared" si="8"/>
        <v>100</v>
      </c>
      <c r="Y145" s="17">
        <v>2538712</v>
      </c>
      <c r="Z145" s="17">
        <v>3299100</v>
      </c>
      <c r="AA145" s="17">
        <v>2303440</v>
      </c>
      <c r="AB145" s="17">
        <v>1841160</v>
      </c>
      <c r="AC145" s="15" t="s">
        <v>37</v>
      </c>
    </row>
    <row r="146" spans="1:29">
      <c r="A146" s="13" t="str">
        <f t="shared" si="6"/>
        <v>OverStock</v>
      </c>
      <c r="B146" s="14" t="s">
        <v>372</v>
      </c>
      <c r="C146" s="15" t="s">
        <v>239</v>
      </c>
      <c r="D146" s="16">
        <f>IFERROR(VLOOKUP(B146,#REF!,3,FALSE),0)</f>
        <v>0</v>
      </c>
      <c r="E146" s="18">
        <f t="shared" si="7"/>
        <v>3.9</v>
      </c>
      <c r="F146" s="16" t="str">
        <f>IFERROR(VLOOKUP(B146,#REF!,6,FALSE),"")</f>
        <v/>
      </c>
      <c r="G146" s="17">
        <v>38838000</v>
      </c>
      <c r="H146" s="17">
        <v>10467000</v>
      </c>
      <c r="I146" s="17" t="str">
        <f>IFERROR(VLOOKUP(B146,#REF!,9,FALSE),"")</f>
        <v/>
      </c>
      <c r="J146" s="17">
        <v>5274000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1173000</v>
      </c>
      <c r="P146" s="17">
        <v>18000</v>
      </c>
      <c r="Q146" s="17">
        <v>4083000</v>
      </c>
      <c r="R146" s="19">
        <v>44112000</v>
      </c>
      <c r="S146" s="20">
        <v>32.4</v>
      </c>
      <c r="T146" s="21">
        <v>41.2</v>
      </c>
      <c r="U146" s="19">
        <v>1360875</v>
      </c>
      <c r="V146" s="17">
        <v>1071267</v>
      </c>
      <c r="W146" s="22">
        <v>0.8</v>
      </c>
      <c r="X146" s="23">
        <f t="shared" si="8"/>
        <v>100</v>
      </c>
      <c r="Y146" s="17">
        <v>4223200</v>
      </c>
      <c r="Z146" s="17">
        <v>4443400</v>
      </c>
      <c r="AA146" s="17">
        <v>4054600</v>
      </c>
      <c r="AB146" s="17">
        <v>4936400</v>
      </c>
      <c r="AC146" s="15" t="s">
        <v>37</v>
      </c>
    </row>
    <row r="147" spans="1:29">
      <c r="A147" s="13" t="str">
        <f t="shared" si="6"/>
        <v>Normal</v>
      </c>
      <c r="B147" s="14" t="s">
        <v>373</v>
      </c>
      <c r="C147" s="15" t="s">
        <v>239</v>
      </c>
      <c r="D147" s="16">
        <f>IFERROR(VLOOKUP(B147,#REF!,3,FALSE),0)</f>
        <v>0</v>
      </c>
      <c r="E147" s="18">
        <f t="shared" si="7"/>
        <v>4.5</v>
      </c>
      <c r="F147" s="16" t="str">
        <f>IFERROR(VLOOKUP(B147,#REF!,6,FALSE),"")</f>
        <v/>
      </c>
      <c r="G147" s="17">
        <v>72000</v>
      </c>
      <c r="H147" s="17">
        <v>3000</v>
      </c>
      <c r="I147" s="17" t="str">
        <f>IFERROR(VLOOKUP(B147,#REF!,9,FALSE),"")</f>
        <v/>
      </c>
      <c r="J147" s="17">
        <v>39000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18000</v>
      </c>
      <c r="Q147" s="17">
        <v>21000</v>
      </c>
      <c r="R147" s="19">
        <v>111000</v>
      </c>
      <c r="S147" s="20">
        <v>12.9</v>
      </c>
      <c r="T147" s="21">
        <v>55500</v>
      </c>
      <c r="U147" s="19">
        <v>8625</v>
      </c>
      <c r="V147" s="17">
        <v>2</v>
      </c>
      <c r="W147" s="22">
        <v>0</v>
      </c>
      <c r="X147" s="23">
        <f t="shared" si="8"/>
        <v>50</v>
      </c>
      <c r="Y147" s="17">
        <v>32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OverStock</v>
      </c>
      <c r="B148" s="14" t="s">
        <v>374</v>
      </c>
      <c r="C148" s="15" t="s">
        <v>239</v>
      </c>
      <c r="D148" s="16">
        <f>IFERROR(VLOOKUP(B148,#REF!,3,FALSE),0)</f>
        <v>0</v>
      </c>
      <c r="E148" s="18">
        <f t="shared" si="7"/>
        <v>10.4</v>
      </c>
      <c r="F148" s="16" t="str">
        <f>IFERROR(VLOOKUP(B148,#REF!,6,FALSE),"")</f>
        <v/>
      </c>
      <c r="G148" s="17">
        <v>282000</v>
      </c>
      <c r="H148" s="17">
        <v>123000</v>
      </c>
      <c r="I148" s="17" t="str">
        <f>IFERROR(VLOOKUP(B148,#REF!,9,FALSE),"")</f>
        <v/>
      </c>
      <c r="J148" s="17">
        <v>105000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72000</v>
      </c>
      <c r="Q148" s="17">
        <v>33000</v>
      </c>
      <c r="R148" s="19">
        <v>387000</v>
      </c>
      <c r="S148" s="20">
        <v>38.200000000000003</v>
      </c>
      <c r="T148" s="21">
        <v>1554.2</v>
      </c>
      <c r="U148" s="19">
        <v>10125</v>
      </c>
      <c r="V148" s="17">
        <v>249</v>
      </c>
      <c r="W148" s="22">
        <v>0</v>
      </c>
      <c r="X148" s="23">
        <f t="shared" si="8"/>
        <v>50</v>
      </c>
      <c r="Y148" s="17">
        <v>796</v>
      </c>
      <c r="Z148" s="17">
        <v>610</v>
      </c>
      <c r="AA148" s="17">
        <v>1350</v>
      </c>
      <c r="AB148" s="17">
        <v>180</v>
      </c>
      <c r="AC148" s="15" t="s">
        <v>37</v>
      </c>
    </row>
    <row r="149" spans="1:29">
      <c r="A149" s="13" t="str">
        <f t="shared" si="6"/>
        <v>OverStock</v>
      </c>
      <c r="B149" s="14" t="s">
        <v>375</v>
      </c>
      <c r="C149" s="15" t="s">
        <v>239</v>
      </c>
      <c r="D149" s="16">
        <f>IFERROR(VLOOKUP(B149,#REF!,3,FALSE),0)</f>
        <v>0</v>
      </c>
      <c r="E149" s="18">
        <f t="shared" si="7"/>
        <v>8.3000000000000007</v>
      </c>
      <c r="F149" s="16" t="str">
        <f>IFERROR(VLOOKUP(B149,#REF!,6,FALSE),"")</f>
        <v/>
      </c>
      <c r="G149" s="17">
        <v>639000</v>
      </c>
      <c r="H149" s="17">
        <v>9000</v>
      </c>
      <c r="I149" s="17" t="str">
        <f>IFERROR(VLOOKUP(B149,#REF!,9,FALSE),"")</f>
        <v/>
      </c>
      <c r="J149" s="17">
        <v>78000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78000</v>
      </c>
      <c r="Q149" s="17">
        <v>0</v>
      </c>
      <c r="R149" s="19">
        <v>717000</v>
      </c>
      <c r="S149" s="20">
        <v>76.5</v>
      </c>
      <c r="T149" s="21">
        <v>177.3</v>
      </c>
      <c r="U149" s="19">
        <v>9375</v>
      </c>
      <c r="V149" s="17">
        <v>4044</v>
      </c>
      <c r="W149" s="22">
        <v>0.4</v>
      </c>
      <c r="X149" s="23">
        <f t="shared" si="8"/>
        <v>50</v>
      </c>
      <c r="Y149" s="17">
        <v>22390</v>
      </c>
      <c r="Z149" s="17">
        <v>2004</v>
      </c>
      <c r="AA149" s="17">
        <v>12000</v>
      </c>
      <c r="AB149" s="17">
        <v>0</v>
      </c>
      <c r="AC149" s="15" t="s">
        <v>37</v>
      </c>
    </row>
    <row r="150" spans="1:29">
      <c r="A150" s="13" t="str">
        <f t="shared" si="6"/>
        <v>ZeroZero</v>
      </c>
      <c r="B150" s="14" t="s">
        <v>376</v>
      </c>
      <c r="C150" s="15" t="s">
        <v>239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3000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3000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36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377</v>
      </c>
      <c r="C151" s="15" t="s">
        <v>239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3000</v>
      </c>
      <c r="Q151" s="17">
        <v>0</v>
      </c>
      <c r="R151" s="19">
        <v>3000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6"/>
        <v>Normal</v>
      </c>
      <c r="B152" s="14" t="s">
        <v>378</v>
      </c>
      <c r="C152" s="15" t="s">
        <v>239</v>
      </c>
      <c r="D152" s="16">
        <f>IFERROR(VLOOKUP(B152,#REF!,3,FALSE),0)</f>
        <v>0</v>
      </c>
      <c r="E152" s="18">
        <f t="shared" si="7"/>
        <v>16</v>
      </c>
      <c r="F152" s="16" t="str">
        <f>IFERROR(VLOOKUP(B152,#REF!,6,FALSE),"")</f>
        <v/>
      </c>
      <c r="G152" s="17">
        <v>3000</v>
      </c>
      <c r="H152" s="17">
        <v>3000</v>
      </c>
      <c r="I152" s="17" t="str">
        <f>IFERROR(VLOOKUP(B152,#REF!,9,FALSE),"")</f>
        <v/>
      </c>
      <c r="J152" s="17">
        <v>6000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6000</v>
      </c>
      <c r="Q152" s="17">
        <v>0</v>
      </c>
      <c r="R152" s="19">
        <v>9000</v>
      </c>
      <c r="S152" s="20">
        <v>24</v>
      </c>
      <c r="T152" s="21" t="s">
        <v>35</v>
      </c>
      <c r="U152" s="19">
        <v>375</v>
      </c>
      <c r="V152" s="17">
        <v>0</v>
      </c>
      <c r="W152" s="22" t="s">
        <v>36</v>
      </c>
      <c r="X152" s="23" t="str">
        <f t="shared" si="8"/>
        <v>E</v>
      </c>
      <c r="Y152" s="17">
        <v>0</v>
      </c>
      <c r="Z152" s="17">
        <v>0</v>
      </c>
      <c r="AA152" s="17">
        <v>3000</v>
      </c>
      <c r="AB152" s="17">
        <v>0</v>
      </c>
      <c r="AC152" s="15" t="s">
        <v>37</v>
      </c>
    </row>
    <row r="153" spans="1:29">
      <c r="A153" s="13" t="str">
        <f t="shared" si="6"/>
        <v>Normal</v>
      </c>
      <c r="B153" s="14" t="s">
        <v>379</v>
      </c>
      <c r="C153" s="15" t="s">
        <v>239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375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FCST</v>
      </c>
      <c r="B154" s="14" t="s">
        <v>380</v>
      </c>
      <c r="C154" s="15" t="s">
        <v>239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3000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3000</v>
      </c>
      <c r="Q154" s="17">
        <v>0</v>
      </c>
      <c r="R154" s="19">
        <v>3000</v>
      </c>
      <c r="S154" s="20" t="s">
        <v>35</v>
      </c>
      <c r="T154" s="21">
        <v>7.7</v>
      </c>
      <c r="U154" s="19">
        <v>0</v>
      </c>
      <c r="V154" s="17">
        <v>389</v>
      </c>
      <c r="W154" s="22" t="s">
        <v>43</v>
      </c>
      <c r="X154" s="23" t="str">
        <f t="shared" si="8"/>
        <v>F</v>
      </c>
      <c r="Y154" s="17">
        <v>3000</v>
      </c>
      <c r="Z154" s="17">
        <v>500</v>
      </c>
      <c r="AA154" s="17">
        <v>0</v>
      </c>
      <c r="AB154" s="17">
        <v>0</v>
      </c>
      <c r="AC154" s="15" t="s">
        <v>37</v>
      </c>
    </row>
    <row r="155" spans="1:29">
      <c r="A155" s="13" t="str">
        <f t="shared" si="6"/>
        <v>FCST</v>
      </c>
      <c r="B155" s="14" t="s">
        <v>381</v>
      </c>
      <c r="C155" s="15" t="s">
        <v>239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30000</v>
      </c>
      <c r="H155" s="17">
        <v>0</v>
      </c>
      <c r="I155" s="17" t="str">
        <f>IFERROR(VLOOKUP(B155,#REF!,9,FALSE),"")</f>
        <v/>
      </c>
      <c r="J155" s="17">
        <v>6000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6000</v>
      </c>
      <c r="Q155" s="17">
        <v>0</v>
      </c>
      <c r="R155" s="19">
        <v>36000</v>
      </c>
      <c r="S155" s="20" t="s">
        <v>35</v>
      </c>
      <c r="T155" s="21">
        <v>21.6</v>
      </c>
      <c r="U155" s="19">
        <v>0</v>
      </c>
      <c r="V155" s="17">
        <v>1667</v>
      </c>
      <c r="W155" s="22" t="s">
        <v>43</v>
      </c>
      <c r="X155" s="23" t="str">
        <f t="shared" si="8"/>
        <v>F</v>
      </c>
      <c r="Y155" s="17">
        <v>9000</v>
      </c>
      <c r="Z155" s="17">
        <v>6000</v>
      </c>
      <c r="AA155" s="17">
        <v>6000</v>
      </c>
      <c r="AB155" s="17">
        <v>0</v>
      </c>
      <c r="AC155" s="15" t="s">
        <v>37</v>
      </c>
    </row>
    <row r="156" spans="1:29">
      <c r="A156" s="13" t="str">
        <f t="shared" si="6"/>
        <v>ZeroZero</v>
      </c>
      <c r="B156" s="14" t="s">
        <v>382</v>
      </c>
      <c r="C156" s="15" t="s">
        <v>239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12000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12000</v>
      </c>
      <c r="Q156" s="17">
        <v>0</v>
      </c>
      <c r="R156" s="19">
        <v>12000</v>
      </c>
      <c r="S156" s="20" t="s">
        <v>35</v>
      </c>
      <c r="T156" s="21" t="s">
        <v>35</v>
      </c>
      <c r="U156" s="19">
        <v>0</v>
      </c>
      <c r="V156" s="17" t="s">
        <v>35</v>
      </c>
      <c r="W156" s="22" t="s">
        <v>36</v>
      </c>
      <c r="X156" s="23" t="str">
        <f t="shared" si="8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37</v>
      </c>
    </row>
    <row r="157" spans="1:29">
      <c r="A157" s="13" t="str">
        <f t="shared" si="6"/>
        <v>OverStock</v>
      </c>
      <c r="B157" s="14" t="s">
        <v>383</v>
      </c>
      <c r="C157" s="15" t="s">
        <v>239</v>
      </c>
      <c r="D157" s="16">
        <f>IFERROR(VLOOKUP(B157,#REF!,3,FALSE),0)</f>
        <v>0</v>
      </c>
      <c r="E157" s="18">
        <f t="shared" si="7"/>
        <v>8.5</v>
      </c>
      <c r="F157" s="16" t="str">
        <f>IFERROR(VLOOKUP(B157,#REF!,6,FALSE),"")</f>
        <v/>
      </c>
      <c r="G157" s="17">
        <v>507000</v>
      </c>
      <c r="H157" s="17">
        <v>18000</v>
      </c>
      <c r="I157" s="17" t="str">
        <f>IFERROR(VLOOKUP(B157,#REF!,9,FALSE),"")</f>
        <v/>
      </c>
      <c r="J157" s="17">
        <v>141000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141000</v>
      </c>
      <c r="Q157" s="17">
        <v>0</v>
      </c>
      <c r="R157" s="19">
        <v>648000</v>
      </c>
      <c r="S157" s="20">
        <v>39.299999999999997</v>
      </c>
      <c r="T157" s="21">
        <v>388.7</v>
      </c>
      <c r="U157" s="19">
        <v>16500</v>
      </c>
      <c r="V157" s="17">
        <v>1667</v>
      </c>
      <c r="W157" s="22">
        <v>0.1</v>
      </c>
      <c r="X157" s="23">
        <f t="shared" si="8"/>
        <v>50</v>
      </c>
      <c r="Y157" s="17">
        <v>0</v>
      </c>
      <c r="Z157" s="17">
        <v>3000</v>
      </c>
      <c r="AA157" s="17">
        <v>12000</v>
      </c>
      <c r="AB157" s="17">
        <v>0</v>
      </c>
      <c r="AC157" s="15" t="s">
        <v>37</v>
      </c>
    </row>
    <row r="158" spans="1:29">
      <c r="A158" s="13" t="str">
        <f t="shared" si="6"/>
        <v>ZeroZero</v>
      </c>
      <c r="B158" s="14" t="s">
        <v>384</v>
      </c>
      <c r="C158" s="15" t="s">
        <v>239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15000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15000</v>
      </c>
      <c r="Q158" s="17">
        <v>0</v>
      </c>
      <c r="R158" s="19">
        <v>15000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36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37</v>
      </c>
    </row>
    <row r="159" spans="1:29">
      <c r="A159" s="13" t="str">
        <f t="shared" si="6"/>
        <v>ZeroZero</v>
      </c>
      <c r="B159" s="14" t="s">
        <v>385</v>
      </c>
      <c r="C159" s="15" t="s">
        <v>239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6000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6000</v>
      </c>
      <c r="Q159" s="17">
        <v>0</v>
      </c>
      <c r="R159" s="19">
        <v>6000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Normal</v>
      </c>
      <c r="B160" s="14" t="s">
        <v>386</v>
      </c>
      <c r="C160" s="15" t="s">
        <v>239</v>
      </c>
      <c r="D160" s="16">
        <f>IFERROR(VLOOKUP(B160,#REF!,3,FALSE),0)</f>
        <v>0</v>
      </c>
      <c r="E160" s="18">
        <f t="shared" si="7"/>
        <v>16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90000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90000</v>
      </c>
      <c r="Q160" s="17">
        <v>0</v>
      </c>
      <c r="R160" s="19">
        <v>90000</v>
      </c>
      <c r="S160" s="20">
        <v>16</v>
      </c>
      <c r="T160" s="21">
        <v>10.5</v>
      </c>
      <c r="U160" s="19">
        <v>5625</v>
      </c>
      <c r="V160" s="17">
        <v>8551</v>
      </c>
      <c r="W160" s="22">
        <v>1.5</v>
      </c>
      <c r="X160" s="23">
        <f t="shared" si="8"/>
        <v>100</v>
      </c>
      <c r="Y160" s="17">
        <v>46460</v>
      </c>
      <c r="Z160" s="17">
        <v>10002</v>
      </c>
      <c r="AA160" s="17">
        <v>23500</v>
      </c>
      <c r="AB160" s="17">
        <v>3000</v>
      </c>
      <c r="AC160" s="15" t="s">
        <v>37</v>
      </c>
    </row>
    <row r="161" spans="1:29">
      <c r="A161" s="13" t="str">
        <f t="shared" si="6"/>
        <v>Normal</v>
      </c>
      <c r="B161" s="14" t="s">
        <v>387</v>
      </c>
      <c r="C161" s="15" t="s">
        <v>239</v>
      </c>
      <c r="D161" s="16">
        <f>IFERROR(VLOOKUP(B161,#REF!,3,FALSE),0)</f>
        <v>0</v>
      </c>
      <c r="E161" s="18">
        <f t="shared" si="7"/>
        <v>7.5</v>
      </c>
      <c r="F161" s="16" t="str">
        <f>IFERROR(VLOOKUP(B161,#REF!,6,FALSE),"")</f>
        <v/>
      </c>
      <c r="G161" s="17">
        <v>960000</v>
      </c>
      <c r="H161" s="17">
        <v>819000</v>
      </c>
      <c r="I161" s="17" t="str">
        <f>IFERROR(VLOOKUP(B161,#REF!,9,FALSE),"")</f>
        <v/>
      </c>
      <c r="J161" s="17">
        <v>489000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72000</v>
      </c>
      <c r="P161" s="17">
        <v>126000</v>
      </c>
      <c r="Q161" s="17">
        <v>291000</v>
      </c>
      <c r="R161" s="19">
        <v>1449000</v>
      </c>
      <c r="S161" s="20">
        <v>22.3</v>
      </c>
      <c r="T161" s="21">
        <v>24.2</v>
      </c>
      <c r="U161" s="19">
        <v>64875</v>
      </c>
      <c r="V161" s="17">
        <v>59888</v>
      </c>
      <c r="W161" s="22">
        <v>0.9</v>
      </c>
      <c r="X161" s="23">
        <f t="shared" si="8"/>
        <v>100</v>
      </c>
      <c r="Y161" s="17">
        <v>312996</v>
      </c>
      <c r="Z161" s="17">
        <v>135900</v>
      </c>
      <c r="AA161" s="17">
        <v>149300</v>
      </c>
      <c r="AB161" s="17">
        <v>174100</v>
      </c>
      <c r="AC161" s="15" t="s">
        <v>37</v>
      </c>
    </row>
    <row r="162" spans="1:29">
      <c r="A162" s="13" t="str">
        <f t="shared" si="6"/>
        <v>OverStock</v>
      </c>
      <c r="B162" s="14" t="s">
        <v>388</v>
      </c>
      <c r="C162" s="15" t="s">
        <v>239</v>
      </c>
      <c r="D162" s="16">
        <f>IFERROR(VLOOKUP(B162,#REF!,3,FALSE),0)</f>
        <v>0</v>
      </c>
      <c r="E162" s="18">
        <f t="shared" si="7"/>
        <v>1.9</v>
      </c>
      <c r="F162" s="16" t="str">
        <f>IFERROR(VLOOKUP(B162,#REF!,6,FALSE),"")</f>
        <v/>
      </c>
      <c r="G162" s="17">
        <v>2277000</v>
      </c>
      <c r="H162" s="17">
        <v>1308000</v>
      </c>
      <c r="I162" s="17" t="str">
        <f>IFERROR(VLOOKUP(B162,#REF!,9,FALSE),"")</f>
        <v/>
      </c>
      <c r="J162" s="17">
        <v>189000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189000</v>
      </c>
      <c r="R162" s="19">
        <v>2466000</v>
      </c>
      <c r="S162" s="20">
        <v>24.7</v>
      </c>
      <c r="T162" s="21">
        <v>23.1</v>
      </c>
      <c r="U162" s="19">
        <v>99750</v>
      </c>
      <c r="V162" s="17">
        <v>106982</v>
      </c>
      <c r="W162" s="22">
        <v>1.1000000000000001</v>
      </c>
      <c r="X162" s="23">
        <f t="shared" si="8"/>
        <v>100</v>
      </c>
      <c r="Y162" s="17">
        <v>522937</v>
      </c>
      <c r="Z162" s="17">
        <v>244700</v>
      </c>
      <c r="AA162" s="17">
        <v>312500</v>
      </c>
      <c r="AB162" s="17">
        <v>377100</v>
      </c>
      <c r="AC162" s="15" t="s">
        <v>37</v>
      </c>
    </row>
    <row r="163" spans="1:29">
      <c r="A163" s="13" t="str">
        <f t="shared" si="6"/>
        <v>Normal</v>
      </c>
      <c r="B163" s="14" t="s">
        <v>389</v>
      </c>
      <c r="C163" s="15" t="s">
        <v>239</v>
      </c>
      <c r="D163" s="16">
        <f>IFERROR(VLOOKUP(B163,#REF!,3,FALSE),0)</f>
        <v>0</v>
      </c>
      <c r="E163" s="18">
        <f t="shared" si="7"/>
        <v>4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3000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3000</v>
      </c>
      <c r="Q163" s="17">
        <v>0</v>
      </c>
      <c r="R163" s="19">
        <v>3000</v>
      </c>
      <c r="S163" s="20">
        <v>4</v>
      </c>
      <c r="T163" s="21" t="s">
        <v>35</v>
      </c>
      <c r="U163" s="19">
        <v>750</v>
      </c>
      <c r="V163" s="17" t="s">
        <v>35</v>
      </c>
      <c r="W163" s="22" t="s">
        <v>36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>
      <c r="A164" s="13" t="str">
        <f t="shared" si="6"/>
        <v>Normal</v>
      </c>
      <c r="B164" s="14" t="s">
        <v>390</v>
      </c>
      <c r="C164" s="15" t="s">
        <v>239</v>
      </c>
      <c r="D164" s="16">
        <f>IFERROR(VLOOKUP(B164,#REF!,3,FALSE),0)</f>
        <v>0</v>
      </c>
      <c r="E164" s="18">
        <f t="shared" si="7"/>
        <v>8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3000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3000</v>
      </c>
      <c r="Q164" s="17">
        <v>0</v>
      </c>
      <c r="R164" s="19">
        <v>3000</v>
      </c>
      <c r="S164" s="20">
        <v>8</v>
      </c>
      <c r="T164" s="21" t="s">
        <v>35</v>
      </c>
      <c r="U164" s="19">
        <v>375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OverStock</v>
      </c>
      <c r="B165" s="14" t="s">
        <v>391</v>
      </c>
      <c r="C165" s="15" t="s">
        <v>239</v>
      </c>
      <c r="D165" s="16">
        <f>IFERROR(VLOOKUP(B165,#REF!,3,FALSE),0)</f>
        <v>0</v>
      </c>
      <c r="E165" s="18">
        <f t="shared" si="7"/>
        <v>60</v>
      </c>
      <c r="F165" s="16" t="str">
        <f>IFERROR(VLOOKUP(B165,#REF!,6,FALSE),"")</f>
        <v/>
      </c>
      <c r="G165" s="17">
        <v>15000</v>
      </c>
      <c r="H165" s="17">
        <v>15000</v>
      </c>
      <c r="I165" s="17" t="str">
        <f>IFERROR(VLOOKUP(B165,#REF!,9,FALSE),"")</f>
        <v/>
      </c>
      <c r="J165" s="17">
        <v>45000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45000</v>
      </c>
      <c r="Q165" s="17">
        <v>0</v>
      </c>
      <c r="R165" s="19">
        <v>60000</v>
      </c>
      <c r="S165" s="20">
        <v>80</v>
      </c>
      <c r="T165" s="21">
        <v>22.5</v>
      </c>
      <c r="U165" s="19">
        <v>750</v>
      </c>
      <c r="V165" s="17">
        <v>2667</v>
      </c>
      <c r="W165" s="22">
        <v>3.6</v>
      </c>
      <c r="X165" s="23">
        <f t="shared" si="8"/>
        <v>150</v>
      </c>
      <c r="Y165" s="17">
        <v>18000</v>
      </c>
      <c r="Z165" s="17">
        <v>6000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Normal</v>
      </c>
      <c r="B166" s="14" t="s">
        <v>392</v>
      </c>
      <c r="C166" s="15" t="s">
        <v>239</v>
      </c>
      <c r="D166" s="16">
        <f>IFERROR(VLOOKUP(B166,#REF!,3,FALSE),0)</f>
        <v>0</v>
      </c>
      <c r="E166" s="18">
        <f t="shared" si="7"/>
        <v>8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3000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3000</v>
      </c>
      <c r="R166" s="19">
        <v>3000</v>
      </c>
      <c r="S166" s="20">
        <v>8</v>
      </c>
      <c r="T166" s="21" t="s">
        <v>35</v>
      </c>
      <c r="U166" s="19">
        <v>375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OverStock</v>
      </c>
      <c r="B167" s="14" t="s">
        <v>393</v>
      </c>
      <c r="C167" s="15" t="s">
        <v>239</v>
      </c>
      <c r="D167" s="16">
        <f>IFERROR(VLOOKUP(B167,#REF!,3,FALSE),0)</f>
        <v>0</v>
      </c>
      <c r="E167" s="18">
        <f t="shared" si="7"/>
        <v>34</v>
      </c>
      <c r="F167" s="16" t="str">
        <f>IFERROR(VLOOKUP(B167,#REF!,6,FALSE),"")</f>
        <v/>
      </c>
      <c r="G167" s="17">
        <v>24000</v>
      </c>
      <c r="H167" s="17">
        <v>6000</v>
      </c>
      <c r="I167" s="17" t="str">
        <f>IFERROR(VLOOKUP(B167,#REF!,9,FALSE),"")</f>
        <v/>
      </c>
      <c r="J167" s="17">
        <v>51000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51000</v>
      </c>
      <c r="Q167" s="17">
        <v>0</v>
      </c>
      <c r="R167" s="19">
        <v>75000</v>
      </c>
      <c r="S167" s="20">
        <v>50</v>
      </c>
      <c r="T167" s="21">
        <v>11.8</v>
      </c>
      <c r="U167" s="19">
        <v>1500</v>
      </c>
      <c r="V167" s="17">
        <v>6333</v>
      </c>
      <c r="W167" s="22">
        <v>4.2</v>
      </c>
      <c r="X167" s="23">
        <f t="shared" si="8"/>
        <v>150</v>
      </c>
      <c r="Y167" s="17">
        <v>48000</v>
      </c>
      <c r="Z167" s="17">
        <v>9000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OverStock</v>
      </c>
      <c r="B168" s="14" t="s">
        <v>394</v>
      </c>
      <c r="C168" s="15" t="s">
        <v>239</v>
      </c>
      <c r="D168" s="16">
        <f>IFERROR(VLOOKUP(B168,#REF!,3,FALSE),0)</f>
        <v>0</v>
      </c>
      <c r="E168" s="18">
        <f t="shared" si="7"/>
        <v>17.5</v>
      </c>
      <c r="F168" s="16" t="str">
        <f>IFERROR(VLOOKUP(B168,#REF!,6,FALSE),"")</f>
        <v/>
      </c>
      <c r="G168" s="17">
        <v>12999000</v>
      </c>
      <c r="H168" s="17">
        <v>4992000</v>
      </c>
      <c r="I168" s="17" t="str">
        <f>IFERROR(VLOOKUP(B168,#REF!,9,FALSE),"")</f>
        <v/>
      </c>
      <c r="J168" s="17">
        <v>14184000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9549000</v>
      </c>
      <c r="Q168" s="17">
        <v>4635000</v>
      </c>
      <c r="R168" s="19">
        <v>27183000</v>
      </c>
      <c r="S168" s="20">
        <v>33.5</v>
      </c>
      <c r="T168" s="21">
        <v>80.5</v>
      </c>
      <c r="U168" s="19">
        <v>811500</v>
      </c>
      <c r="V168" s="17">
        <v>337524</v>
      </c>
      <c r="W168" s="22">
        <v>0.4</v>
      </c>
      <c r="X168" s="23">
        <f t="shared" si="8"/>
        <v>50</v>
      </c>
      <c r="Y168" s="17">
        <v>1203512</v>
      </c>
      <c r="Z168" s="17">
        <v>1529700</v>
      </c>
      <c r="AA168" s="17">
        <v>1105620</v>
      </c>
      <c r="AB168" s="17">
        <v>976890</v>
      </c>
      <c r="AC168" s="15" t="s">
        <v>37</v>
      </c>
    </row>
    <row r="169" spans="1:29">
      <c r="A169" s="13" t="str">
        <f t="shared" si="6"/>
        <v>OverStock</v>
      </c>
      <c r="B169" s="14" t="s">
        <v>395</v>
      </c>
      <c r="C169" s="15" t="s">
        <v>239</v>
      </c>
      <c r="D169" s="16">
        <f>IFERROR(VLOOKUP(B169,#REF!,3,FALSE),0)</f>
        <v>0</v>
      </c>
      <c r="E169" s="18">
        <f t="shared" si="7"/>
        <v>10</v>
      </c>
      <c r="F169" s="16" t="str">
        <f>IFERROR(VLOOKUP(B169,#REF!,6,FALSE),"")</f>
        <v/>
      </c>
      <c r="G169" s="17">
        <v>20427000</v>
      </c>
      <c r="H169" s="17">
        <v>8403000</v>
      </c>
      <c r="I169" s="17" t="str">
        <f>IFERROR(VLOOKUP(B169,#REF!,9,FALSE),"")</f>
        <v/>
      </c>
      <c r="J169" s="17">
        <v>8496000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978000</v>
      </c>
      <c r="Q169" s="17">
        <v>7518000</v>
      </c>
      <c r="R169" s="19">
        <v>28923000</v>
      </c>
      <c r="S169" s="20">
        <v>34</v>
      </c>
      <c r="T169" s="21">
        <v>43.8</v>
      </c>
      <c r="U169" s="19">
        <v>850125</v>
      </c>
      <c r="V169" s="17">
        <v>659778</v>
      </c>
      <c r="W169" s="22">
        <v>0.8</v>
      </c>
      <c r="X169" s="23">
        <f t="shared" si="8"/>
        <v>100</v>
      </c>
      <c r="Y169" s="17">
        <v>2592000</v>
      </c>
      <c r="Z169" s="17">
        <v>2742200</v>
      </c>
      <c r="AA169" s="17">
        <v>2531300</v>
      </c>
      <c r="AB169" s="17">
        <v>3047200</v>
      </c>
      <c r="AC169" s="15" t="s">
        <v>37</v>
      </c>
    </row>
    <row r="170" spans="1:29">
      <c r="A170" s="13" t="str">
        <f t="shared" si="6"/>
        <v>ZeroZero</v>
      </c>
      <c r="B170" s="14" t="s">
        <v>396</v>
      </c>
      <c r="C170" s="15" t="s">
        <v>239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6000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6000</v>
      </c>
      <c r="Q170" s="17">
        <v>0</v>
      </c>
      <c r="R170" s="19">
        <v>6000</v>
      </c>
      <c r="S170" s="20" t="s">
        <v>35</v>
      </c>
      <c r="T170" s="21" t="s">
        <v>35</v>
      </c>
      <c r="U170" s="19">
        <v>0</v>
      </c>
      <c r="V170" s="17" t="s">
        <v>35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13" t="str">
        <f t="shared" si="6"/>
        <v>ZeroZero</v>
      </c>
      <c r="B171" s="14" t="s">
        <v>397</v>
      </c>
      <c r="C171" s="15" t="s">
        <v>239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3000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3000</v>
      </c>
      <c r="Q171" s="17">
        <v>0</v>
      </c>
      <c r="R171" s="19">
        <v>3000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36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6"/>
        <v>OverStock</v>
      </c>
      <c r="B172" s="14" t="s">
        <v>398</v>
      </c>
      <c r="C172" s="15" t="s">
        <v>239</v>
      </c>
      <c r="D172" s="16">
        <f>IFERROR(VLOOKUP(B172,#REF!,3,FALSE),0)</f>
        <v>0</v>
      </c>
      <c r="E172" s="18">
        <f t="shared" si="7"/>
        <v>3.7</v>
      </c>
      <c r="F172" s="16" t="str">
        <f>IFERROR(VLOOKUP(B172,#REF!,6,FALSE),"")</f>
        <v/>
      </c>
      <c r="G172" s="17">
        <v>231000</v>
      </c>
      <c r="H172" s="17">
        <v>165000</v>
      </c>
      <c r="I172" s="17" t="str">
        <f>IFERROR(VLOOKUP(B172,#REF!,9,FALSE),"")</f>
        <v/>
      </c>
      <c r="J172" s="17">
        <v>36000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36000</v>
      </c>
      <c r="R172" s="19">
        <v>267000</v>
      </c>
      <c r="S172" s="20">
        <v>27.4</v>
      </c>
      <c r="T172" s="21">
        <v>31</v>
      </c>
      <c r="U172" s="19">
        <v>9750</v>
      </c>
      <c r="V172" s="17">
        <v>8620</v>
      </c>
      <c r="W172" s="22">
        <v>0.9</v>
      </c>
      <c r="X172" s="23">
        <f t="shared" si="8"/>
        <v>100</v>
      </c>
      <c r="Y172" s="17">
        <v>19180</v>
      </c>
      <c r="Z172" s="17">
        <v>39200</v>
      </c>
      <c r="AA172" s="17">
        <v>19200</v>
      </c>
      <c r="AB172" s="17">
        <v>0</v>
      </c>
      <c r="AC172" s="15" t="s">
        <v>37</v>
      </c>
    </row>
    <row r="173" spans="1:29">
      <c r="A173" s="13" t="str">
        <f t="shared" si="6"/>
        <v>OverStock</v>
      </c>
      <c r="B173" s="14" t="s">
        <v>399</v>
      </c>
      <c r="C173" s="15" t="s">
        <v>239</v>
      </c>
      <c r="D173" s="16">
        <f>IFERROR(VLOOKUP(B173,#REF!,3,FALSE),0)</f>
        <v>0</v>
      </c>
      <c r="E173" s="18">
        <f t="shared" si="7"/>
        <v>25</v>
      </c>
      <c r="F173" s="16" t="str">
        <f>IFERROR(VLOOKUP(B173,#REF!,6,FALSE),"")</f>
        <v/>
      </c>
      <c r="G173" s="17">
        <v>30000</v>
      </c>
      <c r="H173" s="17">
        <v>3000</v>
      </c>
      <c r="I173" s="17" t="str">
        <f>IFERROR(VLOOKUP(B173,#REF!,9,FALSE),"")</f>
        <v/>
      </c>
      <c r="J173" s="17">
        <v>75000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18000</v>
      </c>
      <c r="P173" s="17">
        <v>57000</v>
      </c>
      <c r="Q173" s="17">
        <v>0</v>
      </c>
      <c r="R173" s="19">
        <v>105000</v>
      </c>
      <c r="S173" s="20">
        <v>35</v>
      </c>
      <c r="T173" s="21">
        <v>36.299999999999997</v>
      </c>
      <c r="U173" s="19">
        <v>3000</v>
      </c>
      <c r="V173" s="17">
        <v>2893</v>
      </c>
      <c r="W173" s="22">
        <v>1</v>
      </c>
      <c r="X173" s="23">
        <f t="shared" si="8"/>
        <v>100</v>
      </c>
      <c r="Y173" s="17">
        <v>5436</v>
      </c>
      <c r="Z173" s="17">
        <v>15800</v>
      </c>
      <c r="AA173" s="17">
        <v>4800</v>
      </c>
      <c r="AB173" s="17">
        <v>0</v>
      </c>
      <c r="AC173" s="15" t="s">
        <v>37</v>
      </c>
    </row>
    <row r="174" spans="1:29">
      <c r="A174" s="13" t="str">
        <f t="shared" si="6"/>
        <v>FCST</v>
      </c>
      <c r="B174" s="14" t="s">
        <v>400</v>
      </c>
      <c r="C174" s="15" t="s">
        <v>239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 t="s">
        <v>35</v>
      </c>
      <c r="T174" s="21">
        <v>0</v>
      </c>
      <c r="U174" s="19">
        <v>0</v>
      </c>
      <c r="V174" s="17">
        <v>557</v>
      </c>
      <c r="W174" s="22" t="s">
        <v>43</v>
      </c>
      <c r="X174" s="23" t="str">
        <f t="shared" si="8"/>
        <v>F</v>
      </c>
      <c r="Y174" s="17">
        <v>0</v>
      </c>
      <c r="Z174" s="17">
        <v>5010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401</v>
      </c>
      <c r="C175" s="15" t="s">
        <v>239</v>
      </c>
      <c r="D175" s="16">
        <f>IFERROR(VLOOKUP(B175,#REF!,3,FALSE),0)</f>
        <v>0</v>
      </c>
      <c r="E175" s="18">
        <f t="shared" si="7"/>
        <v>80</v>
      </c>
      <c r="F175" s="16" t="str">
        <f>IFERROR(VLOOKUP(B175,#REF!,6,FALSE),"")</f>
        <v/>
      </c>
      <c r="G175" s="17">
        <v>30000</v>
      </c>
      <c r="H175" s="17">
        <v>30000</v>
      </c>
      <c r="I175" s="17" t="str">
        <f>IFERROR(VLOOKUP(B175,#REF!,9,FALSE),"")</f>
        <v/>
      </c>
      <c r="J175" s="17">
        <v>60000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18000</v>
      </c>
      <c r="Q175" s="17">
        <v>42000</v>
      </c>
      <c r="R175" s="19">
        <v>90000</v>
      </c>
      <c r="S175" s="20">
        <v>120</v>
      </c>
      <c r="T175" s="21">
        <v>81.900000000000006</v>
      </c>
      <c r="U175" s="19">
        <v>750</v>
      </c>
      <c r="V175" s="17">
        <v>1099</v>
      </c>
      <c r="W175" s="22">
        <v>1.5</v>
      </c>
      <c r="X175" s="23">
        <f t="shared" si="8"/>
        <v>100</v>
      </c>
      <c r="Y175" s="17">
        <v>8537</v>
      </c>
      <c r="Z175" s="17">
        <v>1350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OverStock</v>
      </c>
      <c r="B176" s="14" t="s">
        <v>402</v>
      </c>
      <c r="C176" s="15" t="s">
        <v>239</v>
      </c>
      <c r="D176" s="16">
        <f>IFERROR(VLOOKUP(B176,#REF!,3,FALSE),0)</f>
        <v>0</v>
      </c>
      <c r="E176" s="18">
        <f t="shared" si="7"/>
        <v>12</v>
      </c>
      <c r="F176" s="16" t="str">
        <f>IFERROR(VLOOKUP(B176,#REF!,6,FALSE),"")</f>
        <v/>
      </c>
      <c r="G176" s="17">
        <v>60000</v>
      </c>
      <c r="H176" s="17">
        <v>0</v>
      </c>
      <c r="I176" s="17" t="str">
        <f>IFERROR(VLOOKUP(B176,#REF!,9,FALSE),"")</f>
        <v/>
      </c>
      <c r="J176" s="17">
        <v>9000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9000</v>
      </c>
      <c r="R176" s="19">
        <v>69000</v>
      </c>
      <c r="S176" s="20">
        <v>92</v>
      </c>
      <c r="T176" s="21">
        <v>59</v>
      </c>
      <c r="U176" s="19">
        <v>750</v>
      </c>
      <c r="V176" s="17">
        <v>1169</v>
      </c>
      <c r="W176" s="22">
        <v>1.6</v>
      </c>
      <c r="X176" s="23">
        <f t="shared" si="8"/>
        <v>100</v>
      </c>
      <c r="Y176" s="17">
        <v>8918</v>
      </c>
      <c r="Z176" s="17">
        <v>0</v>
      </c>
      <c r="AA176" s="17">
        <v>3200</v>
      </c>
      <c r="AB176" s="17">
        <v>1600</v>
      </c>
      <c r="AC176" s="15" t="s">
        <v>37</v>
      </c>
    </row>
    <row r="177" spans="1:29">
      <c r="A177" s="13" t="str">
        <f t="shared" si="6"/>
        <v>OverStock</v>
      </c>
      <c r="B177" s="14" t="s">
        <v>403</v>
      </c>
      <c r="C177" s="15" t="s">
        <v>239</v>
      </c>
      <c r="D177" s="16">
        <f>IFERROR(VLOOKUP(B177,#REF!,3,FALSE),0)</f>
        <v>0</v>
      </c>
      <c r="E177" s="18">
        <f t="shared" si="7"/>
        <v>6</v>
      </c>
      <c r="F177" s="16" t="str">
        <f>IFERROR(VLOOKUP(B177,#REF!,6,FALSE),"")</f>
        <v/>
      </c>
      <c r="G177" s="17">
        <v>8211000</v>
      </c>
      <c r="H177" s="17">
        <v>2502000</v>
      </c>
      <c r="I177" s="17" t="str">
        <f>IFERROR(VLOOKUP(B177,#REF!,9,FALSE),"")</f>
        <v/>
      </c>
      <c r="J177" s="17">
        <v>1101000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54000</v>
      </c>
      <c r="Q177" s="17">
        <v>1047000</v>
      </c>
      <c r="R177" s="19">
        <v>9312000</v>
      </c>
      <c r="S177" s="20">
        <v>50.7</v>
      </c>
      <c r="T177" s="21">
        <v>71</v>
      </c>
      <c r="U177" s="19">
        <v>183750</v>
      </c>
      <c r="V177" s="17">
        <v>131093</v>
      </c>
      <c r="W177" s="22">
        <v>0.7</v>
      </c>
      <c r="X177" s="23">
        <f t="shared" si="8"/>
        <v>100</v>
      </c>
      <c r="Y177" s="17">
        <v>492917</v>
      </c>
      <c r="Z177" s="17">
        <v>546450</v>
      </c>
      <c r="AA177" s="17">
        <v>608170</v>
      </c>
      <c r="AB177" s="17">
        <v>665020</v>
      </c>
      <c r="AC177" s="15" t="s">
        <v>37</v>
      </c>
    </row>
    <row r="178" spans="1:29">
      <c r="A178" s="13" t="str">
        <f t="shared" si="6"/>
        <v>Normal</v>
      </c>
      <c r="B178" s="14" t="s">
        <v>404</v>
      </c>
      <c r="C178" s="15" t="s">
        <v>239</v>
      </c>
      <c r="D178" s="16">
        <f>IFERROR(VLOOKUP(B178,#REF!,3,FALSE),0)</f>
        <v>0</v>
      </c>
      <c r="E178" s="18">
        <f t="shared" si="7"/>
        <v>10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15000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15000</v>
      </c>
      <c r="R178" s="19">
        <v>15000</v>
      </c>
      <c r="S178" s="20">
        <v>10</v>
      </c>
      <c r="T178" s="21">
        <v>133.9</v>
      </c>
      <c r="U178" s="19">
        <v>1500</v>
      </c>
      <c r="V178" s="17">
        <v>112</v>
      </c>
      <c r="W178" s="22">
        <v>0.1</v>
      </c>
      <c r="X178" s="23">
        <f t="shared" si="8"/>
        <v>50</v>
      </c>
      <c r="Y178" s="17">
        <v>1008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OverStock</v>
      </c>
      <c r="B179" s="14" t="s">
        <v>405</v>
      </c>
      <c r="C179" s="15" t="s">
        <v>239</v>
      </c>
      <c r="D179" s="16">
        <f>IFERROR(VLOOKUP(B179,#REF!,3,FALSE),0)</f>
        <v>0</v>
      </c>
      <c r="E179" s="18">
        <f t="shared" si="7"/>
        <v>15.4</v>
      </c>
      <c r="F179" s="16" t="str">
        <f>IFERROR(VLOOKUP(B179,#REF!,6,FALSE),"")</f>
        <v/>
      </c>
      <c r="G179" s="17">
        <v>363000</v>
      </c>
      <c r="H179" s="17">
        <v>225000</v>
      </c>
      <c r="I179" s="17" t="str">
        <f>IFERROR(VLOOKUP(B179,#REF!,9,FALSE),"")</f>
        <v/>
      </c>
      <c r="J179" s="17">
        <v>387000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387000</v>
      </c>
      <c r="Q179" s="17">
        <v>0</v>
      </c>
      <c r="R179" s="19">
        <v>750000</v>
      </c>
      <c r="S179" s="20">
        <v>29.9</v>
      </c>
      <c r="T179" s="21">
        <v>35.200000000000003</v>
      </c>
      <c r="U179" s="19">
        <v>25125</v>
      </c>
      <c r="V179" s="17">
        <v>21333</v>
      </c>
      <c r="W179" s="22">
        <v>0.8</v>
      </c>
      <c r="X179" s="23">
        <f t="shared" si="8"/>
        <v>100</v>
      </c>
      <c r="Y179" s="17">
        <v>27000</v>
      </c>
      <c r="Z179" s="17">
        <v>117000</v>
      </c>
      <c r="AA179" s="17">
        <v>90000</v>
      </c>
      <c r="AB179" s="17">
        <v>6000</v>
      </c>
      <c r="AC179" s="15" t="s">
        <v>37</v>
      </c>
    </row>
    <row r="180" spans="1:29">
      <c r="A180" s="13" t="str">
        <f t="shared" si="6"/>
        <v>OverStock</v>
      </c>
      <c r="B180" s="14" t="s">
        <v>406</v>
      </c>
      <c r="C180" s="15" t="s">
        <v>239</v>
      </c>
      <c r="D180" s="16">
        <f>IFERROR(VLOOKUP(B180,#REF!,3,FALSE),0)</f>
        <v>0</v>
      </c>
      <c r="E180" s="18">
        <f t="shared" si="7"/>
        <v>19.600000000000001</v>
      </c>
      <c r="F180" s="16" t="str">
        <f>IFERROR(VLOOKUP(B180,#REF!,6,FALSE),"")</f>
        <v/>
      </c>
      <c r="G180" s="17">
        <v>45000</v>
      </c>
      <c r="H180" s="17">
        <v>0</v>
      </c>
      <c r="I180" s="17" t="str">
        <f>IFERROR(VLOOKUP(B180,#REF!,9,FALSE),"")</f>
        <v/>
      </c>
      <c r="J180" s="17">
        <v>81000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75000</v>
      </c>
      <c r="Q180" s="17">
        <v>6000</v>
      </c>
      <c r="R180" s="19">
        <v>126000</v>
      </c>
      <c r="S180" s="20">
        <v>30.5</v>
      </c>
      <c r="T180" s="21">
        <v>17.600000000000001</v>
      </c>
      <c r="U180" s="19">
        <v>4125</v>
      </c>
      <c r="V180" s="17">
        <v>7139</v>
      </c>
      <c r="W180" s="22">
        <v>1.7</v>
      </c>
      <c r="X180" s="23">
        <f t="shared" si="8"/>
        <v>100</v>
      </c>
      <c r="Y180" s="17">
        <v>38784</v>
      </c>
      <c r="Z180" s="17">
        <v>20880</v>
      </c>
      <c r="AA180" s="17">
        <v>18968</v>
      </c>
      <c r="AB180" s="17">
        <v>17468</v>
      </c>
      <c r="AC180" s="15" t="s">
        <v>37</v>
      </c>
    </row>
    <row r="181" spans="1:29">
      <c r="A181" s="13" t="str">
        <f t="shared" si="6"/>
        <v>Normal</v>
      </c>
      <c r="B181" s="14" t="s">
        <v>407</v>
      </c>
      <c r="C181" s="15" t="s">
        <v>239</v>
      </c>
      <c r="D181" s="16">
        <f>IFERROR(VLOOKUP(B181,#REF!,3,FALSE),0)</f>
        <v>0</v>
      </c>
      <c r="E181" s="18">
        <f t="shared" si="7"/>
        <v>0</v>
      </c>
      <c r="F181" s="16" t="str">
        <f>IFERROR(VLOOKUP(B181,#REF!,6,FALSE),"")</f>
        <v/>
      </c>
      <c r="G181" s="17">
        <v>3000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3000</v>
      </c>
      <c r="S181" s="20">
        <v>12</v>
      </c>
      <c r="T181" s="21" t="s">
        <v>35</v>
      </c>
      <c r="U181" s="19">
        <v>249</v>
      </c>
      <c r="V181" s="17" t="s">
        <v>35</v>
      </c>
      <c r="W181" s="22" t="s">
        <v>36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37</v>
      </c>
    </row>
    <row r="182" spans="1:29">
      <c r="A182" s="13" t="str">
        <f t="shared" si="6"/>
        <v>ZeroZero</v>
      </c>
      <c r="B182" s="14" t="s">
        <v>408</v>
      </c>
      <c r="C182" s="15" t="s">
        <v>239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6000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6000</v>
      </c>
      <c r="Q182" s="17">
        <v>0</v>
      </c>
      <c r="R182" s="19">
        <v>6000</v>
      </c>
      <c r="S182" s="20" t="s">
        <v>35</v>
      </c>
      <c r="T182" s="21" t="s">
        <v>35</v>
      </c>
      <c r="U182" s="19">
        <v>0</v>
      </c>
      <c r="V182" s="17">
        <v>0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3000</v>
      </c>
      <c r="AC182" s="15" t="s">
        <v>37</v>
      </c>
    </row>
    <row r="183" spans="1:29">
      <c r="A183" s="13" t="str">
        <f t="shared" si="6"/>
        <v>OverStock</v>
      </c>
      <c r="B183" s="14" t="s">
        <v>409</v>
      </c>
      <c r="C183" s="15" t="s">
        <v>239</v>
      </c>
      <c r="D183" s="16">
        <f>IFERROR(VLOOKUP(B183,#REF!,3,FALSE),0)</f>
        <v>0</v>
      </c>
      <c r="E183" s="18">
        <f t="shared" si="7"/>
        <v>32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40000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40000</v>
      </c>
      <c r="Q183" s="17">
        <v>0</v>
      </c>
      <c r="R183" s="19">
        <v>40000</v>
      </c>
      <c r="S183" s="20">
        <v>32</v>
      </c>
      <c r="T183" s="21">
        <v>24.4</v>
      </c>
      <c r="U183" s="19">
        <v>1250</v>
      </c>
      <c r="V183" s="17">
        <v>1639</v>
      </c>
      <c r="W183" s="22">
        <v>1.3</v>
      </c>
      <c r="X183" s="23">
        <f t="shared" si="8"/>
        <v>100</v>
      </c>
      <c r="Y183" s="17">
        <v>11868</v>
      </c>
      <c r="Z183" s="17">
        <v>2880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6"/>
        <v>OverStock</v>
      </c>
      <c r="B184" s="14" t="s">
        <v>410</v>
      </c>
      <c r="C184" s="15" t="s">
        <v>239</v>
      </c>
      <c r="D184" s="16">
        <f>IFERROR(VLOOKUP(B184,#REF!,3,FALSE),0)</f>
        <v>0</v>
      </c>
      <c r="E184" s="18">
        <f t="shared" si="7"/>
        <v>4.8</v>
      </c>
      <c r="F184" s="16" t="str">
        <f>IFERROR(VLOOKUP(B184,#REF!,6,FALSE),"")</f>
        <v/>
      </c>
      <c r="G184" s="17">
        <v>370000</v>
      </c>
      <c r="H184" s="17">
        <v>60000</v>
      </c>
      <c r="I184" s="17" t="str">
        <f>IFERROR(VLOOKUP(B184,#REF!,9,FALSE),"")</f>
        <v/>
      </c>
      <c r="J184" s="17">
        <v>75000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5000</v>
      </c>
      <c r="Q184" s="17">
        <v>70000</v>
      </c>
      <c r="R184" s="19">
        <v>445000</v>
      </c>
      <c r="S184" s="20">
        <v>28.5</v>
      </c>
      <c r="T184" s="21" t="s">
        <v>35</v>
      </c>
      <c r="U184" s="19">
        <v>15625</v>
      </c>
      <c r="V184" s="17" t="s">
        <v>35</v>
      </c>
      <c r="W184" s="22" t="s">
        <v>36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6"/>
        <v>OverStock</v>
      </c>
      <c r="B185" s="14" t="s">
        <v>411</v>
      </c>
      <c r="C185" s="15" t="s">
        <v>239</v>
      </c>
      <c r="D185" s="16">
        <f>IFERROR(VLOOKUP(B185,#REF!,3,FALSE),0)</f>
        <v>0</v>
      </c>
      <c r="E185" s="18">
        <f t="shared" si="7"/>
        <v>9.9</v>
      </c>
      <c r="F185" s="16" t="str">
        <f>IFERROR(VLOOKUP(B185,#REF!,6,FALSE),"")</f>
        <v/>
      </c>
      <c r="G185" s="17">
        <v>3420000</v>
      </c>
      <c r="H185" s="17">
        <v>1650000</v>
      </c>
      <c r="I185" s="17" t="str">
        <f>IFERROR(VLOOKUP(B185,#REF!,9,FALSE),"")</f>
        <v/>
      </c>
      <c r="J185" s="17">
        <v>1270000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590000</v>
      </c>
      <c r="Q185" s="17">
        <v>680000</v>
      </c>
      <c r="R185" s="19">
        <v>4690000</v>
      </c>
      <c r="S185" s="20">
        <v>36.4</v>
      </c>
      <c r="T185" s="21">
        <v>36.9</v>
      </c>
      <c r="U185" s="19">
        <v>128750</v>
      </c>
      <c r="V185" s="17">
        <v>127145</v>
      </c>
      <c r="W185" s="22">
        <v>1</v>
      </c>
      <c r="X185" s="23">
        <f t="shared" si="8"/>
        <v>100</v>
      </c>
      <c r="Y185" s="17">
        <v>493100</v>
      </c>
      <c r="Z185" s="17">
        <v>526500</v>
      </c>
      <c r="AA185" s="17">
        <v>530300</v>
      </c>
      <c r="AB185" s="17">
        <v>735200</v>
      </c>
      <c r="AC185" s="15" t="s">
        <v>37</v>
      </c>
    </row>
    <row r="186" spans="1:29">
      <c r="A186" s="13" t="str">
        <f t="shared" si="6"/>
        <v>FCST</v>
      </c>
      <c r="B186" s="14" t="s">
        <v>412</v>
      </c>
      <c r="C186" s="15" t="s">
        <v>239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5000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5000</v>
      </c>
      <c r="Q186" s="17">
        <v>0</v>
      </c>
      <c r="R186" s="19">
        <v>5000</v>
      </c>
      <c r="S186" s="20" t="s">
        <v>35</v>
      </c>
      <c r="T186" s="21">
        <v>9</v>
      </c>
      <c r="U186" s="19">
        <v>0</v>
      </c>
      <c r="V186" s="17">
        <v>556</v>
      </c>
      <c r="W186" s="22" t="s">
        <v>43</v>
      </c>
      <c r="X186" s="23" t="str">
        <f t="shared" si="8"/>
        <v>F</v>
      </c>
      <c r="Y186" s="17">
        <v>5000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13" t="str">
        <f t="shared" si="6"/>
        <v>OverStock</v>
      </c>
      <c r="B187" s="14" t="s">
        <v>413</v>
      </c>
      <c r="C187" s="15" t="s">
        <v>239</v>
      </c>
      <c r="D187" s="16">
        <f>IFERROR(VLOOKUP(B187,#REF!,3,FALSE),0)</f>
        <v>0</v>
      </c>
      <c r="E187" s="18">
        <f t="shared" si="7"/>
        <v>56.7</v>
      </c>
      <c r="F187" s="16" t="str">
        <f>IFERROR(VLOOKUP(B187,#REF!,6,FALSE),"")</f>
        <v/>
      </c>
      <c r="G187" s="17">
        <v>60000</v>
      </c>
      <c r="H187" s="17">
        <v>60000</v>
      </c>
      <c r="I187" s="17" t="str">
        <f>IFERROR(VLOOKUP(B187,#REF!,9,FALSE),"")</f>
        <v/>
      </c>
      <c r="J187" s="17">
        <v>425000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425000</v>
      </c>
      <c r="Q187" s="17">
        <v>0</v>
      </c>
      <c r="R187" s="19">
        <v>485000</v>
      </c>
      <c r="S187" s="20">
        <v>64.7</v>
      </c>
      <c r="T187" s="21">
        <v>48.5</v>
      </c>
      <c r="U187" s="19">
        <v>7500</v>
      </c>
      <c r="V187" s="17">
        <v>10000</v>
      </c>
      <c r="W187" s="22">
        <v>1.3</v>
      </c>
      <c r="X187" s="23">
        <f t="shared" si="8"/>
        <v>100</v>
      </c>
      <c r="Y187" s="17">
        <v>60000</v>
      </c>
      <c r="Z187" s="17">
        <v>20000</v>
      </c>
      <c r="AA187" s="17">
        <v>80000</v>
      </c>
      <c r="AB187" s="17">
        <v>0</v>
      </c>
      <c r="AC187" s="15" t="s">
        <v>37</v>
      </c>
    </row>
    <row r="188" spans="1:29">
      <c r="A188" s="13" t="str">
        <f t="shared" si="6"/>
        <v>FCST</v>
      </c>
      <c r="B188" s="14" t="s">
        <v>414</v>
      </c>
      <c r="C188" s="15" t="s">
        <v>239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8950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2950</v>
      </c>
      <c r="Q188" s="17">
        <v>6000</v>
      </c>
      <c r="R188" s="19">
        <v>8950</v>
      </c>
      <c r="S188" s="20" t="s">
        <v>35</v>
      </c>
      <c r="T188" s="21">
        <v>26.9</v>
      </c>
      <c r="U188" s="19">
        <v>0</v>
      </c>
      <c r="V188" s="17">
        <v>333</v>
      </c>
      <c r="W188" s="22" t="s">
        <v>43</v>
      </c>
      <c r="X188" s="23" t="str">
        <f t="shared" si="8"/>
        <v>F</v>
      </c>
      <c r="Y188" s="17">
        <v>3000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ZeroZero</v>
      </c>
      <c r="B189" s="14" t="s">
        <v>415</v>
      </c>
      <c r="C189" s="15" t="s">
        <v>239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60000</v>
      </c>
      <c r="H189" s="17">
        <v>60000</v>
      </c>
      <c r="I189" s="17" t="str">
        <f>IFERROR(VLOOKUP(B189,#REF!,9,FALSE),"")</f>
        <v/>
      </c>
      <c r="J189" s="17">
        <v>100000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100000</v>
      </c>
      <c r="Q189" s="17">
        <v>0</v>
      </c>
      <c r="R189" s="19">
        <v>160000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OverStock</v>
      </c>
      <c r="B190" s="14" t="s">
        <v>416</v>
      </c>
      <c r="C190" s="15" t="s">
        <v>239</v>
      </c>
      <c r="D190" s="16">
        <f>IFERROR(VLOOKUP(B190,#REF!,3,FALSE),0)</f>
        <v>0</v>
      </c>
      <c r="E190" s="18">
        <f t="shared" si="7"/>
        <v>8</v>
      </c>
      <c r="F190" s="16" t="str">
        <f>IFERROR(VLOOKUP(B190,#REF!,6,FALSE),"")</f>
        <v/>
      </c>
      <c r="G190" s="17">
        <v>320000</v>
      </c>
      <c r="H190" s="17">
        <v>55000</v>
      </c>
      <c r="I190" s="17" t="str">
        <f>IFERROR(VLOOKUP(B190,#REF!,9,FALSE),"")</f>
        <v/>
      </c>
      <c r="J190" s="17">
        <v>135000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100000</v>
      </c>
      <c r="Q190" s="17">
        <v>35000</v>
      </c>
      <c r="R190" s="19">
        <v>455000</v>
      </c>
      <c r="S190" s="20">
        <v>27</v>
      </c>
      <c r="T190" s="21">
        <v>87.3</v>
      </c>
      <c r="U190" s="19">
        <v>16875</v>
      </c>
      <c r="V190" s="17">
        <v>5211</v>
      </c>
      <c r="W190" s="22">
        <v>0.3</v>
      </c>
      <c r="X190" s="23">
        <f t="shared" si="8"/>
        <v>50</v>
      </c>
      <c r="Y190" s="17">
        <v>18900</v>
      </c>
      <c r="Z190" s="17">
        <v>21400</v>
      </c>
      <c r="AA190" s="17">
        <v>24200</v>
      </c>
      <c r="AB190" s="17">
        <v>32600</v>
      </c>
      <c r="AC190" s="15" t="s">
        <v>37</v>
      </c>
    </row>
    <row r="191" spans="1:29">
      <c r="A191" s="13" t="str">
        <f t="shared" si="6"/>
        <v>OverStock</v>
      </c>
      <c r="B191" s="14" t="s">
        <v>417</v>
      </c>
      <c r="C191" s="15" t="s">
        <v>239</v>
      </c>
      <c r="D191" s="16">
        <f>IFERROR(VLOOKUP(B191,#REF!,3,FALSE),0)</f>
        <v>0</v>
      </c>
      <c r="E191" s="18">
        <f t="shared" si="7"/>
        <v>13.3</v>
      </c>
      <c r="F191" s="16" t="str">
        <f>IFERROR(VLOOKUP(B191,#REF!,6,FALSE),"")</f>
        <v/>
      </c>
      <c r="G191" s="17">
        <v>75000</v>
      </c>
      <c r="H191" s="17">
        <v>0</v>
      </c>
      <c r="I191" s="17" t="str">
        <f>IFERROR(VLOOKUP(B191,#REF!,9,FALSE),"")</f>
        <v/>
      </c>
      <c r="J191" s="17">
        <v>75000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75000</v>
      </c>
      <c r="Q191" s="17">
        <v>0</v>
      </c>
      <c r="R191" s="19">
        <v>150000</v>
      </c>
      <c r="S191" s="20">
        <v>26.7</v>
      </c>
      <c r="T191" s="21">
        <v>38.799999999999997</v>
      </c>
      <c r="U191" s="19">
        <v>5625</v>
      </c>
      <c r="V191" s="17">
        <v>3868</v>
      </c>
      <c r="W191" s="22">
        <v>0.7</v>
      </c>
      <c r="X191" s="23">
        <f t="shared" si="8"/>
        <v>100</v>
      </c>
      <c r="Y191" s="17">
        <v>27769</v>
      </c>
      <c r="Z191" s="17">
        <v>7044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ZeroZero</v>
      </c>
      <c r="B192" s="14" t="s">
        <v>418</v>
      </c>
      <c r="C192" s="15" t="s">
        <v>239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3000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3000</v>
      </c>
      <c r="Q192" s="17">
        <v>0</v>
      </c>
      <c r="R192" s="19">
        <v>3000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36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>
      <c r="A193" s="13" t="str">
        <f t="shared" si="6"/>
        <v>Normal</v>
      </c>
      <c r="B193" s="14" t="s">
        <v>419</v>
      </c>
      <c r="C193" s="15" t="s">
        <v>239</v>
      </c>
      <c r="D193" s="16">
        <f>IFERROR(VLOOKUP(B193,#REF!,3,FALSE),0)</f>
        <v>0</v>
      </c>
      <c r="E193" s="18">
        <f t="shared" si="7"/>
        <v>0</v>
      </c>
      <c r="F193" s="16" t="str">
        <f>IFERROR(VLOOKUP(B193,#REF!,6,FALSE),"")</f>
        <v/>
      </c>
      <c r="G193" s="17">
        <v>57000</v>
      </c>
      <c r="H193" s="17">
        <v>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57000</v>
      </c>
      <c r="S193" s="20">
        <v>8</v>
      </c>
      <c r="T193" s="21" t="s">
        <v>35</v>
      </c>
      <c r="U193" s="19">
        <v>7125</v>
      </c>
      <c r="V193" s="17" t="s">
        <v>35</v>
      </c>
      <c r="W193" s="22" t="s">
        <v>36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13" t="str">
        <f t="shared" si="6"/>
        <v>ZeroZero</v>
      </c>
      <c r="B194" s="14" t="s">
        <v>420</v>
      </c>
      <c r="C194" s="15" t="s">
        <v>239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5000</v>
      </c>
      <c r="Q194" s="17">
        <v>0</v>
      </c>
      <c r="R194" s="19">
        <v>5000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36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>
      <c r="A195" s="13" t="str">
        <f t="shared" si="6"/>
        <v>OverStock</v>
      </c>
      <c r="B195" s="14" t="s">
        <v>421</v>
      </c>
      <c r="C195" s="15" t="s">
        <v>239</v>
      </c>
      <c r="D195" s="16">
        <f>IFERROR(VLOOKUP(B195,#REF!,3,FALSE),0)</f>
        <v>0</v>
      </c>
      <c r="E195" s="18">
        <f t="shared" si="7"/>
        <v>13.5</v>
      </c>
      <c r="F195" s="16" t="str">
        <f>IFERROR(VLOOKUP(B195,#REF!,6,FALSE),"")</f>
        <v/>
      </c>
      <c r="G195" s="17">
        <v>225000</v>
      </c>
      <c r="H195" s="17">
        <v>80000</v>
      </c>
      <c r="I195" s="17" t="str">
        <f>IFERROR(VLOOKUP(B195,#REF!,9,FALSE),"")</f>
        <v/>
      </c>
      <c r="J195" s="17">
        <v>185000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120000</v>
      </c>
      <c r="Q195" s="17">
        <v>65000</v>
      </c>
      <c r="R195" s="19">
        <v>410000</v>
      </c>
      <c r="S195" s="20">
        <v>29.8</v>
      </c>
      <c r="T195" s="21">
        <v>48.3</v>
      </c>
      <c r="U195" s="19">
        <v>13750</v>
      </c>
      <c r="V195" s="17">
        <v>8481</v>
      </c>
      <c r="W195" s="22">
        <v>0.6</v>
      </c>
      <c r="X195" s="23">
        <f t="shared" si="8"/>
        <v>100</v>
      </c>
      <c r="Y195" s="17">
        <v>37751</v>
      </c>
      <c r="Z195" s="17">
        <v>38577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Normal</v>
      </c>
      <c r="B196" s="14" t="s">
        <v>422</v>
      </c>
      <c r="C196" s="15" t="s">
        <v>239</v>
      </c>
      <c r="D196" s="16">
        <f>IFERROR(VLOOKUP(B196,#REF!,3,FALSE),0)</f>
        <v>0</v>
      </c>
      <c r="E196" s="18">
        <f t="shared" ref="E196:E259" si="10">IF(U196=0,"前八週無拉料",ROUND(J196/U196,1))</f>
        <v>5.3</v>
      </c>
      <c r="F196" s="16" t="str">
        <f>IFERROR(VLOOKUP(B196,#REF!,6,FALSE),"")</f>
        <v/>
      </c>
      <c r="G196" s="17">
        <v>10000</v>
      </c>
      <c r="H196" s="17">
        <v>0</v>
      </c>
      <c r="I196" s="17" t="str">
        <f>IFERROR(VLOOKUP(B196,#REF!,9,FALSE),"")</f>
        <v/>
      </c>
      <c r="J196" s="17">
        <v>10000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10000</v>
      </c>
      <c r="Q196" s="17">
        <v>0</v>
      </c>
      <c r="R196" s="19">
        <v>20000</v>
      </c>
      <c r="S196" s="20">
        <v>10.7</v>
      </c>
      <c r="T196" s="21" t="s">
        <v>35</v>
      </c>
      <c r="U196" s="19">
        <v>1875</v>
      </c>
      <c r="V196" s="17" t="s">
        <v>35</v>
      </c>
      <c r="W196" s="22" t="s">
        <v>36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Normal</v>
      </c>
      <c r="B197" s="14" t="s">
        <v>423</v>
      </c>
      <c r="C197" s="15" t="s">
        <v>239</v>
      </c>
      <c r="D197" s="16">
        <f>IFERROR(VLOOKUP(B197,#REF!,3,FALSE),0)</f>
        <v>0</v>
      </c>
      <c r="E197" s="18">
        <f t="shared" si="10"/>
        <v>7.4</v>
      </c>
      <c r="F197" s="16" t="str">
        <f>IFERROR(VLOOKUP(B197,#REF!,6,FALSE),"")</f>
        <v/>
      </c>
      <c r="G197" s="17">
        <v>1135000</v>
      </c>
      <c r="H197" s="17">
        <v>615000</v>
      </c>
      <c r="I197" s="17" t="str">
        <f>IFERROR(VLOOKUP(B197,#REF!,9,FALSE),"")</f>
        <v/>
      </c>
      <c r="J197" s="17">
        <v>640000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115000</v>
      </c>
      <c r="Q197" s="17">
        <v>525000</v>
      </c>
      <c r="R197" s="19">
        <v>1775000</v>
      </c>
      <c r="S197" s="20">
        <v>20.399999999999999</v>
      </c>
      <c r="T197" s="21">
        <v>28.3</v>
      </c>
      <c r="U197" s="19">
        <v>86875</v>
      </c>
      <c r="V197" s="17">
        <v>62677</v>
      </c>
      <c r="W197" s="22">
        <v>0.7</v>
      </c>
      <c r="X197" s="23">
        <f t="shared" si="11"/>
        <v>100</v>
      </c>
      <c r="Y197" s="17">
        <v>234790</v>
      </c>
      <c r="Z197" s="17">
        <v>269150</v>
      </c>
      <c r="AA197" s="17">
        <v>177200</v>
      </c>
      <c r="AB197" s="17">
        <v>141000</v>
      </c>
      <c r="AC197" s="15" t="s">
        <v>37</v>
      </c>
    </row>
    <row r="198" spans="1:29">
      <c r="A198" s="13" t="str">
        <f t="shared" si="9"/>
        <v>OverStock</v>
      </c>
      <c r="B198" s="14" t="s">
        <v>424</v>
      </c>
      <c r="C198" s="15" t="s">
        <v>239</v>
      </c>
      <c r="D198" s="16">
        <f>IFERROR(VLOOKUP(B198,#REF!,3,FALSE),0)</f>
        <v>0</v>
      </c>
      <c r="E198" s="18">
        <f t="shared" si="10"/>
        <v>2.5</v>
      </c>
      <c r="F198" s="16" t="str">
        <f>IFERROR(VLOOKUP(B198,#REF!,6,FALSE),"")</f>
        <v/>
      </c>
      <c r="G198" s="17">
        <v>2540000</v>
      </c>
      <c r="H198" s="17">
        <v>1050000</v>
      </c>
      <c r="I198" s="17" t="str">
        <f>IFERROR(VLOOKUP(B198,#REF!,9,FALSE),"")</f>
        <v/>
      </c>
      <c r="J198" s="17">
        <v>254000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254000</v>
      </c>
      <c r="Q198" s="17">
        <v>0</v>
      </c>
      <c r="R198" s="19">
        <v>2794000</v>
      </c>
      <c r="S198" s="20">
        <v>27.1</v>
      </c>
      <c r="T198" s="21">
        <v>28.3</v>
      </c>
      <c r="U198" s="19">
        <v>103125</v>
      </c>
      <c r="V198" s="17">
        <v>98889</v>
      </c>
      <c r="W198" s="22">
        <v>1</v>
      </c>
      <c r="X198" s="23">
        <f t="shared" si="11"/>
        <v>100</v>
      </c>
      <c r="Y198" s="17">
        <v>0</v>
      </c>
      <c r="Z198" s="17">
        <v>660000</v>
      </c>
      <c r="AA198" s="17">
        <v>660000</v>
      </c>
      <c r="AB198" s="17">
        <v>500000</v>
      </c>
      <c r="AC198" s="15" t="s">
        <v>37</v>
      </c>
    </row>
    <row r="199" spans="1:29">
      <c r="A199" s="13" t="str">
        <f t="shared" si="9"/>
        <v>Normal</v>
      </c>
      <c r="B199" s="14" t="s">
        <v>425</v>
      </c>
      <c r="C199" s="15" t="s">
        <v>239</v>
      </c>
      <c r="D199" s="16">
        <f>IFERROR(VLOOKUP(B199,#REF!,3,FALSE),0)</f>
        <v>0</v>
      </c>
      <c r="E199" s="18">
        <f t="shared" si="10"/>
        <v>0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0</v>
      </c>
      <c r="S199" s="20">
        <v>0</v>
      </c>
      <c r="T199" s="21" t="s">
        <v>35</v>
      </c>
      <c r="U199" s="19">
        <v>625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OverStock</v>
      </c>
      <c r="B200" s="14" t="s">
        <v>426</v>
      </c>
      <c r="C200" s="15" t="s">
        <v>239</v>
      </c>
      <c r="D200" s="16">
        <f>IFERROR(VLOOKUP(B200,#REF!,3,FALSE),0)</f>
        <v>0</v>
      </c>
      <c r="E200" s="18">
        <f t="shared" si="10"/>
        <v>8.6999999999999993</v>
      </c>
      <c r="F200" s="16" t="str">
        <f>IFERROR(VLOOKUP(B200,#REF!,6,FALSE),"")</f>
        <v/>
      </c>
      <c r="G200" s="17">
        <v>1080000</v>
      </c>
      <c r="H200" s="17">
        <v>485000</v>
      </c>
      <c r="I200" s="17" t="str">
        <f>IFERROR(VLOOKUP(B200,#REF!,9,FALSE),"")</f>
        <v/>
      </c>
      <c r="J200" s="17">
        <v>435000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435000</v>
      </c>
      <c r="Q200" s="17">
        <v>0</v>
      </c>
      <c r="R200" s="19">
        <v>1515000</v>
      </c>
      <c r="S200" s="20">
        <v>30.3</v>
      </c>
      <c r="T200" s="21" t="s">
        <v>35</v>
      </c>
      <c r="U200" s="19">
        <v>50000</v>
      </c>
      <c r="V200" s="17" t="s">
        <v>35</v>
      </c>
      <c r="W200" s="22" t="s">
        <v>36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13" t="str">
        <f t="shared" si="9"/>
        <v>ZeroZero</v>
      </c>
      <c r="B201" s="14" t="s">
        <v>427</v>
      </c>
      <c r="C201" s="15" t="s">
        <v>239</v>
      </c>
      <c r="D201" s="16">
        <f>IFERROR(VLOOKUP(B201,#REF!,3,FALSE),0)</f>
        <v>0</v>
      </c>
      <c r="E201" s="18" t="str">
        <f t="shared" si="10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50000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50000</v>
      </c>
      <c r="Q201" s="17">
        <v>0</v>
      </c>
      <c r="R201" s="19">
        <v>50000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Normal</v>
      </c>
      <c r="B202" s="14" t="s">
        <v>428</v>
      </c>
      <c r="C202" s="15" t="s">
        <v>239</v>
      </c>
      <c r="D202" s="16">
        <f>IFERROR(VLOOKUP(B202,#REF!,3,FALSE),0)</f>
        <v>0</v>
      </c>
      <c r="E202" s="18">
        <f t="shared" si="10"/>
        <v>10.7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20000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20000</v>
      </c>
      <c r="Q202" s="17">
        <v>0</v>
      </c>
      <c r="R202" s="19">
        <v>20000</v>
      </c>
      <c r="S202" s="20">
        <v>10.7</v>
      </c>
      <c r="T202" s="21" t="s">
        <v>35</v>
      </c>
      <c r="U202" s="19">
        <v>1875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429</v>
      </c>
      <c r="C203" s="15" t="s">
        <v>239</v>
      </c>
      <c r="D203" s="16">
        <f>IFERROR(VLOOKUP(B203,#REF!,3,FALSE),0)</f>
        <v>0</v>
      </c>
      <c r="E203" s="18">
        <f t="shared" si="10"/>
        <v>20.8</v>
      </c>
      <c r="F203" s="16" t="str">
        <f>IFERROR(VLOOKUP(B203,#REF!,6,FALSE),"")</f>
        <v/>
      </c>
      <c r="G203" s="17">
        <v>80000</v>
      </c>
      <c r="H203" s="17">
        <v>30000</v>
      </c>
      <c r="I203" s="17" t="str">
        <f>IFERROR(VLOOKUP(B203,#REF!,9,FALSE),"")</f>
        <v/>
      </c>
      <c r="J203" s="17">
        <v>130000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100000</v>
      </c>
      <c r="Q203" s="17">
        <v>30000</v>
      </c>
      <c r="R203" s="19">
        <v>210000</v>
      </c>
      <c r="S203" s="20">
        <v>33.6</v>
      </c>
      <c r="T203" s="21">
        <v>40.299999999999997</v>
      </c>
      <c r="U203" s="19">
        <v>6250</v>
      </c>
      <c r="V203" s="17">
        <v>5211</v>
      </c>
      <c r="W203" s="22">
        <v>0.8</v>
      </c>
      <c r="X203" s="23">
        <f t="shared" si="11"/>
        <v>100</v>
      </c>
      <c r="Y203" s="17">
        <v>18900</v>
      </c>
      <c r="Z203" s="17">
        <v>21400</v>
      </c>
      <c r="AA203" s="17">
        <v>24200</v>
      </c>
      <c r="AB203" s="17">
        <v>32600</v>
      </c>
      <c r="AC203" s="15" t="s">
        <v>37</v>
      </c>
    </row>
    <row r="204" spans="1:29">
      <c r="A204" s="13" t="str">
        <f t="shared" si="9"/>
        <v>ZeroZero</v>
      </c>
      <c r="B204" s="14" t="s">
        <v>430</v>
      </c>
      <c r="C204" s="15" t="s">
        <v>239</v>
      </c>
      <c r="D204" s="16">
        <f>IFERROR(VLOOKUP(B204,#REF!,3,FALSE),0)</f>
        <v>0</v>
      </c>
      <c r="E204" s="18" t="str">
        <f t="shared" si="10"/>
        <v>前八週無拉料</v>
      </c>
      <c r="F204" s="16" t="str">
        <f>IFERROR(VLOOKUP(B204,#REF!,6,FALSE),"")</f>
        <v/>
      </c>
      <c r="G204" s="17">
        <v>117000</v>
      </c>
      <c r="H204" s="17">
        <v>0</v>
      </c>
      <c r="I204" s="17" t="str">
        <f>IFERROR(VLOOKUP(B204,#REF!,9,FALSE),"")</f>
        <v/>
      </c>
      <c r="J204" s="17">
        <v>54000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54000</v>
      </c>
      <c r="Q204" s="17">
        <v>0</v>
      </c>
      <c r="R204" s="19">
        <v>171000</v>
      </c>
      <c r="S204" s="20" t="s">
        <v>35</v>
      </c>
      <c r="T204" s="21" t="s">
        <v>35</v>
      </c>
      <c r="U204" s="19">
        <v>0</v>
      </c>
      <c r="V204" s="17" t="s">
        <v>35</v>
      </c>
      <c r="W204" s="22" t="s">
        <v>36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13" t="str">
        <f t="shared" si="9"/>
        <v>OverStock</v>
      </c>
      <c r="B205" s="14" t="s">
        <v>431</v>
      </c>
      <c r="C205" s="15" t="s">
        <v>239</v>
      </c>
      <c r="D205" s="16">
        <f>IFERROR(VLOOKUP(B205,#REF!,3,FALSE),0)</f>
        <v>0</v>
      </c>
      <c r="E205" s="18">
        <f t="shared" si="10"/>
        <v>0</v>
      </c>
      <c r="F205" s="16" t="str">
        <f>IFERROR(VLOOKUP(B205,#REF!,6,FALSE),"")</f>
        <v/>
      </c>
      <c r="G205" s="17">
        <v>18000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18000</v>
      </c>
      <c r="S205" s="20">
        <v>36</v>
      </c>
      <c r="T205" s="21" t="s">
        <v>35</v>
      </c>
      <c r="U205" s="19">
        <v>500</v>
      </c>
      <c r="V205" s="17" t="s">
        <v>35</v>
      </c>
      <c r="W205" s="22" t="s">
        <v>36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OverStock</v>
      </c>
      <c r="B206" s="14" t="s">
        <v>432</v>
      </c>
      <c r="C206" s="15" t="s">
        <v>239</v>
      </c>
      <c r="D206" s="16">
        <f>IFERROR(VLOOKUP(B206,#REF!,3,FALSE),0)</f>
        <v>0</v>
      </c>
      <c r="E206" s="18">
        <f t="shared" si="10"/>
        <v>20</v>
      </c>
      <c r="F206" s="16" t="str">
        <f>IFERROR(VLOOKUP(B206,#REF!,6,FALSE),"")</f>
        <v/>
      </c>
      <c r="G206" s="17">
        <v>18000</v>
      </c>
      <c r="H206" s="17">
        <v>18000</v>
      </c>
      <c r="I206" s="17" t="str">
        <f>IFERROR(VLOOKUP(B206,#REF!,9,FALSE),"")</f>
        <v/>
      </c>
      <c r="J206" s="17">
        <v>15000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15000</v>
      </c>
      <c r="Q206" s="17">
        <v>0</v>
      </c>
      <c r="R206" s="19">
        <v>33000</v>
      </c>
      <c r="S206" s="20">
        <v>44</v>
      </c>
      <c r="T206" s="21" t="s">
        <v>35</v>
      </c>
      <c r="U206" s="19">
        <v>750</v>
      </c>
      <c r="V206" s="17" t="s">
        <v>35</v>
      </c>
      <c r="W206" s="22" t="s">
        <v>36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Normal</v>
      </c>
      <c r="B207" s="14" t="s">
        <v>433</v>
      </c>
      <c r="C207" s="15" t="s">
        <v>239</v>
      </c>
      <c r="D207" s="16">
        <f>IFERROR(VLOOKUP(B207,#REF!,3,FALSE),0)</f>
        <v>0</v>
      </c>
      <c r="E207" s="18">
        <f t="shared" si="10"/>
        <v>8</v>
      </c>
      <c r="F207" s="16" t="str">
        <f>IFERROR(VLOOKUP(B207,#REF!,6,FALSE),"")</f>
        <v/>
      </c>
      <c r="G207" s="17">
        <v>6000</v>
      </c>
      <c r="H207" s="17">
        <v>6000</v>
      </c>
      <c r="I207" s="17" t="str">
        <f>IFERROR(VLOOKUP(B207,#REF!,9,FALSE),"")</f>
        <v/>
      </c>
      <c r="J207" s="17">
        <v>3000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3000</v>
      </c>
      <c r="Q207" s="17">
        <v>0</v>
      </c>
      <c r="R207" s="19">
        <v>9000</v>
      </c>
      <c r="S207" s="20">
        <v>24</v>
      </c>
      <c r="T207" s="21" t="s">
        <v>35</v>
      </c>
      <c r="U207" s="19">
        <v>375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13" t="str">
        <f t="shared" si="9"/>
        <v>ZeroZero</v>
      </c>
      <c r="B208" s="14" t="s">
        <v>434</v>
      </c>
      <c r="C208" s="15" t="s">
        <v>239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99000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99000</v>
      </c>
      <c r="Q208" s="17">
        <v>0</v>
      </c>
      <c r="R208" s="19">
        <v>99000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13" t="str">
        <f t="shared" si="9"/>
        <v>ZeroZero</v>
      </c>
      <c r="B209" s="14" t="s">
        <v>435</v>
      </c>
      <c r="C209" s="15" t="s">
        <v>239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9000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9000</v>
      </c>
      <c r="Q209" s="17">
        <v>0</v>
      </c>
      <c r="R209" s="19">
        <v>9000</v>
      </c>
      <c r="S209" s="20" t="s">
        <v>35</v>
      </c>
      <c r="T209" s="21" t="s">
        <v>35</v>
      </c>
      <c r="U209" s="19">
        <v>0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13" t="str">
        <f t="shared" si="9"/>
        <v>ZeroZero</v>
      </c>
      <c r="B210" s="14" t="s">
        <v>436</v>
      </c>
      <c r="C210" s="15" t="s">
        <v>239</v>
      </c>
      <c r="D210" s="16">
        <f>IFERROR(VLOOKUP(B210,#REF!,3,FALSE),0)</f>
        <v>0</v>
      </c>
      <c r="E210" s="18" t="str">
        <f t="shared" si="10"/>
        <v>前八週無拉料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39000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39000</v>
      </c>
      <c r="Q210" s="17">
        <v>0</v>
      </c>
      <c r="R210" s="19">
        <v>39000</v>
      </c>
      <c r="S210" s="20" t="s">
        <v>35</v>
      </c>
      <c r="T210" s="21" t="s">
        <v>35</v>
      </c>
      <c r="U210" s="19">
        <v>0</v>
      </c>
      <c r="V210" s="17" t="s">
        <v>35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13" t="str">
        <f t="shared" si="9"/>
        <v>FCST</v>
      </c>
      <c r="B211" s="14" t="s">
        <v>437</v>
      </c>
      <c r="C211" s="15" t="s">
        <v>239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6000</v>
      </c>
      <c r="H211" s="17">
        <v>6000</v>
      </c>
      <c r="I211" s="17" t="str">
        <f>IFERROR(VLOOKUP(B211,#REF!,9,FALSE),"")</f>
        <v/>
      </c>
      <c r="J211" s="17">
        <v>9000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9000</v>
      </c>
      <c r="Q211" s="17">
        <v>0</v>
      </c>
      <c r="R211" s="19">
        <v>15000</v>
      </c>
      <c r="S211" s="20" t="s">
        <v>35</v>
      </c>
      <c r="T211" s="21">
        <v>45</v>
      </c>
      <c r="U211" s="19">
        <v>0</v>
      </c>
      <c r="V211" s="17">
        <v>333</v>
      </c>
      <c r="W211" s="22" t="s">
        <v>43</v>
      </c>
      <c r="X211" s="23" t="str">
        <f t="shared" si="11"/>
        <v>F</v>
      </c>
      <c r="Y211" s="17">
        <v>0</v>
      </c>
      <c r="Z211" s="17">
        <v>0</v>
      </c>
      <c r="AA211" s="17">
        <v>3000</v>
      </c>
      <c r="AB211" s="17">
        <v>3000</v>
      </c>
      <c r="AC211" s="15" t="s">
        <v>37</v>
      </c>
    </row>
    <row r="212" spans="1:29">
      <c r="A212" s="13" t="str">
        <f t="shared" si="9"/>
        <v>Normal</v>
      </c>
      <c r="B212" s="14" t="s">
        <v>438</v>
      </c>
      <c r="C212" s="15" t="s">
        <v>239</v>
      </c>
      <c r="D212" s="16">
        <f>IFERROR(VLOOKUP(B212,#REF!,3,FALSE),0)</f>
        <v>0</v>
      </c>
      <c r="E212" s="18">
        <f t="shared" si="10"/>
        <v>0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>
        <v>0</v>
      </c>
      <c r="T212" s="21" t="s">
        <v>35</v>
      </c>
      <c r="U212" s="19">
        <v>3750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Normal</v>
      </c>
      <c r="B213" s="14" t="s">
        <v>439</v>
      </c>
      <c r="C213" s="15" t="s">
        <v>239</v>
      </c>
      <c r="D213" s="16">
        <f>IFERROR(VLOOKUP(B213,#REF!,3,FALSE),0)</f>
        <v>0</v>
      </c>
      <c r="E213" s="18">
        <f t="shared" si="10"/>
        <v>0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>
        <v>0</v>
      </c>
      <c r="T213" s="21">
        <v>0</v>
      </c>
      <c r="U213" s="19">
        <v>375</v>
      </c>
      <c r="V213" s="17">
        <v>89</v>
      </c>
      <c r="W213" s="22">
        <v>0.2</v>
      </c>
      <c r="X213" s="23">
        <f t="shared" si="11"/>
        <v>50</v>
      </c>
      <c r="Y213" s="17">
        <v>805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OverStock</v>
      </c>
      <c r="B214" s="14" t="s">
        <v>440</v>
      </c>
      <c r="C214" s="15" t="s">
        <v>239</v>
      </c>
      <c r="D214" s="16">
        <f>IFERROR(VLOOKUP(B214,#REF!,3,FALSE),0)</f>
        <v>0</v>
      </c>
      <c r="E214" s="18">
        <f t="shared" si="10"/>
        <v>16</v>
      </c>
      <c r="F214" s="16" t="str">
        <f>IFERROR(VLOOKUP(B214,#REF!,6,FALSE),"")</f>
        <v/>
      </c>
      <c r="G214" s="17">
        <v>24000</v>
      </c>
      <c r="H214" s="17">
        <v>0</v>
      </c>
      <c r="I214" s="17" t="str">
        <f>IFERROR(VLOOKUP(B214,#REF!,9,FALSE),"")</f>
        <v/>
      </c>
      <c r="J214" s="17">
        <v>36000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36000</v>
      </c>
      <c r="Q214" s="17">
        <v>0</v>
      </c>
      <c r="R214" s="19">
        <v>60000</v>
      </c>
      <c r="S214" s="20">
        <v>26.7</v>
      </c>
      <c r="T214" s="21" t="s">
        <v>35</v>
      </c>
      <c r="U214" s="19">
        <v>2250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ZeroZero</v>
      </c>
      <c r="B215" s="14" t="s">
        <v>441</v>
      </c>
      <c r="C215" s="15" t="s">
        <v>239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3000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3000</v>
      </c>
      <c r="Q215" s="17">
        <v>0</v>
      </c>
      <c r="R215" s="19">
        <v>3000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OverStock</v>
      </c>
      <c r="B216" s="14" t="s">
        <v>442</v>
      </c>
      <c r="C216" s="15" t="s">
        <v>239</v>
      </c>
      <c r="D216" s="16">
        <f>IFERROR(VLOOKUP(B216,#REF!,3,FALSE),0)</f>
        <v>0</v>
      </c>
      <c r="E216" s="18">
        <f t="shared" si="10"/>
        <v>13.4</v>
      </c>
      <c r="F216" s="16" t="str">
        <f>IFERROR(VLOOKUP(B216,#REF!,6,FALSE),"")</f>
        <v/>
      </c>
      <c r="G216" s="17">
        <v>1689000</v>
      </c>
      <c r="H216" s="17">
        <v>570000</v>
      </c>
      <c r="I216" s="17" t="str">
        <f>IFERROR(VLOOKUP(B216,#REF!,9,FALSE),"")</f>
        <v/>
      </c>
      <c r="J216" s="17">
        <v>1572000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1053000</v>
      </c>
      <c r="Q216" s="17">
        <v>519000</v>
      </c>
      <c r="R216" s="19">
        <v>3261000</v>
      </c>
      <c r="S216" s="20">
        <v>27.9</v>
      </c>
      <c r="T216" s="21">
        <v>31.6</v>
      </c>
      <c r="U216" s="19">
        <v>117000</v>
      </c>
      <c r="V216" s="17">
        <v>103311</v>
      </c>
      <c r="W216" s="22">
        <v>0.9</v>
      </c>
      <c r="X216" s="23">
        <f t="shared" si="11"/>
        <v>100</v>
      </c>
      <c r="Y216" s="17">
        <v>370000</v>
      </c>
      <c r="Z216" s="17">
        <v>451900</v>
      </c>
      <c r="AA216" s="17">
        <v>263600</v>
      </c>
      <c r="AB216" s="17">
        <v>168100</v>
      </c>
      <c r="AC216" s="15" t="s">
        <v>37</v>
      </c>
    </row>
    <row r="217" spans="1:29">
      <c r="A217" s="13" t="str">
        <f t="shared" si="9"/>
        <v>OverStock</v>
      </c>
      <c r="B217" s="14" t="s">
        <v>443</v>
      </c>
      <c r="C217" s="15" t="s">
        <v>239</v>
      </c>
      <c r="D217" s="16">
        <f>IFERROR(VLOOKUP(B217,#REF!,3,FALSE),0)</f>
        <v>0</v>
      </c>
      <c r="E217" s="18">
        <f t="shared" si="10"/>
        <v>5.7</v>
      </c>
      <c r="F217" s="16" t="str">
        <f>IFERROR(VLOOKUP(B217,#REF!,6,FALSE),"")</f>
        <v/>
      </c>
      <c r="G217" s="17">
        <v>624000</v>
      </c>
      <c r="H217" s="17">
        <v>144000</v>
      </c>
      <c r="I217" s="17" t="str">
        <f>IFERROR(VLOOKUP(B217,#REF!,9,FALSE),"")</f>
        <v/>
      </c>
      <c r="J217" s="17">
        <v>60000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57000</v>
      </c>
      <c r="Q217" s="17">
        <v>3000</v>
      </c>
      <c r="R217" s="19">
        <v>684000</v>
      </c>
      <c r="S217" s="20">
        <v>65.099999999999994</v>
      </c>
      <c r="T217" s="21">
        <v>118.3</v>
      </c>
      <c r="U217" s="19">
        <v>10500</v>
      </c>
      <c r="V217" s="17">
        <v>5780</v>
      </c>
      <c r="W217" s="22">
        <v>0.6</v>
      </c>
      <c r="X217" s="23">
        <f t="shared" si="11"/>
        <v>100</v>
      </c>
      <c r="Y217" s="17">
        <v>28015</v>
      </c>
      <c r="Z217" s="17">
        <v>18000</v>
      </c>
      <c r="AA217" s="17">
        <v>64002</v>
      </c>
      <c r="AB217" s="17">
        <v>0</v>
      </c>
      <c r="AC217" s="15" t="s">
        <v>37</v>
      </c>
    </row>
    <row r="218" spans="1:29">
      <c r="A218" s="13" t="str">
        <f t="shared" si="9"/>
        <v>ZeroZero</v>
      </c>
      <c r="B218" s="14" t="s">
        <v>444</v>
      </c>
      <c r="C218" s="15" t="s">
        <v>239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12000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12000</v>
      </c>
      <c r="Q218" s="17">
        <v>0</v>
      </c>
      <c r="R218" s="19">
        <v>12000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Normal</v>
      </c>
      <c r="B219" s="14" t="s">
        <v>445</v>
      </c>
      <c r="C219" s="15" t="s">
        <v>239</v>
      </c>
      <c r="D219" s="16">
        <f>IFERROR(VLOOKUP(B219,#REF!,3,FALSE),0)</f>
        <v>0</v>
      </c>
      <c r="E219" s="18">
        <f t="shared" si="10"/>
        <v>0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>
        <v>0</v>
      </c>
      <c r="T219" s="21" t="s">
        <v>35</v>
      </c>
      <c r="U219" s="19">
        <v>375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13" t="str">
        <f t="shared" si="9"/>
        <v>OverStock</v>
      </c>
      <c r="B220" s="14" t="s">
        <v>446</v>
      </c>
      <c r="C220" s="15" t="s">
        <v>239</v>
      </c>
      <c r="D220" s="16">
        <f>IFERROR(VLOOKUP(B220,#REF!,3,FALSE),0)</f>
        <v>0</v>
      </c>
      <c r="E220" s="18">
        <f t="shared" si="10"/>
        <v>71.2</v>
      </c>
      <c r="F220" s="16" t="str">
        <f>IFERROR(VLOOKUP(B220,#REF!,6,FALSE),"")</f>
        <v/>
      </c>
      <c r="G220" s="17">
        <v>90000</v>
      </c>
      <c r="H220" s="17">
        <v>69000</v>
      </c>
      <c r="I220" s="17" t="str">
        <f>IFERROR(VLOOKUP(B220,#REF!,9,FALSE),"")</f>
        <v/>
      </c>
      <c r="J220" s="17">
        <v>106800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106800</v>
      </c>
      <c r="Q220" s="17">
        <v>0</v>
      </c>
      <c r="R220" s="19">
        <v>196800</v>
      </c>
      <c r="S220" s="20">
        <v>131.19999999999999</v>
      </c>
      <c r="T220" s="21">
        <v>196.8</v>
      </c>
      <c r="U220" s="19">
        <v>1500</v>
      </c>
      <c r="V220" s="17">
        <v>1000</v>
      </c>
      <c r="W220" s="22">
        <v>0.7</v>
      </c>
      <c r="X220" s="23">
        <f t="shared" si="11"/>
        <v>100</v>
      </c>
      <c r="Y220" s="17">
        <v>3000</v>
      </c>
      <c r="Z220" s="17">
        <v>3000</v>
      </c>
      <c r="AA220" s="17">
        <v>9000</v>
      </c>
      <c r="AB220" s="17">
        <v>3000</v>
      </c>
      <c r="AC220" s="15" t="s">
        <v>37</v>
      </c>
    </row>
    <row r="221" spans="1:29">
      <c r="A221" s="13" t="str">
        <f t="shared" si="9"/>
        <v>OverStock</v>
      </c>
      <c r="B221" s="14" t="s">
        <v>447</v>
      </c>
      <c r="C221" s="15" t="s">
        <v>239</v>
      </c>
      <c r="D221" s="16">
        <f>IFERROR(VLOOKUP(B221,#REF!,3,FALSE),0)</f>
        <v>0</v>
      </c>
      <c r="E221" s="18">
        <f t="shared" si="10"/>
        <v>48.8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348000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285000</v>
      </c>
      <c r="Q221" s="17">
        <v>63000</v>
      </c>
      <c r="R221" s="19">
        <v>348000</v>
      </c>
      <c r="S221" s="20">
        <v>48.8</v>
      </c>
      <c r="T221" s="21" t="s">
        <v>35</v>
      </c>
      <c r="U221" s="19">
        <v>7125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ZeroZero</v>
      </c>
      <c r="B222" s="14" t="s">
        <v>448</v>
      </c>
      <c r="C222" s="15" t="s">
        <v>239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882000</v>
      </c>
      <c r="H222" s="17">
        <v>90000</v>
      </c>
      <c r="I222" s="17" t="str">
        <f>IFERROR(VLOOKUP(B222,#REF!,9,FALSE),"")</f>
        <v/>
      </c>
      <c r="J222" s="17">
        <v>18000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12000</v>
      </c>
      <c r="Q222" s="17">
        <v>6000</v>
      </c>
      <c r="R222" s="19">
        <v>900000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36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OverStock</v>
      </c>
      <c r="B223" s="14" t="s">
        <v>449</v>
      </c>
      <c r="C223" s="15" t="s">
        <v>239</v>
      </c>
      <c r="D223" s="16">
        <f>IFERROR(VLOOKUP(B223,#REF!,3,FALSE),0)</f>
        <v>0</v>
      </c>
      <c r="E223" s="18">
        <f t="shared" si="10"/>
        <v>52.4</v>
      </c>
      <c r="F223" s="16" t="str">
        <f>IFERROR(VLOOKUP(B223,#REF!,6,FALSE),"")</f>
        <v/>
      </c>
      <c r="G223" s="17">
        <v>2442000</v>
      </c>
      <c r="H223" s="17">
        <v>1011000</v>
      </c>
      <c r="I223" s="17" t="str">
        <f>IFERROR(VLOOKUP(B223,#REF!,9,FALSE),"")</f>
        <v/>
      </c>
      <c r="J223" s="17">
        <v>885000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165000</v>
      </c>
      <c r="Q223" s="17">
        <v>720000</v>
      </c>
      <c r="R223" s="19">
        <v>3327000</v>
      </c>
      <c r="S223" s="20">
        <v>197.2</v>
      </c>
      <c r="T223" s="21" t="s">
        <v>35</v>
      </c>
      <c r="U223" s="19">
        <v>16875</v>
      </c>
      <c r="V223" s="17" t="s">
        <v>35</v>
      </c>
      <c r="W223" s="22" t="s">
        <v>36</v>
      </c>
      <c r="X223" s="23" t="str">
        <f t="shared" si="11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37</v>
      </c>
    </row>
    <row r="224" spans="1:29">
      <c r="A224" s="13" t="str">
        <f t="shared" si="9"/>
        <v>OverStock</v>
      </c>
      <c r="B224" s="14" t="s">
        <v>450</v>
      </c>
      <c r="C224" s="15" t="s">
        <v>239</v>
      </c>
      <c r="D224" s="16">
        <f>IFERROR(VLOOKUP(B224,#REF!,3,FALSE),0)</f>
        <v>0</v>
      </c>
      <c r="E224" s="18">
        <f t="shared" si="10"/>
        <v>17.5</v>
      </c>
      <c r="F224" s="16" t="str">
        <f>IFERROR(VLOOKUP(B224,#REF!,6,FALSE),"")</f>
        <v/>
      </c>
      <c r="G224" s="17">
        <v>135000</v>
      </c>
      <c r="H224" s="17">
        <v>0</v>
      </c>
      <c r="I224" s="17" t="str">
        <f>IFERROR(VLOOKUP(B224,#REF!,9,FALSE),"")</f>
        <v/>
      </c>
      <c r="J224" s="17">
        <v>144000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111000</v>
      </c>
      <c r="Q224" s="17">
        <v>33000</v>
      </c>
      <c r="R224" s="19">
        <v>279000</v>
      </c>
      <c r="S224" s="20">
        <v>33.799999999999997</v>
      </c>
      <c r="T224" s="21">
        <v>44.4</v>
      </c>
      <c r="U224" s="19">
        <v>8250</v>
      </c>
      <c r="V224" s="17">
        <v>6282</v>
      </c>
      <c r="W224" s="22">
        <v>0.8</v>
      </c>
      <c r="X224" s="23">
        <f t="shared" si="11"/>
        <v>100</v>
      </c>
      <c r="Y224" s="17">
        <v>11362</v>
      </c>
      <c r="Z224" s="17">
        <v>29900</v>
      </c>
      <c r="AA224" s="17">
        <v>21775</v>
      </c>
      <c r="AB224" s="17">
        <v>10400</v>
      </c>
      <c r="AC224" s="15" t="s">
        <v>37</v>
      </c>
    </row>
    <row r="225" spans="1:29">
      <c r="A225" s="13" t="str">
        <f t="shared" si="9"/>
        <v>OverStock</v>
      </c>
      <c r="B225" s="14" t="s">
        <v>451</v>
      </c>
      <c r="C225" s="15" t="s">
        <v>239</v>
      </c>
      <c r="D225" s="16">
        <f>IFERROR(VLOOKUP(B225,#REF!,3,FALSE),0)</f>
        <v>0</v>
      </c>
      <c r="E225" s="18">
        <f t="shared" si="10"/>
        <v>8.6999999999999993</v>
      </c>
      <c r="F225" s="16" t="str">
        <f>IFERROR(VLOOKUP(B225,#REF!,6,FALSE),"")</f>
        <v/>
      </c>
      <c r="G225" s="17">
        <v>2088000</v>
      </c>
      <c r="H225" s="17">
        <v>807000</v>
      </c>
      <c r="I225" s="17" t="str">
        <f>IFERROR(VLOOKUP(B225,#REF!,9,FALSE),"")</f>
        <v/>
      </c>
      <c r="J225" s="17">
        <v>729000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186000</v>
      </c>
      <c r="Q225" s="17">
        <v>543000</v>
      </c>
      <c r="R225" s="19">
        <v>2817000</v>
      </c>
      <c r="S225" s="20">
        <v>33.700000000000003</v>
      </c>
      <c r="T225" s="21" t="s">
        <v>35</v>
      </c>
      <c r="U225" s="19">
        <v>83625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ZeroZero</v>
      </c>
      <c r="B226" s="14" t="s">
        <v>452</v>
      </c>
      <c r="C226" s="15" t="s">
        <v>239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1521000</v>
      </c>
      <c r="H226" s="17">
        <v>354000</v>
      </c>
      <c r="I226" s="17" t="str">
        <f>IFERROR(VLOOKUP(B226,#REF!,9,FALSE),"")</f>
        <v/>
      </c>
      <c r="J226" s="17">
        <v>102000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72000</v>
      </c>
      <c r="Q226" s="17">
        <v>30000</v>
      </c>
      <c r="R226" s="19">
        <v>1623000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OverStock</v>
      </c>
      <c r="B227" s="14" t="s">
        <v>453</v>
      </c>
      <c r="C227" s="15" t="s">
        <v>239</v>
      </c>
      <c r="D227" s="16">
        <f>IFERROR(VLOOKUP(B227,#REF!,3,FALSE),0)</f>
        <v>0</v>
      </c>
      <c r="E227" s="18">
        <f t="shared" si="10"/>
        <v>264</v>
      </c>
      <c r="F227" s="16" t="str">
        <f>IFERROR(VLOOKUP(B227,#REF!,6,FALSE),"")</f>
        <v/>
      </c>
      <c r="G227" s="17">
        <v>1230000</v>
      </c>
      <c r="H227" s="17">
        <v>75000</v>
      </c>
      <c r="I227" s="17" t="str">
        <f>IFERROR(VLOOKUP(B227,#REF!,9,FALSE),"")</f>
        <v/>
      </c>
      <c r="J227" s="17">
        <v>99000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81000</v>
      </c>
      <c r="Q227" s="17">
        <v>18000</v>
      </c>
      <c r="R227" s="19">
        <v>1329000</v>
      </c>
      <c r="S227" s="20">
        <v>3544</v>
      </c>
      <c r="T227" s="21">
        <v>9700.7000000000007</v>
      </c>
      <c r="U227" s="19">
        <v>375</v>
      </c>
      <c r="V227" s="17">
        <v>137</v>
      </c>
      <c r="W227" s="22">
        <v>0.4</v>
      </c>
      <c r="X227" s="23">
        <f t="shared" si="11"/>
        <v>50</v>
      </c>
      <c r="Y227" s="17">
        <v>973</v>
      </c>
      <c r="Z227" s="17">
        <v>0</v>
      </c>
      <c r="AA227" s="17">
        <v>260</v>
      </c>
      <c r="AB227" s="17">
        <v>0</v>
      </c>
      <c r="AC227" s="15" t="s">
        <v>37</v>
      </c>
    </row>
    <row r="228" spans="1:29">
      <c r="A228" s="13" t="str">
        <f t="shared" si="9"/>
        <v>ZeroZero</v>
      </c>
      <c r="B228" s="14" t="s">
        <v>454</v>
      </c>
      <c r="C228" s="15" t="s">
        <v>239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579000</v>
      </c>
      <c r="H228" s="17">
        <v>87000</v>
      </c>
      <c r="I228" s="17" t="str">
        <f>IFERROR(VLOOKUP(B228,#REF!,9,FALSE),"")</f>
        <v/>
      </c>
      <c r="J228" s="17">
        <v>18000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9000</v>
      </c>
      <c r="Q228" s="17">
        <v>9000</v>
      </c>
      <c r="R228" s="19">
        <v>597000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OverStock</v>
      </c>
      <c r="B229" s="14" t="s">
        <v>455</v>
      </c>
      <c r="C229" s="15" t="s">
        <v>239</v>
      </c>
      <c r="D229" s="16">
        <f>IFERROR(VLOOKUP(B229,#REF!,3,FALSE),0)</f>
        <v>0</v>
      </c>
      <c r="E229" s="18">
        <f t="shared" si="10"/>
        <v>0.3</v>
      </c>
      <c r="F229" s="16" t="str">
        <f>IFERROR(VLOOKUP(B229,#REF!,6,FALSE),"")</f>
        <v/>
      </c>
      <c r="G229" s="17">
        <v>10254000</v>
      </c>
      <c r="H229" s="17">
        <v>4626000</v>
      </c>
      <c r="I229" s="17" t="str">
        <f>IFERROR(VLOOKUP(B229,#REF!,9,FALSE),"")</f>
        <v/>
      </c>
      <c r="J229" s="17">
        <v>93000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93000</v>
      </c>
      <c r="Q229" s="17">
        <v>0</v>
      </c>
      <c r="R229" s="19">
        <v>10347000</v>
      </c>
      <c r="S229" s="20">
        <v>32.5</v>
      </c>
      <c r="T229" s="21">
        <v>15.8</v>
      </c>
      <c r="U229" s="19">
        <v>318750</v>
      </c>
      <c r="V229" s="17">
        <v>654667</v>
      </c>
      <c r="W229" s="22">
        <v>2.1</v>
      </c>
      <c r="X229" s="23">
        <f t="shared" si="11"/>
        <v>150</v>
      </c>
      <c r="Y229" s="17">
        <v>2046000</v>
      </c>
      <c r="Z229" s="17">
        <v>2934000</v>
      </c>
      <c r="AA229" s="17">
        <v>2664000</v>
      </c>
      <c r="AB229" s="17">
        <v>1992000</v>
      </c>
      <c r="AC229" s="15" t="s">
        <v>37</v>
      </c>
    </row>
    <row r="230" spans="1:29">
      <c r="A230" s="13" t="str">
        <f t="shared" si="9"/>
        <v>OverStock</v>
      </c>
      <c r="B230" s="14" t="s">
        <v>456</v>
      </c>
      <c r="C230" s="15" t="s">
        <v>239</v>
      </c>
      <c r="D230" s="16">
        <f>IFERROR(VLOOKUP(B230,#REF!,3,FALSE),0)</f>
        <v>0</v>
      </c>
      <c r="E230" s="18">
        <f t="shared" si="10"/>
        <v>11.6</v>
      </c>
      <c r="F230" s="16" t="str">
        <f>IFERROR(VLOOKUP(B230,#REF!,6,FALSE),"")</f>
        <v/>
      </c>
      <c r="G230" s="17">
        <v>1761000</v>
      </c>
      <c r="H230" s="17">
        <v>1761000</v>
      </c>
      <c r="I230" s="17" t="str">
        <f>IFERROR(VLOOKUP(B230,#REF!,9,FALSE),"")</f>
        <v/>
      </c>
      <c r="J230" s="17">
        <v>195000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195000</v>
      </c>
      <c r="Q230" s="17">
        <v>0</v>
      </c>
      <c r="R230" s="19">
        <v>1956000</v>
      </c>
      <c r="S230" s="20">
        <v>115.9</v>
      </c>
      <c r="T230" s="21">
        <v>2932.5</v>
      </c>
      <c r="U230" s="19">
        <v>16875</v>
      </c>
      <c r="V230" s="17">
        <v>667</v>
      </c>
      <c r="W230" s="22">
        <v>0</v>
      </c>
      <c r="X230" s="23">
        <f t="shared" si="11"/>
        <v>50</v>
      </c>
      <c r="Y230" s="17">
        <v>6000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FCST</v>
      </c>
      <c r="B231" s="14" t="s">
        <v>457</v>
      </c>
      <c r="C231" s="15" t="s">
        <v>239</v>
      </c>
      <c r="D231" s="16">
        <f>IFERROR(VLOOKUP(B231,#REF!,3,FALSE),0)</f>
        <v>0</v>
      </c>
      <c r="E231" s="18" t="str">
        <f t="shared" si="10"/>
        <v>前八週無拉料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0</v>
      </c>
      <c r="S231" s="20" t="s">
        <v>35</v>
      </c>
      <c r="T231" s="21">
        <v>0</v>
      </c>
      <c r="U231" s="19">
        <v>0</v>
      </c>
      <c r="V231" s="17">
        <v>22667</v>
      </c>
      <c r="W231" s="22" t="s">
        <v>43</v>
      </c>
      <c r="X231" s="23" t="str">
        <f t="shared" si="11"/>
        <v>F</v>
      </c>
      <c r="Y231" s="17">
        <v>57000</v>
      </c>
      <c r="Z231" s="17">
        <v>126000</v>
      </c>
      <c r="AA231" s="17">
        <v>21000</v>
      </c>
      <c r="AB231" s="17">
        <v>0</v>
      </c>
      <c r="AC231" s="15" t="s">
        <v>37</v>
      </c>
    </row>
    <row r="232" spans="1:29">
      <c r="A232" s="13" t="str">
        <f t="shared" si="9"/>
        <v>OverStock</v>
      </c>
      <c r="B232" s="14" t="s">
        <v>458</v>
      </c>
      <c r="C232" s="15" t="s">
        <v>239</v>
      </c>
      <c r="D232" s="16">
        <f>IFERROR(VLOOKUP(B232,#REF!,3,FALSE),0)</f>
        <v>0</v>
      </c>
      <c r="E232" s="18">
        <f t="shared" si="10"/>
        <v>41.8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94000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94000</v>
      </c>
      <c r="Q232" s="17">
        <v>0</v>
      </c>
      <c r="R232" s="19">
        <v>94000</v>
      </c>
      <c r="S232" s="20">
        <v>41.8</v>
      </c>
      <c r="T232" s="21">
        <v>56.4</v>
      </c>
      <c r="U232" s="19">
        <v>2250</v>
      </c>
      <c r="V232" s="17">
        <v>1667</v>
      </c>
      <c r="W232" s="22">
        <v>0.7</v>
      </c>
      <c r="X232" s="23">
        <f t="shared" si="11"/>
        <v>100</v>
      </c>
      <c r="Y232" s="17">
        <v>3000</v>
      </c>
      <c r="Z232" s="17">
        <v>9000</v>
      </c>
      <c r="AA232" s="17">
        <v>12000</v>
      </c>
      <c r="AB232" s="17">
        <v>3000</v>
      </c>
      <c r="AC232" s="15" t="s">
        <v>37</v>
      </c>
    </row>
    <row r="233" spans="1:29">
      <c r="A233" s="13" t="str">
        <f t="shared" si="9"/>
        <v>Normal</v>
      </c>
      <c r="B233" s="14" t="s">
        <v>459</v>
      </c>
      <c r="C233" s="15" t="s">
        <v>239</v>
      </c>
      <c r="D233" s="16">
        <f>IFERROR(VLOOKUP(B233,#REF!,3,FALSE),0)</f>
        <v>0</v>
      </c>
      <c r="E233" s="18">
        <f t="shared" si="10"/>
        <v>1.7</v>
      </c>
      <c r="F233" s="16" t="str">
        <f>IFERROR(VLOOKUP(B233,#REF!,6,FALSE),"")</f>
        <v/>
      </c>
      <c r="G233" s="17">
        <v>80000</v>
      </c>
      <c r="H233" s="17">
        <v>0</v>
      </c>
      <c r="I233" s="17" t="str">
        <f>IFERROR(VLOOKUP(B233,#REF!,9,FALSE),"")</f>
        <v/>
      </c>
      <c r="J233" s="17">
        <v>6500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6500</v>
      </c>
      <c r="Q233" s="17">
        <v>0</v>
      </c>
      <c r="R233" s="19">
        <v>86500</v>
      </c>
      <c r="S233" s="20">
        <v>23.1</v>
      </c>
      <c r="T233" s="21">
        <v>9.3000000000000007</v>
      </c>
      <c r="U233" s="19">
        <v>3750</v>
      </c>
      <c r="V233" s="17">
        <v>9333</v>
      </c>
      <c r="W233" s="22">
        <v>2.5</v>
      </c>
      <c r="X233" s="23">
        <f t="shared" si="11"/>
        <v>150</v>
      </c>
      <c r="Y233" s="17">
        <v>27000</v>
      </c>
      <c r="Z233" s="17">
        <v>27000</v>
      </c>
      <c r="AA233" s="17">
        <v>42000</v>
      </c>
      <c r="AB233" s="17">
        <v>0</v>
      </c>
      <c r="AC233" s="15" t="s">
        <v>37</v>
      </c>
    </row>
    <row r="234" spans="1:29">
      <c r="A234" s="13" t="str">
        <f t="shared" si="9"/>
        <v>OverStock</v>
      </c>
      <c r="B234" s="14" t="s">
        <v>460</v>
      </c>
      <c r="C234" s="15" t="s">
        <v>239</v>
      </c>
      <c r="D234" s="16">
        <f>IFERROR(VLOOKUP(B234,#REF!,3,FALSE),0)</f>
        <v>0</v>
      </c>
      <c r="E234" s="18">
        <f t="shared" si="10"/>
        <v>18.399999999999999</v>
      </c>
      <c r="F234" s="16" t="str">
        <f>IFERROR(VLOOKUP(B234,#REF!,6,FALSE),"")</f>
        <v/>
      </c>
      <c r="G234" s="17">
        <v>5202000</v>
      </c>
      <c r="H234" s="17">
        <v>5202000</v>
      </c>
      <c r="I234" s="17" t="str">
        <f>IFERROR(VLOOKUP(B234,#REF!,9,FALSE),"")</f>
        <v/>
      </c>
      <c r="J234" s="17">
        <v>7852000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4129000</v>
      </c>
      <c r="Q234" s="17">
        <v>3723000</v>
      </c>
      <c r="R234" s="19">
        <v>13054000</v>
      </c>
      <c r="S234" s="20">
        <v>30.7</v>
      </c>
      <c r="T234" s="21">
        <v>17.8</v>
      </c>
      <c r="U234" s="19">
        <v>425625</v>
      </c>
      <c r="V234" s="17">
        <v>735191</v>
      </c>
      <c r="W234" s="22">
        <v>1.7</v>
      </c>
      <c r="X234" s="23">
        <f t="shared" si="11"/>
        <v>100</v>
      </c>
      <c r="Y234" s="17">
        <v>4490784</v>
      </c>
      <c r="Z234" s="17">
        <v>1926460</v>
      </c>
      <c r="AA234" s="17">
        <v>271623</v>
      </c>
      <c r="AB234" s="17">
        <v>0</v>
      </c>
      <c r="AC234" s="15" t="s">
        <v>37</v>
      </c>
    </row>
    <row r="235" spans="1:29">
      <c r="A235" s="13" t="str">
        <f t="shared" si="9"/>
        <v>FCST</v>
      </c>
      <c r="B235" s="14" t="s">
        <v>461</v>
      </c>
      <c r="C235" s="15" t="s">
        <v>239</v>
      </c>
      <c r="D235" s="16">
        <f>IFERROR(VLOOKUP(B235,#REF!,3,FALSE),0)</f>
        <v>0</v>
      </c>
      <c r="E235" s="18" t="str">
        <f t="shared" si="10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151700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151700</v>
      </c>
      <c r="Q235" s="17">
        <v>0</v>
      </c>
      <c r="R235" s="19">
        <v>151700</v>
      </c>
      <c r="S235" s="20" t="s">
        <v>35</v>
      </c>
      <c r="T235" s="21">
        <v>34.1</v>
      </c>
      <c r="U235" s="19">
        <v>0</v>
      </c>
      <c r="V235" s="17">
        <v>4444</v>
      </c>
      <c r="W235" s="22" t="s">
        <v>43</v>
      </c>
      <c r="X235" s="23" t="str">
        <f t="shared" si="11"/>
        <v>F</v>
      </c>
      <c r="Y235" s="17">
        <v>20000</v>
      </c>
      <c r="Z235" s="17">
        <v>20000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FCST</v>
      </c>
      <c r="B236" s="24" t="s">
        <v>693</v>
      </c>
      <c r="C236" s="15" t="s">
        <v>239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50000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50000</v>
      </c>
      <c r="Q236" s="17">
        <v>0</v>
      </c>
      <c r="R236" s="19">
        <v>50000</v>
      </c>
      <c r="S236" s="20" t="s">
        <v>35</v>
      </c>
      <c r="T236" s="21">
        <v>45</v>
      </c>
      <c r="U236" s="19">
        <v>0</v>
      </c>
      <c r="V236" s="17">
        <v>1111</v>
      </c>
      <c r="W236" s="22" t="s">
        <v>43</v>
      </c>
      <c r="X236" s="23" t="str">
        <f t="shared" si="11"/>
        <v>F</v>
      </c>
      <c r="Y236" s="17">
        <v>0</v>
      </c>
      <c r="Z236" s="17">
        <v>10000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OverStock</v>
      </c>
      <c r="B237" s="14" t="s">
        <v>462</v>
      </c>
      <c r="C237" s="15" t="s">
        <v>239</v>
      </c>
      <c r="D237" s="16">
        <f>IFERROR(VLOOKUP(B237,#REF!,3,FALSE),0)</f>
        <v>0</v>
      </c>
      <c r="E237" s="18">
        <f t="shared" si="10"/>
        <v>29.3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110000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110000</v>
      </c>
      <c r="Q237" s="17">
        <v>0</v>
      </c>
      <c r="R237" s="19">
        <v>110000</v>
      </c>
      <c r="S237" s="20">
        <v>29.3</v>
      </c>
      <c r="T237" s="21" t="s">
        <v>35</v>
      </c>
      <c r="U237" s="19">
        <v>3750</v>
      </c>
      <c r="V237" s="17" t="s">
        <v>35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Normal</v>
      </c>
      <c r="B238" s="14" t="s">
        <v>463</v>
      </c>
      <c r="C238" s="15" t="s">
        <v>239</v>
      </c>
      <c r="D238" s="16">
        <f>IFERROR(VLOOKUP(B238,#REF!,3,FALSE),0)</f>
        <v>0</v>
      </c>
      <c r="E238" s="18">
        <f t="shared" si="10"/>
        <v>3.4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200000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200000</v>
      </c>
      <c r="Q238" s="17">
        <v>0</v>
      </c>
      <c r="R238" s="19">
        <v>200000</v>
      </c>
      <c r="S238" s="20">
        <v>3.4</v>
      </c>
      <c r="T238" s="21">
        <v>0.9</v>
      </c>
      <c r="U238" s="19">
        <v>58750</v>
      </c>
      <c r="V238" s="17">
        <v>227421</v>
      </c>
      <c r="W238" s="22">
        <v>3.9</v>
      </c>
      <c r="X238" s="23">
        <f t="shared" si="11"/>
        <v>150</v>
      </c>
      <c r="Y238" s="17">
        <v>234728</v>
      </c>
      <c r="Z238" s="17">
        <v>1305600</v>
      </c>
      <c r="AA238" s="17">
        <v>2311832</v>
      </c>
      <c r="AB238" s="17">
        <v>2992290</v>
      </c>
      <c r="AC238" s="15" t="s">
        <v>37</v>
      </c>
    </row>
    <row r="239" spans="1:29">
      <c r="A239" s="13" t="str">
        <f t="shared" si="9"/>
        <v>Normal</v>
      </c>
      <c r="B239" s="14" t="s">
        <v>464</v>
      </c>
      <c r="C239" s="15" t="s">
        <v>239</v>
      </c>
      <c r="D239" s="16">
        <f>IFERROR(VLOOKUP(B239,#REF!,3,FALSE),0)</f>
        <v>0</v>
      </c>
      <c r="E239" s="18">
        <f t="shared" si="10"/>
        <v>16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60000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60000</v>
      </c>
      <c r="Q239" s="17">
        <v>0</v>
      </c>
      <c r="R239" s="19">
        <v>60000</v>
      </c>
      <c r="S239" s="20">
        <v>16</v>
      </c>
      <c r="T239" s="21" t="s">
        <v>35</v>
      </c>
      <c r="U239" s="19">
        <v>3750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OverStock</v>
      </c>
      <c r="B240" s="14" t="s">
        <v>465</v>
      </c>
      <c r="C240" s="15" t="s">
        <v>239</v>
      </c>
      <c r="D240" s="16">
        <f>IFERROR(VLOOKUP(B240,#REF!,3,FALSE),0)</f>
        <v>0</v>
      </c>
      <c r="E240" s="18">
        <f t="shared" si="10"/>
        <v>25.7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183000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183000</v>
      </c>
      <c r="Q240" s="17">
        <v>0</v>
      </c>
      <c r="R240" s="19">
        <v>183000</v>
      </c>
      <c r="S240" s="20">
        <v>25.7</v>
      </c>
      <c r="T240" s="21" t="s">
        <v>35</v>
      </c>
      <c r="U240" s="19">
        <v>7125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466</v>
      </c>
      <c r="C241" s="15" t="s">
        <v>239</v>
      </c>
      <c r="D241" s="16">
        <f>IFERROR(VLOOKUP(B241,#REF!,3,FALSE),0)</f>
        <v>0</v>
      </c>
      <c r="E241" s="18">
        <f t="shared" si="10"/>
        <v>0</v>
      </c>
      <c r="F241" s="16" t="str">
        <f>IFERROR(VLOOKUP(B241,#REF!,6,FALSE),"")</f>
        <v/>
      </c>
      <c r="G241" s="17">
        <v>1827000</v>
      </c>
      <c r="H241" s="17">
        <v>330000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1827000</v>
      </c>
      <c r="S241" s="20">
        <v>232</v>
      </c>
      <c r="T241" s="21">
        <v>32.6</v>
      </c>
      <c r="U241" s="19">
        <v>7875</v>
      </c>
      <c r="V241" s="17">
        <v>56000</v>
      </c>
      <c r="W241" s="22">
        <v>7.1</v>
      </c>
      <c r="X241" s="23">
        <f t="shared" si="11"/>
        <v>150</v>
      </c>
      <c r="Y241" s="17">
        <v>147000</v>
      </c>
      <c r="Z241" s="17">
        <v>303000</v>
      </c>
      <c r="AA241" s="17">
        <v>54000</v>
      </c>
      <c r="AB241" s="17">
        <v>0</v>
      </c>
      <c r="AC241" s="15" t="s">
        <v>37</v>
      </c>
    </row>
    <row r="242" spans="1:29">
      <c r="A242" s="13" t="str">
        <f t="shared" si="9"/>
        <v>ZeroZero</v>
      </c>
      <c r="B242" s="14" t="s">
        <v>467</v>
      </c>
      <c r="C242" s="15" t="s">
        <v>239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3000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3000</v>
      </c>
      <c r="Q242" s="17">
        <v>0</v>
      </c>
      <c r="R242" s="19">
        <v>3000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36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468</v>
      </c>
      <c r="C243" s="15" t="s">
        <v>239</v>
      </c>
      <c r="D243" s="16">
        <f>IFERROR(VLOOKUP(B243,#REF!,3,FALSE),0)</f>
        <v>0</v>
      </c>
      <c r="E243" s="18">
        <f t="shared" si="10"/>
        <v>2.2999999999999998</v>
      </c>
      <c r="F243" s="16" t="str">
        <f>IFERROR(VLOOKUP(B243,#REF!,6,FALSE),"")</f>
        <v/>
      </c>
      <c r="G243" s="17">
        <v>960000</v>
      </c>
      <c r="H243" s="17">
        <v>351000</v>
      </c>
      <c r="I243" s="17" t="str">
        <f>IFERROR(VLOOKUP(B243,#REF!,9,FALSE),"")</f>
        <v/>
      </c>
      <c r="J243" s="17">
        <v>75000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66000</v>
      </c>
      <c r="Q243" s="17">
        <v>9000</v>
      </c>
      <c r="R243" s="19">
        <v>1035000</v>
      </c>
      <c r="S243" s="20">
        <v>31.4</v>
      </c>
      <c r="T243" s="21">
        <v>746.2</v>
      </c>
      <c r="U243" s="19">
        <v>33000</v>
      </c>
      <c r="V243" s="17">
        <v>1387</v>
      </c>
      <c r="W243" s="22">
        <v>0</v>
      </c>
      <c r="X243" s="23">
        <f t="shared" si="11"/>
        <v>50</v>
      </c>
      <c r="Y243" s="17">
        <v>8546</v>
      </c>
      <c r="Z243" s="17">
        <v>3140</v>
      </c>
      <c r="AA243" s="17">
        <v>800</v>
      </c>
      <c r="AB243" s="17">
        <v>0</v>
      </c>
      <c r="AC243" s="15" t="s">
        <v>37</v>
      </c>
    </row>
    <row r="244" spans="1:29">
      <c r="A244" s="13" t="str">
        <f t="shared" si="9"/>
        <v>OverStock</v>
      </c>
      <c r="B244" s="14" t="s">
        <v>469</v>
      </c>
      <c r="C244" s="15" t="s">
        <v>239</v>
      </c>
      <c r="D244" s="16">
        <f>IFERROR(VLOOKUP(B244,#REF!,3,FALSE),0)</f>
        <v>0</v>
      </c>
      <c r="E244" s="18">
        <f t="shared" si="10"/>
        <v>6.6</v>
      </c>
      <c r="F244" s="16" t="str">
        <f>IFERROR(VLOOKUP(B244,#REF!,6,FALSE),"")</f>
        <v/>
      </c>
      <c r="G244" s="17">
        <v>4044000</v>
      </c>
      <c r="H244" s="17">
        <v>2580000</v>
      </c>
      <c r="I244" s="17" t="str">
        <f>IFERROR(VLOOKUP(B244,#REF!,9,FALSE),"")</f>
        <v/>
      </c>
      <c r="J244" s="17">
        <v>1038000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3000</v>
      </c>
      <c r="Q244" s="17">
        <v>1035000</v>
      </c>
      <c r="R244" s="19">
        <v>5082000</v>
      </c>
      <c r="S244" s="20">
        <v>32.1</v>
      </c>
      <c r="T244" s="21">
        <v>18.100000000000001</v>
      </c>
      <c r="U244" s="19">
        <v>158250</v>
      </c>
      <c r="V244" s="17">
        <v>281022</v>
      </c>
      <c r="W244" s="22">
        <v>1.8</v>
      </c>
      <c r="X244" s="23">
        <f t="shared" si="11"/>
        <v>100</v>
      </c>
      <c r="Y244" s="17">
        <v>1114800</v>
      </c>
      <c r="Z244" s="17">
        <v>1218500</v>
      </c>
      <c r="AA244" s="17">
        <v>401500</v>
      </c>
      <c r="AB244" s="17">
        <v>49800</v>
      </c>
      <c r="AC244" s="15" t="s">
        <v>37</v>
      </c>
    </row>
    <row r="245" spans="1:29">
      <c r="A245" s="13" t="str">
        <f t="shared" si="9"/>
        <v>ZeroZero</v>
      </c>
      <c r="B245" s="14" t="s">
        <v>470</v>
      </c>
      <c r="C245" s="15" t="s">
        <v>239</v>
      </c>
      <c r="D245" s="16">
        <f>IFERROR(VLOOKUP(B245,#REF!,3,FALSE),0)</f>
        <v>0</v>
      </c>
      <c r="E245" s="18" t="str">
        <f t="shared" si="10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345000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345000</v>
      </c>
      <c r="Q245" s="17">
        <v>0</v>
      </c>
      <c r="R245" s="19">
        <v>345000</v>
      </c>
      <c r="S245" s="20" t="s">
        <v>35</v>
      </c>
      <c r="T245" s="21" t="s">
        <v>35</v>
      </c>
      <c r="U245" s="19">
        <v>0</v>
      </c>
      <c r="V245" s="17" t="s">
        <v>35</v>
      </c>
      <c r="W245" s="22" t="s">
        <v>36</v>
      </c>
      <c r="X245" s="23" t="str">
        <f t="shared" si="11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37</v>
      </c>
    </row>
    <row r="246" spans="1:29">
      <c r="A246" s="13" t="str">
        <f t="shared" si="9"/>
        <v>OverStock</v>
      </c>
      <c r="B246" s="14" t="s">
        <v>471</v>
      </c>
      <c r="C246" s="15" t="s">
        <v>239</v>
      </c>
      <c r="D246" s="16">
        <f>IFERROR(VLOOKUP(B246,#REF!,3,FALSE),0)</f>
        <v>0</v>
      </c>
      <c r="E246" s="18">
        <f t="shared" si="10"/>
        <v>2</v>
      </c>
      <c r="F246" s="16" t="str">
        <f>IFERROR(VLOOKUP(B246,#REF!,6,FALSE),"")</f>
        <v/>
      </c>
      <c r="G246" s="17">
        <v>9039000</v>
      </c>
      <c r="H246" s="17">
        <v>2385000</v>
      </c>
      <c r="I246" s="17" t="str">
        <f>IFERROR(VLOOKUP(B246,#REF!,9,FALSE),"")</f>
        <v/>
      </c>
      <c r="J246" s="17">
        <v>828000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576000</v>
      </c>
      <c r="P246" s="17">
        <v>0</v>
      </c>
      <c r="Q246" s="17">
        <v>252000</v>
      </c>
      <c r="R246" s="19">
        <v>9867000</v>
      </c>
      <c r="S246" s="20">
        <v>24.1</v>
      </c>
      <c r="T246" s="21">
        <v>33.700000000000003</v>
      </c>
      <c r="U246" s="19">
        <v>409500</v>
      </c>
      <c r="V246" s="17">
        <v>293167</v>
      </c>
      <c r="W246" s="22">
        <v>0.7</v>
      </c>
      <c r="X246" s="23">
        <f t="shared" si="11"/>
        <v>100</v>
      </c>
      <c r="Y246" s="17">
        <v>1341100</v>
      </c>
      <c r="Z246" s="17">
        <v>1053400</v>
      </c>
      <c r="AA246" s="17">
        <v>1000300</v>
      </c>
      <c r="AB246" s="17">
        <v>1340400</v>
      </c>
      <c r="AC246" s="15" t="s">
        <v>37</v>
      </c>
    </row>
    <row r="247" spans="1:29">
      <c r="A247" s="13" t="str">
        <f t="shared" si="9"/>
        <v>OverStock</v>
      </c>
      <c r="B247" s="14" t="s">
        <v>472</v>
      </c>
      <c r="C247" s="15" t="s">
        <v>239</v>
      </c>
      <c r="D247" s="16">
        <f>IFERROR(VLOOKUP(B247,#REF!,3,FALSE),0)</f>
        <v>0</v>
      </c>
      <c r="E247" s="18">
        <f t="shared" si="10"/>
        <v>6.8</v>
      </c>
      <c r="F247" s="16" t="str">
        <f>IFERROR(VLOOKUP(B247,#REF!,6,FALSE),"")</f>
        <v/>
      </c>
      <c r="G247" s="17">
        <v>6552000</v>
      </c>
      <c r="H247" s="17">
        <v>4620000</v>
      </c>
      <c r="I247" s="17" t="str">
        <f>IFERROR(VLOOKUP(B247,#REF!,9,FALSE),"")</f>
        <v/>
      </c>
      <c r="J247" s="17">
        <v>1541200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705000</v>
      </c>
      <c r="P247" s="17">
        <v>110200</v>
      </c>
      <c r="Q247" s="17">
        <v>726000</v>
      </c>
      <c r="R247" s="19">
        <v>8093200</v>
      </c>
      <c r="S247" s="20">
        <v>35.6</v>
      </c>
      <c r="T247" s="21">
        <v>36.200000000000003</v>
      </c>
      <c r="U247" s="19">
        <v>227625</v>
      </c>
      <c r="V247" s="17">
        <v>223557</v>
      </c>
      <c r="W247" s="22">
        <v>1</v>
      </c>
      <c r="X247" s="23">
        <f t="shared" si="11"/>
        <v>100</v>
      </c>
      <c r="Y247" s="17">
        <v>765900</v>
      </c>
      <c r="Z247" s="17">
        <v>989310</v>
      </c>
      <c r="AA247" s="17">
        <v>597900</v>
      </c>
      <c r="AB247" s="17">
        <v>261600</v>
      </c>
      <c r="AC247" s="15" t="s">
        <v>37</v>
      </c>
    </row>
    <row r="248" spans="1:29">
      <c r="A248" s="13" t="str">
        <f t="shared" si="9"/>
        <v>Normal</v>
      </c>
      <c r="B248" s="14" t="s">
        <v>473</v>
      </c>
      <c r="C248" s="15" t="s">
        <v>239</v>
      </c>
      <c r="D248" s="16">
        <f>IFERROR(VLOOKUP(B248,#REF!,3,FALSE),0)</f>
        <v>0</v>
      </c>
      <c r="E248" s="18">
        <f t="shared" si="10"/>
        <v>9.1</v>
      </c>
      <c r="F248" s="16" t="str">
        <f>IFERROR(VLOOKUP(B248,#REF!,6,FALSE),"")</f>
        <v/>
      </c>
      <c r="G248" s="17">
        <v>249000</v>
      </c>
      <c r="H248" s="17">
        <v>129000</v>
      </c>
      <c r="I248" s="17" t="str">
        <f>IFERROR(VLOOKUP(B248,#REF!,9,FALSE),"")</f>
        <v/>
      </c>
      <c r="J248" s="17">
        <v>176797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176797</v>
      </c>
      <c r="Q248" s="17">
        <v>0</v>
      </c>
      <c r="R248" s="19">
        <v>425797</v>
      </c>
      <c r="S248" s="20">
        <v>21.8</v>
      </c>
      <c r="T248" s="21">
        <v>5.5</v>
      </c>
      <c r="U248" s="19">
        <v>19500</v>
      </c>
      <c r="V248" s="17">
        <v>77269</v>
      </c>
      <c r="W248" s="22">
        <v>4</v>
      </c>
      <c r="X248" s="23">
        <f t="shared" si="11"/>
        <v>150</v>
      </c>
      <c r="Y248" s="17">
        <v>146520</v>
      </c>
      <c r="Z248" s="17">
        <v>439790</v>
      </c>
      <c r="AA248" s="17">
        <v>436440</v>
      </c>
      <c r="AB248" s="17">
        <v>545550</v>
      </c>
      <c r="AC248" s="15" t="s">
        <v>37</v>
      </c>
    </row>
    <row r="249" spans="1:29">
      <c r="A249" s="13" t="str">
        <f t="shared" si="9"/>
        <v>Normal</v>
      </c>
      <c r="B249" s="14" t="s">
        <v>474</v>
      </c>
      <c r="C249" s="15" t="s">
        <v>239</v>
      </c>
      <c r="D249" s="16">
        <f>IFERROR(VLOOKUP(B249,#REF!,3,FALSE),0)</f>
        <v>0</v>
      </c>
      <c r="E249" s="18">
        <f t="shared" si="10"/>
        <v>18.100000000000001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408000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384000</v>
      </c>
      <c r="Q249" s="17">
        <v>24000</v>
      </c>
      <c r="R249" s="19">
        <v>408000</v>
      </c>
      <c r="S249" s="20">
        <v>18.100000000000001</v>
      </c>
      <c r="T249" s="21" t="s">
        <v>35</v>
      </c>
      <c r="U249" s="19">
        <v>22500</v>
      </c>
      <c r="V249" s="17">
        <v>0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475</v>
      </c>
      <c r="C250" s="15" t="s">
        <v>239</v>
      </c>
      <c r="D250" s="16">
        <f>IFERROR(VLOOKUP(B250,#REF!,3,FALSE),0)</f>
        <v>0</v>
      </c>
      <c r="E250" s="18">
        <f t="shared" si="10"/>
        <v>4.7</v>
      </c>
      <c r="F250" s="16" t="str">
        <f>IFERROR(VLOOKUP(B250,#REF!,6,FALSE),"")</f>
        <v/>
      </c>
      <c r="G250" s="17">
        <v>6300000</v>
      </c>
      <c r="H250" s="17">
        <v>2517000</v>
      </c>
      <c r="I250" s="17" t="str">
        <f>IFERROR(VLOOKUP(B250,#REF!,9,FALSE),"")</f>
        <v/>
      </c>
      <c r="J250" s="17">
        <v>1178470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888000</v>
      </c>
      <c r="P250" s="17">
        <v>26470</v>
      </c>
      <c r="Q250" s="17">
        <v>264000</v>
      </c>
      <c r="R250" s="19">
        <v>7478470</v>
      </c>
      <c r="S250" s="20">
        <v>29.9</v>
      </c>
      <c r="T250" s="21">
        <v>28.3</v>
      </c>
      <c r="U250" s="19">
        <v>250125</v>
      </c>
      <c r="V250" s="17">
        <v>264513</v>
      </c>
      <c r="W250" s="22">
        <v>1.1000000000000001</v>
      </c>
      <c r="X250" s="23">
        <f t="shared" si="11"/>
        <v>100</v>
      </c>
      <c r="Y250" s="17">
        <v>972040</v>
      </c>
      <c r="Z250" s="17">
        <v>1163430</v>
      </c>
      <c r="AA250" s="17">
        <v>772270</v>
      </c>
      <c r="AB250" s="17">
        <v>588900</v>
      </c>
      <c r="AC250" s="15" t="s">
        <v>37</v>
      </c>
    </row>
    <row r="251" spans="1:29">
      <c r="A251" s="13" t="str">
        <f t="shared" si="9"/>
        <v>ZeroZero</v>
      </c>
      <c r="B251" s="14" t="s">
        <v>33</v>
      </c>
      <c r="C251" s="15" t="s">
        <v>34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10000</v>
      </c>
      <c r="H251" s="17">
        <v>10000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10000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>
      <c r="A252" s="13" t="str">
        <f t="shared" si="9"/>
        <v>ZeroZero</v>
      </c>
      <c r="B252" s="14" t="s">
        <v>38</v>
      </c>
      <c r="C252" s="15" t="s">
        <v>34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5000</v>
      </c>
      <c r="H252" s="17">
        <v>5000</v>
      </c>
      <c r="I252" s="17" t="str">
        <f>IFERROR(VLOOKUP(B252,#REF!,9,FALSE),"")</f>
        <v/>
      </c>
      <c r="J252" s="17">
        <v>5000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5000</v>
      </c>
      <c r="Q252" s="17">
        <v>0</v>
      </c>
      <c r="R252" s="19">
        <v>10000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FCST</v>
      </c>
      <c r="B253" s="14" t="s">
        <v>215</v>
      </c>
      <c r="C253" s="15" t="s">
        <v>42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>
        <v>0</v>
      </c>
      <c r="U253" s="19">
        <v>0</v>
      </c>
      <c r="V253" s="17">
        <v>222</v>
      </c>
      <c r="W253" s="22" t="s">
        <v>43</v>
      </c>
      <c r="X253" s="23" t="str">
        <f t="shared" si="11"/>
        <v>F</v>
      </c>
      <c r="Y253" s="17">
        <v>0</v>
      </c>
      <c r="Z253" s="17">
        <v>2000</v>
      </c>
      <c r="AA253" s="17">
        <v>0</v>
      </c>
      <c r="AB253" s="17">
        <v>2000</v>
      </c>
      <c r="AC253" s="15" t="s">
        <v>37</v>
      </c>
    </row>
    <row r="254" spans="1:29" s="35" customFormat="1">
      <c r="A254" s="25" t="str">
        <f t="shared" si="9"/>
        <v>OverStock</v>
      </c>
      <c r="B254" s="24" t="s">
        <v>216</v>
      </c>
      <c r="C254" s="26" t="s">
        <v>42</v>
      </c>
      <c r="D254" s="27">
        <f>IFERROR(VLOOKUP(B254,#REF!,3,FALSE),0)</f>
        <v>0</v>
      </c>
      <c r="E254" s="28">
        <f t="shared" si="10"/>
        <v>26</v>
      </c>
      <c r="F254" s="27" t="str">
        <f>IFERROR(VLOOKUP(B254,#REF!,6,FALSE),"")</f>
        <v/>
      </c>
      <c r="G254" s="29">
        <v>8000</v>
      </c>
      <c r="H254" s="29">
        <v>8000</v>
      </c>
      <c r="I254" s="29" t="str">
        <f>IFERROR(VLOOKUP(B254,#REF!,9,FALSE),"")</f>
        <v/>
      </c>
      <c r="J254" s="29">
        <v>52000</v>
      </c>
      <c r="K254" s="28" t="str">
        <f>IFERROR(VLOOKUP(B254,#REF!,10,FALSE),"")</f>
        <v/>
      </c>
      <c r="L254" s="28" t="str">
        <f>IFERROR(VLOOKUP(B254,#REF!,11,FALSE),"")</f>
        <v/>
      </c>
      <c r="M254" s="28"/>
      <c r="N254" s="28" t="str">
        <f>IFERROR(VLOOKUP(B254,#REF!,12,FALSE),"")</f>
        <v/>
      </c>
      <c r="O254" s="29">
        <v>0</v>
      </c>
      <c r="P254" s="29">
        <v>52000</v>
      </c>
      <c r="Q254" s="29">
        <v>0</v>
      </c>
      <c r="R254" s="30">
        <v>60000</v>
      </c>
      <c r="S254" s="31">
        <v>30</v>
      </c>
      <c r="T254" s="32">
        <v>6.4</v>
      </c>
      <c r="U254" s="30">
        <v>2000</v>
      </c>
      <c r="V254" s="29">
        <v>9333</v>
      </c>
      <c r="W254" s="33">
        <v>4.7</v>
      </c>
      <c r="X254" s="34">
        <f t="shared" si="11"/>
        <v>150</v>
      </c>
      <c r="Y254" s="29">
        <v>36000</v>
      </c>
      <c r="Z254" s="29">
        <v>48000</v>
      </c>
      <c r="AA254" s="29">
        <v>28000</v>
      </c>
      <c r="AB254" s="29">
        <v>30000</v>
      </c>
      <c r="AC254" s="26" t="s">
        <v>37</v>
      </c>
    </row>
    <row r="255" spans="1:29" s="35" customFormat="1">
      <c r="A255" s="25" t="str">
        <f t="shared" si="9"/>
        <v>OverStock</v>
      </c>
      <c r="B255" s="24" t="s">
        <v>217</v>
      </c>
      <c r="C255" s="26" t="s">
        <v>42</v>
      </c>
      <c r="D255" s="27">
        <f>IFERROR(VLOOKUP(B255,#REF!,3,FALSE),0)</f>
        <v>0</v>
      </c>
      <c r="E255" s="28">
        <f t="shared" si="10"/>
        <v>512</v>
      </c>
      <c r="F255" s="27" t="str">
        <f>IFERROR(VLOOKUP(B255,#REF!,6,FALSE),"")</f>
        <v/>
      </c>
      <c r="G255" s="29">
        <v>40000</v>
      </c>
      <c r="H255" s="29">
        <v>40000</v>
      </c>
      <c r="I255" s="29" t="str">
        <f>IFERROR(VLOOKUP(B255,#REF!,9,FALSE),"")</f>
        <v/>
      </c>
      <c r="J255" s="29">
        <v>128000</v>
      </c>
      <c r="K255" s="28" t="str">
        <f>IFERROR(VLOOKUP(B255,#REF!,10,FALSE),"")</f>
        <v/>
      </c>
      <c r="L255" s="28" t="str">
        <f>IFERROR(VLOOKUP(B255,#REF!,11,FALSE),"")</f>
        <v/>
      </c>
      <c r="M255" s="28"/>
      <c r="N255" s="28" t="str">
        <f>IFERROR(VLOOKUP(B255,#REF!,12,FALSE),"")</f>
        <v/>
      </c>
      <c r="O255" s="29">
        <v>0</v>
      </c>
      <c r="P255" s="29">
        <v>128000</v>
      </c>
      <c r="Q255" s="29">
        <v>0</v>
      </c>
      <c r="R255" s="30">
        <v>168000</v>
      </c>
      <c r="S255" s="31">
        <v>672</v>
      </c>
      <c r="T255" s="32">
        <v>12.2</v>
      </c>
      <c r="U255" s="30">
        <v>250</v>
      </c>
      <c r="V255" s="29">
        <v>13778</v>
      </c>
      <c r="W255" s="33">
        <v>55.1</v>
      </c>
      <c r="X255" s="34">
        <f t="shared" si="11"/>
        <v>150</v>
      </c>
      <c r="Y255" s="29">
        <v>16000</v>
      </c>
      <c r="Z255" s="29">
        <v>90000</v>
      </c>
      <c r="AA255" s="29">
        <v>68000</v>
      </c>
      <c r="AB255" s="29">
        <v>22000</v>
      </c>
      <c r="AC255" s="26" t="s">
        <v>37</v>
      </c>
    </row>
    <row r="256" spans="1:29">
      <c r="A256" s="13" t="str">
        <f t="shared" si="9"/>
        <v>FCST</v>
      </c>
      <c r="B256" s="14" t="s">
        <v>41</v>
      </c>
      <c r="C256" s="15" t="s">
        <v>42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0</v>
      </c>
      <c r="S256" s="20" t="s">
        <v>35</v>
      </c>
      <c r="T256" s="21">
        <v>0</v>
      </c>
      <c r="U256" s="19">
        <v>0</v>
      </c>
      <c r="V256" s="17">
        <v>589</v>
      </c>
      <c r="W256" s="22" t="s">
        <v>43</v>
      </c>
      <c r="X256" s="23" t="str">
        <f t="shared" si="11"/>
        <v>F</v>
      </c>
      <c r="Y256" s="17">
        <v>150</v>
      </c>
      <c r="Z256" s="17">
        <v>300</v>
      </c>
      <c r="AA256" s="17">
        <v>25000</v>
      </c>
      <c r="AB256" s="17">
        <v>14550</v>
      </c>
      <c r="AC256" s="15" t="s">
        <v>37</v>
      </c>
    </row>
    <row r="257" spans="1:29">
      <c r="A257" s="13" t="str">
        <f t="shared" si="9"/>
        <v>ZeroZero</v>
      </c>
      <c r="B257" s="14" t="s">
        <v>41</v>
      </c>
      <c r="C257" s="15" t="s">
        <v>42</v>
      </c>
      <c r="D257" s="16">
        <f>IFERROR(VLOOKUP(B257,#REF!,3,FALSE),0)</f>
        <v>0</v>
      </c>
      <c r="E257" s="18" t="str">
        <f t="shared" si="10"/>
        <v>前八週無拉料</v>
      </c>
      <c r="F257" s="16" t="str">
        <f>IFERROR(VLOOKUP(B257,#REF!,6,FALSE),"")</f>
        <v/>
      </c>
      <c r="G257" s="17">
        <v>84000</v>
      </c>
      <c r="H257" s="17">
        <v>56000</v>
      </c>
      <c r="I257" s="17" t="str">
        <f>IFERROR(VLOOKUP(B257,#REF!,9,FALSE),"")</f>
        <v/>
      </c>
      <c r="J257" s="17">
        <v>6000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6000</v>
      </c>
      <c r="Q257" s="17">
        <v>0</v>
      </c>
      <c r="R257" s="19">
        <v>90000</v>
      </c>
      <c r="S257" s="20" t="s">
        <v>35</v>
      </c>
      <c r="T257" s="21" t="s">
        <v>35</v>
      </c>
      <c r="U257" s="19">
        <v>0</v>
      </c>
      <c r="V257" s="17" t="s">
        <v>35</v>
      </c>
      <c r="W257" s="22" t="s">
        <v>36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>
      <c r="A258" s="13" t="str">
        <f t="shared" si="9"/>
        <v>Normal</v>
      </c>
      <c r="B258" s="14" t="s">
        <v>218</v>
      </c>
      <c r="C258" s="15" t="s">
        <v>42</v>
      </c>
      <c r="D258" s="16">
        <f>IFERROR(VLOOKUP(B258,#REF!,3,FALSE),0)</f>
        <v>0</v>
      </c>
      <c r="E258" s="18">
        <f t="shared" si="10"/>
        <v>18</v>
      </c>
      <c r="F258" s="16" t="str">
        <f>IFERROR(VLOOKUP(B258,#REF!,6,FALSE),"")</f>
        <v/>
      </c>
      <c r="G258" s="17">
        <v>4000</v>
      </c>
      <c r="H258" s="17">
        <v>4000</v>
      </c>
      <c r="I258" s="17" t="str">
        <f>IFERROR(VLOOKUP(B258,#REF!,9,FALSE),"")</f>
        <v/>
      </c>
      <c r="J258" s="17">
        <v>108000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108000</v>
      </c>
      <c r="Q258" s="17">
        <v>0</v>
      </c>
      <c r="R258" s="19">
        <v>112000</v>
      </c>
      <c r="S258" s="20">
        <v>18.7</v>
      </c>
      <c r="T258" s="21">
        <v>3.6</v>
      </c>
      <c r="U258" s="19">
        <v>6000</v>
      </c>
      <c r="V258" s="17">
        <v>31112</v>
      </c>
      <c r="W258" s="22">
        <v>5.2</v>
      </c>
      <c r="X258" s="23">
        <f t="shared" si="11"/>
        <v>150</v>
      </c>
      <c r="Y258" s="17">
        <v>160000</v>
      </c>
      <c r="Z258" s="17">
        <v>120000</v>
      </c>
      <c r="AA258" s="17">
        <v>0</v>
      </c>
      <c r="AB258" s="17">
        <v>0</v>
      </c>
      <c r="AC258" s="15" t="s">
        <v>37</v>
      </c>
    </row>
    <row r="259" spans="1:29">
      <c r="A259" s="13" t="str">
        <f t="shared" si="9"/>
        <v>ZeroZero</v>
      </c>
      <c r="B259" s="14" t="s">
        <v>219</v>
      </c>
      <c r="C259" s="15" t="s">
        <v>42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2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</v>
      </c>
      <c r="Q259" s="17">
        <v>0</v>
      </c>
      <c r="R259" s="19">
        <v>2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Normal</v>
      </c>
      <c r="B260" s="14" t="s">
        <v>220</v>
      </c>
      <c r="C260" s="15" t="s">
        <v>42</v>
      </c>
      <c r="D260" s="16">
        <f>IFERROR(VLOOKUP(B260,#REF!,3,FALSE),0)</f>
        <v>0</v>
      </c>
      <c r="E260" s="18">
        <f t="shared" ref="E260:E323" si="13">IF(U260=0,"前八週無拉料",ROUND(J260/U260,1))</f>
        <v>8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66000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66000</v>
      </c>
      <c r="Q260" s="17">
        <v>0</v>
      </c>
      <c r="R260" s="19">
        <v>66000</v>
      </c>
      <c r="S260" s="20">
        <v>8</v>
      </c>
      <c r="T260" s="21" t="s">
        <v>35</v>
      </c>
      <c r="U260" s="19">
        <v>8250</v>
      </c>
      <c r="V260" s="17" t="s">
        <v>35</v>
      </c>
      <c r="W260" s="22" t="s">
        <v>36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37</v>
      </c>
    </row>
    <row r="261" spans="1:29">
      <c r="A261" s="13" t="str">
        <f t="shared" si="12"/>
        <v>FCST</v>
      </c>
      <c r="B261" s="14" t="s">
        <v>221</v>
      </c>
      <c r="C261" s="15" t="s">
        <v>222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>
        <v>0</v>
      </c>
      <c r="U261" s="19">
        <v>0</v>
      </c>
      <c r="V261" s="17">
        <v>112</v>
      </c>
      <c r="W261" s="22" t="s">
        <v>43</v>
      </c>
      <c r="X261" s="23" t="str">
        <f t="shared" si="14"/>
        <v>F</v>
      </c>
      <c r="Y261" s="17">
        <v>1008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12"/>
        <v>FCST</v>
      </c>
      <c r="B262" s="14" t="s">
        <v>223</v>
      </c>
      <c r="C262" s="15" t="s">
        <v>222</v>
      </c>
      <c r="D262" s="16">
        <f>IFERROR(VLOOKUP(B262,#REF!,3,FALSE),0)</f>
        <v>0</v>
      </c>
      <c r="E262" s="18" t="str">
        <f t="shared" si="13"/>
        <v>前八週無拉料</v>
      </c>
      <c r="F262" s="16" t="str">
        <f>IFERROR(VLOOKUP(B262,#REF!,6,FALSE),"")</f>
        <v/>
      </c>
      <c r="G262" s="17">
        <v>2680</v>
      </c>
      <c r="H262" s="17">
        <v>2680</v>
      </c>
      <c r="I262" s="17" t="str">
        <f>IFERROR(VLOOKUP(B262,#REF!,9,FALSE),"")</f>
        <v/>
      </c>
      <c r="J262" s="17">
        <v>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0</v>
      </c>
      <c r="Q262" s="17">
        <v>0</v>
      </c>
      <c r="R262" s="19">
        <v>2680</v>
      </c>
      <c r="S262" s="20" t="s">
        <v>35</v>
      </c>
      <c r="T262" s="21">
        <v>4.3</v>
      </c>
      <c r="U262" s="19">
        <v>0</v>
      </c>
      <c r="V262" s="17">
        <v>620</v>
      </c>
      <c r="W262" s="22" t="s">
        <v>43</v>
      </c>
      <c r="X262" s="23" t="str">
        <f t="shared" si="14"/>
        <v>F</v>
      </c>
      <c r="Y262" s="17">
        <v>5584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12"/>
        <v>FCST</v>
      </c>
      <c r="B263" s="14" t="s">
        <v>224</v>
      </c>
      <c r="C263" s="15" t="s">
        <v>222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 t="s">
        <v>35</v>
      </c>
      <c r="T263" s="21">
        <v>0</v>
      </c>
      <c r="U263" s="19">
        <v>0</v>
      </c>
      <c r="V263" s="17">
        <v>620</v>
      </c>
      <c r="W263" s="22" t="s">
        <v>43</v>
      </c>
      <c r="X263" s="23" t="str">
        <f t="shared" si="14"/>
        <v>F</v>
      </c>
      <c r="Y263" s="17">
        <v>5584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13" t="str">
        <f t="shared" si="12"/>
        <v>ZeroZero</v>
      </c>
      <c r="B264" s="14" t="s">
        <v>225</v>
      </c>
      <c r="C264" s="15" t="s">
        <v>222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2680</v>
      </c>
      <c r="H264" s="17">
        <v>2680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2680</v>
      </c>
      <c r="S264" s="20" t="s">
        <v>35</v>
      </c>
      <c r="T264" s="21" t="s">
        <v>35</v>
      </c>
      <c r="U264" s="19">
        <v>0</v>
      </c>
      <c r="V264" s="17" t="s">
        <v>35</v>
      </c>
      <c r="W264" s="22" t="s">
        <v>36</v>
      </c>
      <c r="X264" s="23" t="str">
        <f t="shared" si="14"/>
        <v>E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>
      <c r="A265" s="13" t="str">
        <f t="shared" si="12"/>
        <v>ZeroZero</v>
      </c>
      <c r="B265" s="14" t="s">
        <v>226</v>
      </c>
      <c r="C265" s="15" t="s">
        <v>222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32000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32000</v>
      </c>
      <c r="Q265" s="17">
        <v>0</v>
      </c>
      <c r="R265" s="19">
        <v>32000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36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13" t="str">
        <f t="shared" si="12"/>
        <v>Normal</v>
      </c>
      <c r="B266" s="14" t="s">
        <v>227</v>
      </c>
      <c r="C266" s="15" t="s">
        <v>222</v>
      </c>
      <c r="D266" s="16">
        <f>IFERROR(VLOOKUP(B266,#REF!,3,FALSE),0)</f>
        <v>0</v>
      </c>
      <c r="E266" s="18">
        <f t="shared" si="13"/>
        <v>5.7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15000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15000</v>
      </c>
      <c r="Q266" s="17">
        <v>0</v>
      </c>
      <c r="R266" s="19">
        <v>15000</v>
      </c>
      <c r="S266" s="20">
        <v>5.7</v>
      </c>
      <c r="T266" s="21" t="s">
        <v>35</v>
      </c>
      <c r="U266" s="19">
        <v>2625</v>
      </c>
      <c r="V266" s="17" t="s">
        <v>35</v>
      </c>
      <c r="W266" s="22" t="s">
        <v>36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37</v>
      </c>
    </row>
    <row r="267" spans="1:29">
      <c r="A267" s="13" t="str">
        <f t="shared" si="12"/>
        <v>Normal</v>
      </c>
      <c r="B267" s="14" t="s">
        <v>228</v>
      </c>
      <c r="C267" s="15" t="s">
        <v>222</v>
      </c>
      <c r="D267" s="16">
        <f>IFERROR(VLOOKUP(B267,#REF!,3,FALSE),0)</f>
        <v>0</v>
      </c>
      <c r="E267" s="18">
        <f t="shared" si="13"/>
        <v>10.4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222000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222000</v>
      </c>
      <c r="Q267" s="17">
        <v>0</v>
      </c>
      <c r="R267" s="19">
        <v>222000</v>
      </c>
      <c r="S267" s="20">
        <v>10.4</v>
      </c>
      <c r="T267" s="21">
        <v>666.7</v>
      </c>
      <c r="U267" s="19">
        <v>21375</v>
      </c>
      <c r="V267" s="17">
        <v>333</v>
      </c>
      <c r="W267" s="22">
        <v>0</v>
      </c>
      <c r="X267" s="23">
        <f t="shared" si="14"/>
        <v>50</v>
      </c>
      <c r="Y267" s="17">
        <v>3000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>
      <c r="A268" s="13" t="str">
        <f t="shared" si="12"/>
        <v>ZeroZero</v>
      </c>
      <c r="B268" s="14" t="s">
        <v>229</v>
      </c>
      <c r="C268" s="15" t="s">
        <v>222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2000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2000</v>
      </c>
      <c r="Q268" s="17">
        <v>0</v>
      </c>
      <c r="R268" s="19">
        <v>2000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36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13" t="str">
        <f t="shared" si="12"/>
        <v>Normal</v>
      </c>
      <c r="B269" s="14" t="s">
        <v>230</v>
      </c>
      <c r="C269" s="15" t="s">
        <v>222</v>
      </c>
      <c r="D269" s="16">
        <f>IFERROR(VLOOKUP(B269,#REF!,3,FALSE),0)</f>
        <v>0</v>
      </c>
      <c r="E269" s="18">
        <f t="shared" si="13"/>
        <v>0</v>
      </c>
      <c r="F269" s="16" t="str">
        <f>IFERROR(VLOOKUP(B269,#REF!,6,FALSE),"")</f>
        <v/>
      </c>
      <c r="G269" s="17">
        <v>155000</v>
      </c>
      <c r="H269" s="17">
        <v>155000</v>
      </c>
      <c r="I269" s="17" t="str">
        <f>IFERROR(VLOOKUP(B269,#REF!,9,FALSE),"")</f>
        <v/>
      </c>
      <c r="J269" s="17">
        <v>500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500</v>
      </c>
      <c r="Q269" s="17">
        <v>0</v>
      </c>
      <c r="R269" s="19">
        <v>155500</v>
      </c>
      <c r="S269" s="20">
        <v>13.4</v>
      </c>
      <c r="T269" s="21" t="s">
        <v>35</v>
      </c>
      <c r="U269" s="19">
        <v>11563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ZeroZero</v>
      </c>
      <c r="B270" s="14" t="s">
        <v>233</v>
      </c>
      <c r="C270" s="15" t="s">
        <v>222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1000000</v>
      </c>
      <c r="H270" s="17">
        <v>0</v>
      </c>
      <c r="I270" s="17" t="str">
        <f>IFERROR(VLOOKUP(B270,#REF!,9,FALSE),"")</f>
        <v/>
      </c>
      <c r="J270" s="17">
        <v>1787000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1787000</v>
      </c>
      <c r="Q270" s="17">
        <v>0</v>
      </c>
      <c r="R270" s="19">
        <v>2787000</v>
      </c>
      <c r="S270" s="20" t="s">
        <v>35</v>
      </c>
      <c r="T270" s="21" t="s">
        <v>35</v>
      </c>
      <c r="U270" s="19">
        <v>0</v>
      </c>
      <c r="V270" s="17" t="s">
        <v>35</v>
      </c>
      <c r="W270" s="22" t="s">
        <v>36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>
      <c r="A271" s="13" t="str">
        <f t="shared" si="12"/>
        <v>ZeroZero</v>
      </c>
      <c r="B271" s="14" t="s">
        <v>234</v>
      </c>
      <c r="C271" s="15" t="s">
        <v>222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8000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8000</v>
      </c>
      <c r="Q271" s="17">
        <v>0</v>
      </c>
      <c r="R271" s="19">
        <v>8000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13" t="str">
        <f t="shared" si="12"/>
        <v>ZeroZero</v>
      </c>
      <c r="B272" s="14" t="s">
        <v>237</v>
      </c>
      <c r="C272" s="15" t="s">
        <v>222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20000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20000</v>
      </c>
      <c r="Q272" s="17">
        <v>0</v>
      </c>
      <c r="R272" s="19">
        <v>20000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36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>
      <c r="A273" s="13" t="str">
        <f t="shared" si="12"/>
        <v>ZeroZero</v>
      </c>
      <c r="B273" s="14" t="s">
        <v>496</v>
      </c>
      <c r="C273" s="15" t="s">
        <v>222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99000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99000</v>
      </c>
      <c r="Q273" s="17">
        <v>0</v>
      </c>
      <c r="R273" s="19">
        <v>99000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>
      <c r="A274" s="13" t="str">
        <f t="shared" si="12"/>
        <v>ZeroZero</v>
      </c>
      <c r="B274" s="14" t="s">
        <v>497</v>
      </c>
      <c r="C274" s="15" t="s">
        <v>222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52500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52500</v>
      </c>
      <c r="Q274" s="17">
        <v>0</v>
      </c>
      <c r="R274" s="19">
        <v>52500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13" t="str">
        <f t="shared" si="12"/>
        <v>Normal</v>
      </c>
      <c r="B275" s="14" t="s">
        <v>498</v>
      </c>
      <c r="C275" s="15" t="s">
        <v>222</v>
      </c>
      <c r="D275" s="16">
        <f>IFERROR(VLOOKUP(B275,#REF!,3,FALSE),0)</f>
        <v>0</v>
      </c>
      <c r="E275" s="18">
        <f t="shared" si="13"/>
        <v>0</v>
      </c>
      <c r="F275" s="16" t="str">
        <f>IFERROR(VLOOKUP(B275,#REF!,6,FALSE),"")</f>
        <v/>
      </c>
      <c r="G275" s="17">
        <v>24000</v>
      </c>
      <c r="H275" s="17">
        <v>24000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24000</v>
      </c>
      <c r="S275" s="20">
        <v>21.3</v>
      </c>
      <c r="T275" s="21">
        <v>16</v>
      </c>
      <c r="U275" s="19">
        <v>1125</v>
      </c>
      <c r="V275" s="17">
        <v>1500</v>
      </c>
      <c r="W275" s="22">
        <v>1.3</v>
      </c>
      <c r="X275" s="23">
        <f t="shared" si="14"/>
        <v>100</v>
      </c>
      <c r="Y275" s="17">
        <v>13500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OverStock</v>
      </c>
      <c r="B276" s="14" t="s">
        <v>499</v>
      </c>
      <c r="C276" s="15" t="s">
        <v>222</v>
      </c>
      <c r="D276" s="16">
        <f>IFERROR(VLOOKUP(B276,#REF!,3,FALSE),0)</f>
        <v>0</v>
      </c>
      <c r="E276" s="18">
        <f t="shared" si="13"/>
        <v>37.200000000000003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7000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7000</v>
      </c>
      <c r="Q276" s="17">
        <v>0</v>
      </c>
      <c r="R276" s="19">
        <v>7000</v>
      </c>
      <c r="S276" s="20">
        <v>37.200000000000003</v>
      </c>
      <c r="T276" s="21" t="s">
        <v>35</v>
      </c>
      <c r="U276" s="19">
        <v>188</v>
      </c>
      <c r="V276" s="17" t="s">
        <v>35</v>
      </c>
      <c r="W276" s="22" t="s">
        <v>36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13" t="str">
        <f t="shared" si="12"/>
        <v>OverStock</v>
      </c>
      <c r="B277" s="14" t="s">
        <v>500</v>
      </c>
      <c r="C277" s="15" t="s">
        <v>222</v>
      </c>
      <c r="D277" s="16">
        <f>IFERROR(VLOOKUP(B277,#REF!,3,FALSE),0)</f>
        <v>0</v>
      </c>
      <c r="E277" s="18">
        <f t="shared" si="13"/>
        <v>10.6</v>
      </c>
      <c r="F277" s="16" t="str">
        <f>IFERROR(VLOOKUP(B277,#REF!,6,FALSE),"")</f>
        <v/>
      </c>
      <c r="G277" s="17">
        <v>3000</v>
      </c>
      <c r="H277" s="17">
        <v>3000</v>
      </c>
      <c r="I277" s="17" t="str">
        <f>IFERROR(VLOOKUP(B277,#REF!,9,FALSE),"")</f>
        <v/>
      </c>
      <c r="J277" s="17">
        <v>2000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2000</v>
      </c>
      <c r="Q277" s="17">
        <v>0</v>
      </c>
      <c r="R277" s="19">
        <v>5000</v>
      </c>
      <c r="S277" s="20">
        <v>26.6</v>
      </c>
      <c r="T277" s="21">
        <v>15</v>
      </c>
      <c r="U277" s="19">
        <v>188</v>
      </c>
      <c r="V277" s="17">
        <v>333</v>
      </c>
      <c r="W277" s="22">
        <v>1.8</v>
      </c>
      <c r="X277" s="23">
        <f t="shared" si="14"/>
        <v>100</v>
      </c>
      <c r="Y277" s="17">
        <v>3000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13" t="str">
        <f t="shared" si="12"/>
        <v>Normal</v>
      </c>
      <c r="B278" s="14" t="s">
        <v>501</v>
      </c>
      <c r="C278" s="15" t="s">
        <v>222</v>
      </c>
      <c r="D278" s="16">
        <f>IFERROR(VLOOKUP(B278,#REF!,3,FALSE),0)</f>
        <v>0</v>
      </c>
      <c r="E278" s="18">
        <f t="shared" si="13"/>
        <v>5.8</v>
      </c>
      <c r="F278" s="16" t="str">
        <f>IFERROR(VLOOKUP(B278,#REF!,6,FALSE),"")</f>
        <v/>
      </c>
      <c r="G278" s="17">
        <v>123000</v>
      </c>
      <c r="H278" s="17">
        <v>123000</v>
      </c>
      <c r="I278" s="17" t="str">
        <f>IFERROR(VLOOKUP(B278,#REF!,9,FALSE),"")</f>
        <v/>
      </c>
      <c r="J278" s="17">
        <v>68000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68000</v>
      </c>
      <c r="Q278" s="17">
        <v>0</v>
      </c>
      <c r="R278" s="19">
        <v>191000</v>
      </c>
      <c r="S278" s="20">
        <v>16.3</v>
      </c>
      <c r="T278" s="21" t="s">
        <v>35</v>
      </c>
      <c r="U278" s="19">
        <v>11750</v>
      </c>
      <c r="V278" s="17" t="s">
        <v>35</v>
      </c>
      <c r="W278" s="22" t="s">
        <v>36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13" t="str">
        <f t="shared" si="12"/>
        <v>Normal</v>
      </c>
      <c r="B279" s="14" t="s">
        <v>502</v>
      </c>
      <c r="C279" s="15" t="s">
        <v>222</v>
      </c>
      <c r="D279" s="16">
        <f>IFERROR(VLOOKUP(B279,#REF!,3,FALSE),0)</f>
        <v>0</v>
      </c>
      <c r="E279" s="18">
        <f t="shared" si="13"/>
        <v>11.4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142690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142690</v>
      </c>
      <c r="Q279" s="17">
        <v>0</v>
      </c>
      <c r="R279" s="19">
        <v>142690</v>
      </c>
      <c r="S279" s="20">
        <v>11.4</v>
      </c>
      <c r="T279" s="21" t="s">
        <v>35</v>
      </c>
      <c r="U279" s="19">
        <v>12500</v>
      </c>
      <c r="V279" s="17" t="s">
        <v>35</v>
      </c>
      <c r="W279" s="22" t="s">
        <v>36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>
      <c r="A280" s="13" t="str">
        <f t="shared" si="12"/>
        <v>Normal</v>
      </c>
      <c r="B280" s="14" t="s">
        <v>503</v>
      </c>
      <c r="C280" s="15" t="s">
        <v>222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90000</v>
      </c>
      <c r="H280" s="17">
        <v>90000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90000</v>
      </c>
      <c r="S280" s="20">
        <v>12.4</v>
      </c>
      <c r="T280" s="21">
        <v>11.6</v>
      </c>
      <c r="U280" s="19">
        <v>7250</v>
      </c>
      <c r="V280" s="17">
        <v>7778</v>
      </c>
      <c r="W280" s="22">
        <v>1.1000000000000001</v>
      </c>
      <c r="X280" s="23">
        <f t="shared" si="14"/>
        <v>100</v>
      </c>
      <c r="Y280" s="17">
        <v>70000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Normal</v>
      </c>
      <c r="B281" s="14" t="s">
        <v>505</v>
      </c>
      <c r="C281" s="15" t="s">
        <v>222</v>
      </c>
      <c r="D281" s="16">
        <f>IFERROR(VLOOKUP(B281,#REF!,3,FALSE),0)</f>
        <v>0</v>
      </c>
      <c r="E281" s="18">
        <f t="shared" si="13"/>
        <v>11.1</v>
      </c>
      <c r="F281" s="16" t="str">
        <f>IFERROR(VLOOKUP(B281,#REF!,6,FALSE),"")</f>
        <v/>
      </c>
      <c r="G281" s="17">
        <v>31110</v>
      </c>
      <c r="H281" s="17">
        <v>31110</v>
      </c>
      <c r="I281" s="17" t="str">
        <f>IFERROR(VLOOKUP(B281,#REF!,9,FALSE),"")</f>
        <v/>
      </c>
      <c r="J281" s="17">
        <v>50704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50704</v>
      </c>
      <c r="Q281" s="17">
        <v>0</v>
      </c>
      <c r="R281" s="19">
        <v>81814</v>
      </c>
      <c r="S281" s="20">
        <v>17.899999999999999</v>
      </c>
      <c r="T281" s="21" t="s">
        <v>35</v>
      </c>
      <c r="U281" s="19">
        <v>4575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ZeroZero</v>
      </c>
      <c r="B282" s="14" t="s">
        <v>506</v>
      </c>
      <c r="C282" s="15" t="s">
        <v>222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9000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9000</v>
      </c>
      <c r="Q282" s="17">
        <v>0</v>
      </c>
      <c r="R282" s="19">
        <v>9000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>
      <c r="A283" s="13" t="str">
        <f t="shared" si="12"/>
        <v>Normal</v>
      </c>
      <c r="B283" s="14" t="s">
        <v>44</v>
      </c>
      <c r="C283" s="15" t="s">
        <v>45</v>
      </c>
      <c r="D283" s="16">
        <f>IFERROR(VLOOKUP(B283,#REF!,3,FALSE),0)</f>
        <v>0</v>
      </c>
      <c r="E283" s="18">
        <f t="shared" si="13"/>
        <v>0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>
        <v>0</v>
      </c>
      <c r="T283" s="21">
        <v>0</v>
      </c>
      <c r="U283" s="19">
        <v>3150</v>
      </c>
      <c r="V283" s="17">
        <v>5564</v>
      </c>
      <c r="W283" s="22">
        <v>1.8</v>
      </c>
      <c r="X283" s="23">
        <f t="shared" si="14"/>
        <v>100</v>
      </c>
      <c r="Y283" s="17">
        <v>20280</v>
      </c>
      <c r="Z283" s="17">
        <v>29800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Normal</v>
      </c>
      <c r="B284" s="14" t="s">
        <v>46</v>
      </c>
      <c r="C284" s="15" t="s">
        <v>45</v>
      </c>
      <c r="D284" s="16">
        <f>IFERROR(VLOOKUP(B284,#REF!,3,FALSE),0)</f>
        <v>0</v>
      </c>
      <c r="E284" s="18">
        <f t="shared" si="13"/>
        <v>0</v>
      </c>
      <c r="F284" s="16" t="str">
        <f>IFERROR(VLOOKUP(B284,#REF!,6,FALSE),"")</f>
        <v/>
      </c>
      <c r="G284" s="17">
        <v>19800</v>
      </c>
      <c r="H284" s="17">
        <v>19800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19800</v>
      </c>
      <c r="S284" s="20">
        <v>14.7</v>
      </c>
      <c r="T284" s="21">
        <v>3.8</v>
      </c>
      <c r="U284" s="19">
        <v>1350</v>
      </c>
      <c r="V284" s="17">
        <v>5200</v>
      </c>
      <c r="W284" s="22">
        <v>3.9</v>
      </c>
      <c r="X284" s="23">
        <f t="shared" si="14"/>
        <v>150</v>
      </c>
      <c r="Y284" s="17">
        <v>17100</v>
      </c>
      <c r="Z284" s="17">
        <v>17100</v>
      </c>
      <c r="AA284" s="17">
        <v>12600</v>
      </c>
      <c r="AB284" s="17">
        <v>3600</v>
      </c>
      <c r="AC284" s="15" t="s">
        <v>37</v>
      </c>
    </row>
    <row r="285" spans="1:29">
      <c r="A285" s="13" t="str">
        <f t="shared" si="12"/>
        <v>Normal</v>
      </c>
      <c r="B285" s="14" t="s">
        <v>47</v>
      </c>
      <c r="C285" s="15" t="s">
        <v>45</v>
      </c>
      <c r="D285" s="16">
        <f>IFERROR(VLOOKUP(B285,#REF!,3,FALSE),0)</f>
        <v>0</v>
      </c>
      <c r="E285" s="18">
        <f t="shared" si="13"/>
        <v>0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>
        <v>0</v>
      </c>
      <c r="T285" s="21" t="s">
        <v>35</v>
      </c>
      <c r="U285" s="19">
        <v>3800</v>
      </c>
      <c r="V285" s="17" t="s">
        <v>35</v>
      </c>
      <c r="W285" s="22" t="s">
        <v>36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13" t="str">
        <f t="shared" si="12"/>
        <v>Normal</v>
      </c>
      <c r="B286" s="14" t="s">
        <v>48</v>
      </c>
      <c r="C286" s="15" t="s">
        <v>45</v>
      </c>
      <c r="D286" s="16">
        <f>IFERROR(VLOOKUP(B286,#REF!,3,FALSE),0)</f>
        <v>0</v>
      </c>
      <c r="E286" s="18">
        <f t="shared" si="13"/>
        <v>0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>
        <v>0</v>
      </c>
      <c r="T286" s="21" t="s">
        <v>35</v>
      </c>
      <c r="U286" s="19">
        <v>380</v>
      </c>
      <c r="V286" s="17" t="s">
        <v>35</v>
      </c>
      <c r="W286" s="22" t="s">
        <v>36</v>
      </c>
      <c r="X286" s="23" t="str">
        <f t="shared" si="14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13" t="str">
        <f t="shared" si="12"/>
        <v>FCST</v>
      </c>
      <c r="B287" s="14" t="s">
        <v>49</v>
      </c>
      <c r="C287" s="15" t="s">
        <v>45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>
        <v>0</v>
      </c>
      <c r="U287" s="19">
        <v>0</v>
      </c>
      <c r="V287" s="17">
        <v>511</v>
      </c>
      <c r="W287" s="22" t="s">
        <v>43</v>
      </c>
      <c r="X287" s="23" t="str">
        <f t="shared" si="14"/>
        <v>F</v>
      </c>
      <c r="Y287" s="17">
        <v>1700</v>
      </c>
      <c r="Z287" s="17">
        <v>1700</v>
      </c>
      <c r="AA287" s="17">
        <v>1200</v>
      </c>
      <c r="AB287" s="17">
        <v>200</v>
      </c>
      <c r="AC287" s="15" t="s">
        <v>37</v>
      </c>
    </row>
    <row r="288" spans="1:29">
      <c r="A288" s="13" t="str">
        <f t="shared" si="12"/>
        <v>Normal</v>
      </c>
      <c r="B288" s="14" t="s">
        <v>50</v>
      </c>
      <c r="C288" s="15" t="s">
        <v>45</v>
      </c>
      <c r="D288" s="16">
        <f>IFERROR(VLOOKUP(B288,#REF!,3,FALSE),0)</f>
        <v>0</v>
      </c>
      <c r="E288" s="18">
        <f t="shared" si="13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>
        <v>0</v>
      </c>
      <c r="T288" s="21" t="s">
        <v>35</v>
      </c>
      <c r="U288" s="19">
        <v>1250</v>
      </c>
      <c r="V288" s="17" t="s">
        <v>35</v>
      </c>
      <c r="W288" s="22" t="s">
        <v>36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13" t="str">
        <f t="shared" si="12"/>
        <v>Normal</v>
      </c>
      <c r="B289" s="14" t="s">
        <v>51</v>
      </c>
      <c r="C289" s="15" t="s">
        <v>45</v>
      </c>
      <c r="D289" s="16">
        <f>IFERROR(VLOOKUP(B289,#REF!,3,FALSE),0)</f>
        <v>0</v>
      </c>
      <c r="E289" s="18">
        <f t="shared" si="13"/>
        <v>0</v>
      </c>
      <c r="F289" s="16" t="str">
        <f>IFERROR(VLOOKUP(B289,#REF!,6,FALSE),"")</f>
        <v/>
      </c>
      <c r="G289" s="17">
        <v>4560</v>
      </c>
      <c r="H289" s="17">
        <v>4560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4560</v>
      </c>
      <c r="S289" s="20">
        <v>12</v>
      </c>
      <c r="T289" s="21">
        <v>3.2</v>
      </c>
      <c r="U289" s="19">
        <v>380</v>
      </c>
      <c r="V289" s="17">
        <v>1438</v>
      </c>
      <c r="W289" s="22">
        <v>3.8</v>
      </c>
      <c r="X289" s="23">
        <f t="shared" si="14"/>
        <v>150</v>
      </c>
      <c r="Y289" s="17">
        <v>5490</v>
      </c>
      <c r="Z289" s="17">
        <v>7450</v>
      </c>
      <c r="AA289" s="17">
        <v>0</v>
      </c>
      <c r="AB289" s="17">
        <v>0</v>
      </c>
      <c r="AC289" s="15" t="s">
        <v>37</v>
      </c>
    </row>
    <row r="290" spans="1:29">
      <c r="A290" s="13" t="str">
        <f t="shared" si="12"/>
        <v>ZeroZero</v>
      </c>
      <c r="B290" s="14" t="s">
        <v>52</v>
      </c>
      <c r="C290" s="15" t="s">
        <v>45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5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5</v>
      </c>
      <c r="Q290" s="17">
        <v>0</v>
      </c>
      <c r="R290" s="19">
        <v>5</v>
      </c>
      <c r="S290" s="20" t="s">
        <v>35</v>
      </c>
      <c r="T290" s="21" t="s">
        <v>35</v>
      </c>
      <c r="U290" s="19">
        <v>0</v>
      </c>
      <c r="V290" s="17" t="s">
        <v>35</v>
      </c>
      <c r="W290" s="22" t="s">
        <v>36</v>
      </c>
      <c r="X290" s="23" t="str">
        <f t="shared" si="14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37</v>
      </c>
    </row>
    <row r="291" spans="1:29">
      <c r="A291" s="13" t="str">
        <f t="shared" si="12"/>
        <v>OverStock</v>
      </c>
      <c r="B291" s="14" t="s">
        <v>54</v>
      </c>
      <c r="C291" s="15" t="s">
        <v>45</v>
      </c>
      <c r="D291" s="16">
        <f>IFERROR(VLOOKUP(B291,#REF!,3,FALSE),0)</f>
        <v>0</v>
      </c>
      <c r="E291" s="18">
        <f t="shared" si="13"/>
        <v>0</v>
      </c>
      <c r="F291" s="16" t="str">
        <f>IFERROR(VLOOKUP(B291,#REF!,6,FALSE),"")</f>
        <v/>
      </c>
      <c r="G291" s="17">
        <v>26000</v>
      </c>
      <c r="H291" s="17">
        <v>13000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26000</v>
      </c>
      <c r="S291" s="20">
        <v>2000</v>
      </c>
      <c r="T291" s="21" t="s">
        <v>35</v>
      </c>
      <c r="U291" s="19">
        <v>13</v>
      </c>
      <c r="V291" s="17" t="s">
        <v>35</v>
      </c>
      <c r="W291" s="22" t="s">
        <v>36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13" t="str">
        <f t="shared" si="12"/>
        <v>FCST</v>
      </c>
      <c r="B292" s="14" t="s">
        <v>55</v>
      </c>
      <c r="C292" s="15" t="s">
        <v>45</v>
      </c>
      <c r="D292" s="16">
        <f>IFERROR(VLOOKUP(B292,#REF!,3,FALSE),0)</f>
        <v>0</v>
      </c>
      <c r="E292" s="18" t="str">
        <f t="shared" si="13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 t="s">
        <v>35</v>
      </c>
      <c r="T292" s="21">
        <v>0</v>
      </c>
      <c r="U292" s="19">
        <v>0</v>
      </c>
      <c r="V292" s="17">
        <v>30</v>
      </c>
      <c r="W292" s="22" t="s">
        <v>43</v>
      </c>
      <c r="X292" s="23" t="str">
        <f t="shared" si="14"/>
        <v>F</v>
      </c>
      <c r="Y292" s="17">
        <v>272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Normal</v>
      </c>
      <c r="B293" s="14" t="s">
        <v>56</v>
      </c>
      <c r="C293" s="15" t="s">
        <v>45</v>
      </c>
      <c r="D293" s="16">
        <f>IFERROR(VLOOKUP(B293,#REF!,3,FALSE),0)</f>
        <v>0</v>
      </c>
      <c r="E293" s="18">
        <f t="shared" si="13"/>
        <v>0</v>
      </c>
      <c r="F293" s="16" t="str">
        <f>IFERROR(VLOOKUP(B293,#REF!,6,FALSE),"")</f>
        <v/>
      </c>
      <c r="G293" s="17">
        <v>3304</v>
      </c>
      <c r="H293" s="17">
        <v>3304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3304</v>
      </c>
      <c r="S293" s="20">
        <v>3</v>
      </c>
      <c r="T293" s="21">
        <v>2.2000000000000002</v>
      </c>
      <c r="U293" s="19">
        <v>1102</v>
      </c>
      <c r="V293" s="17">
        <v>1508</v>
      </c>
      <c r="W293" s="22">
        <v>1.4</v>
      </c>
      <c r="X293" s="23">
        <f t="shared" si="14"/>
        <v>100</v>
      </c>
      <c r="Y293" s="17">
        <v>8572</v>
      </c>
      <c r="Z293" s="17">
        <v>3350</v>
      </c>
      <c r="AA293" s="17">
        <v>1650</v>
      </c>
      <c r="AB293" s="17">
        <v>0</v>
      </c>
      <c r="AC293" s="15" t="s">
        <v>37</v>
      </c>
    </row>
    <row r="294" spans="1:29">
      <c r="A294" s="13" t="str">
        <f t="shared" si="12"/>
        <v>FCST</v>
      </c>
      <c r="B294" s="14" t="s">
        <v>200</v>
      </c>
      <c r="C294" s="15" t="s">
        <v>45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35</v>
      </c>
      <c r="T294" s="21">
        <v>0</v>
      </c>
      <c r="U294" s="19">
        <v>0</v>
      </c>
      <c r="V294" s="17">
        <v>4903</v>
      </c>
      <c r="W294" s="22" t="s">
        <v>43</v>
      </c>
      <c r="X294" s="23" t="str">
        <f t="shared" si="14"/>
        <v>F</v>
      </c>
      <c r="Y294" s="17">
        <v>23130</v>
      </c>
      <c r="Z294" s="17">
        <v>11000</v>
      </c>
      <c r="AA294" s="17">
        <v>10000</v>
      </c>
      <c r="AB294" s="17">
        <v>0</v>
      </c>
      <c r="AC294" s="15" t="s">
        <v>37</v>
      </c>
    </row>
    <row r="295" spans="1:29">
      <c r="A295" s="13" t="str">
        <f t="shared" si="12"/>
        <v>Normal</v>
      </c>
      <c r="B295" s="14" t="s">
        <v>201</v>
      </c>
      <c r="C295" s="15" t="s">
        <v>45</v>
      </c>
      <c r="D295" s="16">
        <f>IFERROR(VLOOKUP(B295,#REF!,3,FALSE),0)</f>
        <v>0</v>
      </c>
      <c r="E295" s="18">
        <f t="shared" si="13"/>
        <v>0.8</v>
      </c>
      <c r="F295" s="16" t="str">
        <f>IFERROR(VLOOKUP(B295,#REF!,6,FALSE),"")</f>
        <v/>
      </c>
      <c r="G295" s="17">
        <v>25000</v>
      </c>
      <c r="H295" s="17">
        <v>15000</v>
      </c>
      <c r="I295" s="17" t="str">
        <f>IFERROR(VLOOKUP(B295,#REF!,9,FALSE),"")</f>
        <v/>
      </c>
      <c r="J295" s="17">
        <v>2800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2800</v>
      </c>
      <c r="Q295" s="17">
        <v>0</v>
      </c>
      <c r="R295" s="19">
        <v>27800</v>
      </c>
      <c r="S295" s="20">
        <v>8.1999999999999993</v>
      </c>
      <c r="T295" s="21" t="s">
        <v>35</v>
      </c>
      <c r="U295" s="19">
        <v>3400</v>
      </c>
      <c r="V295" s="17" t="s">
        <v>35</v>
      </c>
      <c r="W295" s="22" t="s">
        <v>36</v>
      </c>
      <c r="X295" s="23" t="str">
        <f t="shared" si="14"/>
        <v>E</v>
      </c>
      <c r="Y295" s="17">
        <v>0</v>
      </c>
      <c r="Z295" s="17">
        <v>0</v>
      </c>
      <c r="AA295" s="17">
        <v>0</v>
      </c>
      <c r="AB295" s="17">
        <v>0</v>
      </c>
      <c r="AC295" s="15" t="s">
        <v>37</v>
      </c>
    </row>
    <row r="296" spans="1:29">
      <c r="A296" s="13" t="str">
        <f t="shared" si="12"/>
        <v>Normal</v>
      </c>
      <c r="B296" s="14" t="s">
        <v>204</v>
      </c>
      <c r="C296" s="15" t="s">
        <v>205</v>
      </c>
      <c r="D296" s="16">
        <f>IFERROR(VLOOKUP(B296,#REF!,3,FALSE),0)</f>
        <v>0</v>
      </c>
      <c r="E296" s="18">
        <f t="shared" si="13"/>
        <v>0</v>
      </c>
      <c r="F296" s="16" t="str">
        <f>IFERROR(VLOOKUP(B296,#REF!,6,FALSE),"")</f>
        <v/>
      </c>
      <c r="G296" s="17">
        <v>9000</v>
      </c>
      <c r="H296" s="17">
        <v>9000</v>
      </c>
      <c r="I296" s="17" t="str">
        <f>IFERROR(VLOOKUP(B296,#REF!,9,FALSE),"")</f>
        <v/>
      </c>
      <c r="J296" s="17">
        <v>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0</v>
      </c>
      <c r="R296" s="19">
        <v>9000</v>
      </c>
      <c r="S296" s="20">
        <v>4</v>
      </c>
      <c r="T296" s="21">
        <v>9</v>
      </c>
      <c r="U296" s="19">
        <v>2250</v>
      </c>
      <c r="V296" s="17">
        <v>1000</v>
      </c>
      <c r="W296" s="22">
        <v>0.4</v>
      </c>
      <c r="X296" s="23">
        <f t="shared" si="14"/>
        <v>50</v>
      </c>
      <c r="Y296" s="17">
        <v>0</v>
      </c>
      <c r="Z296" s="17">
        <v>9000</v>
      </c>
      <c r="AA296" s="17">
        <v>0</v>
      </c>
      <c r="AB296" s="17">
        <v>0</v>
      </c>
      <c r="AC296" s="15" t="s">
        <v>37</v>
      </c>
    </row>
    <row r="297" spans="1:29">
      <c r="A297" s="13" t="str">
        <f t="shared" si="12"/>
        <v>FCST</v>
      </c>
      <c r="B297" s="14" t="s">
        <v>206</v>
      </c>
      <c r="C297" s="15" t="s">
        <v>205</v>
      </c>
      <c r="D297" s="16">
        <f>IFERROR(VLOOKUP(B297,#REF!,3,FALSE),0)</f>
        <v>0</v>
      </c>
      <c r="E297" s="18" t="str">
        <f t="shared" si="13"/>
        <v>前八週無拉料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0</v>
      </c>
      <c r="S297" s="20" t="s">
        <v>35</v>
      </c>
      <c r="T297" s="21">
        <v>0</v>
      </c>
      <c r="U297" s="19">
        <v>0</v>
      </c>
      <c r="V297" s="17">
        <v>3111</v>
      </c>
      <c r="W297" s="22" t="s">
        <v>43</v>
      </c>
      <c r="X297" s="23" t="str">
        <f t="shared" si="14"/>
        <v>F</v>
      </c>
      <c r="Y297" s="17">
        <v>0</v>
      </c>
      <c r="Z297" s="17">
        <v>0</v>
      </c>
      <c r="AA297" s="17">
        <v>28000</v>
      </c>
      <c r="AB297" s="17">
        <v>0</v>
      </c>
      <c r="AC297" s="15" t="s">
        <v>37</v>
      </c>
    </row>
    <row r="298" spans="1:29">
      <c r="A298" s="13" t="str">
        <f t="shared" si="12"/>
        <v>Normal</v>
      </c>
      <c r="B298" s="14" t="s">
        <v>207</v>
      </c>
      <c r="C298" s="15" t="s">
        <v>205</v>
      </c>
      <c r="D298" s="16">
        <f>IFERROR(VLOOKUP(B298,#REF!,3,FALSE),0)</f>
        <v>0</v>
      </c>
      <c r="E298" s="18">
        <f t="shared" si="13"/>
        <v>0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>
        <v>0</v>
      </c>
      <c r="T298" s="21" t="s">
        <v>35</v>
      </c>
      <c r="U298" s="19">
        <v>750</v>
      </c>
      <c r="V298" s="17" t="s">
        <v>35</v>
      </c>
      <c r="W298" s="22" t="s">
        <v>36</v>
      </c>
      <c r="X298" s="23" t="str">
        <f t="shared" si="14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2"/>
        <v>ZeroZero</v>
      </c>
      <c r="B299" s="14" t="s">
        <v>208</v>
      </c>
      <c r="C299" s="15" t="s">
        <v>205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9000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9000</v>
      </c>
      <c r="Q299" s="17">
        <v>0</v>
      </c>
      <c r="R299" s="19">
        <v>9000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2"/>
        <v>ZeroZero</v>
      </c>
      <c r="B300" s="14" t="s">
        <v>209</v>
      </c>
      <c r="C300" s="15" t="s">
        <v>205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518000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518000</v>
      </c>
      <c r="Q300" s="17">
        <v>0</v>
      </c>
      <c r="R300" s="19">
        <v>518000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Normal</v>
      </c>
      <c r="B301" s="14" t="s">
        <v>210</v>
      </c>
      <c r="C301" s="15" t="s">
        <v>205</v>
      </c>
      <c r="D301" s="16">
        <f>IFERROR(VLOOKUP(B301,#REF!,3,FALSE),0)</f>
        <v>0</v>
      </c>
      <c r="E301" s="18">
        <f t="shared" si="13"/>
        <v>0</v>
      </c>
      <c r="F301" s="16" t="str">
        <f>IFERROR(VLOOKUP(B301,#REF!,6,FALSE),"")</f>
        <v/>
      </c>
      <c r="G301" s="17">
        <v>84000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84000</v>
      </c>
      <c r="S301" s="20">
        <v>8</v>
      </c>
      <c r="T301" s="21" t="s">
        <v>35</v>
      </c>
      <c r="U301" s="19">
        <v>10500</v>
      </c>
      <c r="V301" s="17" t="s">
        <v>35</v>
      </c>
      <c r="W301" s="22" t="s">
        <v>36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2"/>
        <v>ZeroZero</v>
      </c>
      <c r="B302" s="14" t="s">
        <v>211</v>
      </c>
      <c r="C302" s="15" t="s">
        <v>205</v>
      </c>
      <c r="D302" s="16">
        <f>IFERROR(VLOOKUP(B302,#REF!,3,FALSE),0)</f>
        <v>0</v>
      </c>
      <c r="E302" s="18" t="str">
        <f t="shared" si="13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3000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3000</v>
      </c>
      <c r="Q302" s="17">
        <v>0</v>
      </c>
      <c r="R302" s="19">
        <v>3000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2"/>
        <v>Normal</v>
      </c>
      <c r="B303" s="14" t="s">
        <v>212</v>
      </c>
      <c r="C303" s="15" t="s">
        <v>205</v>
      </c>
      <c r="D303" s="16">
        <f>IFERROR(VLOOKUP(B303,#REF!,3,FALSE),0)</f>
        <v>0</v>
      </c>
      <c r="E303" s="18">
        <f t="shared" si="13"/>
        <v>2</v>
      </c>
      <c r="F303" s="16" t="str">
        <f>IFERROR(VLOOKUP(B303,#REF!,6,FALSE),"")</f>
        <v/>
      </c>
      <c r="G303" s="17">
        <v>9000</v>
      </c>
      <c r="H303" s="17">
        <v>9000</v>
      </c>
      <c r="I303" s="17" t="str">
        <f>IFERROR(VLOOKUP(B303,#REF!,9,FALSE),"")</f>
        <v/>
      </c>
      <c r="J303" s="17">
        <v>3000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3000</v>
      </c>
      <c r="Q303" s="17">
        <v>0</v>
      </c>
      <c r="R303" s="19">
        <v>12000</v>
      </c>
      <c r="S303" s="20">
        <v>8</v>
      </c>
      <c r="T303" s="21" t="s">
        <v>35</v>
      </c>
      <c r="U303" s="19">
        <v>1500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Normal</v>
      </c>
      <c r="B304" s="14" t="s">
        <v>39</v>
      </c>
      <c r="C304" s="15" t="s">
        <v>40</v>
      </c>
      <c r="D304" s="16">
        <f>IFERROR(VLOOKUP(B304,#REF!,3,FALSE),0)</f>
        <v>0</v>
      </c>
      <c r="E304" s="18">
        <f t="shared" si="13"/>
        <v>8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7500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7500</v>
      </c>
      <c r="Q304" s="17">
        <v>0</v>
      </c>
      <c r="R304" s="19">
        <v>7500</v>
      </c>
      <c r="S304" s="20">
        <v>8</v>
      </c>
      <c r="T304" s="21">
        <v>13.5</v>
      </c>
      <c r="U304" s="19">
        <v>938</v>
      </c>
      <c r="V304" s="17">
        <v>556</v>
      </c>
      <c r="W304" s="22">
        <v>0.6</v>
      </c>
      <c r="X304" s="23">
        <f t="shared" si="14"/>
        <v>100</v>
      </c>
      <c r="Y304" s="17">
        <v>0</v>
      </c>
      <c r="Z304" s="17">
        <v>5000</v>
      </c>
      <c r="AA304" s="17">
        <v>2500</v>
      </c>
      <c r="AB304" s="17">
        <v>0</v>
      </c>
      <c r="AC304" s="15" t="s">
        <v>37</v>
      </c>
    </row>
    <row r="305" spans="1:29">
      <c r="A305" s="13" t="str">
        <f t="shared" si="12"/>
        <v>Normal</v>
      </c>
      <c r="B305" s="14" t="s">
        <v>53</v>
      </c>
      <c r="C305" s="15" t="s">
        <v>40</v>
      </c>
      <c r="D305" s="16">
        <f>IFERROR(VLOOKUP(B305,#REF!,3,FALSE),0)</f>
        <v>0</v>
      </c>
      <c r="E305" s="18">
        <f t="shared" si="13"/>
        <v>10.8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232300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232300</v>
      </c>
      <c r="Q305" s="17">
        <v>0</v>
      </c>
      <c r="R305" s="19">
        <v>232300</v>
      </c>
      <c r="S305" s="20">
        <v>10.8</v>
      </c>
      <c r="T305" s="21" t="s">
        <v>35</v>
      </c>
      <c r="U305" s="19">
        <v>21563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13" t="str">
        <f t="shared" si="12"/>
        <v>Normal</v>
      </c>
      <c r="B306" s="14" t="s">
        <v>57</v>
      </c>
      <c r="C306" s="15" t="s">
        <v>40</v>
      </c>
      <c r="D306" s="16">
        <f>IFERROR(VLOOKUP(B306,#REF!,3,FALSE),0)</f>
        <v>0</v>
      </c>
      <c r="E306" s="18">
        <f t="shared" si="13"/>
        <v>4.3</v>
      </c>
      <c r="F306" s="16" t="str">
        <f>IFERROR(VLOOKUP(B306,#REF!,6,FALSE),"")</f>
        <v/>
      </c>
      <c r="G306" s="17">
        <v>950000</v>
      </c>
      <c r="H306" s="17">
        <v>300000</v>
      </c>
      <c r="I306" s="17" t="str">
        <f>IFERROR(VLOOKUP(B306,#REF!,9,FALSE),"")</f>
        <v/>
      </c>
      <c r="J306" s="17">
        <v>366653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366653</v>
      </c>
      <c r="Q306" s="17">
        <v>0</v>
      </c>
      <c r="R306" s="19">
        <v>1316653</v>
      </c>
      <c r="S306" s="20">
        <v>15.5</v>
      </c>
      <c r="T306" s="21">
        <v>19</v>
      </c>
      <c r="U306" s="19">
        <v>84688</v>
      </c>
      <c r="V306" s="17">
        <v>69167</v>
      </c>
      <c r="W306" s="22">
        <v>0.8</v>
      </c>
      <c r="X306" s="23">
        <f t="shared" si="14"/>
        <v>100</v>
      </c>
      <c r="Y306" s="17">
        <v>160000</v>
      </c>
      <c r="Z306" s="17">
        <v>340000</v>
      </c>
      <c r="AA306" s="17">
        <v>302500</v>
      </c>
      <c r="AB306" s="17">
        <v>15000</v>
      </c>
      <c r="AC306" s="15" t="s">
        <v>37</v>
      </c>
    </row>
    <row r="307" spans="1:29">
      <c r="A307" s="13" t="str">
        <f t="shared" si="12"/>
        <v>Normal</v>
      </c>
      <c r="B307" s="14" t="s">
        <v>58</v>
      </c>
      <c r="C307" s="15" t="s">
        <v>40</v>
      </c>
      <c r="D307" s="16">
        <f>IFERROR(VLOOKUP(B307,#REF!,3,FALSE),0)</f>
        <v>0</v>
      </c>
      <c r="E307" s="18">
        <f t="shared" si="13"/>
        <v>3.2</v>
      </c>
      <c r="F307" s="16" t="str">
        <f>IFERROR(VLOOKUP(B307,#REF!,6,FALSE),"")</f>
        <v/>
      </c>
      <c r="G307" s="17">
        <v>30000</v>
      </c>
      <c r="H307" s="17">
        <v>15000</v>
      </c>
      <c r="I307" s="17" t="str">
        <f>IFERROR(VLOOKUP(B307,#REF!,9,FALSE),"")</f>
        <v/>
      </c>
      <c r="J307" s="17">
        <v>10000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10000</v>
      </c>
      <c r="Q307" s="17">
        <v>0</v>
      </c>
      <c r="R307" s="19">
        <v>40000</v>
      </c>
      <c r="S307" s="20">
        <v>12.8</v>
      </c>
      <c r="T307" s="21">
        <v>24</v>
      </c>
      <c r="U307" s="19">
        <v>3125</v>
      </c>
      <c r="V307" s="17">
        <v>1667</v>
      </c>
      <c r="W307" s="22">
        <v>0.5</v>
      </c>
      <c r="X307" s="23">
        <f t="shared" si="14"/>
        <v>100</v>
      </c>
      <c r="Y307" s="17">
        <v>0</v>
      </c>
      <c r="Z307" s="17">
        <v>15000</v>
      </c>
      <c r="AA307" s="17">
        <v>0</v>
      </c>
      <c r="AB307" s="17">
        <v>0</v>
      </c>
      <c r="AC307" s="15" t="s">
        <v>37</v>
      </c>
    </row>
    <row r="308" spans="1:29">
      <c r="A308" s="13" t="str">
        <f t="shared" si="12"/>
        <v>Normal</v>
      </c>
      <c r="B308" s="14" t="s">
        <v>59</v>
      </c>
      <c r="C308" s="15" t="s">
        <v>40</v>
      </c>
      <c r="D308" s="16">
        <f>IFERROR(VLOOKUP(B308,#REF!,3,FALSE),0)</f>
        <v>0</v>
      </c>
      <c r="E308" s="18">
        <f t="shared" si="13"/>
        <v>4</v>
      </c>
      <c r="F308" s="16" t="str">
        <f>IFERROR(VLOOKUP(B308,#REF!,6,FALSE),"")</f>
        <v/>
      </c>
      <c r="G308" s="17">
        <v>1650000</v>
      </c>
      <c r="H308" s="17">
        <v>600000</v>
      </c>
      <c r="I308" s="17" t="str">
        <f>IFERROR(VLOOKUP(B308,#REF!,9,FALSE),"")</f>
        <v/>
      </c>
      <c r="J308" s="17">
        <v>430000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430000</v>
      </c>
      <c r="Q308" s="17">
        <v>0</v>
      </c>
      <c r="R308" s="19">
        <v>2080000</v>
      </c>
      <c r="S308" s="20">
        <v>19.3</v>
      </c>
      <c r="T308" s="21">
        <v>19.899999999999999</v>
      </c>
      <c r="U308" s="19">
        <v>107625</v>
      </c>
      <c r="V308" s="17">
        <v>104667</v>
      </c>
      <c r="W308" s="22">
        <v>1</v>
      </c>
      <c r="X308" s="23">
        <f t="shared" si="14"/>
        <v>100</v>
      </c>
      <c r="Y308" s="17">
        <v>273813</v>
      </c>
      <c r="Z308" s="17">
        <v>584187</v>
      </c>
      <c r="AA308" s="17">
        <v>486000</v>
      </c>
      <c r="AB308" s="17">
        <v>21000</v>
      </c>
      <c r="AC308" s="15" t="s">
        <v>37</v>
      </c>
    </row>
    <row r="309" spans="1:29">
      <c r="A309" s="13" t="str">
        <f t="shared" si="12"/>
        <v>Normal</v>
      </c>
      <c r="B309" s="14" t="s">
        <v>60</v>
      </c>
      <c r="C309" s="15" t="s">
        <v>40</v>
      </c>
      <c r="D309" s="16">
        <f>IFERROR(VLOOKUP(B309,#REF!,3,FALSE),0)</f>
        <v>0</v>
      </c>
      <c r="E309" s="18">
        <f t="shared" si="13"/>
        <v>4.3</v>
      </c>
      <c r="F309" s="16" t="str">
        <f>IFERROR(VLOOKUP(B309,#REF!,6,FALSE),"")</f>
        <v/>
      </c>
      <c r="G309" s="17">
        <v>8430000</v>
      </c>
      <c r="H309" s="17">
        <v>0</v>
      </c>
      <c r="I309" s="17" t="str">
        <f>IFERROR(VLOOKUP(B309,#REF!,9,FALSE),"")</f>
        <v/>
      </c>
      <c r="J309" s="17">
        <v>2629250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2629250</v>
      </c>
      <c r="Q309" s="17">
        <v>0</v>
      </c>
      <c r="R309" s="19">
        <v>11059250</v>
      </c>
      <c r="S309" s="20">
        <v>18.2</v>
      </c>
      <c r="T309" s="21">
        <v>18.899999999999999</v>
      </c>
      <c r="U309" s="19">
        <v>606750</v>
      </c>
      <c r="V309" s="17">
        <v>583667</v>
      </c>
      <c r="W309" s="22">
        <v>1</v>
      </c>
      <c r="X309" s="23">
        <f t="shared" si="14"/>
        <v>100</v>
      </c>
      <c r="Y309" s="17">
        <v>1836000</v>
      </c>
      <c r="Z309" s="17">
        <v>2619000</v>
      </c>
      <c r="AA309" s="17">
        <v>1851000</v>
      </c>
      <c r="AB309" s="17">
        <v>594000</v>
      </c>
      <c r="AC309" s="15" t="s">
        <v>37</v>
      </c>
    </row>
    <row r="310" spans="1:29">
      <c r="A310" s="13" t="str">
        <f t="shared" si="12"/>
        <v>Normal</v>
      </c>
      <c r="B310" s="14" t="s">
        <v>61</v>
      </c>
      <c r="C310" s="15" t="s">
        <v>40</v>
      </c>
      <c r="D310" s="16">
        <f>IFERROR(VLOOKUP(B310,#REF!,3,FALSE),0)</f>
        <v>0</v>
      </c>
      <c r="E310" s="18">
        <f t="shared" si="13"/>
        <v>10.9</v>
      </c>
      <c r="F310" s="16" t="str">
        <f>IFERROR(VLOOKUP(B310,#REF!,6,FALSE),"")</f>
        <v/>
      </c>
      <c r="G310" s="17">
        <v>1800000</v>
      </c>
      <c r="H310" s="17">
        <v>900000</v>
      </c>
      <c r="I310" s="17" t="str">
        <f>IFERROR(VLOOKUP(B310,#REF!,9,FALSE),"")</f>
        <v/>
      </c>
      <c r="J310" s="17">
        <v>2286000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2286000</v>
      </c>
      <c r="Q310" s="17">
        <v>0</v>
      </c>
      <c r="R310" s="19">
        <v>4086000</v>
      </c>
      <c r="S310" s="20">
        <v>19.5</v>
      </c>
      <c r="T310" s="21">
        <v>22</v>
      </c>
      <c r="U310" s="19">
        <v>209625</v>
      </c>
      <c r="V310" s="17">
        <v>185667</v>
      </c>
      <c r="W310" s="22">
        <v>0.9</v>
      </c>
      <c r="X310" s="23">
        <f t="shared" si="14"/>
        <v>100</v>
      </c>
      <c r="Y310" s="17">
        <v>426000</v>
      </c>
      <c r="Z310" s="17">
        <v>933000</v>
      </c>
      <c r="AA310" s="17">
        <v>495000</v>
      </c>
      <c r="AB310" s="17">
        <v>0</v>
      </c>
      <c r="AC310" s="15" t="s">
        <v>37</v>
      </c>
    </row>
    <row r="311" spans="1:29">
      <c r="A311" s="13" t="str">
        <f t="shared" si="12"/>
        <v>OverStock</v>
      </c>
      <c r="B311" s="14" t="s">
        <v>62</v>
      </c>
      <c r="C311" s="15" t="s">
        <v>40</v>
      </c>
      <c r="D311" s="16">
        <f>IFERROR(VLOOKUP(B311,#REF!,3,FALSE),0)</f>
        <v>0</v>
      </c>
      <c r="E311" s="18">
        <f t="shared" si="13"/>
        <v>6.2</v>
      </c>
      <c r="F311" s="16" t="str">
        <f>IFERROR(VLOOKUP(B311,#REF!,6,FALSE),"")</f>
        <v/>
      </c>
      <c r="G311" s="17">
        <v>7500000</v>
      </c>
      <c r="H311" s="17">
        <v>3900000</v>
      </c>
      <c r="I311" s="17" t="str">
        <f>IFERROR(VLOOKUP(B311,#REF!,9,FALSE),"")</f>
        <v/>
      </c>
      <c r="J311" s="17">
        <v>2397000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2397000</v>
      </c>
      <c r="Q311" s="17">
        <v>0</v>
      </c>
      <c r="R311" s="19">
        <v>9897000</v>
      </c>
      <c r="S311" s="20">
        <v>25.5</v>
      </c>
      <c r="T311" s="21">
        <v>19</v>
      </c>
      <c r="U311" s="19">
        <v>388875</v>
      </c>
      <c r="V311" s="17">
        <v>520333</v>
      </c>
      <c r="W311" s="22">
        <v>1.3</v>
      </c>
      <c r="X311" s="23">
        <f t="shared" si="14"/>
        <v>100</v>
      </c>
      <c r="Y311" s="17">
        <v>1557000</v>
      </c>
      <c r="Z311" s="17">
        <v>2238000</v>
      </c>
      <c r="AA311" s="17">
        <v>2133000</v>
      </c>
      <c r="AB311" s="17">
        <v>699000</v>
      </c>
      <c r="AC311" s="15" t="s">
        <v>37</v>
      </c>
    </row>
    <row r="312" spans="1:29">
      <c r="A312" s="13" t="str">
        <f t="shared" si="12"/>
        <v>OverStock</v>
      </c>
      <c r="B312" s="14" t="s">
        <v>63</v>
      </c>
      <c r="C312" s="15" t="s">
        <v>40</v>
      </c>
      <c r="D312" s="16">
        <f>IFERROR(VLOOKUP(B312,#REF!,3,FALSE),0)</f>
        <v>0</v>
      </c>
      <c r="E312" s="18">
        <f t="shared" si="13"/>
        <v>4.7</v>
      </c>
      <c r="F312" s="16" t="str">
        <f>IFERROR(VLOOKUP(B312,#REF!,6,FALSE),"")</f>
        <v/>
      </c>
      <c r="G312" s="17">
        <v>300000</v>
      </c>
      <c r="H312" s="17">
        <v>120000</v>
      </c>
      <c r="I312" s="17" t="str">
        <f>IFERROR(VLOOKUP(B312,#REF!,9,FALSE),"")</f>
        <v/>
      </c>
      <c r="J312" s="17">
        <v>72000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72000</v>
      </c>
      <c r="Q312" s="17">
        <v>0</v>
      </c>
      <c r="R312" s="19">
        <v>372000</v>
      </c>
      <c r="S312" s="20">
        <v>24.2</v>
      </c>
      <c r="T312" s="21">
        <v>23.7</v>
      </c>
      <c r="U312" s="19">
        <v>15375</v>
      </c>
      <c r="V312" s="17">
        <v>15667</v>
      </c>
      <c r="W312" s="22">
        <v>1</v>
      </c>
      <c r="X312" s="23">
        <f t="shared" si="14"/>
        <v>100</v>
      </c>
      <c r="Y312" s="17">
        <v>36000</v>
      </c>
      <c r="Z312" s="17">
        <v>105000</v>
      </c>
      <c r="AA312" s="17">
        <v>51000</v>
      </c>
      <c r="AB312" s="17">
        <v>6000</v>
      </c>
      <c r="AC312" s="15" t="s">
        <v>37</v>
      </c>
    </row>
    <row r="313" spans="1:29">
      <c r="A313" s="13" t="str">
        <f t="shared" si="12"/>
        <v>Normal</v>
      </c>
      <c r="B313" s="14" t="s">
        <v>64</v>
      </c>
      <c r="C313" s="15" t="s">
        <v>40</v>
      </c>
      <c r="D313" s="16">
        <f>IFERROR(VLOOKUP(B313,#REF!,3,FALSE),0)</f>
        <v>0</v>
      </c>
      <c r="E313" s="18">
        <f t="shared" si="13"/>
        <v>9.3000000000000007</v>
      </c>
      <c r="F313" s="16" t="str">
        <f>IFERROR(VLOOKUP(B313,#REF!,6,FALSE),"")</f>
        <v/>
      </c>
      <c r="G313" s="17">
        <v>390000</v>
      </c>
      <c r="H313" s="17">
        <v>270000</v>
      </c>
      <c r="I313" s="17" t="str">
        <f>IFERROR(VLOOKUP(B313,#REF!,9,FALSE),"")</f>
        <v/>
      </c>
      <c r="J313" s="17">
        <v>255000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255000</v>
      </c>
      <c r="Q313" s="17">
        <v>0</v>
      </c>
      <c r="R313" s="19">
        <v>645000</v>
      </c>
      <c r="S313" s="20">
        <v>23.6</v>
      </c>
      <c r="T313" s="21">
        <v>29.8</v>
      </c>
      <c r="U313" s="19">
        <v>27375</v>
      </c>
      <c r="V313" s="17">
        <v>21667</v>
      </c>
      <c r="W313" s="22">
        <v>0.8</v>
      </c>
      <c r="X313" s="23">
        <f t="shared" si="14"/>
        <v>100</v>
      </c>
      <c r="Y313" s="17">
        <v>27000</v>
      </c>
      <c r="Z313" s="17">
        <v>144000</v>
      </c>
      <c r="AA313" s="17">
        <v>90000</v>
      </c>
      <c r="AB313" s="17">
        <v>33000</v>
      </c>
      <c r="AC313" s="15" t="s">
        <v>37</v>
      </c>
    </row>
    <row r="314" spans="1:29">
      <c r="A314" s="13" t="str">
        <f t="shared" si="12"/>
        <v>Normal</v>
      </c>
      <c r="B314" s="14" t="s">
        <v>65</v>
      </c>
      <c r="C314" s="15" t="s">
        <v>40</v>
      </c>
      <c r="D314" s="16">
        <f>IFERROR(VLOOKUP(B314,#REF!,3,FALSE),0)</f>
        <v>0</v>
      </c>
      <c r="E314" s="18">
        <f t="shared" si="13"/>
        <v>16.3</v>
      </c>
      <c r="F314" s="16" t="str">
        <f>IFERROR(VLOOKUP(B314,#REF!,6,FALSE),"")</f>
        <v/>
      </c>
      <c r="G314" s="17">
        <v>60000</v>
      </c>
      <c r="H314" s="17">
        <v>0</v>
      </c>
      <c r="I314" s="17" t="str">
        <f>IFERROR(VLOOKUP(B314,#REF!,9,FALSE),"")</f>
        <v/>
      </c>
      <c r="J314" s="17">
        <v>147000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147000</v>
      </c>
      <c r="Q314" s="17">
        <v>0</v>
      </c>
      <c r="R314" s="19">
        <v>207000</v>
      </c>
      <c r="S314" s="20">
        <v>23</v>
      </c>
      <c r="T314" s="21">
        <v>34.5</v>
      </c>
      <c r="U314" s="19">
        <v>9000</v>
      </c>
      <c r="V314" s="17">
        <v>6000</v>
      </c>
      <c r="W314" s="22">
        <v>0.7</v>
      </c>
      <c r="X314" s="23">
        <f t="shared" si="14"/>
        <v>100</v>
      </c>
      <c r="Y314" s="17">
        <v>18000</v>
      </c>
      <c r="Z314" s="17">
        <v>27000</v>
      </c>
      <c r="AA314" s="17">
        <v>33000</v>
      </c>
      <c r="AB314" s="17">
        <v>9000</v>
      </c>
      <c r="AC314" s="15" t="s">
        <v>37</v>
      </c>
    </row>
    <row r="315" spans="1:29">
      <c r="A315" s="13" t="str">
        <f t="shared" si="12"/>
        <v>OverStock</v>
      </c>
      <c r="B315" s="14" t="s">
        <v>66</v>
      </c>
      <c r="C315" s="15" t="s">
        <v>40</v>
      </c>
      <c r="D315" s="16">
        <f>IFERROR(VLOOKUP(B315,#REF!,3,FALSE),0)</f>
        <v>0</v>
      </c>
      <c r="E315" s="18">
        <f t="shared" si="13"/>
        <v>12.6</v>
      </c>
      <c r="F315" s="16" t="str">
        <f>IFERROR(VLOOKUP(B315,#REF!,6,FALSE),"")</f>
        <v/>
      </c>
      <c r="G315" s="17">
        <v>360000</v>
      </c>
      <c r="H315" s="17">
        <v>360000</v>
      </c>
      <c r="I315" s="17" t="str">
        <f>IFERROR(VLOOKUP(B315,#REF!,9,FALSE),"")</f>
        <v/>
      </c>
      <c r="J315" s="17">
        <v>273000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273000</v>
      </c>
      <c r="Q315" s="17">
        <v>0</v>
      </c>
      <c r="R315" s="19">
        <v>633000</v>
      </c>
      <c r="S315" s="20">
        <v>29.1</v>
      </c>
      <c r="T315" s="21">
        <v>24.7</v>
      </c>
      <c r="U315" s="19">
        <v>21750</v>
      </c>
      <c r="V315" s="17">
        <v>25666</v>
      </c>
      <c r="W315" s="22">
        <v>1.2</v>
      </c>
      <c r="X315" s="23">
        <f t="shared" si="14"/>
        <v>100</v>
      </c>
      <c r="Y315" s="17">
        <v>36000</v>
      </c>
      <c r="Z315" s="17">
        <v>171000</v>
      </c>
      <c r="AA315" s="17">
        <v>48000</v>
      </c>
      <c r="AB315" s="17">
        <v>0</v>
      </c>
      <c r="AC315" s="15" t="s">
        <v>37</v>
      </c>
    </row>
    <row r="316" spans="1:29">
      <c r="A316" s="13" t="str">
        <f t="shared" si="12"/>
        <v>Normal</v>
      </c>
      <c r="B316" s="14" t="s">
        <v>67</v>
      </c>
      <c r="C316" s="15" t="s">
        <v>40</v>
      </c>
      <c r="D316" s="16">
        <f>IFERROR(VLOOKUP(B316,#REF!,3,FALSE),0)</f>
        <v>0</v>
      </c>
      <c r="E316" s="18">
        <f t="shared" si="13"/>
        <v>4.7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94800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94800</v>
      </c>
      <c r="Q316" s="17">
        <v>0</v>
      </c>
      <c r="R316" s="19">
        <v>94800</v>
      </c>
      <c r="S316" s="20">
        <v>4.7</v>
      </c>
      <c r="T316" s="21">
        <v>284.7</v>
      </c>
      <c r="U316" s="19">
        <v>20250</v>
      </c>
      <c r="V316" s="17">
        <v>333</v>
      </c>
      <c r="W316" s="22">
        <v>0</v>
      </c>
      <c r="X316" s="23">
        <f t="shared" si="14"/>
        <v>50</v>
      </c>
      <c r="Y316" s="17">
        <v>0</v>
      </c>
      <c r="Z316" s="17">
        <v>0</v>
      </c>
      <c r="AA316" s="17">
        <v>15000</v>
      </c>
      <c r="AB316" s="17">
        <v>69000</v>
      </c>
      <c r="AC316" s="15" t="s">
        <v>37</v>
      </c>
    </row>
    <row r="317" spans="1:29">
      <c r="A317" s="13" t="str">
        <f t="shared" si="12"/>
        <v>Normal</v>
      </c>
      <c r="B317" s="14" t="s">
        <v>68</v>
      </c>
      <c r="C317" s="15" t="s">
        <v>40</v>
      </c>
      <c r="D317" s="16">
        <f>IFERROR(VLOOKUP(B317,#REF!,3,FALSE),0)</f>
        <v>0</v>
      </c>
      <c r="E317" s="18">
        <f t="shared" si="13"/>
        <v>9.1999999999999993</v>
      </c>
      <c r="F317" s="16" t="str">
        <f>IFERROR(VLOOKUP(B317,#REF!,6,FALSE),"")</f>
        <v/>
      </c>
      <c r="G317" s="17">
        <v>90000</v>
      </c>
      <c r="H317" s="17">
        <v>90000</v>
      </c>
      <c r="I317" s="17" t="str">
        <f>IFERROR(VLOOKUP(B317,#REF!,9,FALSE),"")</f>
        <v/>
      </c>
      <c r="J317" s="17">
        <v>138000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138000</v>
      </c>
      <c r="Q317" s="17">
        <v>0</v>
      </c>
      <c r="R317" s="19">
        <v>228000</v>
      </c>
      <c r="S317" s="20">
        <v>15.2</v>
      </c>
      <c r="T317" s="21">
        <v>23.6</v>
      </c>
      <c r="U317" s="19">
        <v>15000</v>
      </c>
      <c r="V317" s="17">
        <v>9667</v>
      </c>
      <c r="W317" s="22">
        <v>0.6</v>
      </c>
      <c r="X317" s="23">
        <f t="shared" si="14"/>
        <v>100</v>
      </c>
      <c r="Y317" s="17">
        <v>24000</v>
      </c>
      <c r="Z317" s="17">
        <v>51000</v>
      </c>
      <c r="AA317" s="17">
        <v>51000</v>
      </c>
      <c r="AB317" s="17">
        <v>24000</v>
      </c>
      <c r="AC317" s="15" t="s">
        <v>37</v>
      </c>
    </row>
    <row r="318" spans="1:29">
      <c r="A318" s="13" t="str">
        <f t="shared" si="12"/>
        <v>OverStock</v>
      </c>
      <c r="B318" s="14" t="s">
        <v>69</v>
      </c>
      <c r="C318" s="15" t="s">
        <v>40</v>
      </c>
      <c r="D318" s="16">
        <f>IFERROR(VLOOKUP(B318,#REF!,3,FALSE),0)</f>
        <v>0</v>
      </c>
      <c r="E318" s="18">
        <f t="shared" si="13"/>
        <v>9.1</v>
      </c>
      <c r="F318" s="16" t="str">
        <f>IFERROR(VLOOKUP(B318,#REF!,6,FALSE),"")</f>
        <v/>
      </c>
      <c r="G318" s="17">
        <v>156000</v>
      </c>
      <c r="H318" s="17">
        <v>45000</v>
      </c>
      <c r="I318" s="17" t="str">
        <f>IFERROR(VLOOKUP(B318,#REF!,9,FALSE),"")</f>
        <v/>
      </c>
      <c r="J318" s="17">
        <v>58000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58000</v>
      </c>
      <c r="Q318" s="17">
        <v>0</v>
      </c>
      <c r="R318" s="19">
        <v>214000</v>
      </c>
      <c r="S318" s="20">
        <v>33.6</v>
      </c>
      <c r="T318" s="21">
        <v>25.7</v>
      </c>
      <c r="U318" s="19">
        <v>6375</v>
      </c>
      <c r="V318" s="17">
        <v>8333</v>
      </c>
      <c r="W318" s="22">
        <v>1.3</v>
      </c>
      <c r="X318" s="23">
        <f t="shared" si="14"/>
        <v>100</v>
      </c>
      <c r="Y318" s="17">
        <v>12000</v>
      </c>
      <c r="Z318" s="17">
        <v>57000</v>
      </c>
      <c r="AA318" s="17">
        <v>15000</v>
      </c>
      <c r="AB318" s="17">
        <v>0</v>
      </c>
      <c r="AC318" s="15" t="s">
        <v>37</v>
      </c>
    </row>
    <row r="319" spans="1:29">
      <c r="A319" s="13" t="str">
        <f t="shared" si="12"/>
        <v>OverStock</v>
      </c>
      <c r="B319" s="14" t="s">
        <v>70</v>
      </c>
      <c r="C319" s="15" t="s">
        <v>40</v>
      </c>
      <c r="D319" s="16">
        <f>IFERROR(VLOOKUP(B319,#REF!,3,FALSE),0)</f>
        <v>0</v>
      </c>
      <c r="E319" s="18">
        <f t="shared" si="13"/>
        <v>340</v>
      </c>
      <c r="F319" s="16" t="str">
        <f>IFERROR(VLOOKUP(B319,#REF!,6,FALSE),"")</f>
        <v/>
      </c>
      <c r="G319" s="17">
        <v>300000</v>
      </c>
      <c r="H319" s="17">
        <v>300000</v>
      </c>
      <c r="I319" s="17" t="str">
        <f>IFERROR(VLOOKUP(B319,#REF!,9,FALSE),"")</f>
        <v/>
      </c>
      <c r="J319" s="17">
        <v>212500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212500</v>
      </c>
      <c r="Q319" s="17">
        <v>0</v>
      </c>
      <c r="R319" s="19">
        <v>512500</v>
      </c>
      <c r="S319" s="20">
        <v>820</v>
      </c>
      <c r="T319" s="21">
        <v>135.69999999999999</v>
      </c>
      <c r="U319" s="19">
        <v>625</v>
      </c>
      <c r="V319" s="17">
        <v>3778</v>
      </c>
      <c r="W319" s="22">
        <v>6</v>
      </c>
      <c r="X319" s="23">
        <f t="shared" si="14"/>
        <v>150</v>
      </c>
      <c r="Y319" s="17">
        <v>1500</v>
      </c>
      <c r="Z319" s="17">
        <v>2500</v>
      </c>
      <c r="AA319" s="17">
        <v>152500</v>
      </c>
      <c r="AB319" s="17">
        <v>57500</v>
      </c>
      <c r="AC319" s="15" t="s">
        <v>37</v>
      </c>
    </row>
    <row r="320" spans="1:29">
      <c r="A320" s="13" t="str">
        <f t="shared" si="12"/>
        <v>Normal</v>
      </c>
      <c r="B320" s="14" t="s">
        <v>71</v>
      </c>
      <c r="C320" s="15" t="s">
        <v>40</v>
      </c>
      <c r="D320" s="16">
        <f>IFERROR(VLOOKUP(B320,#REF!,3,FALSE),0)</f>
        <v>0</v>
      </c>
      <c r="E320" s="18">
        <f t="shared" si="13"/>
        <v>1.9</v>
      </c>
      <c r="F320" s="16" t="str">
        <f>IFERROR(VLOOKUP(B320,#REF!,6,FALSE),"")</f>
        <v/>
      </c>
      <c r="G320" s="17">
        <v>1218000</v>
      </c>
      <c r="H320" s="17">
        <v>450000</v>
      </c>
      <c r="I320" s="17" t="str">
        <f>IFERROR(VLOOKUP(B320,#REF!,9,FALSE),"")</f>
        <v/>
      </c>
      <c r="J320" s="17">
        <v>200000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200000</v>
      </c>
      <c r="Q320" s="17">
        <v>0</v>
      </c>
      <c r="R320" s="19">
        <v>1418000</v>
      </c>
      <c r="S320" s="20">
        <v>13.2</v>
      </c>
      <c r="T320" s="21">
        <v>13</v>
      </c>
      <c r="U320" s="19">
        <v>107188</v>
      </c>
      <c r="V320" s="17">
        <v>109166</v>
      </c>
      <c r="W320" s="22">
        <v>1</v>
      </c>
      <c r="X320" s="23">
        <f t="shared" si="14"/>
        <v>100</v>
      </c>
      <c r="Y320" s="17">
        <v>575000</v>
      </c>
      <c r="Z320" s="17">
        <v>325000</v>
      </c>
      <c r="AA320" s="17">
        <v>445000</v>
      </c>
      <c r="AB320" s="17">
        <v>110000</v>
      </c>
      <c r="AC320" s="15" t="s">
        <v>37</v>
      </c>
    </row>
    <row r="321" spans="1:29">
      <c r="A321" s="13" t="str">
        <f t="shared" si="12"/>
        <v>Normal</v>
      </c>
      <c r="B321" s="14" t="s">
        <v>72</v>
      </c>
      <c r="C321" s="15" t="s">
        <v>40</v>
      </c>
      <c r="D321" s="16">
        <f>IFERROR(VLOOKUP(B321,#REF!,3,FALSE),0)</f>
        <v>0</v>
      </c>
      <c r="E321" s="18">
        <f t="shared" si="13"/>
        <v>9.1999999999999993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475000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475000</v>
      </c>
      <c r="Q321" s="17">
        <v>0</v>
      </c>
      <c r="R321" s="19">
        <v>475000</v>
      </c>
      <c r="S321" s="20">
        <v>9.1999999999999993</v>
      </c>
      <c r="T321" s="21">
        <v>20.6</v>
      </c>
      <c r="U321" s="19">
        <v>51875</v>
      </c>
      <c r="V321" s="17">
        <v>23056</v>
      </c>
      <c r="W321" s="22">
        <v>0.4</v>
      </c>
      <c r="X321" s="23">
        <f t="shared" si="14"/>
        <v>50</v>
      </c>
      <c r="Y321" s="17">
        <v>95000</v>
      </c>
      <c r="Z321" s="17">
        <v>112500</v>
      </c>
      <c r="AA321" s="17">
        <v>27500</v>
      </c>
      <c r="AB321" s="17">
        <v>52500</v>
      </c>
      <c r="AC321" s="15" t="s">
        <v>37</v>
      </c>
    </row>
    <row r="322" spans="1:29">
      <c r="A322" s="13" t="str">
        <f t="shared" si="12"/>
        <v>Normal</v>
      </c>
      <c r="B322" s="14" t="s">
        <v>73</v>
      </c>
      <c r="C322" s="15" t="s">
        <v>40</v>
      </c>
      <c r="D322" s="16">
        <f>IFERROR(VLOOKUP(B322,#REF!,3,FALSE),0)</f>
        <v>0</v>
      </c>
      <c r="E322" s="18">
        <f t="shared" si="13"/>
        <v>2.7</v>
      </c>
      <c r="F322" s="16" t="str">
        <f>IFERROR(VLOOKUP(B322,#REF!,6,FALSE),"")</f>
        <v/>
      </c>
      <c r="G322" s="17">
        <v>30000</v>
      </c>
      <c r="H322" s="17">
        <v>30000</v>
      </c>
      <c r="I322" s="17" t="str">
        <f>IFERROR(VLOOKUP(B322,#REF!,9,FALSE),"")</f>
        <v/>
      </c>
      <c r="J322" s="17">
        <v>15000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15000</v>
      </c>
      <c r="Q322" s="17">
        <v>0</v>
      </c>
      <c r="R322" s="19">
        <v>45000</v>
      </c>
      <c r="S322" s="20">
        <v>8</v>
      </c>
      <c r="T322" s="21">
        <v>16.899999999999999</v>
      </c>
      <c r="U322" s="19">
        <v>5625</v>
      </c>
      <c r="V322" s="17">
        <v>2667</v>
      </c>
      <c r="W322" s="22">
        <v>0.5</v>
      </c>
      <c r="X322" s="23">
        <f t="shared" si="14"/>
        <v>100</v>
      </c>
      <c r="Y322" s="17">
        <v>9000</v>
      </c>
      <c r="Z322" s="17">
        <v>15000</v>
      </c>
      <c r="AA322" s="17">
        <v>0</v>
      </c>
      <c r="AB322" s="17">
        <v>0</v>
      </c>
      <c r="AC322" s="15" t="s">
        <v>37</v>
      </c>
    </row>
    <row r="323" spans="1:29">
      <c r="A323" s="13" t="str">
        <f t="shared" si="12"/>
        <v>Normal</v>
      </c>
      <c r="B323" s="14" t="s">
        <v>74</v>
      </c>
      <c r="C323" s="15" t="s">
        <v>40</v>
      </c>
      <c r="D323" s="16">
        <f>IFERROR(VLOOKUP(B323,#REF!,3,FALSE),0)</f>
        <v>0</v>
      </c>
      <c r="E323" s="18">
        <f t="shared" si="13"/>
        <v>2.2000000000000002</v>
      </c>
      <c r="F323" s="16" t="str">
        <f>IFERROR(VLOOKUP(B323,#REF!,6,FALSE),"")</f>
        <v/>
      </c>
      <c r="G323" s="17">
        <v>90000</v>
      </c>
      <c r="H323" s="17">
        <v>90000</v>
      </c>
      <c r="I323" s="17" t="str">
        <f>IFERROR(VLOOKUP(B323,#REF!,9,FALSE),"")</f>
        <v/>
      </c>
      <c r="J323" s="17">
        <v>78000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78000</v>
      </c>
      <c r="Q323" s="17">
        <v>0</v>
      </c>
      <c r="R323" s="19">
        <v>168000</v>
      </c>
      <c r="S323" s="20">
        <v>4.8</v>
      </c>
      <c r="T323" s="21">
        <v>9</v>
      </c>
      <c r="U323" s="19">
        <v>35250</v>
      </c>
      <c r="V323" s="17">
        <v>18667</v>
      </c>
      <c r="W323" s="22">
        <v>0.5</v>
      </c>
      <c r="X323" s="23">
        <f t="shared" si="14"/>
        <v>100</v>
      </c>
      <c r="Y323" s="17">
        <v>51000</v>
      </c>
      <c r="Z323" s="17">
        <v>99000</v>
      </c>
      <c r="AA323" s="17">
        <v>42000</v>
      </c>
      <c r="AB323" s="17">
        <v>3000</v>
      </c>
      <c r="AC323" s="15" t="s">
        <v>37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OverStock</v>
      </c>
      <c r="B324" s="14" t="s">
        <v>75</v>
      </c>
      <c r="C324" s="15" t="s">
        <v>40</v>
      </c>
      <c r="D324" s="16">
        <f>IFERROR(VLOOKUP(B324,#REF!,3,FALSE),0)</f>
        <v>0</v>
      </c>
      <c r="E324" s="18">
        <f t="shared" ref="E324:E387" si="16">IF(U324=0,"前八週無拉料",ROUND(J324/U324,1))</f>
        <v>6</v>
      </c>
      <c r="F324" s="16" t="str">
        <f>IFERROR(VLOOKUP(B324,#REF!,6,FALSE),"")</f>
        <v/>
      </c>
      <c r="G324" s="17">
        <v>2250000</v>
      </c>
      <c r="H324" s="17">
        <v>1200000</v>
      </c>
      <c r="I324" s="17" t="str">
        <f>IFERROR(VLOOKUP(B324,#REF!,9,FALSE),"")</f>
        <v/>
      </c>
      <c r="J324" s="17">
        <v>597000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597000</v>
      </c>
      <c r="Q324" s="17">
        <v>0</v>
      </c>
      <c r="R324" s="19">
        <v>2847000</v>
      </c>
      <c r="S324" s="20">
        <v>28.4</v>
      </c>
      <c r="T324" s="21">
        <v>21.8</v>
      </c>
      <c r="U324" s="19">
        <v>100125</v>
      </c>
      <c r="V324" s="17">
        <v>130667</v>
      </c>
      <c r="W324" s="22">
        <v>1.3</v>
      </c>
      <c r="X324" s="23">
        <f t="shared" ref="X324:X387" si="17">IF($W324="E","E",IF($W324="F","F",IF($W324&lt;0.5,50,IF($W324&lt;2,100,150))))</f>
        <v>100</v>
      </c>
      <c r="Y324" s="17">
        <v>507000</v>
      </c>
      <c r="Z324" s="17">
        <v>561000</v>
      </c>
      <c r="AA324" s="17">
        <v>570000</v>
      </c>
      <c r="AB324" s="17">
        <v>84000</v>
      </c>
      <c r="AC324" s="15" t="s">
        <v>37</v>
      </c>
    </row>
    <row r="325" spans="1:29">
      <c r="A325" s="13" t="str">
        <f t="shared" si="15"/>
        <v>Normal</v>
      </c>
      <c r="B325" s="14" t="s">
        <v>76</v>
      </c>
      <c r="C325" s="15" t="s">
        <v>40</v>
      </c>
      <c r="D325" s="16">
        <f>IFERROR(VLOOKUP(B325,#REF!,3,FALSE),0)</f>
        <v>0</v>
      </c>
      <c r="E325" s="18">
        <f t="shared" si="16"/>
        <v>6.1</v>
      </c>
      <c r="F325" s="16" t="str">
        <f>IFERROR(VLOOKUP(B325,#REF!,6,FALSE),"")</f>
        <v/>
      </c>
      <c r="G325" s="17">
        <v>390000</v>
      </c>
      <c r="H325" s="17">
        <v>120000</v>
      </c>
      <c r="I325" s="17" t="str">
        <f>IFERROR(VLOOKUP(B325,#REF!,9,FALSE),"")</f>
        <v/>
      </c>
      <c r="J325" s="17">
        <v>327000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327000</v>
      </c>
      <c r="Q325" s="17">
        <v>0</v>
      </c>
      <c r="R325" s="19">
        <v>717000</v>
      </c>
      <c r="S325" s="20">
        <v>13.3</v>
      </c>
      <c r="T325" s="21">
        <v>19</v>
      </c>
      <c r="U325" s="19">
        <v>54000</v>
      </c>
      <c r="V325" s="17">
        <v>37667</v>
      </c>
      <c r="W325" s="22">
        <v>0.7</v>
      </c>
      <c r="X325" s="23">
        <f t="shared" si="17"/>
        <v>100</v>
      </c>
      <c r="Y325" s="17">
        <v>69000</v>
      </c>
      <c r="Z325" s="17">
        <v>204000</v>
      </c>
      <c r="AA325" s="17">
        <v>165000</v>
      </c>
      <c r="AB325" s="17">
        <v>90000</v>
      </c>
      <c r="AC325" s="15" t="s">
        <v>37</v>
      </c>
    </row>
    <row r="326" spans="1:29">
      <c r="A326" s="13" t="str">
        <f t="shared" si="15"/>
        <v>Normal</v>
      </c>
      <c r="B326" s="14" t="s">
        <v>77</v>
      </c>
      <c r="C326" s="15" t="s">
        <v>40</v>
      </c>
      <c r="D326" s="16">
        <f>IFERROR(VLOOKUP(B326,#REF!,3,FALSE),0)</f>
        <v>0</v>
      </c>
      <c r="E326" s="18">
        <f t="shared" si="16"/>
        <v>7.2</v>
      </c>
      <c r="F326" s="16" t="str">
        <f>IFERROR(VLOOKUP(B326,#REF!,6,FALSE),"")</f>
        <v/>
      </c>
      <c r="G326" s="17">
        <v>360000</v>
      </c>
      <c r="H326" s="17">
        <v>120000</v>
      </c>
      <c r="I326" s="17" t="str">
        <f>IFERROR(VLOOKUP(B326,#REF!,9,FALSE),"")</f>
        <v/>
      </c>
      <c r="J326" s="17">
        <v>161400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161400</v>
      </c>
      <c r="Q326" s="17">
        <v>0</v>
      </c>
      <c r="R326" s="19">
        <v>521400</v>
      </c>
      <c r="S326" s="20">
        <v>23.2</v>
      </c>
      <c r="T326" s="21">
        <v>14.4</v>
      </c>
      <c r="U326" s="19">
        <v>22500</v>
      </c>
      <c r="V326" s="17">
        <v>36333</v>
      </c>
      <c r="W326" s="22">
        <v>1.6</v>
      </c>
      <c r="X326" s="23">
        <f t="shared" si="17"/>
        <v>100</v>
      </c>
      <c r="Y326" s="17">
        <v>45000</v>
      </c>
      <c r="Z326" s="17">
        <v>195000</v>
      </c>
      <c r="AA326" s="17">
        <v>231000</v>
      </c>
      <c r="AB326" s="17">
        <v>3000</v>
      </c>
      <c r="AC326" s="15" t="s">
        <v>37</v>
      </c>
    </row>
    <row r="327" spans="1:29">
      <c r="A327" s="13" t="str">
        <f t="shared" si="15"/>
        <v>Normal</v>
      </c>
      <c r="B327" s="14" t="s">
        <v>78</v>
      </c>
      <c r="C327" s="15" t="s">
        <v>40</v>
      </c>
      <c r="D327" s="16">
        <f>IFERROR(VLOOKUP(B327,#REF!,3,FALSE),0)</f>
        <v>0</v>
      </c>
      <c r="E327" s="18">
        <f t="shared" si="16"/>
        <v>3.7</v>
      </c>
      <c r="F327" s="16" t="str">
        <f>IFERROR(VLOOKUP(B327,#REF!,6,FALSE),"")</f>
        <v/>
      </c>
      <c r="G327" s="17">
        <v>300000</v>
      </c>
      <c r="H327" s="17">
        <v>100000</v>
      </c>
      <c r="I327" s="17" t="str">
        <f>IFERROR(VLOOKUP(B327,#REF!,9,FALSE),"")</f>
        <v/>
      </c>
      <c r="J327" s="17">
        <v>105000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105000</v>
      </c>
      <c r="Q327" s="17">
        <v>0</v>
      </c>
      <c r="R327" s="19">
        <v>405000</v>
      </c>
      <c r="S327" s="20">
        <v>14.1</v>
      </c>
      <c r="T327" s="21">
        <v>19.399999999999999</v>
      </c>
      <c r="U327" s="19">
        <v>28750</v>
      </c>
      <c r="V327" s="17">
        <v>20833</v>
      </c>
      <c r="W327" s="22">
        <v>0.7</v>
      </c>
      <c r="X327" s="23">
        <f t="shared" si="17"/>
        <v>100</v>
      </c>
      <c r="Y327" s="17">
        <v>62500</v>
      </c>
      <c r="Z327" s="17">
        <v>125000</v>
      </c>
      <c r="AA327" s="17">
        <v>65000</v>
      </c>
      <c r="AB327" s="17">
        <v>20000</v>
      </c>
      <c r="AC327" s="15" t="s">
        <v>37</v>
      </c>
    </row>
    <row r="328" spans="1:29">
      <c r="A328" s="13" t="str">
        <f t="shared" si="15"/>
        <v>OverStock</v>
      </c>
      <c r="B328" s="14" t="s">
        <v>79</v>
      </c>
      <c r="C328" s="15" t="s">
        <v>40</v>
      </c>
      <c r="D328" s="16">
        <f>IFERROR(VLOOKUP(B328,#REF!,3,FALSE),0)</f>
        <v>0</v>
      </c>
      <c r="E328" s="18">
        <f t="shared" si="16"/>
        <v>0</v>
      </c>
      <c r="F328" s="16" t="str">
        <f>IFERROR(VLOOKUP(B328,#REF!,6,FALSE),"")</f>
        <v/>
      </c>
      <c r="G328" s="17">
        <v>20000</v>
      </c>
      <c r="H328" s="17">
        <v>10000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20000</v>
      </c>
      <c r="S328" s="20">
        <v>32</v>
      </c>
      <c r="T328" s="21" t="s">
        <v>35</v>
      </c>
      <c r="U328" s="19">
        <v>625</v>
      </c>
      <c r="V328" s="17" t="s">
        <v>35</v>
      </c>
      <c r="W328" s="22" t="s">
        <v>36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>
      <c r="A329" s="13" t="str">
        <f t="shared" si="15"/>
        <v>ZeroZero</v>
      </c>
      <c r="B329" s="14" t="s">
        <v>80</v>
      </c>
      <c r="C329" s="15" t="s">
        <v>40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7500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7500</v>
      </c>
      <c r="Q329" s="17">
        <v>0</v>
      </c>
      <c r="R329" s="19">
        <v>7500</v>
      </c>
      <c r="S329" s="20" t="s">
        <v>35</v>
      </c>
      <c r="T329" s="21" t="s">
        <v>35</v>
      </c>
      <c r="U329" s="19">
        <v>0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13" t="str">
        <f t="shared" si="15"/>
        <v>Normal</v>
      </c>
      <c r="B330" s="14" t="s">
        <v>81</v>
      </c>
      <c r="C330" s="15" t="s">
        <v>40</v>
      </c>
      <c r="D330" s="16">
        <f>IFERROR(VLOOKUP(B330,#REF!,3,FALSE),0)</f>
        <v>0</v>
      </c>
      <c r="E330" s="18">
        <f t="shared" si="16"/>
        <v>16.899999999999999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95000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95000</v>
      </c>
      <c r="Q330" s="17">
        <v>0</v>
      </c>
      <c r="R330" s="19">
        <v>95000</v>
      </c>
      <c r="S330" s="20">
        <v>16.899999999999999</v>
      </c>
      <c r="T330" s="21">
        <v>85.5</v>
      </c>
      <c r="U330" s="19">
        <v>5625</v>
      </c>
      <c r="V330" s="17">
        <v>1111</v>
      </c>
      <c r="W330" s="22">
        <v>0.2</v>
      </c>
      <c r="X330" s="23">
        <f t="shared" si="17"/>
        <v>50</v>
      </c>
      <c r="Y330" s="17">
        <v>0</v>
      </c>
      <c r="Z330" s="17">
        <v>0</v>
      </c>
      <c r="AA330" s="17">
        <v>20000</v>
      </c>
      <c r="AB330" s="17">
        <v>0</v>
      </c>
      <c r="AC330" s="15" t="s">
        <v>37</v>
      </c>
    </row>
    <row r="331" spans="1:29">
      <c r="A331" s="13" t="str">
        <f t="shared" si="15"/>
        <v>Normal</v>
      </c>
      <c r="B331" s="14" t="s">
        <v>82</v>
      </c>
      <c r="C331" s="15" t="s">
        <v>40</v>
      </c>
      <c r="D331" s="16">
        <f>IFERROR(VLOOKUP(B331,#REF!,3,FALSE),0)</f>
        <v>0</v>
      </c>
      <c r="E331" s="18">
        <f t="shared" si="16"/>
        <v>7.7</v>
      </c>
      <c r="F331" s="16" t="str">
        <f>IFERROR(VLOOKUP(B331,#REF!,6,FALSE),"")</f>
        <v/>
      </c>
      <c r="G331" s="17">
        <v>600000</v>
      </c>
      <c r="H331" s="17">
        <v>0</v>
      </c>
      <c r="I331" s="17" t="str">
        <f>IFERROR(VLOOKUP(B331,#REF!,9,FALSE),"")</f>
        <v/>
      </c>
      <c r="J331" s="17">
        <v>789000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789000</v>
      </c>
      <c r="Q331" s="17">
        <v>0</v>
      </c>
      <c r="R331" s="19">
        <v>1389000</v>
      </c>
      <c r="S331" s="20">
        <v>13.6</v>
      </c>
      <c r="T331" s="21">
        <v>19</v>
      </c>
      <c r="U331" s="19">
        <v>102000</v>
      </c>
      <c r="V331" s="17">
        <v>73000</v>
      </c>
      <c r="W331" s="22">
        <v>0.7</v>
      </c>
      <c r="X331" s="23">
        <f t="shared" si="17"/>
        <v>100</v>
      </c>
      <c r="Y331" s="17">
        <v>171000</v>
      </c>
      <c r="Z331" s="17">
        <v>366000</v>
      </c>
      <c r="AA331" s="17">
        <v>264000</v>
      </c>
      <c r="AB331" s="17">
        <v>54000</v>
      </c>
      <c r="AC331" s="15" t="s">
        <v>37</v>
      </c>
    </row>
    <row r="332" spans="1:29">
      <c r="A332" s="13" t="str">
        <f t="shared" si="15"/>
        <v>Normal</v>
      </c>
      <c r="B332" s="14" t="s">
        <v>83</v>
      </c>
      <c r="C332" s="15" t="s">
        <v>40</v>
      </c>
      <c r="D332" s="16">
        <f>IFERROR(VLOOKUP(B332,#REF!,3,FALSE),0)</f>
        <v>0</v>
      </c>
      <c r="E332" s="18">
        <f t="shared" si="16"/>
        <v>2.7</v>
      </c>
      <c r="F332" s="16" t="str">
        <f>IFERROR(VLOOKUP(B332,#REF!,6,FALSE),"")</f>
        <v/>
      </c>
      <c r="G332" s="17">
        <v>5000</v>
      </c>
      <c r="H332" s="17">
        <v>0</v>
      </c>
      <c r="I332" s="17" t="str">
        <f>IFERROR(VLOOKUP(B332,#REF!,9,FALSE),"")</f>
        <v/>
      </c>
      <c r="J332" s="17">
        <v>2500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2500</v>
      </c>
      <c r="Q332" s="17">
        <v>0</v>
      </c>
      <c r="R332" s="19">
        <v>7500</v>
      </c>
      <c r="S332" s="20">
        <v>8</v>
      </c>
      <c r="T332" s="21" t="s">
        <v>35</v>
      </c>
      <c r="U332" s="19">
        <v>938</v>
      </c>
      <c r="V332" s="17">
        <v>0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5000</v>
      </c>
      <c r="AB332" s="17">
        <v>0</v>
      </c>
      <c r="AC332" s="15" t="s">
        <v>37</v>
      </c>
    </row>
    <row r="333" spans="1:29">
      <c r="A333" s="13" t="str">
        <f t="shared" si="15"/>
        <v>ZeroZero</v>
      </c>
      <c r="B333" s="14" t="s">
        <v>84</v>
      </c>
      <c r="C333" s="15" t="s">
        <v>40</v>
      </c>
      <c r="D333" s="16">
        <f>IFERROR(VLOOKUP(B333,#REF!,3,FALSE),0)</f>
        <v>0</v>
      </c>
      <c r="E333" s="18" t="str">
        <f t="shared" si="16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12140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12140</v>
      </c>
      <c r="Q333" s="17">
        <v>0</v>
      </c>
      <c r="R333" s="19">
        <v>12140</v>
      </c>
      <c r="S333" s="20" t="s">
        <v>35</v>
      </c>
      <c r="T333" s="21" t="s">
        <v>35</v>
      </c>
      <c r="U333" s="19">
        <v>0</v>
      </c>
      <c r="V333" s="17" t="s">
        <v>35</v>
      </c>
      <c r="W333" s="22" t="s">
        <v>36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37</v>
      </c>
    </row>
    <row r="334" spans="1:29">
      <c r="A334" s="13" t="str">
        <f t="shared" si="15"/>
        <v>OverStock</v>
      </c>
      <c r="B334" s="14" t="s">
        <v>85</v>
      </c>
      <c r="C334" s="15" t="s">
        <v>40</v>
      </c>
      <c r="D334" s="16">
        <f>IFERROR(VLOOKUP(B334,#REF!,3,FALSE),0)</f>
        <v>0</v>
      </c>
      <c r="E334" s="18">
        <f t="shared" si="16"/>
        <v>3.8</v>
      </c>
      <c r="F334" s="16" t="str">
        <f>IFERROR(VLOOKUP(B334,#REF!,6,FALSE),"")</f>
        <v/>
      </c>
      <c r="G334" s="17">
        <v>30000</v>
      </c>
      <c r="H334" s="17">
        <v>0</v>
      </c>
      <c r="I334" s="17" t="str">
        <f>IFERROR(VLOOKUP(B334,#REF!,9,FALSE),"")</f>
        <v/>
      </c>
      <c r="J334" s="17">
        <v>2400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2400</v>
      </c>
      <c r="Q334" s="17">
        <v>0</v>
      </c>
      <c r="R334" s="19">
        <v>32400</v>
      </c>
      <c r="S334" s="20">
        <v>51.8</v>
      </c>
      <c r="T334" s="21" t="s">
        <v>35</v>
      </c>
      <c r="U334" s="19">
        <v>625</v>
      </c>
      <c r="V334" s="17" t="s">
        <v>35</v>
      </c>
      <c r="W334" s="22" t="s">
        <v>36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13" t="str">
        <f t="shared" si="15"/>
        <v>OverStock</v>
      </c>
      <c r="B335" s="14" t="s">
        <v>86</v>
      </c>
      <c r="C335" s="15" t="s">
        <v>40</v>
      </c>
      <c r="D335" s="16">
        <f>IFERROR(VLOOKUP(B335,#REF!,3,FALSE),0)</f>
        <v>0</v>
      </c>
      <c r="E335" s="18">
        <f t="shared" si="16"/>
        <v>95.9</v>
      </c>
      <c r="F335" s="16" t="str">
        <f>IFERROR(VLOOKUP(B335,#REF!,6,FALSE),"")</f>
        <v/>
      </c>
      <c r="G335" s="17">
        <v>165000</v>
      </c>
      <c r="H335" s="17">
        <v>115000</v>
      </c>
      <c r="I335" s="17" t="str">
        <f>IFERROR(VLOOKUP(B335,#REF!,9,FALSE),"")</f>
        <v/>
      </c>
      <c r="J335" s="17">
        <v>179820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179820</v>
      </c>
      <c r="Q335" s="17">
        <v>0</v>
      </c>
      <c r="R335" s="19">
        <v>344820</v>
      </c>
      <c r="S335" s="20">
        <v>183.9</v>
      </c>
      <c r="T335" s="21">
        <v>36.5</v>
      </c>
      <c r="U335" s="19">
        <v>1875</v>
      </c>
      <c r="V335" s="17">
        <v>9444</v>
      </c>
      <c r="W335" s="22">
        <v>5</v>
      </c>
      <c r="X335" s="23">
        <f t="shared" si="17"/>
        <v>150</v>
      </c>
      <c r="Y335" s="17">
        <v>10000</v>
      </c>
      <c r="Z335" s="17">
        <v>65000</v>
      </c>
      <c r="AA335" s="17">
        <v>35000</v>
      </c>
      <c r="AB335" s="17">
        <v>0</v>
      </c>
      <c r="AC335" s="15" t="s">
        <v>37</v>
      </c>
    </row>
    <row r="336" spans="1:29">
      <c r="A336" s="13" t="str">
        <f t="shared" si="15"/>
        <v>OverStock</v>
      </c>
      <c r="B336" s="14" t="s">
        <v>87</v>
      </c>
      <c r="C336" s="15" t="s">
        <v>40</v>
      </c>
      <c r="D336" s="16">
        <f>IFERROR(VLOOKUP(B336,#REF!,3,FALSE),0)</f>
        <v>0</v>
      </c>
      <c r="E336" s="18">
        <f t="shared" si="16"/>
        <v>7.7</v>
      </c>
      <c r="F336" s="16" t="str">
        <f>IFERROR(VLOOKUP(B336,#REF!,6,FALSE),"")</f>
        <v/>
      </c>
      <c r="G336" s="17">
        <v>170000</v>
      </c>
      <c r="H336" s="17">
        <v>170000</v>
      </c>
      <c r="I336" s="17" t="str">
        <f>IFERROR(VLOOKUP(B336,#REF!,9,FALSE),"")</f>
        <v/>
      </c>
      <c r="J336" s="17">
        <v>19370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19370</v>
      </c>
      <c r="Q336" s="17">
        <v>0</v>
      </c>
      <c r="R336" s="19">
        <v>189370</v>
      </c>
      <c r="S336" s="20">
        <v>75.7</v>
      </c>
      <c r="T336" s="21">
        <v>22.7</v>
      </c>
      <c r="U336" s="19">
        <v>2500</v>
      </c>
      <c r="V336" s="17">
        <v>8333</v>
      </c>
      <c r="W336" s="22">
        <v>3.3</v>
      </c>
      <c r="X336" s="23">
        <f t="shared" si="17"/>
        <v>150</v>
      </c>
      <c r="Y336" s="17">
        <v>35000</v>
      </c>
      <c r="Z336" s="17">
        <v>35000</v>
      </c>
      <c r="AA336" s="17">
        <v>20000</v>
      </c>
      <c r="AB336" s="17">
        <v>0</v>
      </c>
      <c r="AC336" s="15" t="s">
        <v>37</v>
      </c>
    </row>
    <row r="337" spans="1:29">
      <c r="A337" s="13" t="str">
        <f t="shared" si="15"/>
        <v>OverStock</v>
      </c>
      <c r="B337" s="14" t="s">
        <v>88</v>
      </c>
      <c r="C337" s="15" t="s">
        <v>40</v>
      </c>
      <c r="D337" s="16">
        <f>IFERROR(VLOOKUP(B337,#REF!,3,FALSE),0)</f>
        <v>0</v>
      </c>
      <c r="E337" s="18">
        <f t="shared" si="16"/>
        <v>29.2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18250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18250</v>
      </c>
      <c r="Q337" s="17">
        <v>0</v>
      </c>
      <c r="R337" s="19">
        <v>18250</v>
      </c>
      <c r="S337" s="20">
        <v>29.2</v>
      </c>
      <c r="T337" s="21">
        <v>32.799999999999997</v>
      </c>
      <c r="U337" s="19">
        <v>625</v>
      </c>
      <c r="V337" s="17">
        <v>556</v>
      </c>
      <c r="W337" s="22">
        <v>0.9</v>
      </c>
      <c r="X337" s="23">
        <f t="shared" si="17"/>
        <v>100</v>
      </c>
      <c r="Y337" s="17">
        <v>0</v>
      </c>
      <c r="Z337" s="17">
        <v>5000</v>
      </c>
      <c r="AA337" s="17">
        <v>0</v>
      </c>
      <c r="AB337" s="17">
        <v>0</v>
      </c>
      <c r="AC337" s="15" t="s">
        <v>37</v>
      </c>
    </row>
    <row r="338" spans="1:29">
      <c r="A338" s="13" t="str">
        <f t="shared" si="15"/>
        <v>FCST</v>
      </c>
      <c r="B338" s="14" t="s">
        <v>89</v>
      </c>
      <c r="C338" s="15" t="s">
        <v>40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>
        <v>0</v>
      </c>
      <c r="U338" s="19">
        <v>0</v>
      </c>
      <c r="V338" s="17">
        <v>556</v>
      </c>
      <c r="W338" s="22" t="s">
        <v>43</v>
      </c>
      <c r="X338" s="23" t="str">
        <f t="shared" si="17"/>
        <v>F</v>
      </c>
      <c r="Y338" s="17">
        <v>0</v>
      </c>
      <c r="Z338" s="17">
        <v>5000</v>
      </c>
      <c r="AA338" s="17">
        <v>10000</v>
      </c>
      <c r="AB338" s="17">
        <v>0</v>
      </c>
      <c r="AC338" s="15" t="s">
        <v>37</v>
      </c>
    </row>
    <row r="339" spans="1:29">
      <c r="A339" s="13" t="str">
        <f t="shared" si="15"/>
        <v>ZeroZero</v>
      </c>
      <c r="B339" s="14" t="s">
        <v>90</v>
      </c>
      <c r="C339" s="15" t="s">
        <v>40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6000</v>
      </c>
      <c r="H339" s="17">
        <v>6000</v>
      </c>
      <c r="I339" s="17" t="str">
        <f>IFERROR(VLOOKUP(B339,#REF!,9,FALSE),"")</f>
        <v/>
      </c>
      <c r="J339" s="17">
        <v>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0</v>
      </c>
      <c r="Q339" s="17">
        <v>0</v>
      </c>
      <c r="R339" s="19">
        <v>6000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36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37</v>
      </c>
    </row>
    <row r="340" spans="1:29">
      <c r="A340" s="13" t="str">
        <f t="shared" si="15"/>
        <v>OverStock</v>
      </c>
      <c r="B340" s="14" t="s">
        <v>91</v>
      </c>
      <c r="C340" s="15" t="s">
        <v>40</v>
      </c>
      <c r="D340" s="16">
        <f>IFERROR(VLOOKUP(B340,#REF!,3,FALSE),0)</f>
        <v>0</v>
      </c>
      <c r="E340" s="18">
        <f t="shared" si="16"/>
        <v>15.3</v>
      </c>
      <c r="F340" s="16" t="str">
        <f>IFERROR(VLOOKUP(B340,#REF!,6,FALSE),"")</f>
        <v/>
      </c>
      <c r="G340" s="17">
        <v>110000</v>
      </c>
      <c r="H340" s="17">
        <v>50000</v>
      </c>
      <c r="I340" s="17" t="str">
        <f>IFERROR(VLOOKUP(B340,#REF!,9,FALSE),"")</f>
        <v/>
      </c>
      <c r="J340" s="17">
        <v>105000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105000</v>
      </c>
      <c r="Q340" s="17">
        <v>0</v>
      </c>
      <c r="R340" s="19">
        <v>215000</v>
      </c>
      <c r="S340" s="20">
        <v>31.3</v>
      </c>
      <c r="T340" s="21">
        <v>25.8</v>
      </c>
      <c r="U340" s="19">
        <v>6875</v>
      </c>
      <c r="V340" s="17">
        <v>8333</v>
      </c>
      <c r="W340" s="22">
        <v>1.2</v>
      </c>
      <c r="X340" s="23">
        <f t="shared" si="17"/>
        <v>100</v>
      </c>
      <c r="Y340" s="17">
        <v>10000</v>
      </c>
      <c r="Z340" s="17">
        <v>55000</v>
      </c>
      <c r="AA340" s="17">
        <v>15000</v>
      </c>
      <c r="AB340" s="17">
        <v>0</v>
      </c>
      <c r="AC340" s="15" t="s">
        <v>37</v>
      </c>
    </row>
    <row r="341" spans="1:29">
      <c r="A341" s="13" t="str">
        <f t="shared" si="15"/>
        <v>OverStock</v>
      </c>
      <c r="B341" s="14" t="s">
        <v>92</v>
      </c>
      <c r="C341" s="15" t="s">
        <v>40</v>
      </c>
      <c r="D341" s="16">
        <f>IFERROR(VLOOKUP(B341,#REF!,3,FALSE),0)</f>
        <v>0</v>
      </c>
      <c r="E341" s="18">
        <f t="shared" si="16"/>
        <v>8.6</v>
      </c>
      <c r="F341" s="16" t="str">
        <f>IFERROR(VLOOKUP(B341,#REF!,6,FALSE),"")</f>
        <v/>
      </c>
      <c r="G341" s="17">
        <v>300000</v>
      </c>
      <c r="H341" s="17">
        <v>200000</v>
      </c>
      <c r="I341" s="17" t="str">
        <f>IFERROR(VLOOKUP(B341,#REF!,9,FALSE),"")</f>
        <v/>
      </c>
      <c r="J341" s="17">
        <v>70000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70000</v>
      </c>
      <c r="Q341" s="17">
        <v>0</v>
      </c>
      <c r="R341" s="19">
        <v>370000</v>
      </c>
      <c r="S341" s="20">
        <v>45.5</v>
      </c>
      <c r="T341" s="21">
        <v>18.5</v>
      </c>
      <c r="U341" s="19">
        <v>8125</v>
      </c>
      <c r="V341" s="17">
        <v>20000</v>
      </c>
      <c r="W341" s="22">
        <v>2.5</v>
      </c>
      <c r="X341" s="23">
        <f t="shared" si="17"/>
        <v>150</v>
      </c>
      <c r="Y341" s="17">
        <v>30000</v>
      </c>
      <c r="Z341" s="17">
        <v>120000</v>
      </c>
      <c r="AA341" s="17">
        <v>80000</v>
      </c>
      <c r="AB341" s="17">
        <v>0</v>
      </c>
      <c r="AC341" s="15" t="s">
        <v>37</v>
      </c>
    </row>
    <row r="342" spans="1:29">
      <c r="A342" s="13" t="str">
        <f t="shared" si="15"/>
        <v>OverStock</v>
      </c>
      <c r="B342" s="14" t="s">
        <v>93</v>
      </c>
      <c r="C342" s="15" t="s">
        <v>40</v>
      </c>
      <c r="D342" s="16">
        <f>IFERROR(VLOOKUP(B342,#REF!,3,FALSE),0)</f>
        <v>0</v>
      </c>
      <c r="E342" s="18">
        <f t="shared" si="16"/>
        <v>9.6999999999999993</v>
      </c>
      <c r="F342" s="16" t="str">
        <f>IFERROR(VLOOKUP(B342,#REF!,6,FALSE),"")</f>
        <v/>
      </c>
      <c r="G342" s="17">
        <v>200000</v>
      </c>
      <c r="H342" s="17">
        <v>100000</v>
      </c>
      <c r="I342" s="17" t="str">
        <f>IFERROR(VLOOKUP(B342,#REF!,9,FALSE),"")</f>
        <v/>
      </c>
      <c r="J342" s="17">
        <v>115000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115000</v>
      </c>
      <c r="Q342" s="17">
        <v>0</v>
      </c>
      <c r="R342" s="19">
        <v>315000</v>
      </c>
      <c r="S342" s="20">
        <v>26.5</v>
      </c>
      <c r="T342" s="21">
        <v>24.7</v>
      </c>
      <c r="U342" s="19">
        <v>11875</v>
      </c>
      <c r="V342" s="17">
        <v>12777</v>
      </c>
      <c r="W342" s="22">
        <v>1.1000000000000001</v>
      </c>
      <c r="X342" s="23">
        <f t="shared" si="17"/>
        <v>100</v>
      </c>
      <c r="Y342" s="17">
        <v>35000</v>
      </c>
      <c r="Z342" s="17">
        <v>72500</v>
      </c>
      <c r="AA342" s="17">
        <v>35000</v>
      </c>
      <c r="AB342" s="17">
        <v>0</v>
      </c>
      <c r="AC342" s="15" t="s">
        <v>37</v>
      </c>
    </row>
    <row r="343" spans="1:29">
      <c r="A343" s="13" t="str">
        <f t="shared" si="15"/>
        <v>OverStock</v>
      </c>
      <c r="B343" s="14" t="s">
        <v>94</v>
      </c>
      <c r="C343" s="15" t="s">
        <v>40</v>
      </c>
      <c r="D343" s="16">
        <f>IFERROR(VLOOKUP(B343,#REF!,3,FALSE),0)</f>
        <v>0</v>
      </c>
      <c r="E343" s="18">
        <f t="shared" si="16"/>
        <v>10.4</v>
      </c>
      <c r="F343" s="16" t="str">
        <f>IFERROR(VLOOKUP(B343,#REF!,6,FALSE),"")</f>
        <v/>
      </c>
      <c r="G343" s="17">
        <v>100000</v>
      </c>
      <c r="H343" s="17">
        <v>0</v>
      </c>
      <c r="I343" s="17" t="str">
        <f>IFERROR(VLOOKUP(B343,#REF!,9,FALSE),"")</f>
        <v/>
      </c>
      <c r="J343" s="17">
        <v>65000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65000</v>
      </c>
      <c r="Q343" s="17">
        <v>0</v>
      </c>
      <c r="R343" s="19">
        <v>165000</v>
      </c>
      <c r="S343" s="20">
        <v>26.4</v>
      </c>
      <c r="T343" s="21" t="s">
        <v>35</v>
      </c>
      <c r="U343" s="19">
        <v>6250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>
      <c r="A344" s="13" t="str">
        <f t="shared" si="15"/>
        <v>OverStock</v>
      </c>
      <c r="B344" s="14" t="s">
        <v>95</v>
      </c>
      <c r="C344" s="15" t="s">
        <v>40</v>
      </c>
      <c r="D344" s="16">
        <f>IFERROR(VLOOKUP(B344,#REF!,3,FALSE),0)</f>
        <v>0</v>
      </c>
      <c r="E344" s="18">
        <f t="shared" si="16"/>
        <v>45.7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240000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240000</v>
      </c>
      <c r="Q344" s="17">
        <v>0</v>
      </c>
      <c r="R344" s="19">
        <v>240000</v>
      </c>
      <c r="S344" s="20">
        <v>45.7</v>
      </c>
      <c r="T344" s="21">
        <v>20</v>
      </c>
      <c r="U344" s="19">
        <v>5250</v>
      </c>
      <c r="V344" s="17">
        <v>12000</v>
      </c>
      <c r="W344" s="22">
        <v>2.2999999999999998</v>
      </c>
      <c r="X344" s="23">
        <f t="shared" si="17"/>
        <v>150</v>
      </c>
      <c r="Y344" s="17">
        <v>27000</v>
      </c>
      <c r="Z344" s="17">
        <v>63000</v>
      </c>
      <c r="AA344" s="17">
        <v>36000</v>
      </c>
      <c r="AB344" s="17">
        <v>15000</v>
      </c>
      <c r="AC344" s="15" t="s">
        <v>37</v>
      </c>
    </row>
    <row r="345" spans="1:29">
      <c r="A345" s="13" t="str">
        <f t="shared" si="15"/>
        <v>FCST</v>
      </c>
      <c r="B345" s="14" t="s">
        <v>96</v>
      </c>
      <c r="C345" s="15" t="s">
        <v>40</v>
      </c>
      <c r="D345" s="16">
        <f>IFERROR(VLOOKUP(B345,#REF!,3,FALSE),0)</f>
        <v>0</v>
      </c>
      <c r="E345" s="18" t="str">
        <f t="shared" si="16"/>
        <v>前八週無拉料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75000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75000</v>
      </c>
      <c r="Q345" s="17">
        <v>0</v>
      </c>
      <c r="R345" s="19">
        <v>75000</v>
      </c>
      <c r="S345" s="20" t="s">
        <v>35</v>
      </c>
      <c r="T345" s="21">
        <v>7.3</v>
      </c>
      <c r="U345" s="19">
        <v>0</v>
      </c>
      <c r="V345" s="17">
        <v>10278</v>
      </c>
      <c r="W345" s="22" t="s">
        <v>43</v>
      </c>
      <c r="X345" s="23" t="str">
        <f t="shared" si="17"/>
        <v>F</v>
      </c>
      <c r="Y345" s="17">
        <v>7500</v>
      </c>
      <c r="Z345" s="17">
        <v>65000</v>
      </c>
      <c r="AA345" s="17">
        <v>35000</v>
      </c>
      <c r="AB345" s="17">
        <v>0</v>
      </c>
      <c r="AC345" s="15" t="s">
        <v>37</v>
      </c>
    </row>
    <row r="346" spans="1:29">
      <c r="A346" s="13" t="str">
        <f t="shared" si="15"/>
        <v>Normal</v>
      </c>
      <c r="B346" s="14" t="s">
        <v>97</v>
      </c>
      <c r="C346" s="15" t="s">
        <v>40</v>
      </c>
      <c r="D346" s="16">
        <f>IFERROR(VLOOKUP(B346,#REF!,3,FALSE),0)</f>
        <v>0</v>
      </c>
      <c r="E346" s="18">
        <f t="shared" si="16"/>
        <v>7.7</v>
      </c>
      <c r="F346" s="16" t="str">
        <f>IFERROR(VLOOKUP(B346,#REF!,6,FALSE),"")</f>
        <v/>
      </c>
      <c r="G346" s="17">
        <v>600000</v>
      </c>
      <c r="H346" s="17">
        <v>600000</v>
      </c>
      <c r="I346" s="17" t="str">
        <f>IFERROR(VLOOKUP(B346,#REF!,9,FALSE),"")</f>
        <v/>
      </c>
      <c r="J346" s="17">
        <v>900000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900000</v>
      </c>
      <c r="Q346" s="17">
        <v>0</v>
      </c>
      <c r="R346" s="19">
        <v>1500000</v>
      </c>
      <c r="S346" s="20">
        <v>12.9</v>
      </c>
      <c r="T346" s="21">
        <v>14.9</v>
      </c>
      <c r="U346" s="19">
        <v>116250</v>
      </c>
      <c r="V346" s="17">
        <v>101000</v>
      </c>
      <c r="W346" s="22">
        <v>0.9</v>
      </c>
      <c r="X346" s="23">
        <f t="shared" si="17"/>
        <v>100</v>
      </c>
      <c r="Y346" s="17">
        <v>441000</v>
      </c>
      <c r="Z346" s="17">
        <v>342000</v>
      </c>
      <c r="AA346" s="17">
        <v>420000</v>
      </c>
      <c r="AB346" s="17">
        <v>0</v>
      </c>
      <c r="AC346" s="15" t="s">
        <v>37</v>
      </c>
    </row>
    <row r="347" spans="1:29">
      <c r="A347" s="13" t="str">
        <f t="shared" si="15"/>
        <v>ZeroZero</v>
      </c>
      <c r="B347" s="14" t="s">
        <v>98</v>
      </c>
      <c r="C347" s="15" t="s">
        <v>40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4900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4900</v>
      </c>
      <c r="Q347" s="17">
        <v>0</v>
      </c>
      <c r="R347" s="19">
        <v>4900</v>
      </c>
      <c r="S347" s="20" t="s">
        <v>35</v>
      </c>
      <c r="T347" s="21" t="s">
        <v>35</v>
      </c>
      <c r="U347" s="19">
        <v>0</v>
      </c>
      <c r="V347" s="17" t="s">
        <v>35</v>
      </c>
      <c r="W347" s="22" t="s">
        <v>36</v>
      </c>
      <c r="X347" s="23" t="str">
        <f t="shared" si="17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>
      <c r="A348" s="13" t="str">
        <f t="shared" si="15"/>
        <v>Normal</v>
      </c>
      <c r="B348" s="14" t="s">
        <v>99</v>
      </c>
      <c r="C348" s="15" t="s">
        <v>40</v>
      </c>
      <c r="D348" s="16">
        <f>IFERROR(VLOOKUP(B348,#REF!,3,FALSE),0)</f>
        <v>0</v>
      </c>
      <c r="E348" s="18">
        <f t="shared" si="16"/>
        <v>11</v>
      </c>
      <c r="F348" s="16" t="str">
        <f>IFERROR(VLOOKUP(B348,#REF!,6,FALSE),"")</f>
        <v/>
      </c>
      <c r="G348" s="17">
        <v>200000</v>
      </c>
      <c r="H348" s="17">
        <v>100000</v>
      </c>
      <c r="I348" s="17" t="str">
        <f>IFERROR(VLOOKUP(B348,#REF!,9,FALSE),"")</f>
        <v/>
      </c>
      <c r="J348" s="17">
        <v>289790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289790</v>
      </c>
      <c r="Q348" s="17">
        <v>0</v>
      </c>
      <c r="R348" s="19">
        <v>489790</v>
      </c>
      <c r="S348" s="20">
        <v>18.7</v>
      </c>
      <c r="T348" s="21">
        <v>28.4</v>
      </c>
      <c r="U348" s="19">
        <v>26250</v>
      </c>
      <c r="V348" s="17">
        <v>17222</v>
      </c>
      <c r="W348" s="22">
        <v>0.7</v>
      </c>
      <c r="X348" s="23">
        <f t="shared" si="17"/>
        <v>100</v>
      </c>
      <c r="Y348" s="17">
        <v>50000</v>
      </c>
      <c r="Z348" s="17">
        <v>85000</v>
      </c>
      <c r="AA348" s="17">
        <v>110000</v>
      </c>
      <c r="AB348" s="17">
        <v>55000</v>
      </c>
      <c r="AC348" s="15" t="s">
        <v>37</v>
      </c>
    </row>
    <row r="349" spans="1:29">
      <c r="A349" s="13" t="str">
        <f t="shared" si="15"/>
        <v>OverStock</v>
      </c>
      <c r="B349" s="14" t="s">
        <v>100</v>
      </c>
      <c r="C349" s="15" t="s">
        <v>40</v>
      </c>
      <c r="D349" s="16">
        <f>IFERROR(VLOOKUP(B349,#REF!,3,FALSE),0)</f>
        <v>0</v>
      </c>
      <c r="E349" s="18">
        <f t="shared" si="16"/>
        <v>17.8</v>
      </c>
      <c r="F349" s="16" t="str">
        <f>IFERROR(VLOOKUP(B349,#REF!,6,FALSE),"")</f>
        <v/>
      </c>
      <c r="G349" s="17">
        <v>50000</v>
      </c>
      <c r="H349" s="17">
        <v>0</v>
      </c>
      <c r="I349" s="17" t="str">
        <f>IFERROR(VLOOKUP(B349,#REF!,9,FALSE),"")</f>
        <v/>
      </c>
      <c r="J349" s="17">
        <v>100000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100000</v>
      </c>
      <c r="Q349" s="17">
        <v>0</v>
      </c>
      <c r="R349" s="19">
        <v>150000</v>
      </c>
      <c r="S349" s="20">
        <v>26.7</v>
      </c>
      <c r="T349" s="21" t="s">
        <v>35</v>
      </c>
      <c r="U349" s="19">
        <v>5625</v>
      </c>
      <c r="V349" s="17" t="s">
        <v>35</v>
      </c>
      <c r="W349" s="22" t="s">
        <v>36</v>
      </c>
      <c r="X349" s="23" t="str">
        <f t="shared" si="17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>
      <c r="A350" s="13" t="str">
        <f t="shared" si="15"/>
        <v>Normal</v>
      </c>
      <c r="B350" s="14" t="s">
        <v>101</v>
      </c>
      <c r="C350" s="15" t="s">
        <v>40</v>
      </c>
      <c r="D350" s="16">
        <f>IFERROR(VLOOKUP(B350,#REF!,3,FALSE),0)</f>
        <v>0</v>
      </c>
      <c r="E350" s="18">
        <f t="shared" si="16"/>
        <v>0</v>
      </c>
      <c r="F350" s="16" t="str">
        <f>IFERROR(VLOOKUP(B350,#REF!,6,FALSE),"")</f>
        <v/>
      </c>
      <c r="G350" s="17">
        <v>60000</v>
      </c>
      <c r="H350" s="17">
        <v>30000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60000</v>
      </c>
      <c r="S350" s="20">
        <v>6.2</v>
      </c>
      <c r="T350" s="21">
        <v>7.5</v>
      </c>
      <c r="U350" s="19">
        <v>9750</v>
      </c>
      <c r="V350" s="17">
        <v>8000</v>
      </c>
      <c r="W350" s="22">
        <v>0.8</v>
      </c>
      <c r="X350" s="23">
        <f t="shared" si="17"/>
        <v>100</v>
      </c>
      <c r="Y350" s="17">
        <v>36000</v>
      </c>
      <c r="Z350" s="17">
        <v>36000</v>
      </c>
      <c r="AA350" s="17">
        <v>3000</v>
      </c>
      <c r="AB350" s="17">
        <v>0</v>
      </c>
      <c r="AC350" s="15" t="s">
        <v>37</v>
      </c>
    </row>
    <row r="351" spans="1:29">
      <c r="A351" s="13" t="str">
        <f t="shared" si="15"/>
        <v>Normal</v>
      </c>
      <c r="B351" s="14" t="s">
        <v>102</v>
      </c>
      <c r="C351" s="15" t="s">
        <v>40</v>
      </c>
      <c r="D351" s="16">
        <f>IFERROR(VLOOKUP(B351,#REF!,3,FALSE),0)</f>
        <v>0</v>
      </c>
      <c r="E351" s="18">
        <f t="shared" si="16"/>
        <v>4.3</v>
      </c>
      <c r="F351" s="16" t="str">
        <f>IFERROR(VLOOKUP(B351,#REF!,6,FALSE),"")</f>
        <v/>
      </c>
      <c r="G351" s="17">
        <v>780000</v>
      </c>
      <c r="H351" s="17">
        <v>780000</v>
      </c>
      <c r="I351" s="17" t="str">
        <f>IFERROR(VLOOKUP(B351,#REF!,9,FALSE),"")</f>
        <v/>
      </c>
      <c r="J351" s="17">
        <v>590000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590000</v>
      </c>
      <c r="Q351" s="17">
        <v>0</v>
      </c>
      <c r="R351" s="19">
        <v>1370000</v>
      </c>
      <c r="S351" s="20">
        <v>10.1</v>
      </c>
      <c r="T351" s="21">
        <v>17.2</v>
      </c>
      <c r="U351" s="19">
        <v>136250</v>
      </c>
      <c r="V351" s="17">
        <v>79444</v>
      </c>
      <c r="W351" s="22">
        <v>0.6</v>
      </c>
      <c r="X351" s="23">
        <f t="shared" si="17"/>
        <v>100</v>
      </c>
      <c r="Y351" s="17">
        <v>230000</v>
      </c>
      <c r="Z351" s="17">
        <v>360000</v>
      </c>
      <c r="AA351" s="17">
        <v>365000</v>
      </c>
      <c r="AB351" s="17">
        <v>0</v>
      </c>
      <c r="AC351" s="15" t="s">
        <v>37</v>
      </c>
    </row>
    <row r="352" spans="1:29">
      <c r="A352" s="13" t="str">
        <f t="shared" si="15"/>
        <v>OverStock</v>
      </c>
      <c r="B352" s="14" t="s">
        <v>103</v>
      </c>
      <c r="C352" s="15" t="s">
        <v>40</v>
      </c>
      <c r="D352" s="16">
        <f>IFERROR(VLOOKUP(B352,#REF!,3,FALSE),0)</f>
        <v>0</v>
      </c>
      <c r="E352" s="18">
        <f t="shared" si="16"/>
        <v>5.4</v>
      </c>
      <c r="F352" s="16" t="str">
        <f>IFERROR(VLOOKUP(B352,#REF!,6,FALSE),"")</f>
        <v/>
      </c>
      <c r="G352" s="17">
        <v>340000</v>
      </c>
      <c r="H352" s="17">
        <v>100000</v>
      </c>
      <c r="I352" s="17" t="str">
        <f>IFERROR(VLOOKUP(B352,#REF!,9,FALSE),"")</f>
        <v/>
      </c>
      <c r="J352" s="17">
        <v>95000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95000</v>
      </c>
      <c r="Q352" s="17">
        <v>0</v>
      </c>
      <c r="R352" s="19">
        <v>435000</v>
      </c>
      <c r="S352" s="20">
        <v>24.9</v>
      </c>
      <c r="T352" s="21">
        <v>25.3</v>
      </c>
      <c r="U352" s="19">
        <v>17463</v>
      </c>
      <c r="V352" s="17">
        <v>17222</v>
      </c>
      <c r="W352" s="22">
        <v>1</v>
      </c>
      <c r="X352" s="23">
        <f t="shared" si="17"/>
        <v>100</v>
      </c>
      <c r="Y352" s="17">
        <v>65000</v>
      </c>
      <c r="Z352" s="17">
        <v>70000</v>
      </c>
      <c r="AA352" s="17">
        <v>125000</v>
      </c>
      <c r="AB352" s="17">
        <v>0</v>
      </c>
      <c r="AC352" s="15" t="s">
        <v>37</v>
      </c>
    </row>
    <row r="353" spans="1:29">
      <c r="A353" s="13" t="str">
        <f t="shared" si="15"/>
        <v>Normal</v>
      </c>
      <c r="B353" s="14" t="s">
        <v>104</v>
      </c>
      <c r="C353" s="15" t="s">
        <v>40</v>
      </c>
      <c r="D353" s="16">
        <f>IFERROR(VLOOKUP(B353,#REF!,3,FALSE),0)</f>
        <v>0</v>
      </c>
      <c r="E353" s="18">
        <f t="shared" si="16"/>
        <v>0.2</v>
      </c>
      <c r="F353" s="16" t="str">
        <f>IFERROR(VLOOKUP(B353,#REF!,6,FALSE),"")</f>
        <v/>
      </c>
      <c r="G353" s="17">
        <v>141000</v>
      </c>
      <c r="H353" s="17">
        <v>141000</v>
      </c>
      <c r="I353" s="17" t="str">
        <f>IFERROR(VLOOKUP(B353,#REF!,9,FALSE),"")</f>
        <v/>
      </c>
      <c r="J353" s="17">
        <v>2580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2580</v>
      </c>
      <c r="Q353" s="17">
        <v>0</v>
      </c>
      <c r="R353" s="19">
        <v>143580</v>
      </c>
      <c r="S353" s="20">
        <v>10.3</v>
      </c>
      <c r="T353" s="21">
        <v>18.7</v>
      </c>
      <c r="U353" s="19">
        <v>13875</v>
      </c>
      <c r="V353" s="17">
        <v>7667</v>
      </c>
      <c r="W353" s="22">
        <v>0.6</v>
      </c>
      <c r="X353" s="23">
        <f t="shared" si="17"/>
        <v>100</v>
      </c>
      <c r="Y353" s="17">
        <v>0</v>
      </c>
      <c r="Z353" s="17">
        <v>69000</v>
      </c>
      <c r="AA353" s="17">
        <v>3000</v>
      </c>
      <c r="AB353" s="17">
        <v>0</v>
      </c>
      <c r="AC353" s="15" t="s">
        <v>37</v>
      </c>
    </row>
    <row r="354" spans="1:29">
      <c r="A354" s="13" t="str">
        <f t="shared" si="15"/>
        <v>OverStock</v>
      </c>
      <c r="B354" s="14" t="s">
        <v>105</v>
      </c>
      <c r="C354" s="15" t="s">
        <v>40</v>
      </c>
      <c r="D354" s="16">
        <f>IFERROR(VLOOKUP(B354,#REF!,3,FALSE),0)</f>
        <v>0</v>
      </c>
      <c r="E354" s="18">
        <f t="shared" si="16"/>
        <v>1.5</v>
      </c>
      <c r="F354" s="16" t="str">
        <f>IFERROR(VLOOKUP(B354,#REF!,6,FALSE),"")</f>
        <v/>
      </c>
      <c r="G354" s="17">
        <v>1200000</v>
      </c>
      <c r="H354" s="17">
        <v>900000</v>
      </c>
      <c r="I354" s="17" t="str">
        <f>IFERROR(VLOOKUP(B354,#REF!,9,FALSE),"")</f>
        <v/>
      </c>
      <c r="J354" s="17">
        <v>57000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57000</v>
      </c>
      <c r="Q354" s="17">
        <v>0</v>
      </c>
      <c r="R354" s="19">
        <v>1257000</v>
      </c>
      <c r="S354" s="20">
        <v>32.5</v>
      </c>
      <c r="T354" s="21">
        <v>23.1</v>
      </c>
      <c r="U354" s="19">
        <v>38625</v>
      </c>
      <c r="V354" s="17">
        <v>54333</v>
      </c>
      <c r="W354" s="22">
        <v>1.4</v>
      </c>
      <c r="X354" s="23">
        <f t="shared" si="17"/>
        <v>100</v>
      </c>
      <c r="Y354" s="17">
        <v>204000</v>
      </c>
      <c r="Z354" s="17">
        <v>258000</v>
      </c>
      <c r="AA354" s="17">
        <v>147000</v>
      </c>
      <c r="AB354" s="17">
        <v>15000</v>
      </c>
      <c r="AC354" s="15" t="s">
        <v>37</v>
      </c>
    </row>
    <row r="355" spans="1:29">
      <c r="A355" s="13" t="str">
        <f t="shared" si="15"/>
        <v>OverStock</v>
      </c>
      <c r="B355" s="14" t="s">
        <v>106</v>
      </c>
      <c r="C355" s="15" t="s">
        <v>40</v>
      </c>
      <c r="D355" s="16">
        <f>IFERROR(VLOOKUP(B355,#REF!,3,FALSE),0)</f>
        <v>0</v>
      </c>
      <c r="E355" s="18">
        <f t="shared" si="16"/>
        <v>9.8000000000000007</v>
      </c>
      <c r="F355" s="16" t="str">
        <f>IFERROR(VLOOKUP(B355,#REF!,6,FALSE),"")</f>
        <v/>
      </c>
      <c r="G355" s="17">
        <v>741000</v>
      </c>
      <c r="H355" s="17">
        <v>741000</v>
      </c>
      <c r="I355" s="17" t="str">
        <f>IFERROR(VLOOKUP(B355,#REF!,9,FALSE),"")</f>
        <v/>
      </c>
      <c r="J355" s="17">
        <v>493930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493930</v>
      </c>
      <c r="Q355" s="17">
        <v>0</v>
      </c>
      <c r="R355" s="19">
        <v>1234930</v>
      </c>
      <c r="S355" s="20">
        <v>24.4</v>
      </c>
      <c r="T355" s="21">
        <v>19</v>
      </c>
      <c r="U355" s="19">
        <v>50625</v>
      </c>
      <c r="V355" s="17">
        <v>65000</v>
      </c>
      <c r="W355" s="22">
        <v>1.3</v>
      </c>
      <c r="X355" s="23">
        <f t="shared" si="17"/>
        <v>100</v>
      </c>
      <c r="Y355" s="17">
        <v>54032</v>
      </c>
      <c r="Z355" s="17">
        <v>431968</v>
      </c>
      <c r="AA355" s="17">
        <v>258000</v>
      </c>
      <c r="AB355" s="17">
        <v>75000</v>
      </c>
      <c r="AC355" s="15" t="s">
        <v>37</v>
      </c>
    </row>
    <row r="356" spans="1:29">
      <c r="A356" s="13" t="str">
        <f t="shared" si="15"/>
        <v>FCST</v>
      </c>
      <c r="B356" s="14" t="s">
        <v>107</v>
      </c>
      <c r="C356" s="15" t="s">
        <v>40</v>
      </c>
      <c r="D356" s="16">
        <f>IFERROR(VLOOKUP(B356,#REF!,3,FALSE),0)</f>
        <v>0</v>
      </c>
      <c r="E356" s="18" t="str">
        <f t="shared" si="16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0</v>
      </c>
      <c r="S356" s="20" t="s">
        <v>35</v>
      </c>
      <c r="T356" s="21">
        <v>0</v>
      </c>
      <c r="U356" s="19">
        <v>0</v>
      </c>
      <c r="V356" s="17">
        <v>111</v>
      </c>
      <c r="W356" s="22" t="s">
        <v>43</v>
      </c>
      <c r="X356" s="23" t="str">
        <f t="shared" si="17"/>
        <v>F</v>
      </c>
      <c r="Y356" s="17">
        <v>0</v>
      </c>
      <c r="Z356" s="17">
        <v>0</v>
      </c>
      <c r="AA356" s="17">
        <v>1000</v>
      </c>
      <c r="AB356" s="17">
        <v>0</v>
      </c>
      <c r="AC356" s="15" t="s">
        <v>37</v>
      </c>
    </row>
    <row r="357" spans="1:29">
      <c r="A357" s="13" t="str">
        <f t="shared" si="15"/>
        <v>OverStock</v>
      </c>
      <c r="B357" s="14" t="s">
        <v>108</v>
      </c>
      <c r="C357" s="15" t="s">
        <v>40</v>
      </c>
      <c r="D357" s="16">
        <f>IFERROR(VLOOKUP(B357,#REF!,3,FALSE),0)</f>
        <v>0</v>
      </c>
      <c r="E357" s="18">
        <f t="shared" si="16"/>
        <v>326.39999999999998</v>
      </c>
      <c r="F357" s="16" t="str">
        <f>IFERROR(VLOOKUP(B357,#REF!,6,FALSE),"")</f>
        <v/>
      </c>
      <c r="G357" s="17">
        <v>170000</v>
      </c>
      <c r="H357" s="17">
        <v>170000</v>
      </c>
      <c r="I357" s="17" t="str">
        <f>IFERROR(VLOOKUP(B357,#REF!,9,FALSE),"")</f>
        <v/>
      </c>
      <c r="J357" s="17">
        <v>204000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204000</v>
      </c>
      <c r="Q357" s="17">
        <v>0</v>
      </c>
      <c r="R357" s="19">
        <v>374000</v>
      </c>
      <c r="S357" s="20">
        <v>598.4</v>
      </c>
      <c r="T357" s="21">
        <v>24.9</v>
      </c>
      <c r="U357" s="19">
        <v>625</v>
      </c>
      <c r="V357" s="17">
        <v>15000</v>
      </c>
      <c r="W357" s="22">
        <v>24</v>
      </c>
      <c r="X357" s="23">
        <f t="shared" si="17"/>
        <v>150</v>
      </c>
      <c r="Y357" s="17">
        <v>5000</v>
      </c>
      <c r="Z357" s="17">
        <v>70000</v>
      </c>
      <c r="AA357" s="17">
        <v>90000</v>
      </c>
      <c r="AB357" s="17">
        <v>0</v>
      </c>
      <c r="AC357" s="15" t="s">
        <v>37</v>
      </c>
    </row>
    <row r="358" spans="1:29">
      <c r="A358" s="13" t="str">
        <f t="shared" si="15"/>
        <v>Normal</v>
      </c>
      <c r="B358" s="14" t="s">
        <v>109</v>
      </c>
      <c r="C358" s="15" t="s">
        <v>40</v>
      </c>
      <c r="D358" s="16">
        <f>IFERROR(VLOOKUP(B358,#REF!,3,FALSE),0)</f>
        <v>0</v>
      </c>
      <c r="E358" s="18">
        <f t="shared" si="16"/>
        <v>8.1</v>
      </c>
      <c r="F358" s="16" t="str">
        <f>IFERROR(VLOOKUP(B358,#REF!,6,FALSE),"")</f>
        <v/>
      </c>
      <c r="G358" s="17">
        <v>300000</v>
      </c>
      <c r="H358" s="17">
        <v>150000</v>
      </c>
      <c r="I358" s="17" t="str">
        <f>IFERROR(VLOOKUP(B358,#REF!,9,FALSE),"")</f>
        <v/>
      </c>
      <c r="J358" s="17">
        <v>300400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300400</v>
      </c>
      <c r="Q358" s="17">
        <v>0</v>
      </c>
      <c r="R358" s="19">
        <v>600400</v>
      </c>
      <c r="S358" s="20">
        <v>16.2</v>
      </c>
      <c r="T358" s="21">
        <v>10.199999999999999</v>
      </c>
      <c r="U358" s="19">
        <v>37125</v>
      </c>
      <c r="V358" s="17">
        <v>59000</v>
      </c>
      <c r="W358" s="22">
        <v>1.6</v>
      </c>
      <c r="X358" s="23">
        <f t="shared" si="17"/>
        <v>100</v>
      </c>
      <c r="Y358" s="17">
        <v>114000</v>
      </c>
      <c r="Z358" s="17">
        <v>309000</v>
      </c>
      <c r="AA358" s="17">
        <v>354000</v>
      </c>
      <c r="AB358" s="17">
        <v>42000</v>
      </c>
      <c r="AC358" s="15" t="s">
        <v>37</v>
      </c>
    </row>
    <row r="359" spans="1:29">
      <c r="A359" s="13" t="str">
        <f t="shared" si="15"/>
        <v>OverStock</v>
      </c>
      <c r="B359" s="14" t="s">
        <v>110</v>
      </c>
      <c r="C359" s="15" t="s">
        <v>40</v>
      </c>
      <c r="D359" s="16">
        <f>IFERROR(VLOOKUP(B359,#REF!,3,FALSE),0)</f>
        <v>0</v>
      </c>
      <c r="E359" s="18">
        <f t="shared" si="16"/>
        <v>8.6</v>
      </c>
      <c r="F359" s="16" t="str">
        <f>IFERROR(VLOOKUP(B359,#REF!,6,FALSE),"")</f>
        <v/>
      </c>
      <c r="G359" s="17">
        <v>2250000</v>
      </c>
      <c r="H359" s="17">
        <v>1200000</v>
      </c>
      <c r="I359" s="17" t="str">
        <f>IFERROR(VLOOKUP(B359,#REF!,9,FALSE),"")</f>
        <v/>
      </c>
      <c r="J359" s="17">
        <v>1056000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1056000</v>
      </c>
      <c r="Q359" s="17">
        <v>0</v>
      </c>
      <c r="R359" s="19">
        <v>3306000</v>
      </c>
      <c r="S359" s="20">
        <v>26.8</v>
      </c>
      <c r="T359" s="21">
        <v>28.3</v>
      </c>
      <c r="U359" s="19">
        <v>123375</v>
      </c>
      <c r="V359" s="17">
        <v>117000</v>
      </c>
      <c r="W359" s="22">
        <v>0.9</v>
      </c>
      <c r="X359" s="23">
        <f t="shared" si="17"/>
        <v>100</v>
      </c>
      <c r="Y359" s="17">
        <v>165000</v>
      </c>
      <c r="Z359" s="17">
        <v>759000</v>
      </c>
      <c r="AA359" s="17">
        <v>636000</v>
      </c>
      <c r="AB359" s="17">
        <v>276000</v>
      </c>
      <c r="AC359" s="15" t="s">
        <v>37</v>
      </c>
    </row>
    <row r="360" spans="1:29">
      <c r="A360" s="13" t="str">
        <f t="shared" si="15"/>
        <v>OverStock</v>
      </c>
      <c r="B360" s="14" t="s">
        <v>111</v>
      </c>
      <c r="C360" s="15" t="s">
        <v>40</v>
      </c>
      <c r="D360" s="16">
        <f>IFERROR(VLOOKUP(B360,#REF!,3,FALSE),0)</f>
        <v>0</v>
      </c>
      <c r="E360" s="18">
        <f t="shared" si="16"/>
        <v>36</v>
      </c>
      <c r="F360" s="16" t="str">
        <f>IFERROR(VLOOKUP(B360,#REF!,6,FALSE),"")</f>
        <v/>
      </c>
      <c r="G360" s="17">
        <v>60000</v>
      </c>
      <c r="H360" s="17">
        <v>60000</v>
      </c>
      <c r="I360" s="17" t="str">
        <f>IFERROR(VLOOKUP(B360,#REF!,9,FALSE),"")</f>
        <v/>
      </c>
      <c r="J360" s="17">
        <v>27000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27000</v>
      </c>
      <c r="Q360" s="17">
        <v>0</v>
      </c>
      <c r="R360" s="19">
        <v>87000</v>
      </c>
      <c r="S360" s="20">
        <v>116</v>
      </c>
      <c r="T360" s="21">
        <v>17.399999999999999</v>
      </c>
      <c r="U360" s="19">
        <v>750</v>
      </c>
      <c r="V360" s="17">
        <v>5000</v>
      </c>
      <c r="W360" s="22">
        <v>6.7</v>
      </c>
      <c r="X360" s="23">
        <f t="shared" si="17"/>
        <v>150</v>
      </c>
      <c r="Y360" s="17">
        <v>24000</v>
      </c>
      <c r="Z360" s="17">
        <v>6000</v>
      </c>
      <c r="AA360" s="17">
        <v>15000</v>
      </c>
      <c r="AB360" s="17">
        <v>33000</v>
      </c>
      <c r="AC360" s="15" t="s">
        <v>37</v>
      </c>
    </row>
    <row r="361" spans="1:29">
      <c r="A361" s="13" t="str">
        <f t="shared" si="15"/>
        <v>OverStock</v>
      </c>
      <c r="B361" s="14" t="s">
        <v>112</v>
      </c>
      <c r="C361" s="15" t="s">
        <v>40</v>
      </c>
      <c r="D361" s="16">
        <f>IFERROR(VLOOKUP(B361,#REF!,3,FALSE),0)</f>
        <v>0</v>
      </c>
      <c r="E361" s="18">
        <f t="shared" si="16"/>
        <v>10.3</v>
      </c>
      <c r="F361" s="16" t="str">
        <f>IFERROR(VLOOKUP(B361,#REF!,6,FALSE),"")</f>
        <v/>
      </c>
      <c r="G361" s="17">
        <v>1461000</v>
      </c>
      <c r="H361" s="17">
        <v>840000</v>
      </c>
      <c r="I361" s="17" t="str">
        <f>IFERROR(VLOOKUP(B361,#REF!,9,FALSE),"")</f>
        <v/>
      </c>
      <c r="J361" s="17">
        <v>642000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642000</v>
      </c>
      <c r="Q361" s="17">
        <v>0</v>
      </c>
      <c r="R361" s="19">
        <v>2103000</v>
      </c>
      <c r="S361" s="20">
        <v>33.6</v>
      </c>
      <c r="T361" s="21">
        <v>40.200000000000003</v>
      </c>
      <c r="U361" s="19">
        <v>62625</v>
      </c>
      <c r="V361" s="17">
        <v>52333</v>
      </c>
      <c r="W361" s="22">
        <v>0.8</v>
      </c>
      <c r="X361" s="23">
        <f t="shared" si="17"/>
        <v>100</v>
      </c>
      <c r="Y361" s="17">
        <v>81000</v>
      </c>
      <c r="Z361" s="17">
        <v>339000</v>
      </c>
      <c r="AA361" s="17">
        <v>339000</v>
      </c>
      <c r="AB361" s="17">
        <v>144000</v>
      </c>
      <c r="AC361" s="15" t="s">
        <v>37</v>
      </c>
    </row>
    <row r="362" spans="1:29">
      <c r="A362" s="13" t="str">
        <f t="shared" si="15"/>
        <v>Normal</v>
      </c>
      <c r="B362" s="14" t="s">
        <v>113</v>
      </c>
      <c r="C362" s="15" t="s">
        <v>40</v>
      </c>
      <c r="D362" s="16">
        <f>IFERROR(VLOOKUP(B362,#REF!,3,FALSE),0)</f>
        <v>0</v>
      </c>
      <c r="E362" s="18">
        <f t="shared" si="16"/>
        <v>6.8</v>
      </c>
      <c r="F362" s="16" t="str">
        <f>IFERROR(VLOOKUP(B362,#REF!,6,FALSE),"")</f>
        <v/>
      </c>
      <c r="G362" s="17">
        <v>600000</v>
      </c>
      <c r="H362" s="17">
        <v>300000</v>
      </c>
      <c r="I362" s="17" t="str">
        <f>IFERROR(VLOOKUP(B362,#REF!,9,FALSE),"")</f>
        <v/>
      </c>
      <c r="J362" s="17">
        <v>267000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267000</v>
      </c>
      <c r="Q362" s="17">
        <v>0</v>
      </c>
      <c r="R362" s="19">
        <v>867000</v>
      </c>
      <c r="S362" s="20">
        <v>22.2</v>
      </c>
      <c r="T362" s="21">
        <v>236.4</v>
      </c>
      <c r="U362" s="19">
        <v>39000</v>
      </c>
      <c r="V362" s="17">
        <v>3667</v>
      </c>
      <c r="W362" s="22">
        <v>0.1</v>
      </c>
      <c r="X362" s="23">
        <f t="shared" si="17"/>
        <v>50</v>
      </c>
      <c r="Y362" s="17">
        <v>9000</v>
      </c>
      <c r="Z362" s="17">
        <v>18000</v>
      </c>
      <c r="AA362" s="17">
        <v>6000</v>
      </c>
      <c r="AB362" s="17">
        <v>237000</v>
      </c>
      <c r="AC362" s="15" t="s">
        <v>37</v>
      </c>
    </row>
    <row r="363" spans="1:29">
      <c r="A363" s="13" t="str">
        <f t="shared" si="15"/>
        <v>Normal</v>
      </c>
      <c r="B363" s="14" t="s">
        <v>114</v>
      </c>
      <c r="C363" s="15" t="s">
        <v>40</v>
      </c>
      <c r="D363" s="16">
        <f>IFERROR(VLOOKUP(B363,#REF!,3,FALSE),0)</f>
        <v>0</v>
      </c>
      <c r="E363" s="18">
        <f t="shared" si="16"/>
        <v>8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15000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15000</v>
      </c>
      <c r="Q363" s="17">
        <v>0</v>
      </c>
      <c r="R363" s="19">
        <v>15000</v>
      </c>
      <c r="S363" s="20">
        <v>8</v>
      </c>
      <c r="T363" s="21">
        <v>27</v>
      </c>
      <c r="U363" s="19">
        <v>1875</v>
      </c>
      <c r="V363" s="17">
        <v>556</v>
      </c>
      <c r="W363" s="22">
        <v>0.3</v>
      </c>
      <c r="X363" s="23">
        <f t="shared" si="17"/>
        <v>50</v>
      </c>
      <c r="Y363" s="17">
        <v>0</v>
      </c>
      <c r="Z363" s="17">
        <v>5000</v>
      </c>
      <c r="AA363" s="17">
        <v>5000</v>
      </c>
      <c r="AB363" s="17">
        <v>0</v>
      </c>
      <c r="AC363" s="15" t="s">
        <v>37</v>
      </c>
    </row>
    <row r="364" spans="1:29">
      <c r="A364" s="13" t="str">
        <f t="shared" si="15"/>
        <v>Normal</v>
      </c>
      <c r="B364" s="14" t="s">
        <v>115</v>
      </c>
      <c r="C364" s="15" t="s">
        <v>40</v>
      </c>
      <c r="D364" s="16">
        <f>IFERROR(VLOOKUP(B364,#REF!,3,FALSE),0)</f>
        <v>0</v>
      </c>
      <c r="E364" s="18">
        <f t="shared" si="16"/>
        <v>7.2</v>
      </c>
      <c r="F364" s="16" t="str">
        <f>IFERROR(VLOOKUP(B364,#REF!,6,FALSE),"")</f>
        <v/>
      </c>
      <c r="G364" s="17">
        <v>30000</v>
      </c>
      <c r="H364" s="17">
        <v>0</v>
      </c>
      <c r="I364" s="17" t="str">
        <f>IFERROR(VLOOKUP(B364,#REF!,9,FALSE),"")</f>
        <v/>
      </c>
      <c r="J364" s="17">
        <v>51000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51000</v>
      </c>
      <c r="Q364" s="17">
        <v>0</v>
      </c>
      <c r="R364" s="19">
        <v>81000</v>
      </c>
      <c r="S364" s="20">
        <v>11.4</v>
      </c>
      <c r="T364" s="21">
        <v>22.1</v>
      </c>
      <c r="U364" s="19">
        <v>7125</v>
      </c>
      <c r="V364" s="17">
        <v>3667</v>
      </c>
      <c r="W364" s="22">
        <v>0.5</v>
      </c>
      <c r="X364" s="23">
        <f t="shared" si="17"/>
        <v>100</v>
      </c>
      <c r="Y364" s="17">
        <v>15000</v>
      </c>
      <c r="Z364" s="17">
        <v>15000</v>
      </c>
      <c r="AA364" s="17">
        <v>12000</v>
      </c>
      <c r="AB364" s="17">
        <v>0</v>
      </c>
      <c r="AC364" s="15" t="s">
        <v>37</v>
      </c>
    </row>
    <row r="365" spans="1:29">
      <c r="A365" s="13" t="str">
        <f t="shared" si="15"/>
        <v>OverStock</v>
      </c>
      <c r="B365" s="14" t="s">
        <v>116</v>
      </c>
      <c r="C365" s="15" t="s">
        <v>40</v>
      </c>
      <c r="D365" s="16">
        <f>IFERROR(VLOOKUP(B365,#REF!,3,FALSE),0)</f>
        <v>0</v>
      </c>
      <c r="E365" s="18">
        <f t="shared" si="16"/>
        <v>8.8000000000000007</v>
      </c>
      <c r="F365" s="16" t="str">
        <f>IFERROR(VLOOKUP(B365,#REF!,6,FALSE),"")</f>
        <v/>
      </c>
      <c r="G365" s="17">
        <v>510000</v>
      </c>
      <c r="H365" s="17">
        <v>510000</v>
      </c>
      <c r="I365" s="17" t="str">
        <f>IFERROR(VLOOKUP(B365,#REF!,9,FALSE),"")</f>
        <v/>
      </c>
      <c r="J365" s="17">
        <v>192000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192000</v>
      </c>
      <c r="Q365" s="17">
        <v>0</v>
      </c>
      <c r="R365" s="19">
        <v>702000</v>
      </c>
      <c r="S365" s="20">
        <v>32.299999999999997</v>
      </c>
      <c r="T365" s="21">
        <v>21.5</v>
      </c>
      <c r="U365" s="19">
        <v>21750</v>
      </c>
      <c r="V365" s="17">
        <v>32667</v>
      </c>
      <c r="W365" s="22">
        <v>1.5</v>
      </c>
      <c r="X365" s="23">
        <f t="shared" si="17"/>
        <v>100</v>
      </c>
      <c r="Y365" s="17">
        <v>45000</v>
      </c>
      <c r="Z365" s="17">
        <v>210000</v>
      </c>
      <c r="AA365" s="17">
        <v>102000</v>
      </c>
      <c r="AB365" s="17">
        <v>6000</v>
      </c>
      <c r="AC365" s="15" t="s">
        <v>37</v>
      </c>
    </row>
    <row r="366" spans="1:29">
      <c r="A366" s="13" t="str">
        <f t="shared" si="15"/>
        <v>OverStock</v>
      </c>
      <c r="B366" s="14" t="s">
        <v>117</v>
      </c>
      <c r="C366" s="15" t="s">
        <v>40</v>
      </c>
      <c r="D366" s="16">
        <f>IFERROR(VLOOKUP(B366,#REF!,3,FALSE),0)</f>
        <v>0</v>
      </c>
      <c r="E366" s="18">
        <f t="shared" si="16"/>
        <v>32</v>
      </c>
      <c r="F366" s="16" t="str">
        <f>IFERROR(VLOOKUP(B366,#REF!,6,FALSE),"")</f>
        <v/>
      </c>
      <c r="G366" s="17">
        <v>15000</v>
      </c>
      <c r="H366" s="17">
        <v>0</v>
      </c>
      <c r="I366" s="17" t="str">
        <f>IFERROR(VLOOKUP(B366,#REF!,9,FALSE),"")</f>
        <v/>
      </c>
      <c r="J366" s="17">
        <v>12000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12000</v>
      </c>
      <c r="Q366" s="17">
        <v>0</v>
      </c>
      <c r="R366" s="19">
        <v>27000</v>
      </c>
      <c r="S366" s="20">
        <v>72</v>
      </c>
      <c r="T366" s="21">
        <v>20.3</v>
      </c>
      <c r="U366" s="19">
        <v>375</v>
      </c>
      <c r="V366" s="17">
        <v>1333</v>
      </c>
      <c r="W366" s="22">
        <v>3.6</v>
      </c>
      <c r="X366" s="23">
        <f t="shared" si="17"/>
        <v>150</v>
      </c>
      <c r="Y366" s="17">
        <v>6000</v>
      </c>
      <c r="Z366" s="17">
        <v>6000</v>
      </c>
      <c r="AA366" s="17">
        <v>3000</v>
      </c>
      <c r="AB366" s="17">
        <v>0</v>
      </c>
      <c r="AC366" s="15" t="s">
        <v>37</v>
      </c>
    </row>
    <row r="367" spans="1:29">
      <c r="A367" s="13" t="str">
        <f t="shared" si="15"/>
        <v>OverStock</v>
      </c>
      <c r="B367" s="14" t="s">
        <v>118</v>
      </c>
      <c r="C367" s="15" t="s">
        <v>40</v>
      </c>
      <c r="D367" s="16">
        <f>IFERROR(VLOOKUP(B367,#REF!,3,FALSE),0)</f>
        <v>0</v>
      </c>
      <c r="E367" s="18">
        <f t="shared" si="16"/>
        <v>40</v>
      </c>
      <c r="F367" s="16" t="str">
        <f>IFERROR(VLOOKUP(B367,#REF!,6,FALSE),"")</f>
        <v/>
      </c>
      <c r="G367" s="17">
        <v>15000</v>
      </c>
      <c r="H367" s="17">
        <v>0</v>
      </c>
      <c r="I367" s="17" t="str">
        <f>IFERROR(VLOOKUP(B367,#REF!,9,FALSE),"")</f>
        <v/>
      </c>
      <c r="J367" s="17">
        <v>15000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15000</v>
      </c>
      <c r="Q367" s="17">
        <v>0</v>
      </c>
      <c r="R367" s="19">
        <v>30000</v>
      </c>
      <c r="S367" s="20">
        <v>80</v>
      </c>
      <c r="T367" s="21">
        <v>22.5</v>
      </c>
      <c r="U367" s="19">
        <v>375</v>
      </c>
      <c r="V367" s="17">
        <v>1333</v>
      </c>
      <c r="W367" s="22">
        <v>3.6</v>
      </c>
      <c r="X367" s="23">
        <f t="shared" si="17"/>
        <v>150</v>
      </c>
      <c r="Y367" s="17">
        <v>6000</v>
      </c>
      <c r="Z367" s="17">
        <v>6000</v>
      </c>
      <c r="AA367" s="17">
        <v>3000</v>
      </c>
      <c r="AB367" s="17">
        <v>0</v>
      </c>
      <c r="AC367" s="15" t="s">
        <v>37</v>
      </c>
    </row>
    <row r="368" spans="1:29">
      <c r="A368" s="13" t="str">
        <f t="shared" si="15"/>
        <v>Normal</v>
      </c>
      <c r="B368" s="14" t="s">
        <v>119</v>
      </c>
      <c r="C368" s="15" t="s">
        <v>40</v>
      </c>
      <c r="D368" s="16">
        <f>IFERROR(VLOOKUP(B368,#REF!,3,FALSE),0)</f>
        <v>0</v>
      </c>
      <c r="E368" s="18">
        <f t="shared" si="16"/>
        <v>8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10000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10000</v>
      </c>
      <c r="Q368" s="17">
        <v>0</v>
      </c>
      <c r="R368" s="19">
        <v>10000</v>
      </c>
      <c r="S368" s="20">
        <v>8</v>
      </c>
      <c r="T368" s="21">
        <v>9.3000000000000007</v>
      </c>
      <c r="U368" s="19">
        <v>1250</v>
      </c>
      <c r="V368" s="17">
        <v>1074</v>
      </c>
      <c r="W368" s="22">
        <v>0.9</v>
      </c>
      <c r="X368" s="23">
        <f t="shared" si="17"/>
        <v>100</v>
      </c>
      <c r="Y368" s="17">
        <v>4658</v>
      </c>
      <c r="Z368" s="17">
        <v>5000</v>
      </c>
      <c r="AA368" s="17">
        <v>0</v>
      </c>
      <c r="AB368" s="17">
        <v>342</v>
      </c>
      <c r="AC368" s="15" t="s">
        <v>37</v>
      </c>
    </row>
    <row r="369" spans="1:29">
      <c r="A369" s="13" t="str">
        <f t="shared" si="15"/>
        <v>Normal</v>
      </c>
      <c r="B369" s="14" t="s">
        <v>120</v>
      </c>
      <c r="C369" s="15" t="s">
        <v>40</v>
      </c>
      <c r="D369" s="16">
        <f>IFERROR(VLOOKUP(B369,#REF!,3,FALSE),0)</f>
        <v>0</v>
      </c>
      <c r="E369" s="18">
        <f t="shared" si="16"/>
        <v>10</v>
      </c>
      <c r="F369" s="16" t="str">
        <f>IFERROR(VLOOKUP(B369,#REF!,6,FALSE),"")</f>
        <v/>
      </c>
      <c r="G369" s="17">
        <v>10000</v>
      </c>
      <c r="H369" s="17">
        <v>10000</v>
      </c>
      <c r="I369" s="17" t="str">
        <f>IFERROR(VLOOKUP(B369,#REF!,9,FALSE),"")</f>
        <v/>
      </c>
      <c r="J369" s="17">
        <v>25000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25000</v>
      </c>
      <c r="Q369" s="17">
        <v>0</v>
      </c>
      <c r="R369" s="19">
        <v>35000</v>
      </c>
      <c r="S369" s="20">
        <v>14</v>
      </c>
      <c r="T369" s="21">
        <v>31.5</v>
      </c>
      <c r="U369" s="19">
        <v>2500</v>
      </c>
      <c r="V369" s="17">
        <v>1111</v>
      </c>
      <c r="W369" s="22">
        <v>0.4</v>
      </c>
      <c r="X369" s="23">
        <f t="shared" si="17"/>
        <v>50</v>
      </c>
      <c r="Y369" s="17">
        <v>0</v>
      </c>
      <c r="Z369" s="17">
        <v>10000</v>
      </c>
      <c r="AA369" s="17">
        <v>0</v>
      </c>
      <c r="AB369" s="17">
        <v>0</v>
      </c>
      <c r="AC369" s="15" t="s">
        <v>37</v>
      </c>
    </row>
    <row r="370" spans="1:29">
      <c r="A370" s="13" t="str">
        <f t="shared" si="15"/>
        <v>ZeroZero</v>
      </c>
      <c r="B370" s="14" t="s">
        <v>121</v>
      </c>
      <c r="C370" s="15" t="s">
        <v>40</v>
      </c>
      <c r="D370" s="16">
        <f>IFERROR(VLOOKUP(B370,#REF!,3,FALSE),0)</f>
        <v>0</v>
      </c>
      <c r="E370" s="18" t="str">
        <f t="shared" si="16"/>
        <v>前八週無拉料</v>
      </c>
      <c r="F370" s="16" t="str">
        <f>IFERROR(VLOOKUP(B370,#REF!,6,FALSE),"")</f>
        <v/>
      </c>
      <c r="G370" s="17">
        <v>25000</v>
      </c>
      <c r="H370" s="17">
        <v>25000</v>
      </c>
      <c r="I370" s="17" t="str">
        <f>IFERROR(VLOOKUP(B370,#REF!,9,FALSE),"")</f>
        <v/>
      </c>
      <c r="J370" s="17">
        <v>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0</v>
      </c>
      <c r="R370" s="19">
        <v>25000</v>
      </c>
      <c r="S370" s="20" t="s">
        <v>35</v>
      </c>
      <c r="T370" s="21" t="s">
        <v>35</v>
      </c>
      <c r="U370" s="19">
        <v>0</v>
      </c>
      <c r="V370" s="17" t="s">
        <v>35</v>
      </c>
      <c r="W370" s="22" t="s">
        <v>36</v>
      </c>
      <c r="X370" s="23" t="str">
        <f t="shared" si="17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37</v>
      </c>
    </row>
    <row r="371" spans="1:29">
      <c r="A371" s="13" t="str">
        <f t="shared" si="15"/>
        <v>ZeroZero</v>
      </c>
      <c r="B371" s="14" t="s">
        <v>122</v>
      </c>
      <c r="C371" s="15" t="s">
        <v>40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5000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5000</v>
      </c>
      <c r="Q371" s="17">
        <v>0</v>
      </c>
      <c r="R371" s="19">
        <v>5000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123</v>
      </c>
      <c r="C372" s="15" t="s">
        <v>40</v>
      </c>
      <c r="D372" s="16">
        <f>IFERROR(VLOOKUP(B372,#REF!,3,FALSE),0)</f>
        <v>0</v>
      </c>
      <c r="E372" s="18">
        <f t="shared" si="16"/>
        <v>80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150000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150000</v>
      </c>
      <c r="Q372" s="17">
        <v>0</v>
      </c>
      <c r="R372" s="19">
        <v>150000</v>
      </c>
      <c r="S372" s="20">
        <v>80</v>
      </c>
      <c r="T372" s="21">
        <v>67.5</v>
      </c>
      <c r="U372" s="19">
        <v>1875</v>
      </c>
      <c r="V372" s="17">
        <v>2223</v>
      </c>
      <c r="W372" s="22">
        <v>1.2</v>
      </c>
      <c r="X372" s="23">
        <f t="shared" si="17"/>
        <v>100</v>
      </c>
      <c r="Y372" s="17">
        <v>10000</v>
      </c>
      <c r="Z372" s="17">
        <v>10000</v>
      </c>
      <c r="AA372" s="17">
        <v>50000</v>
      </c>
      <c r="AB372" s="17">
        <v>15000</v>
      </c>
      <c r="AC372" s="15" t="s">
        <v>37</v>
      </c>
    </row>
    <row r="373" spans="1:29">
      <c r="A373" s="13" t="str">
        <f t="shared" si="15"/>
        <v>OverStock</v>
      </c>
      <c r="B373" s="14" t="s">
        <v>124</v>
      </c>
      <c r="C373" s="15" t="s">
        <v>40</v>
      </c>
      <c r="D373" s="16">
        <f>IFERROR(VLOOKUP(B373,#REF!,3,FALSE),0)</f>
        <v>0</v>
      </c>
      <c r="E373" s="18">
        <f t="shared" si="16"/>
        <v>9.8000000000000007</v>
      </c>
      <c r="F373" s="16" t="str">
        <f>IFERROR(VLOOKUP(B373,#REF!,6,FALSE),"")</f>
        <v/>
      </c>
      <c r="G373" s="17">
        <v>1000000</v>
      </c>
      <c r="H373" s="17">
        <v>500000</v>
      </c>
      <c r="I373" s="17" t="str">
        <f>IFERROR(VLOOKUP(B373,#REF!,9,FALSE),"")</f>
        <v/>
      </c>
      <c r="J373" s="17">
        <v>400000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400000</v>
      </c>
      <c r="Q373" s="17">
        <v>0</v>
      </c>
      <c r="R373" s="19">
        <v>1400000</v>
      </c>
      <c r="S373" s="20">
        <v>34.5</v>
      </c>
      <c r="T373" s="21">
        <v>20.100000000000001</v>
      </c>
      <c r="U373" s="19">
        <v>40625</v>
      </c>
      <c r="V373" s="17">
        <v>69722</v>
      </c>
      <c r="W373" s="22">
        <v>1.7</v>
      </c>
      <c r="X373" s="23">
        <f t="shared" si="17"/>
        <v>100</v>
      </c>
      <c r="Y373" s="17">
        <v>180000</v>
      </c>
      <c r="Z373" s="17">
        <v>365000</v>
      </c>
      <c r="AA373" s="17">
        <v>265000</v>
      </c>
      <c r="AB373" s="17">
        <v>0</v>
      </c>
      <c r="AC373" s="15" t="s">
        <v>37</v>
      </c>
    </row>
    <row r="374" spans="1:29">
      <c r="A374" s="13" t="str">
        <f t="shared" si="15"/>
        <v>Normal</v>
      </c>
      <c r="B374" s="14" t="s">
        <v>125</v>
      </c>
      <c r="C374" s="15" t="s">
        <v>40</v>
      </c>
      <c r="D374" s="16">
        <f>IFERROR(VLOOKUP(B374,#REF!,3,FALSE),0)</f>
        <v>0</v>
      </c>
      <c r="E374" s="18">
        <f t="shared" si="16"/>
        <v>4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5000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5000</v>
      </c>
      <c r="Q374" s="17">
        <v>0</v>
      </c>
      <c r="R374" s="19">
        <v>5000</v>
      </c>
      <c r="S374" s="20">
        <v>4</v>
      </c>
      <c r="T374" s="21" t="s">
        <v>35</v>
      </c>
      <c r="U374" s="19">
        <v>1250</v>
      </c>
      <c r="V374" s="17" t="s">
        <v>35</v>
      </c>
      <c r="W374" s="22" t="s">
        <v>36</v>
      </c>
      <c r="X374" s="23" t="str">
        <f t="shared" si="17"/>
        <v>E</v>
      </c>
      <c r="Y374" s="17">
        <v>0</v>
      </c>
      <c r="Z374" s="17">
        <v>0</v>
      </c>
      <c r="AA374" s="17">
        <v>0</v>
      </c>
      <c r="AB374" s="17">
        <v>0</v>
      </c>
      <c r="AC374" s="15" t="s">
        <v>37</v>
      </c>
    </row>
    <row r="375" spans="1:29">
      <c r="A375" s="13" t="str">
        <f t="shared" si="15"/>
        <v>OverStock</v>
      </c>
      <c r="B375" s="14" t="s">
        <v>126</v>
      </c>
      <c r="C375" s="15" t="s">
        <v>40</v>
      </c>
      <c r="D375" s="16">
        <f>IFERROR(VLOOKUP(B375,#REF!,3,FALSE),0)</f>
        <v>0</v>
      </c>
      <c r="E375" s="18">
        <f t="shared" si="16"/>
        <v>8</v>
      </c>
      <c r="F375" s="16" t="str">
        <f>IFERROR(VLOOKUP(B375,#REF!,6,FALSE),"")</f>
        <v/>
      </c>
      <c r="G375" s="17">
        <v>125000</v>
      </c>
      <c r="H375" s="17">
        <v>65000</v>
      </c>
      <c r="I375" s="17" t="str">
        <f>IFERROR(VLOOKUP(B375,#REF!,9,FALSE),"")</f>
        <v/>
      </c>
      <c r="J375" s="17">
        <v>55000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55000</v>
      </c>
      <c r="Q375" s="17">
        <v>0</v>
      </c>
      <c r="R375" s="19">
        <v>180000</v>
      </c>
      <c r="S375" s="20">
        <v>26.2</v>
      </c>
      <c r="T375" s="21">
        <v>24.9</v>
      </c>
      <c r="U375" s="19">
        <v>6875</v>
      </c>
      <c r="V375" s="17">
        <v>7222</v>
      </c>
      <c r="W375" s="22">
        <v>1.1000000000000001</v>
      </c>
      <c r="X375" s="23">
        <f t="shared" si="17"/>
        <v>100</v>
      </c>
      <c r="Y375" s="17">
        <v>5000</v>
      </c>
      <c r="Z375" s="17">
        <v>50000</v>
      </c>
      <c r="AA375" s="17">
        <v>45000</v>
      </c>
      <c r="AB375" s="17">
        <v>30000</v>
      </c>
      <c r="AC375" s="15" t="s">
        <v>37</v>
      </c>
    </row>
    <row r="376" spans="1:29">
      <c r="A376" s="13" t="str">
        <f t="shared" si="15"/>
        <v>OverStock</v>
      </c>
      <c r="B376" s="14" t="s">
        <v>127</v>
      </c>
      <c r="C376" s="15" t="s">
        <v>40</v>
      </c>
      <c r="D376" s="16">
        <f>IFERROR(VLOOKUP(B376,#REF!,3,FALSE),0)</f>
        <v>0</v>
      </c>
      <c r="E376" s="18">
        <f t="shared" si="16"/>
        <v>5.3</v>
      </c>
      <c r="F376" s="16" t="str">
        <f>IFERROR(VLOOKUP(B376,#REF!,6,FALSE),"")</f>
        <v/>
      </c>
      <c r="G376" s="17">
        <v>90000</v>
      </c>
      <c r="H376" s="17">
        <v>35000</v>
      </c>
      <c r="I376" s="17" t="str">
        <f>IFERROR(VLOOKUP(B376,#REF!,9,FALSE),"")</f>
        <v/>
      </c>
      <c r="J376" s="17">
        <v>20000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20000</v>
      </c>
      <c r="Q376" s="17">
        <v>0</v>
      </c>
      <c r="R376" s="19">
        <v>110000</v>
      </c>
      <c r="S376" s="20">
        <v>29.3</v>
      </c>
      <c r="T376" s="21">
        <v>24.7</v>
      </c>
      <c r="U376" s="19">
        <v>3750</v>
      </c>
      <c r="V376" s="17">
        <v>4445</v>
      </c>
      <c r="W376" s="22">
        <v>1.2</v>
      </c>
      <c r="X376" s="23">
        <f t="shared" si="17"/>
        <v>100</v>
      </c>
      <c r="Y376" s="17">
        <v>10000</v>
      </c>
      <c r="Z376" s="17">
        <v>25000</v>
      </c>
      <c r="AA376" s="17">
        <v>25000</v>
      </c>
      <c r="AB376" s="17">
        <v>10000</v>
      </c>
      <c r="AC376" s="15" t="s">
        <v>37</v>
      </c>
    </row>
    <row r="377" spans="1:29">
      <c r="A377" s="13" t="str">
        <f t="shared" si="15"/>
        <v>Normal</v>
      </c>
      <c r="B377" s="14" t="s">
        <v>128</v>
      </c>
      <c r="C377" s="15" t="s">
        <v>40</v>
      </c>
      <c r="D377" s="16">
        <f>IFERROR(VLOOKUP(B377,#REF!,3,FALSE),0)</f>
        <v>0</v>
      </c>
      <c r="E377" s="18">
        <f t="shared" si="16"/>
        <v>24</v>
      </c>
      <c r="F377" s="16" t="str">
        <f>IFERROR(VLOOKUP(B377,#REF!,6,FALSE),"")</f>
        <v/>
      </c>
      <c r="G377" s="17">
        <v>0</v>
      </c>
      <c r="H377" s="17">
        <v>0</v>
      </c>
      <c r="I377" s="17" t="str">
        <f>IFERROR(VLOOKUP(B377,#REF!,9,FALSE),"")</f>
        <v/>
      </c>
      <c r="J377" s="17">
        <v>15000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15000</v>
      </c>
      <c r="Q377" s="17">
        <v>0</v>
      </c>
      <c r="R377" s="19">
        <v>15000</v>
      </c>
      <c r="S377" s="20">
        <v>24</v>
      </c>
      <c r="T377" s="21">
        <v>27</v>
      </c>
      <c r="U377" s="19">
        <v>625</v>
      </c>
      <c r="V377" s="17">
        <v>556</v>
      </c>
      <c r="W377" s="22">
        <v>0.9</v>
      </c>
      <c r="X377" s="23">
        <f t="shared" si="17"/>
        <v>100</v>
      </c>
      <c r="Y377" s="17">
        <v>5000</v>
      </c>
      <c r="Z377" s="17">
        <v>0</v>
      </c>
      <c r="AA377" s="17">
        <v>5000</v>
      </c>
      <c r="AB377" s="17">
        <v>0</v>
      </c>
      <c r="AC377" s="15" t="s">
        <v>37</v>
      </c>
    </row>
    <row r="378" spans="1:29">
      <c r="A378" s="13" t="str">
        <f t="shared" si="15"/>
        <v>ZeroZero</v>
      </c>
      <c r="B378" s="14" t="s">
        <v>129</v>
      </c>
      <c r="C378" s="15" t="s">
        <v>40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5000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5000</v>
      </c>
      <c r="Q378" s="17">
        <v>0</v>
      </c>
      <c r="R378" s="19">
        <v>5000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36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5"/>
        <v>FCST</v>
      </c>
      <c r="B379" s="14" t="s">
        <v>130</v>
      </c>
      <c r="C379" s="15" t="s">
        <v>40</v>
      </c>
      <c r="D379" s="16">
        <f>IFERROR(VLOOKUP(B379,#REF!,3,FALSE),0)</f>
        <v>0</v>
      </c>
      <c r="E379" s="18" t="str">
        <f t="shared" si="16"/>
        <v>前八週無拉料</v>
      </c>
      <c r="F379" s="16" t="str">
        <f>IFERROR(VLOOKUP(B379,#REF!,6,FALSE),"")</f>
        <v/>
      </c>
      <c r="G379" s="17">
        <v>5000</v>
      </c>
      <c r="H379" s="17">
        <v>5000</v>
      </c>
      <c r="I379" s="17" t="str">
        <f>IFERROR(VLOOKUP(B379,#REF!,9,FALSE),"")</f>
        <v/>
      </c>
      <c r="J379" s="17">
        <v>5000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5000</v>
      </c>
      <c r="Q379" s="17">
        <v>0</v>
      </c>
      <c r="R379" s="19">
        <v>10000</v>
      </c>
      <c r="S379" s="20" t="s">
        <v>35</v>
      </c>
      <c r="T379" s="21">
        <v>18</v>
      </c>
      <c r="U379" s="19">
        <v>0</v>
      </c>
      <c r="V379" s="17">
        <v>556</v>
      </c>
      <c r="W379" s="22" t="s">
        <v>43</v>
      </c>
      <c r="X379" s="23" t="str">
        <f t="shared" si="17"/>
        <v>F</v>
      </c>
      <c r="Y379" s="17">
        <v>0</v>
      </c>
      <c r="Z379" s="17">
        <v>5000</v>
      </c>
      <c r="AA379" s="17">
        <v>0</v>
      </c>
      <c r="AB379" s="17">
        <v>0</v>
      </c>
      <c r="AC379" s="15" t="s">
        <v>37</v>
      </c>
    </row>
    <row r="380" spans="1:29">
      <c r="A380" s="13" t="str">
        <f t="shared" si="15"/>
        <v>Normal</v>
      </c>
      <c r="B380" s="14" t="s">
        <v>131</v>
      </c>
      <c r="C380" s="15" t="s">
        <v>40</v>
      </c>
      <c r="D380" s="16">
        <f>IFERROR(VLOOKUP(B380,#REF!,3,FALSE),0)</f>
        <v>0</v>
      </c>
      <c r="E380" s="18">
        <f t="shared" si="16"/>
        <v>0</v>
      </c>
      <c r="F380" s="16" t="str">
        <f>IFERROR(VLOOKUP(B380,#REF!,6,FALSE),"")</f>
        <v/>
      </c>
      <c r="G380" s="17">
        <v>5000</v>
      </c>
      <c r="H380" s="17">
        <v>5000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5000</v>
      </c>
      <c r="S380" s="20">
        <v>8</v>
      </c>
      <c r="T380" s="21" t="s">
        <v>35</v>
      </c>
      <c r="U380" s="19">
        <v>625</v>
      </c>
      <c r="V380" s="17" t="s">
        <v>35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>
      <c r="A381" s="13" t="str">
        <f t="shared" si="15"/>
        <v>Normal</v>
      </c>
      <c r="B381" s="14" t="s">
        <v>132</v>
      </c>
      <c r="C381" s="15" t="s">
        <v>40</v>
      </c>
      <c r="D381" s="16">
        <f>IFERROR(VLOOKUP(B381,#REF!,3,FALSE),0)</f>
        <v>0</v>
      </c>
      <c r="E381" s="18">
        <f t="shared" si="16"/>
        <v>8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5000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5000</v>
      </c>
      <c r="Q381" s="17">
        <v>0</v>
      </c>
      <c r="R381" s="19">
        <v>5000</v>
      </c>
      <c r="S381" s="20">
        <v>8</v>
      </c>
      <c r="T381" s="21" t="s">
        <v>35</v>
      </c>
      <c r="U381" s="19">
        <v>625</v>
      </c>
      <c r="V381" s="17" t="s">
        <v>35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13" t="str">
        <f t="shared" si="15"/>
        <v>ZeroZero</v>
      </c>
      <c r="B382" s="14" t="s">
        <v>133</v>
      </c>
      <c r="C382" s="15" t="s">
        <v>40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5000</v>
      </c>
      <c r="H382" s="17">
        <v>5000</v>
      </c>
      <c r="I382" s="17" t="str">
        <f>IFERROR(VLOOKUP(B382,#REF!,9,FALSE),"")</f>
        <v/>
      </c>
      <c r="J382" s="17">
        <v>3180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3180</v>
      </c>
      <c r="Q382" s="17">
        <v>0</v>
      </c>
      <c r="R382" s="19">
        <v>8180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>
      <c r="A383" s="13" t="str">
        <f t="shared" si="15"/>
        <v>ZeroZero</v>
      </c>
      <c r="B383" s="14" t="s">
        <v>134</v>
      </c>
      <c r="C383" s="15" t="s">
        <v>40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9500</v>
      </c>
      <c r="H383" s="17">
        <v>9500</v>
      </c>
      <c r="I383" s="17" t="str">
        <f>IFERROR(VLOOKUP(B383,#REF!,9,FALSE),"")</f>
        <v/>
      </c>
      <c r="J383" s="17">
        <v>40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40</v>
      </c>
      <c r="Q383" s="17">
        <v>0</v>
      </c>
      <c r="R383" s="19">
        <v>9540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>
      <c r="A384" s="13" t="str">
        <f t="shared" si="15"/>
        <v>ZeroZero</v>
      </c>
      <c r="B384" s="14" t="s">
        <v>135</v>
      </c>
      <c r="C384" s="15" t="s">
        <v>40</v>
      </c>
      <c r="D384" s="16">
        <f>IFERROR(VLOOKUP(B384,#REF!,3,FALSE),0)</f>
        <v>0</v>
      </c>
      <c r="E384" s="18" t="str">
        <f t="shared" si="16"/>
        <v>前八週無拉料</v>
      </c>
      <c r="F384" s="16" t="str">
        <f>IFERROR(VLOOKUP(B384,#REF!,6,FALSE),"")</f>
        <v/>
      </c>
      <c r="G384" s="17">
        <v>9260</v>
      </c>
      <c r="H384" s="17">
        <v>9260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9260</v>
      </c>
      <c r="S384" s="20" t="s">
        <v>35</v>
      </c>
      <c r="T384" s="21" t="s">
        <v>35</v>
      </c>
      <c r="U384" s="19">
        <v>0</v>
      </c>
      <c r="V384" s="17" t="s">
        <v>35</v>
      </c>
      <c r="W384" s="22" t="s">
        <v>36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si="15"/>
        <v>ZeroZero</v>
      </c>
      <c r="B385" s="14" t="s">
        <v>136</v>
      </c>
      <c r="C385" s="15" t="s">
        <v>40</v>
      </c>
      <c r="D385" s="16">
        <f>IFERROR(VLOOKUP(B385,#REF!,3,FALSE),0)</f>
        <v>0</v>
      </c>
      <c r="E385" s="18" t="str">
        <f t="shared" si="16"/>
        <v>前八週無拉料</v>
      </c>
      <c r="F385" s="16" t="str">
        <f>IFERROR(VLOOKUP(B385,#REF!,6,FALSE),"")</f>
        <v/>
      </c>
      <c r="G385" s="17">
        <v>5000</v>
      </c>
      <c r="H385" s="17">
        <v>5000</v>
      </c>
      <c r="I385" s="17" t="str">
        <f>IFERROR(VLOOKUP(B385,#REF!,9,FALSE),"")</f>
        <v/>
      </c>
      <c r="J385" s="17">
        <v>3180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3180</v>
      </c>
      <c r="Q385" s="17">
        <v>0</v>
      </c>
      <c r="R385" s="19">
        <v>8180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36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>
      <c r="A386" s="13" t="str">
        <f t="shared" si="15"/>
        <v>ZeroZero</v>
      </c>
      <c r="B386" s="14" t="s">
        <v>137</v>
      </c>
      <c r="C386" s="15" t="s">
        <v>40</v>
      </c>
      <c r="D386" s="16">
        <f>IFERROR(VLOOKUP(B386,#REF!,3,FALSE),0)</f>
        <v>0</v>
      </c>
      <c r="E386" s="18" t="str">
        <f t="shared" si="16"/>
        <v>前八週無拉料</v>
      </c>
      <c r="F386" s="16" t="str">
        <f>IFERROR(VLOOKUP(B386,#REF!,6,FALSE),"")</f>
        <v/>
      </c>
      <c r="G386" s="17">
        <v>5000</v>
      </c>
      <c r="H386" s="17">
        <v>5000</v>
      </c>
      <c r="I386" s="17" t="str">
        <f>IFERROR(VLOOKUP(B386,#REF!,9,FALSE),"")</f>
        <v/>
      </c>
      <c r="J386" s="17">
        <v>4010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4010</v>
      </c>
      <c r="Q386" s="17">
        <v>0</v>
      </c>
      <c r="R386" s="19">
        <v>9010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36</v>
      </c>
      <c r="X386" s="23" t="str">
        <f t="shared" si="17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138</v>
      </c>
      <c r="C387" s="15" t="s">
        <v>40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5000</v>
      </c>
      <c r="H387" s="17">
        <v>5000</v>
      </c>
      <c r="I387" s="17" t="str">
        <f>IFERROR(VLOOKUP(B387,#REF!,9,FALSE),"")</f>
        <v/>
      </c>
      <c r="J387" s="17">
        <v>4010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4010</v>
      </c>
      <c r="Q387" s="17">
        <v>0</v>
      </c>
      <c r="R387" s="19">
        <v>9010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ref="A388:A451" si="18">IF(OR(U388=0,LEN(U388)=0)*OR(V388=0,LEN(V388)=0),IF(R388&gt;0,"ZeroZero","None"),IF(IF(LEN(S388)=0,0,S388)&gt;24,"OverStock",IF(U388=0,"FCST","Normal")))</f>
        <v>OverStock</v>
      </c>
      <c r="B388" s="14" t="s">
        <v>139</v>
      </c>
      <c r="C388" s="15" t="s">
        <v>40</v>
      </c>
      <c r="D388" s="16">
        <f>IFERROR(VLOOKUP(B388,#REF!,3,FALSE),0)</f>
        <v>0</v>
      </c>
      <c r="E388" s="18">
        <f t="shared" ref="E388:E451" si="19">IF(U388=0,"前八週無拉料",ROUND(J388/U388,1))</f>
        <v>16.8</v>
      </c>
      <c r="F388" s="16" t="str">
        <f>IFERROR(VLOOKUP(B388,#REF!,6,FALSE),"")</f>
        <v/>
      </c>
      <c r="G388" s="17">
        <v>100000</v>
      </c>
      <c r="H388" s="17">
        <v>50000</v>
      </c>
      <c r="I388" s="17" t="str">
        <f>IFERROR(VLOOKUP(B388,#REF!,9,FALSE),"")</f>
        <v/>
      </c>
      <c r="J388" s="17">
        <v>105000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105000</v>
      </c>
      <c r="Q388" s="17">
        <v>0</v>
      </c>
      <c r="R388" s="19">
        <v>205000</v>
      </c>
      <c r="S388" s="20">
        <v>32.799999999999997</v>
      </c>
      <c r="T388" s="21">
        <v>36.9</v>
      </c>
      <c r="U388" s="19">
        <v>6250</v>
      </c>
      <c r="V388" s="17">
        <v>5556</v>
      </c>
      <c r="W388" s="22">
        <v>0.9</v>
      </c>
      <c r="X388" s="23">
        <f t="shared" ref="X388:X451" si="20">IF($W388="E","E",IF($W388="F","F",IF($W388&lt;0.5,50,IF($W388&lt;2,100,150))))</f>
        <v>100</v>
      </c>
      <c r="Y388" s="17">
        <v>0</v>
      </c>
      <c r="Z388" s="17">
        <v>35000</v>
      </c>
      <c r="AA388" s="17">
        <v>35000</v>
      </c>
      <c r="AB388" s="17">
        <v>5000</v>
      </c>
      <c r="AC388" s="15" t="s">
        <v>37</v>
      </c>
    </row>
    <row r="389" spans="1:29">
      <c r="A389" s="13" t="str">
        <f t="shared" si="18"/>
        <v>OverStock</v>
      </c>
      <c r="B389" s="14" t="s">
        <v>140</v>
      </c>
      <c r="C389" s="15" t="s">
        <v>40</v>
      </c>
      <c r="D389" s="16">
        <f>IFERROR(VLOOKUP(B389,#REF!,3,FALSE),0)</f>
        <v>0</v>
      </c>
      <c r="E389" s="18">
        <f t="shared" si="19"/>
        <v>12</v>
      </c>
      <c r="F389" s="16" t="str">
        <f>IFERROR(VLOOKUP(B389,#REF!,6,FALSE),"")</f>
        <v/>
      </c>
      <c r="G389" s="17">
        <v>100000</v>
      </c>
      <c r="H389" s="17">
        <v>50000</v>
      </c>
      <c r="I389" s="17" t="str">
        <f>IFERROR(VLOOKUP(B389,#REF!,9,FALSE),"")</f>
        <v/>
      </c>
      <c r="J389" s="17">
        <v>75000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75000</v>
      </c>
      <c r="Q389" s="17">
        <v>0</v>
      </c>
      <c r="R389" s="19">
        <v>175000</v>
      </c>
      <c r="S389" s="20">
        <v>28</v>
      </c>
      <c r="T389" s="21" t="s">
        <v>35</v>
      </c>
      <c r="U389" s="19">
        <v>6250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13" t="str">
        <f t="shared" si="18"/>
        <v>FCST</v>
      </c>
      <c r="B390" s="14" t="s">
        <v>141</v>
      </c>
      <c r="C390" s="15" t="s">
        <v>40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0</v>
      </c>
      <c r="Q390" s="17">
        <v>0</v>
      </c>
      <c r="R390" s="19">
        <v>0</v>
      </c>
      <c r="S390" s="20" t="s">
        <v>35</v>
      </c>
      <c r="T390" s="21">
        <v>0</v>
      </c>
      <c r="U390" s="19">
        <v>0</v>
      </c>
      <c r="V390" s="17">
        <v>556</v>
      </c>
      <c r="W390" s="22" t="s">
        <v>43</v>
      </c>
      <c r="X390" s="23" t="str">
        <f t="shared" si="20"/>
        <v>F</v>
      </c>
      <c r="Y390" s="17">
        <v>2500</v>
      </c>
      <c r="Z390" s="17">
        <v>2500</v>
      </c>
      <c r="AA390" s="17">
        <v>0</v>
      </c>
      <c r="AB390" s="17">
        <v>0</v>
      </c>
      <c r="AC390" s="15" t="s">
        <v>37</v>
      </c>
    </row>
    <row r="391" spans="1:29">
      <c r="A391" s="13" t="str">
        <f t="shared" si="18"/>
        <v>FCST</v>
      </c>
      <c r="B391" s="14" t="s">
        <v>142</v>
      </c>
      <c r="C391" s="15" t="s">
        <v>40</v>
      </c>
      <c r="D391" s="16">
        <f>IFERROR(VLOOKUP(B391,#REF!,3,FALSE),0)</f>
        <v>0</v>
      </c>
      <c r="E391" s="18" t="str">
        <f t="shared" si="19"/>
        <v>前八週無拉料</v>
      </c>
      <c r="F391" s="16" t="str">
        <f>IFERROR(VLOOKUP(B391,#REF!,6,FALSE),"")</f>
        <v/>
      </c>
      <c r="G391" s="17">
        <v>60000</v>
      </c>
      <c r="H391" s="17">
        <v>30000</v>
      </c>
      <c r="I391" s="17" t="str">
        <f>IFERROR(VLOOKUP(B391,#REF!,9,FALSE),"")</f>
        <v/>
      </c>
      <c r="J391" s="17">
        <v>51000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51000</v>
      </c>
      <c r="Q391" s="17">
        <v>0</v>
      </c>
      <c r="R391" s="19">
        <v>111000</v>
      </c>
      <c r="S391" s="20" t="s">
        <v>35</v>
      </c>
      <c r="T391" s="21">
        <v>83.3</v>
      </c>
      <c r="U391" s="19">
        <v>0</v>
      </c>
      <c r="V391" s="17">
        <v>1333</v>
      </c>
      <c r="W391" s="22" t="s">
        <v>43</v>
      </c>
      <c r="X391" s="23" t="str">
        <f t="shared" si="20"/>
        <v>F</v>
      </c>
      <c r="Y391" s="17">
        <v>0</v>
      </c>
      <c r="Z391" s="17">
        <v>12000</v>
      </c>
      <c r="AA391" s="17">
        <v>0</v>
      </c>
      <c r="AB391" s="17">
        <v>0</v>
      </c>
      <c r="AC391" s="15" t="s">
        <v>37</v>
      </c>
    </row>
    <row r="392" spans="1:29">
      <c r="A392" s="13" t="str">
        <f t="shared" si="18"/>
        <v>Normal</v>
      </c>
      <c r="B392" s="14" t="s">
        <v>143</v>
      </c>
      <c r="C392" s="15" t="s">
        <v>40</v>
      </c>
      <c r="D392" s="16">
        <f>IFERROR(VLOOKUP(B392,#REF!,3,FALSE),0)</f>
        <v>0</v>
      </c>
      <c r="E392" s="18">
        <f t="shared" si="19"/>
        <v>10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25000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25000</v>
      </c>
      <c r="Q392" s="17">
        <v>0</v>
      </c>
      <c r="R392" s="19">
        <v>25000</v>
      </c>
      <c r="S392" s="20">
        <v>10</v>
      </c>
      <c r="T392" s="21" t="s">
        <v>35</v>
      </c>
      <c r="U392" s="19">
        <v>2500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Normal</v>
      </c>
      <c r="B393" s="14" t="s">
        <v>144</v>
      </c>
      <c r="C393" s="15" t="s">
        <v>40</v>
      </c>
      <c r="D393" s="16">
        <f>IFERROR(VLOOKUP(B393,#REF!,3,FALSE),0)</f>
        <v>0</v>
      </c>
      <c r="E393" s="18">
        <f t="shared" si="19"/>
        <v>0</v>
      </c>
      <c r="F393" s="16" t="str">
        <f>IFERROR(VLOOKUP(B393,#REF!,6,FALSE),"")</f>
        <v/>
      </c>
      <c r="G393" s="17">
        <v>10000</v>
      </c>
      <c r="H393" s="17">
        <v>10000</v>
      </c>
      <c r="I393" s="17" t="str">
        <f>IFERROR(VLOOKUP(B393,#REF!,9,FALSE),"")</f>
        <v/>
      </c>
      <c r="J393" s="17">
        <v>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0</v>
      </c>
      <c r="Q393" s="17">
        <v>0</v>
      </c>
      <c r="R393" s="19">
        <v>10000</v>
      </c>
      <c r="S393" s="20">
        <v>16</v>
      </c>
      <c r="T393" s="21">
        <v>9</v>
      </c>
      <c r="U393" s="19">
        <v>625</v>
      </c>
      <c r="V393" s="17">
        <v>1111</v>
      </c>
      <c r="W393" s="22">
        <v>1.8</v>
      </c>
      <c r="X393" s="23">
        <f t="shared" si="20"/>
        <v>100</v>
      </c>
      <c r="Y393" s="17">
        <v>0</v>
      </c>
      <c r="Z393" s="17">
        <v>5000</v>
      </c>
      <c r="AA393" s="17">
        <v>5000</v>
      </c>
      <c r="AB393" s="17">
        <v>0</v>
      </c>
      <c r="AC393" s="15" t="s">
        <v>37</v>
      </c>
    </row>
    <row r="394" spans="1:29">
      <c r="A394" s="13" t="str">
        <f t="shared" si="18"/>
        <v>ZeroZero</v>
      </c>
      <c r="B394" s="14" t="s">
        <v>145</v>
      </c>
      <c r="C394" s="15" t="s">
        <v>40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20000</v>
      </c>
      <c r="H394" s="17">
        <v>10000</v>
      </c>
      <c r="I394" s="17" t="str">
        <f>IFERROR(VLOOKUP(B394,#REF!,9,FALSE),"")</f>
        <v/>
      </c>
      <c r="J394" s="17">
        <v>10000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10000</v>
      </c>
      <c r="Q394" s="17">
        <v>0</v>
      </c>
      <c r="R394" s="19">
        <v>30000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>
      <c r="A395" s="13" t="str">
        <f t="shared" si="18"/>
        <v>Normal</v>
      </c>
      <c r="B395" s="14" t="s">
        <v>146</v>
      </c>
      <c r="C395" s="15" t="s">
        <v>40</v>
      </c>
      <c r="D395" s="16">
        <f>IFERROR(VLOOKUP(B395,#REF!,3,FALSE),0)</f>
        <v>0</v>
      </c>
      <c r="E395" s="18">
        <f t="shared" si="19"/>
        <v>0.8</v>
      </c>
      <c r="F395" s="16" t="str">
        <f>IFERROR(VLOOKUP(B395,#REF!,6,FALSE),"")</f>
        <v/>
      </c>
      <c r="G395" s="17">
        <v>10000</v>
      </c>
      <c r="H395" s="17">
        <v>10000</v>
      </c>
      <c r="I395" s="17" t="str">
        <f>IFERROR(VLOOKUP(B395,#REF!,9,FALSE),"")</f>
        <v/>
      </c>
      <c r="J395" s="17">
        <v>500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500</v>
      </c>
      <c r="Q395" s="17">
        <v>0</v>
      </c>
      <c r="R395" s="19">
        <v>10500</v>
      </c>
      <c r="S395" s="20">
        <v>16.8</v>
      </c>
      <c r="T395" s="21" t="s">
        <v>35</v>
      </c>
      <c r="U395" s="19">
        <v>625</v>
      </c>
      <c r="V395" s="17" t="s">
        <v>35</v>
      </c>
      <c r="W395" s="22" t="s">
        <v>36</v>
      </c>
      <c r="X395" s="23" t="str">
        <f t="shared" si="20"/>
        <v>E</v>
      </c>
      <c r="Y395" s="17">
        <v>0</v>
      </c>
      <c r="Z395" s="17">
        <v>0</v>
      </c>
      <c r="AA395" s="17">
        <v>0</v>
      </c>
      <c r="AB395" s="17">
        <v>0</v>
      </c>
      <c r="AC395" s="15" t="s">
        <v>37</v>
      </c>
    </row>
    <row r="396" spans="1:29">
      <c r="A396" s="13" t="str">
        <f t="shared" si="18"/>
        <v>ZeroZero</v>
      </c>
      <c r="B396" s="14" t="s">
        <v>147</v>
      </c>
      <c r="C396" s="15" t="s">
        <v>40</v>
      </c>
      <c r="D396" s="16">
        <f>IFERROR(VLOOKUP(B396,#REF!,3,FALSE),0)</f>
        <v>0</v>
      </c>
      <c r="E396" s="18" t="str">
        <f t="shared" si="19"/>
        <v>前八週無拉料</v>
      </c>
      <c r="F396" s="16" t="str">
        <f>IFERROR(VLOOKUP(B396,#REF!,6,FALSE),"")</f>
        <v/>
      </c>
      <c r="G396" s="17">
        <v>50000</v>
      </c>
      <c r="H396" s="17">
        <v>50000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50000</v>
      </c>
      <c r="S396" s="20" t="s">
        <v>35</v>
      </c>
      <c r="T396" s="21" t="s">
        <v>35</v>
      </c>
      <c r="U396" s="19">
        <v>0</v>
      </c>
      <c r="V396" s="17" t="s">
        <v>35</v>
      </c>
      <c r="W396" s="22" t="s">
        <v>36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>
      <c r="A397" s="13" t="str">
        <f t="shared" si="18"/>
        <v>FCST</v>
      </c>
      <c r="B397" s="14" t="s">
        <v>148</v>
      </c>
      <c r="C397" s="15" t="s">
        <v>40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5000</v>
      </c>
      <c r="H397" s="17">
        <v>5000</v>
      </c>
      <c r="I397" s="17" t="str">
        <f>IFERROR(VLOOKUP(B397,#REF!,9,FALSE),"")</f>
        <v/>
      </c>
      <c r="J397" s="17">
        <v>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0</v>
      </c>
      <c r="Q397" s="17">
        <v>0</v>
      </c>
      <c r="R397" s="19">
        <v>5000</v>
      </c>
      <c r="S397" s="20" t="s">
        <v>35</v>
      </c>
      <c r="T397" s="21">
        <v>119</v>
      </c>
      <c r="U397" s="19">
        <v>0</v>
      </c>
      <c r="V397" s="17">
        <v>42</v>
      </c>
      <c r="W397" s="22" t="s">
        <v>43</v>
      </c>
      <c r="X397" s="23" t="str">
        <f t="shared" si="20"/>
        <v>F</v>
      </c>
      <c r="Y397" s="17">
        <v>382</v>
      </c>
      <c r="Z397" s="17">
        <v>0</v>
      </c>
      <c r="AA397" s="17">
        <v>0</v>
      </c>
      <c r="AB397" s="17">
        <v>4618</v>
      </c>
      <c r="AC397" s="15" t="s">
        <v>37</v>
      </c>
    </row>
    <row r="398" spans="1:29">
      <c r="A398" s="13" t="str">
        <f t="shared" si="18"/>
        <v>FCST</v>
      </c>
      <c r="B398" s="14" t="s">
        <v>149</v>
      </c>
      <c r="C398" s="15" t="s">
        <v>40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90000</v>
      </c>
      <c r="H398" s="17">
        <v>0</v>
      </c>
      <c r="I398" s="17" t="str">
        <f>IFERROR(VLOOKUP(B398,#REF!,9,FALSE),"")</f>
        <v/>
      </c>
      <c r="J398" s="17">
        <v>80000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80000</v>
      </c>
      <c r="Q398" s="17">
        <v>0</v>
      </c>
      <c r="R398" s="19">
        <v>170000</v>
      </c>
      <c r="S398" s="20" t="s">
        <v>35</v>
      </c>
      <c r="T398" s="21">
        <v>76.5</v>
      </c>
      <c r="U398" s="19">
        <v>0</v>
      </c>
      <c r="V398" s="17">
        <v>2222</v>
      </c>
      <c r="W398" s="22" t="s">
        <v>43</v>
      </c>
      <c r="X398" s="23" t="str">
        <f t="shared" si="20"/>
        <v>F</v>
      </c>
      <c r="Y398" s="17">
        <v>10000</v>
      </c>
      <c r="Z398" s="17">
        <v>10000</v>
      </c>
      <c r="AA398" s="17">
        <v>25000</v>
      </c>
      <c r="AB398" s="17">
        <v>0</v>
      </c>
      <c r="AC398" s="15" t="s">
        <v>37</v>
      </c>
    </row>
    <row r="399" spans="1:29">
      <c r="A399" s="13" t="str">
        <f t="shared" si="18"/>
        <v>ZeroZero</v>
      </c>
      <c r="B399" s="14" t="s">
        <v>150</v>
      </c>
      <c r="C399" s="15" t="s">
        <v>40</v>
      </c>
      <c r="D399" s="16">
        <f>IFERROR(VLOOKUP(B399,#REF!,3,FALSE),0)</f>
        <v>0</v>
      </c>
      <c r="E399" s="18" t="str">
        <f t="shared" si="19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5000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5000</v>
      </c>
      <c r="Q399" s="17">
        <v>0</v>
      </c>
      <c r="R399" s="19">
        <v>5000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13" t="str">
        <f t="shared" si="18"/>
        <v>ZeroZero</v>
      </c>
      <c r="B400" s="14" t="s">
        <v>151</v>
      </c>
      <c r="C400" s="15" t="s">
        <v>40</v>
      </c>
      <c r="D400" s="16">
        <f>IFERROR(VLOOKUP(B400,#REF!,3,FALSE),0)</f>
        <v>0</v>
      </c>
      <c r="E400" s="18" t="str">
        <f t="shared" si="19"/>
        <v>前八週無拉料</v>
      </c>
      <c r="F400" s="16" t="str">
        <f>IFERROR(VLOOKUP(B400,#REF!,6,FALSE),"")</f>
        <v/>
      </c>
      <c r="G400" s="17">
        <v>15000</v>
      </c>
      <c r="H400" s="17">
        <v>10000</v>
      </c>
      <c r="I400" s="17" t="str">
        <f>IFERROR(VLOOKUP(B400,#REF!,9,FALSE),"")</f>
        <v/>
      </c>
      <c r="J400" s="17">
        <v>3000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3000</v>
      </c>
      <c r="Q400" s="17">
        <v>0</v>
      </c>
      <c r="R400" s="19">
        <v>18000</v>
      </c>
      <c r="S400" s="20" t="s">
        <v>35</v>
      </c>
      <c r="T400" s="21" t="s">
        <v>35</v>
      </c>
      <c r="U400" s="19">
        <v>0</v>
      </c>
      <c r="V400" s="17" t="s">
        <v>35</v>
      </c>
      <c r="W400" s="22" t="s">
        <v>36</v>
      </c>
      <c r="X400" s="23" t="str">
        <f t="shared" si="20"/>
        <v>E</v>
      </c>
      <c r="Y400" s="17">
        <v>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>
      <c r="A401" s="13" t="str">
        <f t="shared" si="18"/>
        <v>FCST</v>
      </c>
      <c r="B401" s="14" t="s">
        <v>152</v>
      </c>
      <c r="C401" s="15" t="s">
        <v>40</v>
      </c>
      <c r="D401" s="16">
        <f>IFERROR(VLOOKUP(B401,#REF!,3,FALSE),0)</f>
        <v>0</v>
      </c>
      <c r="E401" s="18" t="str">
        <f t="shared" si="19"/>
        <v>前八週無拉料</v>
      </c>
      <c r="F401" s="16" t="str">
        <f>IFERROR(VLOOKUP(B401,#REF!,6,FALSE),"")</f>
        <v/>
      </c>
      <c r="G401" s="17">
        <v>100000</v>
      </c>
      <c r="H401" s="17">
        <v>100000</v>
      </c>
      <c r="I401" s="17" t="str">
        <f>IFERROR(VLOOKUP(B401,#REF!,9,FALSE),"")</f>
        <v/>
      </c>
      <c r="J401" s="17">
        <v>197500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197500</v>
      </c>
      <c r="Q401" s="17">
        <v>0</v>
      </c>
      <c r="R401" s="19">
        <v>297500</v>
      </c>
      <c r="S401" s="20" t="s">
        <v>35</v>
      </c>
      <c r="T401" s="21">
        <v>18.2</v>
      </c>
      <c r="U401" s="19">
        <v>0</v>
      </c>
      <c r="V401" s="17">
        <v>16389</v>
      </c>
      <c r="W401" s="22" t="s">
        <v>43</v>
      </c>
      <c r="X401" s="23" t="str">
        <f t="shared" si="20"/>
        <v>F</v>
      </c>
      <c r="Y401" s="17">
        <v>0</v>
      </c>
      <c r="Z401" s="17">
        <v>137500</v>
      </c>
      <c r="AA401" s="17">
        <v>10000</v>
      </c>
      <c r="AB401" s="17">
        <v>0</v>
      </c>
      <c r="AC401" s="15" t="s">
        <v>37</v>
      </c>
    </row>
    <row r="402" spans="1:29">
      <c r="A402" s="13" t="str">
        <f t="shared" si="18"/>
        <v>FCST</v>
      </c>
      <c r="B402" s="14" t="s">
        <v>153</v>
      </c>
      <c r="C402" s="15" t="s">
        <v>40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2500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2500</v>
      </c>
      <c r="Q402" s="17">
        <v>0</v>
      </c>
      <c r="R402" s="19">
        <v>2500</v>
      </c>
      <c r="S402" s="20" t="s">
        <v>35</v>
      </c>
      <c r="T402" s="21">
        <v>9</v>
      </c>
      <c r="U402" s="19">
        <v>0</v>
      </c>
      <c r="V402" s="17">
        <v>278</v>
      </c>
      <c r="W402" s="22" t="s">
        <v>43</v>
      </c>
      <c r="X402" s="23" t="str">
        <f t="shared" si="20"/>
        <v>F</v>
      </c>
      <c r="Y402" s="17">
        <v>2500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>
      <c r="A403" s="13" t="str">
        <f t="shared" si="18"/>
        <v>OverStock</v>
      </c>
      <c r="B403" s="14" t="s">
        <v>154</v>
      </c>
      <c r="C403" s="15" t="s">
        <v>40</v>
      </c>
      <c r="D403" s="16">
        <f>IFERROR(VLOOKUP(B403,#REF!,3,FALSE),0)</f>
        <v>0</v>
      </c>
      <c r="E403" s="18">
        <f t="shared" si="19"/>
        <v>18.3</v>
      </c>
      <c r="F403" s="16" t="str">
        <f>IFERROR(VLOOKUP(B403,#REF!,6,FALSE),"")</f>
        <v/>
      </c>
      <c r="G403" s="17">
        <v>111000</v>
      </c>
      <c r="H403" s="17">
        <v>15000</v>
      </c>
      <c r="I403" s="17" t="str">
        <f>IFERROR(VLOOKUP(B403,#REF!,9,FALSE),"")</f>
        <v/>
      </c>
      <c r="J403" s="17">
        <v>48000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48000</v>
      </c>
      <c r="Q403" s="17">
        <v>0</v>
      </c>
      <c r="R403" s="19">
        <v>159000</v>
      </c>
      <c r="S403" s="20">
        <v>60.6</v>
      </c>
      <c r="T403" s="21">
        <v>36.700000000000003</v>
      </c>
      <c r="U403" s="19">
        <v>2625</v>
      </c>
      <c r="V403" s="17">
        <v>4333</v>
      </c>
      <c r="W403" s="22">
        <v>1.7</v>
      </c>
      <c r="X403" s="23">
        <f t="shared" si="20"/>
        <v>100</v>
      </c>
      <c r="Y403" s="17">
        <v>6000</v>
      </c>
      <c r="Z403" s="17">
        <v>21000</v>
      </c>
      <c r="AA403" s="17">
        <v>24000</v>
      </c>
      <c r="AB403" s="17">
        <v>12000</v>
      </c>
      <c r="AC403" s="15" t="s">
        <v>37</v>
      </c>
    </row>
    <row r="404" spans="1:29">
      <c r="A404" s="13" t="str">
        <f t="shared" si="18"/>
        <v>Normal</v>
      </c>
      <c r="B404" s="14" t="s">
        <v>155</v>
      </c>
      <c r="C404" s="15" t="s">
        <v>40</v>
      </c>
      <c r="D404" s="16">
        <f>IFERROR(VLOOKUP(B404,#REF!,3,FALSE),0)</f>
        <v>0</v>
      </c>
      <c r="E404" s="18">
        <f t="shared" si="19"/>
        <v>5.2</v>
      </c>
      <c r="F404" s="16" t="str">
        <f>IFERROR(VLOOKUP(B404,#REF!,6,FALSE),"")</f>
        <v/>
      </c>
      <c r="G404" s="17">
        <v>201000</v>
      </c>
      <c r="H404" s="17">
        <v>81000</v>
      </c>
      <c r="I404" s="17" t="str">
        <f>IFERROR(VLOOKUP(B404,#REF!,9,FALSE),"")</f>
        <v/>
      </c>
      <c r="J404" s="17">
        <v>99000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99000</v>
      </c>
      <c r="Q404" s="17">
        <v>0</v>
      </c>
      <c r="R404" s="19">
        <v>300000</v>
      </c>
      <c r="S404" s="20">
        <v>15.7</v>
      </c>
      <c r="T404" s="21">
        <v>14.5</v>
      </c>
      <c r="U404" s="19">
        <v>19125</v>
      </c>
      <c r="V404" s="17">
        <v>20667</v>
      </c>
      <c r="W404" s="22">
        <v>1.1000000000000001</v>
      </c>
      <c r="X404" s="23">
        <f t="shared" si="20"/>
        <v>100</v>
      </c>
      <c r="Y404" s="17">
        <v>51000</v>
      </c>
      <c r="Z404" s="17">
        <v>123000</v>
      </c>
      <c r="AA404" s="17">
        <v>69000</v>
      </c>
      <c r="AB404" s="17">
        <v>33000</v>
      </c>
      <c r="AC404" s="15" t="s">
        <v>37</v>
      </c>
    </row>
    <row r="405" spans="1:29">
      <c r="A405" s="13" t="str">
        <f t="shared" si="18"/>
        <v>ZeroZero</v>
      </c>
      <c r="B405" s="14" t="s">
        <v>156</v>
      </c>
      <c r="C405" s="15" t="s">
        <v>40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10000</v>
      </c>
      <c r="H405" s="17">
        <v>10000</v>
      </c>
      <c r="I405" s="17" t="str">
        <f>IFERROR(VLOOKUP(B405,#REF!,9,FALSE),"")</f>
        <v/>
      </c>
      <c r="J405" s="17">
        <v>360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360</v>
      </c>
      <c r="Q405" s="17">
        <v>0</v>
      </c>
      <c r="R405" s="19">
        <v>10360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>
      <c r="A406" s="13" t="str">
        <f t="shared" si="18"/>
        <v>ZeroZero</v>
      </c>
      <c r="B406" s="14" t="s">
        <v>157</v>
      </c>
      <c r="C406" s="15" t="s">
        <v>40</v>
      </c>
      <c r="D406" s="16">
        <f>IFERROR(VLOOKUP(B406,#REF!,3,FALSE),0)</f>
        <v>0</v>
      </c>
      <c r="E406" s="18" t="str">
        <f t="shared" si="19"/>
        <v>前八週無拉料</v>
      </c>
      <c r="F406" s="16" t="str">
        <f>IFERROR(VLOOKUP(B406,#REF!,6,FALSE),"")</f>
        <v/>
      </c>
      <c r="G406" s="17">
        <v>5000</v>
      </c>
      <c r="H406" s="17">
        <v>5000</v>
      </c>
      <c r="I406" s="17" t="str">
        <f>IFERROR(VLOOKUP(B406,#REF!,9,FALSE),"")</f>
        <v/>
      </c>
      <c r="J406" s="17">
        <v>180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180</v>
      </c>
      <c r="Q406" s="17">
        <v>0</v>
      </c>
      <c r="R406" s="19">
        <v>5180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13" t="str">
        <f t="shared" si="18"/>
        <v>ZeroZero</v>
      </c>
      <c r="B407" s="14" t="s">
        <v>158</v>
      </c>
      <c r="C407" s="15" t="s">
        <v>40</v>
      </c>
      <c r="D407" s="16">
        <f>IFERROR(VLOOKUP(B407,#REF!,3,FALSE),0)</f>
        <v>0</v>
      </c>
      <c r="E407" s="18" t="str">
        <f t="shared" si="19"/>
        <v>前八週無拉料</v>
      </c>
      <c r="F407" s="16" t="str">
        <f>IFERROR(VLOOKUP(B407,#REF!,6,FALSE),"")</f>
        <v/>
      </c>
      <c r="G407" s="17">
        <v>10000</v>
      </c>
      <c r="H407" s="17">
        <v>10000</v>
      </c>
      <c r="I407" s="17" t="str">
        <f>IFERROR(VLOOKUP(B407,#REF!,9,FALSE),"")</f>
        <v/>
      </c>
      <c r="J407" s="17">
        <v>5360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5360</v>
      </c>
      <c r="Q407" s="17">
        <v>0</v>
      </c>
      <c r="R407" s="19">
        <v>15360</v>
      </c>
      <c r="S407" s="20" t="s">
        <v>35</v>
      </c>
      <c r="T407" s="21" t="s">
        <v>35</v>
      </c>
      <c r="U407" s="19">
        <v>0</v>
      </c>
      <c r="V407" s="17" t="s">
        <v>35</v>
      </c>
      <c r="W407" s="22" t="s">
        <v>36</v>
      </c>
      <c r="X407" s="23" t="str">
        <f t="shared" si="20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>
      <c r="A408" s="13" t="str">
        <f t="shared" si="18"/>
        <v>FCST</v>
      </c>
      <c r="B408" s="14" t="s">
        <v>159</v>
      </c>
      <c r="C408" s="15" t="s">
        <v>40</v>
      </c>
      <c r="D408" s="16">
        <f>IFERROR(VLOOKUP(B408,#REF!,3,FALSE),0)</f>
        <v>0</v>
      </c>
      <c r="E408" s="18" t="str">
        <f t="shared" si="19"/>
        <v>前八週無拉料</v>
      </c>
      <c r="F408" s="16" t="str">
        <f>IFERROR(VLOOKUP(B408,#REF!,6,FALSE),"")</f>
        <v/>
      </c>
      <c r="G408" s="17">
        <v>10000</v>
      </c>
      <c r="H408" s="17">
        <v>10000</v>
      </c>
      <c r="I408" s="17" t="str">
        <f>IFERROR(VLOOKUP(B408,#REF!,9,FALSE),"")</f>
        <v/>
      </c>
      <c r="J408" s="17">
        <v>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0</v>
      </c>
      <c r="R408" s="19">
        <v>10000</v>
      </c>
      <c r="S408" s="20" t="s">
        <v>35</v>
      </c>
      <c r="T408" s="21">
        <v>18</v>
      </c>
      <c r="U408" s="19">
        <v>0</v>
      </c>
      <c r="V408" s="17">
        <v>556</v>
      </c>
      <c r="W408" s="22" t="s">
        <v>43</v>
      </c>
      <c r="X408" s="23" t="str">
        <f t="shared" si="20"/>
        <v>F</v>
      </c>
      <c r="Y408" s="17">
        <v>5000</v>
      </c>
      <c r="Z408" s="17">
        <v>0</v>
      </c>
      <c r="AA408" s="17">
        <v>0</v>
      </c>
      <c r="AB408" s="17">
        <v>0</v>
      </c>
      <c r="AC408" s="15" t="s">
        <v>37</v>
      </c>
    </row>
    <row r="409" spans="1:29">
      <c r="A409" s="13" t="str">
        <f t="shared" si="18"/>
        <v>OverStock</v>
      </c>
      <c r="B409" s="14" t="s">
        <v>160</v>
      </c>
      <c r="C409" s="15" t="s">
        <v>40</v>
      </c>
      <c r="D409" s="16">
        <f>IFERROR(VLOOKUP(B409,#REF!,3,FALSE),0)</f>
        <v>0</v>
      </c>
      <c r="E409" s="18">
        <f t="shared" si="19"/>
        <v>0</v>
      </c>
      <c r="F409" s="16" t="str">
        <f>IFERROR(VLOOKUP(B409,#REF!,6,FALSE),"")</f>
        <v/>
      </c>
      <c r="G409" s="17">
        <v>50000</v>
      </c>
      <c r="H409" s="17">
        <v>20000</v>
      </c>
      <c r="I409" s="17" t="str">
        <f>IFERROR(VLOOKUP(B409,#REF!,9,FALSE),"")</f>
        <v/>
      </c>
      <c r="J409" s="17">
        <v>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0</v>
      </c>
      <c r="R409" s="19">
        <v>50000</v>
      </c>
      <c r="S409" s="20">
        <v>80</v>
      </c>
      <c r="T409" s="21">
        <v>30</v>
      </c>
      <c r="U409" s="19">
        <v>625</v>
      </c>
      <c r="V409" s="17">
        <v>1667</v>
      </c>
      <c r="W409" s="22">
        <v>2.7</v>
      </c>
      <c r="X409" s="23">
        <f t="shared" si="20"/>
        <v>150</v>
      </c>
      <c r="Y409" s="17">
        <v>0</v>
      </c>
      <c r="Z409" s="17">
        <v>5000</v>
      </c>
      <c r="AA409" s="17">
        <v>25000</v>
      </c>
      <c r="AB409" s="17">
        <v>0</v>
      </c>
      <c r="AC409" s="15" t="s">
        <v>37</v>
      </c>
    </row>
    <row r="410" spans="1:29">
      <c r="A410" s="13" t="str">
        <f t="shared" si="18"/>
        <v>OverStock</v>
      </c>
      <c r="B410" s="14" t="s">
        <v>162</v>
      </c>
      <c r="C410" s="15" t="s">
        <v>40</v>
      </c>
      <c r="D410" s="16">
        <f>IFERROR(VLOOKUP(B410,#REF!,3,FALSE),0)</f>
        <v>0</v>
      </c>
      <c r="E410" s="18">
        <f t="shared" si="19"/>
        <v>5.3</v>
      </c>
      <c r="F410" s="16" t="str">
        <f>IFERROR(VLOOKUP(B410,#REF!,6,FALSE),"")</f>
        <v/>
      </c>
      <c r="G410" s="17">
        <v>460000</v>
      </c>
      <c r="H410" s="17">
        <v>460000</v>
      </c>
      <c r="I410" s="17" t="str">
        <f>IFERROR(VLOOKUP(B410,#REF!,9,FALSE),"")</f>
        <v/>
      </c>
      <c r="J410" s="17">
        <v>115000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115000</v>
      </c>
      <c r="Q410" s="17">
        <v>0</v>
      </c>
      <c r="R410" s="19">
        <v>575000</v>
      </c>
      <c r="S410" s="20">
        <v>26.3</v>
      </c>
      <c r="T410" s="21">
        <v>17.3</v>
      </c>
      <c r="U410" s="19">
        <v>21875</v>
      </c>
      <c r="V410" s="17">
        <v>33333</v>
      </c>
      <c r="W410" s="22">
        <v>1.5</v>
      </c>
      <c r="X410" s="23">
        <f t="shared" si="20"/>
        <v>100</v>
      </c>
      <c r="Y410" s="17">
        <v>45000</v>
      </c>
      <c r="Z410" s="17">
        <v>215000</v>
      </c>
      <c r="AA410" s="17">
        <v>100000</v>
      </c>
      <c r="AB410" s="17">
        <v>5000</v>
      </c>
      <c r="AC410" s="15" t="s">
        <v>37</v>
      </c>
    </row>
    <row r="411" spans="1:29">
      <c r="A411" s="13" t="str">
        <f t="shared" si="18"/>
        <v>ZeroZero</v>
      </c>
      <c r="B411" s="14" t="s">
        <v>161</v>
      </c>
      <c r="C411" s="15" t="s">
        <v>40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120000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120000</v>
      </c>
      <c r="Q411" s="17">
        <v>0</v>
      </c>
      <c r="R411" s="19">
        <v>120000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36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37</v>
      </c>
    </row>
    <row r="412" spans="1:29">
      <c r="A412" s="13" t="str">
        <f t="shared" si="18"/>
        <v>Normal</v>
      </c>
      <c r="B412" s="14" t="s">
        <v>163</v>
      </c>
      <c r="C412" s="15" t="s">
        <v>40</v>
      </c>
      <c r="D412" s="16">
        <f>IFERROR(VLOOKUP(B412,#REF!,3,FALSE),0)</f>
        <v>0</v>
      </c>
      <c r="E412" s="18">
        <f t="shared" si="19"/>
        <v>12</v>
      </c>
      <c r="F412" s="16" t="str">
        <f>IFERROR(VLOOKUP(B412,#REF!,6,FALSE),"")</f>
        <v/>
      </c>
      <c r="G412" s="17">
        <v>50000</v>
      </c>
      <c r="H412" s="17">
        <v>0</v>
      </c>
      <c r="I412" s="17" t="str">
        <f>IFERROR(VLOOKUP(B412,#REF!,9,FALSE),"")</f>
        <v/>
      </c>
      <c r="J412" s="17">
        <v>75000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75000</v>
      </c>
      <c r="Q412" s="17">
        <v>0</v>
      </c>
      <c r="R412" s="19">
        <v>125000</v>
      </c>
      <c r="S412" s="20">
        <v>20</v>
      </c>
      <c r="T412" s="21">
        <v>14.1</v>
      </c>
      <c r="U412" s="19">
        <v>6250</v>
      </c>
      <c r="V412" s="17">
        <v>8889</v>
      </c>
      <c r="W412" s="22">
        <v>1.4</v>
      </c>
      <c r="X412" s="23">
        <f t="shared" si="20"/>
        <v>100</v>
      </c>
      <c r="Y412" s="17">
        <v>15000</v>
      </c>
      <c r="Z412" s="17">
        <v>60000</v>
      </c>
      <c r="AA412" s="17">
        <v>15000</v>
      </c>
      <c r="AB412" s="17">
        <v>0</v>
      </c>
      <c r="AC412" s="15" t="s">
        <v>37</v>
      </c>
    </row>
    <row r="413" spans="1:29">
      <c r="A413" s="13" t="str">
        <f t="shared" si="18"/>
        <v>OverStock</v>
      </c>
      <c r="B413" s="14" t="s">
        <v>164</v>
      </c>
      <c r="C413" s="15" t="s">
        <v>40</v>
      </c>
      <c r="D413" s="16">
        <f>IFERROR(VLOOKUP(B413,#REF!,3,FALSE),0)</f>
        <v>0</v>
      </c>
      <c r="E413" s="18">
        <f t="shared" si="19"/>
        <v>16.899999999999999</v>
      </c>
      <c r="F413" s="16" t="str">
        <f>IFERROR(VLOOKUP(B413,#REF!,6,FALSE),"")</f>
        <v/>
      </c>
      <c r="G413" s="17">
        <v>51000</v>
      </c>
      <c r="H413" s="17">
        <v>0</v>
      </c>
      <c r="I413" s="17" t="str">
        <f>IFERROR(VLOOKUP(B413,#REF!,9,FALSE),"")</f>
        <v/>
      </c>
      <c r="J413" s="17">
        <v>114000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114000</v>
      </c>
      <c r="Q413" s="17">
        <v>0</v>
      </c>
      <c r="R413" s="19">
        <v>165000</v>
      </c>
      <c r="S413" s="20">
        <v>24.4</v>
      </c>
      <c r="T413" s="21">
        <v>19.8</v>
      </c>
      <c r="U413" s="19">
        <v>6750</v>
      </c>
      <c r="V413" s="17">
        <v>8333</v>
      </c>
      <c r="W413" s="22">
        <v>1.2</v>
      </c>
      <c r="X413" s="23">
        <f t="shared" si="20"/>
        <v>100</v>
      </c>
      <c r="Y413" s="17">
        <v>9000</v>
      </c>
      <c r="Z413" s="17">
        <v>57000</v>
      </c>
      <c r="AA413" s="17">
        <v>15000</v>
      </c>
      <c r="AB413" s="17">
        <v>0</v>
      </c>
      <c r="AC413" s="15" t="s">
        <v>37</v>
      </c>
    </row>
    <row r="414" spans="1:29">
      <c r="A414" s="13" t="str">
        <f t="shared" si="18"/>
        <v>OverStock</v>
      </c>
      <c r="B414" s="14" t="s">
        <v>165</v>
      </c>
      <c r="C414" s="15" t="s">
        <v>40</v>
      </c>
      <c r="D414" s="16">
        <f>IFERROR(VLOOKUP(B414,#REF!,3,FALSE),0)</f>
        <v>0</v>
      </c>
      <c r="E414" s="18">
        <f t="shared" si="19"/>
        <v>28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140000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140000</v>
      </c>
      <c r="Q414" s="17">
        <v>0</v>
      </c>
      <c r="R414" s="19">
        <v>140000</v>
      </c>
      <c r="S414" s="20">
        <v>28</v>
      </c>
      <c r="T414" s="21">
        <v>19.399999999999999</v>
      </c>
      <c r="U414" s="19">
        <v>5000</v>
      </c>
      <c r="V414" s="17">
        <v>7222</v>
      </c>
      <c r="W414" s="22">
        <v>1.4</v>
      </c>
      <c r="X414" s="23">
        <f t="shared" si="20"/>
        <v>100</v>
      </c>
      <c r="Y414" s="17">
        <v>15000</v>
      </c>
      <c r="Z414" s="17">
        <v>40000</v>
      </c>
      <c r="AA414" s="17">
        <v>10000</v>
      </c>
      <c r="AB414" s="17">
        <v>0</v>
      </c>
      <c r="AC414" s="15" t="s">
        <v>37</v>
      </c>
    </row>
    <row r="415" spans="1:29">
      <c r="A415" s="13" t="str">
        <f t="shared" si="18"/>
        <v>OverStock</v>
      </c>
      <c r="B415" s="14" t="s">
        <v>166</v>
      </c>
      <c r="C415" s="15" t="s">
        <v>40</v>
      </c>
      <c r="D415" s="16">
        <f>IFERROR(VLOOKUP(B415,#REF!,3,FALSE),0)</f>
        <v>0</v>
      </c>
      <c r="E415" s="18">
        <f t="shared" si="19"/>
        <v>30.1</v>
      </c>
      <c r="F415" s="16" t="str">
        <f>IFERROR(VLOOKUP(B415,#REF!,6,FALSE),"")</f>
        <v/>
      </c>
      <c r="G415" s="17">
        <v>120000</v>
      </c>
      <c r="H415" s="17">
        <v>0</v>
      </c>
      <c r="I415" s="17" t="str">
        <f>IFERROR(VLOOKUP(B415,#REF!,9,FALSE),"")</f>
        <v/>
      </c>
      <c r="J415" s="17">
        <v>235000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235000</v>
      </c>
      <c r="Q415" s="17">
        <v>0</v>
      </c>
      <c r="R415" s="19">
        <v>355000</v>
      </c>
      <c r="S415" s="20">
        <v>45.4</v>
      </c>
      <c r="T415" s="21">
        <v>29</v>
      </c>
      <c r="U415" s="19">
        <v>7813</v>
      </c>
      <c r="V415" s="17">
        <v>12222</v>
      </c>
      <c r="W415" s="22">
        <v>1.6</v>
      </c>
      <c r="X415" s="23">
        <f t="shared" si="20"/>
        <v>100</v>
      </c>
      <c r="Y415" s="17">
        <v>27500</v>
      </c>
      <c r="Z415" s="17">
        <v>65000</v>
      </c>
      <c r="AA415" s="17">
        <v>35000</v>
      </c>
      <c r="AB415" s="17">
        <v>12500</v>
      </c>
      <c r="AC415" s="15" t="s">
        <v>37</v>
      </c>
    </row>
    <row r="416" spans="1:29">
      <c r="A416" s="13" t="str">
        <f t="shared" si="18"/>
        <v>Normal</v>
      </c>
      <c r="B416" s="14" t="s">
        <v>167</v>
      </c>
      <c r="C416" s="15" t="s">
        <v>40</v>
      </c>
      <c r="D416" s="16">
        <f>IFERROR(VLOOKUP(B416,#REF!,3,FALSE),0)</f>
        <v>0</v>
      </c>
      <c r="E416" s="18">
        <f t="shared" si="19"/>
        <v>13.6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16950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16950</v>
      </c>
      <c r="Q416" s="17">
        <v>0</v>
      </c>
      <c r="R416" s="19">
        <v>16950</v>
      </c>
      <c r="S416" s="20">
        <v>13.6</v>
      </c>
      <c r="T416" s="21">
        <v>6.8</v>
      </c>
      <c r="U416" s="19">
        <v>1250</v>
      </c>
      <c r="V416" s="17">
        <v>2500</v>
      </c>
      <c r="W416" s="22">
        <v>2</v>
      </c>
      <c r="X416" s="23">
        <f t="shared" si="20"/>
        <v>150</v>
      </c>
      <c r="Y416" s="17">
        <v>7500</v>
      </c>
      <c r="Z416" s="17">
        <v>7500</v>
      </c>
      <c r="AA416" s="17">
        <v>17500</v>
      </c>
      <c r="AB416" s="17">
        <v>0</v>
      </c>
      <c r="AC416" s="15" t="s">
        <v>37</v>
      </c>
    </row>
    <row r="417" spans="1:29">
      <c r="A417" s="13" t="str">
        <f t="shared" si="18"/>
        <v>Normal</v>
      </c>
      <c r="B417" s="14" t="s">
        <v>168</v>
      </c>
      <c r="C417" s="15" t="s">
        <v>40</v>
      </c>
      <c r="D417" s="16">
        <f>IFERROR(VLOOKUP(B417,#REF!,3,FALSE),0)</f>
        <v>0</v>
      </c>
      <c r="E417" s="18">
        <f t="shared" si="19"/>
        <v>3</v>
      </c>
      <c r="F417" s="16" t="str">
        <f>IFERROR(VLOOKUP(B417,#REF!,6,FALSE),"")</f>
        <v/>
      </c>
      <c r="G417" s="17">
        <v>700000</v>
      </c>
      <c r="H417" s="17">
        <v>400000</v>
      </c>
      <c r="I417" s="17" t="str">
        <f>IFERROR(VLOOKUP(B417,#REF!,9,FALSE),"")</f>
        <v/>
      </c>
      <c r="J417" s="17">
        <v>220000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220000</v>
      </c>
      <c r="Q417" s="17">
        <v>0</v>
      </c>
      <c r="R417" s="19">
        <v>920000</v>
      </c>
      <c r="S417" s="20">
        <v>12.5</v>
      </c>
      <c r="T417" s="21">
        <v>14.5</v>
      </c>
      <c r="U417" s="19">
        <v>73750</v>
      </c>
      <c r="V417" s="17">
        <v>63333</v>
      </c>
      <c r="W417" s="22">
        <v>0.9</v>
      </c>
      <c r="X417" s="23">
        <f t="shared" si="20"/>
        <v>100</v>
      </c>
      <c r="Y417" s="17">
        <v>255000</v>
      </c>
      <c r="Z417" s="17">
        <v>260000</v>
      </c>
      <c r="AA417" s="17">
        <v>295000</v>
      </c>
      <c r="AB417" s="17">
        <v>120000</v>
      </c>
      <c r="AC417" s="15" t="s">
        <v>37</v>
      </c>
    </row>
    <row r="418" spans="1:29">
      <c r="A418" s="13" t="str">
        <f t="shared" si="18"/>
        <v>FCST</v>
      </c>
      <c r="B418" s="14" t="s">
        <v>169</v>
      </c>
      <c r="C418" s="15" t="s">
        <v>40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15000</v>
      </c>
      <c r="H418" s="17">
        <v>15000</v>
      </c>
      <c r="I418" s="17" t="str">
        <f>IFERROR(VLOOKUP(B418,#REF!,9,FALSE),"")</f>
        <v/>
      </c>
      <c r="J418" s="17">
        <v>3450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3450</v>
      </c>
      <c r="Q418" s="17">
        <v>0</v>
      </c>
      <c r="R418" s="19">
        <v>18450</v>
      </c>
      <c r="S418" s="20" t="s">
        <v>35</v>
      </c>
      <c r="T418" s="21">
        <v>33.200000000000003</v>
      </c>
      <c r="U418" s="19">
        <v>0</v>
      </c>
      <c r="V418" s="17">
        <v>556</v>
      </c>
      <c r="W418" s="22" t="s">
        <v>43</v>
      </c>
      <c r="X418" s="23" t="str">
        <f t="shared" si="20"/>
        <v>F</v>
      </c>
      <c r="Y418" s="17">
        <v>5000</v>
      </c>
      <c r="Z418" s="17">
        <v>5000</v>
      </c>
      <c r="AA418" s="17">
        <v>0</v>
      </c>
      <c r="AB418" s="17">
        <v>0</v>
      </c>
      <c r="AC418" s="15" t="s">
        <v>37</v>
      </c>
    </row>
    <row r="419" spans="1:29">
      <c r="A419" s="13" t="str">
        <f t="shared" si="18"/>
        <v>Normal</v>
      </c>
      <c r="B419" s="14" t="s">
        <v>170</v>
      </c>
      <c r="C419" s="15" t="s">
        <v>40</v>
      </c>
      <c r="D419" s="16">
        <f>IFERROR(VLOOKUP(B419,#REF!,3,FALSE),0)</f>
        <v>0</v>
      </c>
      <c r="E419" s="18">
        <f t="shared" si="19"/>
        <v>6.5</v>
      </c>
      <c r="F419" s="16" t="str">
        <f>IFERROR(VLOOKUP(B419,#REF!,6,FALSE),"")</f>
        <v/>
      </c>
      <c r="G419" s="17">
        <v>210000</v>
      </c>
      <c r="H419" s="17">
        <v>210000</v>
      </c>
      <c r="I419" s="17" t="str">
        <f>IFERROR(VLOOKUP(B419,#REF!,9,FALSE),"")</f>
        <v/>
      </c>
      <c r="J419" s="17">
        <v>897000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897000</v>
      </c>
      <c r="Q419" s="17">
        <v>0</v>
      </c>
      <c r="R419" s="19">
        <v>1107000</v>
      </c>
      <c r="S419" s="20">
        <v>8</v>
      </c>
      <c r="T419" s="21">
        <v>14</v>
      </c>
      <c r="U419" s="19">
        <v>138375</v>
      </c>
      <c r="V419" s="17">
        <v>79333</v>
      </c>
      <c r="W419" s="22">
        <v>0.6</v>
      </c>
      <c r="X419" s="23">
        <f t="shared" si="20"/>
        <v>100</v>
      </c>
      <c r="Y419" s="17">
        <v>183000</v>
      </c>
      <c r="Z419" s="17">
        <v>399000</v>
      </c>
      <c r="AA419" s="17">
        <v>435000</v>
      </c>
      <c r="AB419" s="17">
        <v>0</v>
      </c>
      <c r="AC419" s="15" t="s">
        <v>37</v>
      </c>
    </row>
    <row r="420" spans="1:29">
      <c r="A420" s="13" t="str">
        <f t="shared" si="18"/>
        <v>ZeroZero</v>
      </c>
      <c r="B420" s="14" t="s">
        <v>171</v>
      </c>
      <c r="C420" s="15" t="s">
        <v>40</v>
      </c>
      <c r="D420" s="16">
        <f>IFERROR(VLOOKUP(B420,#REF!,3,FALSE),0)</f>
        <v>0</v>
      </c>
      <c r="E420" s="18" t="str">
        <f t="shared" si="19"/>
        <v>前八週無拉料</v>
      </c>
      <c r="F420" s="16" t="str">
        <f>IFERROR(VLOOKUP(B420,#REF!,6,FALSE),"")</f>
        <v/>
      </c>
      <c r="G420" s="17">
        <v>65000</v>
      </c>
      <c r="H420" s="17">
        <v>35000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65000</v>
      </c>
      <c r="S420" s="20" t="s">
        <v>35</v>
      </c>
      <c r="T420" s="21" t="s">
        <v>35</v>
      </c>
      <c r="U420" s="19">
        <v>0</v>
      </c>
      <c r="V420" s="17" t="s">
        <v>35</v>
      </c>
      <c r="W420" s="22" t="s">
        <v>36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>
      <c r="A421" s="13" t="str">
        <f t="shared" si="18"/>
        <v>OverStock</v>
      </c>
      <c r="B421" s="14" t="s">
        <v>172</v>
      </c>
      <c r="C421" s="15" t="s">
        <v>40</v>
      </c>
      <c r="D421" s="16">
        <f>IFERROR(VLOOKUP(B421,#REF!,3,FALSE),0)</f>
        <v>0</v>
      </c>
      <c r="E421" s="18">
        <f t="shared" si="19"/>
        <v>0</v>
      </c>
      <c r="F421" s="16" t="str">
        <f>IFERROR(VLOOKUP(B421,#REF!,6,FALSE),"")</f>
        <v/>
      </c>
      <c r="G421" s="17">
        <v>25000</v>
      </c>
      <c r="H421" s="17">
        <v>25000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25000</v>
      </c>
      <c r="S421" s="20">
        <v>40</v>
      </c>
      <c r="T421" s="21">
        <v>45</v>
      </c>
      <c r="U421" s="19">
        <v>625</v>
      </c>
      <c r="V421" s="17">
        <v>556</v>
      </c>
      <c r="W421" s="22">
        <v>0.9</v>
      </c>
      <c r="X421" s="23">
        <f t="shared" si="20"/>
        <v>100</v>
      </c>
      <c r="Y421" s="17">
        <v>5000</v>
      </c>
      <c r="Z421" s="17">
        <v>0</v>
      </c>
      <c r="AA421" s="17">
        <v>0</v>
      </c>
      <c r="AB421" s="17">
        <v>0</v>
      </c>
      <c r="AC421" s="15" t="s">
        <v>37</v>
      </c>
    </row>
    <row r="422" spans="1:29">
      <c r="A422" s="13" t="str">
        <f t="shared" si="18"/>
        <v>Normal</v>
      </c>
      <c r="B422" s="14" t="s">
        <v>173</v>
      </c>
      <c r="C422" s="15" t="s">
        <v>40</v>
      </c>
      <c r="D422" s="16">
        <f>IFERROR(VLOOKUP(B422,#REF!,3,FALSE),0)</f>
        <v>0</v>
      </c>
      <c r="E422" s="18">
        <f t="shared" si="19"/>
        <v>4.3</v>
      </c>
      <c r="F422" s="16" t="str">
        <f>IFERROR(VLOOKUP(B422,#REF!,6,FALSE),"")</f>
        <v/>
      </c>
      <c r="G422" s="17">
        <v>100000</v>
      </c>
      <c r="H422" s="17">
        <v>50000</v>
      </c>
      <c r="I422" s="17" t="str">
        <f>IFERROR(VLOOKUP(B422,#REF!,9,FALSE),"")</f>
        <v/>
      </c>
      <c r="J422" s="17">
        <v>40000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40000</v>
      </c>
      <c r="Q422" s="17">
        <v>0</v>
      </c>
      <c r="R422" s="19">
        <v>140000</v>
      </c>
      <c r="S422" s="20">
        <v>14.9</v>
      </c>
      <c r="T422" s="21">
        <v>22.9</v>
      </c>
      <c r="U422" s="19">
        <v>9375</v>
      </c>
      <c r="V422" s="17">
        <v>6111</v>
      </c>
      <c r="W422" s="22">
        <v>0.7</v>
      </c>
      <c r="X422" s="23">
        <f t="shared" si="20"/>
        <v>100</v>
      </c>
      <c r="Y422" s="17">
        <v>25000</v>
      </c>
      <c r="Z422" s="17">
        <v>30000</v>
      </c>
      <c r="AA422" s="17">
        <v>0</v>
      </c>
      <c r="AB422" s="17">
        <v>0</v>
      </c>
      <c r="AC422" s="15" t="s">
        <v>37</v>
      </c>
    </row>
    <row r="423" spans="1:29">
      <c r="A423" s="13" t="str">
        <f t="shared" si="18"/>
        <v>ZeroZero</v>
      </c>
      <c r="B423" s="14" t="s">
        <v>174</v>
      </c>
      <c r="C423" s="15" t="s">
        <v>40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5000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5000</v>
      </c>
      <c r="Q423" s="17">
        <v>0</v>
      </c>
      <c r="R423" s="19">
        <v>5000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36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>
      <c r="A424" s="13" t="str">
        <f t="shared" si="18"/>
        <v>Normal</v>
      </c>
      <c r="B424" s="14" t="s">
        <v>175</v>
      </c>
      <c r="C424" s="15" t="s">
        <v>40</v>
      </c>
      <c r="D424" s="16">
        <f>IFERROR(VLOOKUP(B424,#REF!,3,FALSE),0)</f>
        <v>0</v>
      </c>
      <c r="E424" s="18">
        <f t="shared" si="19"/>
        <v>6.4</v>
      </c>
      <c r="F424" s="16" t="str">
        <f>IFERROR(VLOOKUP(B424,#REF!,6,FALSE),"")</f>
        <v/>
      </c>
      <c r="G424" s="17">
        <v>30000</v>
      </c>
      <c r="H424" s="17">
        <v>30000</v>
      </c>
      <c r="I424" s="17" t="str">
        <f>IFERROR(VLOOKUP(B424,#REF!,9,FALSE),"")</f>
        <v/>
      </c>
      <c r="J424" s="17">
        <v>60000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60000</v>
      </c>
      <c r="Q424" s="17">
        <v>0</v>
      </c>
      <c r="R424" s="19">
        <v>90000</v>
      </c>
      <c r="S424" s="20">
        <v>9.6</v>
      </c>
      <c r="T424" s="21">
        <v>20.3</v>
      </c>
      <c r="U424" s="19">
        <v>9375</v>
      </c>
      <c r="V424" s="17">
        <v>4444</v>
      </c>
      <c r="W424" s="22">
        <v>0.5</v>
      </c>
      <c r="X424" s="23">
        <f t="shared" si="20"/>
        <v>100</v>
      </c>
      <c r="Y424" s="17">
        <v>0</v>
      </c>
      <c r="Z424" s="17">
        <v>40000</v>
      </c>
      <c r="AA424" s="17">
        <v>0</v>
      </c>
      <c r="AB424" s="17">
        <v>0</v>
      </c>
      <c r="AC424" s="15" t="s">
        <v>37</v>
      </c>
    </row>
    <row r="425" spans="1:29">
      <c r="A425" s="13" t="str">
        <f t="shared" si="18"/>
        <v>FCST</v>
      </c>
      <c r="B425" s="14" t="s">
        <v>176</v>
      </c>
      <c r="C425" s="15" t="s">
        <v>40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5000</v>
      </c>
      <c r="H425" s="17">
        <v>5000</v>
      </c>
      <c r="I425" s="17" t="str">
        <f>IFERROR(VLOOKUP(B425,#REF!,9,FALSE),"")</f>
        <v/>
      </c>
      <c r="J425" s="17">
        <v>5000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5000</v>
      </c>
      <c r="Q425" s="17">
        <v>0</v>
      </c>
      <c r="R425" s="19">
        <v>10000</v>
      </c>
      <c r="S425" s="20" t="s">
        <v>35</v>
      </c>
      <c r="T425" s="21">
        <v>20.2</v>
      </c>
      <c r="U425" s="19">
        <v>0</v>
      </c>
      <c r="V425" s="17">
        <v>494</v>
      </c>
      <c r="W425" s="22" t="s">
        <v>43</v>
      </c>
      <c r="X425" s="23" t="str">
        <f t="shared" si="20"/>
        <v>F</v>
      </c>
      <c r="Y425" s="17">
        <v>4449</v>
      </c>
      <c r="Z425" s="17">
        <v>0</v>
      </c>
      <c r="AA425" s="17">
        <v>551</v>
      </c>
      <c r="AB425" s="17">
        <v>0</v>
      </c>
      <c r="AC425" s="15" t="s">
        <v>37</v>
      </c>
    </row>
    <row r="426" spans="1:29">
      <c r="A426" s="13" t="str">
        <f t="shared" si="18"/>
        <v>OverStock</v>
      </c>
      <c r="B426" s="14" t="s">
        <v>177</v>
      </c>
      <c r="C426" s="15" t="s">
        <v>40</v>
      </c>
      <c r="D426" s="16">
        <f>IFERROR(VLOOKUP(B426,#REF!,3,FALSE),0)</f>
        <v>0</v>
      </c>
      <c r="E426" s="18">
        <f t="shared" si="19"/>
        <v>14.8</v>
      </c>
      <c r="F426" s="16" t="str">
        <f>IFERROR(VLOOKUP(B426,#REF!,6,FALSE),"")</f>
        <v/>
      </c>
      <c r="G426" s="17">
        <v>20000</v>
      </c>
      <c r="H426" s="17">
        <v>20000</v>
      </c>
      <c r="I426" s="17" t="str">
        <f>IFERROR(VLOOKUP(B426,#REF!,9,FALSE),"")</f>
        <v/>
      </c>
      <c r="J426" s="17">
        <v>24745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24745</v>
      </c>
      <c r="Q426" s="17">
        <v>0</v>
      </c>
      <c r="R426" s="19">
        <v>44745</v>
      </c>
      <c r="S426" s="20">
        <v>26.8</v>
      </c>
      <c r="T426" s="21" t="s">
        <v>35</v>
      </c>
      <c r="U426" s="19">
        <v>1672</v>
      </c>
      <c r="V426" s="17" t="s">
        <v>35</v>
      </c>
      <c r="W426" s="22" t="s">
        <v>36</v>
      </c>
      <c r="X426" s="23" t="str">
        <f t="shared" si="20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18"/>
        <v>OverStock</v>
      </c>
      <c r="B427" s="14" t="s">
        <v>178</v>
      </c>
      <c r="C427" s="15" t="s">
        <v>40</v>
      </c>
      <c r="D427" s="16">
        <f>IFERROR(VLOOKUP(B427,#REF!,3,FALSE),0)</f>
        <v>0</v>
      </c>
      <c r="E427" s="18">
        <f t="shared" si="19"/>
        <v>80</v>
      </c>
      <c r="F427" s="16" t="str">
        <f>IFERROR(VLOOKUP(B427,#REF!,6,FALSE),"")</f>
        <v/>
      </c>
      <c r="G427" s="17">
        <v>100000</v>
      </c>
      <c r="H427" s="17">
        <v>50000</v>
      </c>
      <c r="I427" s="17" t="str">
        <f>IFERROR(VLOOKUP(B427,#REF!,9,FALSE),"")</f>
        <v/>
      </c>
      <c r="J427" s="17">
        <v>150000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150000</v>
      </c>
      <c r="Q427" s="17">
        <v>0</v>
      </c>
      <c r="R427" s="19">
        <v>250000</v>
      </c>
      <c r="S427" s="20">
        <v>133.30000000000001</v>
      </c>
      <c r="T427" s="21">
        <v>32.1</v>
      </c>
      <c r="U427" s="19">
        <v>1875</v>
      </c>
      <c r="V427" s="17">
        <v>7778</v>
      </c>
      <c r="W427" s="22">
        <v>4.0999999999999996</v>
      </c>
      <c r="X427" s="23">
        <f t="shared" si="20"/>
        <v>150</v>
      </c>
      <c r="Y427" s="17">
        <v>25000</v>
      </c>
      <c r="Z427" s="17">
        <v>35000</v>
      </c>
      <c r="AA427" s="17">
        <v>30000</v>
      </c>
      <c r="AB427" s="17">
        <v>0</v>
      </c>
      <c r="AC427" s="15" t="s">
        <v>37</v>
      </c>
    </row>
    <row r="428" spans="1:29">
      <c r="A428" s="13" t="str">
        <f t="shared" si="18"/>
        <v>Normal</v>
      </c>
      <c r="B428" s="14" t="s">
        <v>179</v>
      </c>
      <c r="C428" s="15" t="s">
        <v>40</v>
      </c>
      <c r="D428" s="16">
        <f>IFERROR(VLOOKUP(B428,#REF!,3,FALSE),0)</f>
        <v>0</v>
      </c>
      <c r="E428" s="18">
        <f t="shared" si="19"/>
        <v>16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20000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20000</v>
      </c>
      <c r="Q428" s="17">
        <v>0</v>
      </c>
      <c r="R428" s="19">
        <v>20000</v>
      </c>
      <c r="S428" s="20">
        <v>16</v>
      </c>
      <c r="T428" s="21">
        <v>36</v>
      </c>
      <c r="U428" s="19">
        <v>1250</v>
      </c>
      <c r="V428" s="17">
        <v>556</v>
      </c>
      <c r="W428" s="22">
        <v>0.4</v>
      </c>
      <c r="X428" s="23">
        <f t="shared" si="20"/>
        <v>50</v>
      </c>
      <c r="Y428" s="17">
        <v>0</v>
      </c>
      <c r="Z428" s="17">
        <v>5000</v>
      </c>
      <c r="AA428" s="17">
        <v>0</v>
      </c>
      <c r="AB428" s="17">
        <v>0</v>
      </c>
      <c r="AC428" s="15" t="s">
        <v>37</v>
      </c>
    </row>
    <row r="429" spans="1:29">
      <c r="A429" s="13" t="str">
        <f t="shared" si="18"/>
        <v>Normal</v>
      </c>
      <c r="B429" s="14" t="s">
        <v>180</v>
      </c>
      <c r="C429" s="15" t="s">
        <v>40</v>
      </c>
      <c r="D429" s="16">
        <f>IFERROR(VLOOKUP(B429,#REF!,3,FALSE),0)</f>
        <v>0</v>
      </c>
      <c r="E429" s="18">
        <f t="shared" si="19"/>
        <v>4</v>
      </c>
      <c r="F429" s="16" t="str">
        <f>IFERROR(VLOOKUP(B429,#REF!,6,FALSE),"")</f>
        <v/>
      </c>
      <c r="G429" s="17">
        <v>10000</v>
      </c>
      <c r="H429" s="17">
        <v>10000</v>
      </c>
      <c r="I429" s="17" t="str">
        <f>IFERROR(VLOOKUP(B429,#REF!,9,FALSE),"")</f>
        <v/>
      </c>
      <c r="J429" s="17">
        <v>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5000</v>
      </c>
      <c r="Q429" s="17">
        <v>0</v>
      </c>
      <c r="R429" s="19">
        <v>15000</v>
      </c>
      <c r="S429" s="20">
        <v>12</v>
      </c>
      <c r="T429" s="21">
        <v>13.5</v>
      </c>
      <c r="U429" s="19">
        <v>1250</v>
      </c>
      <c r="V429" s="17">
        <v>1111</v>
      </c>
      <c r="W429" s="22">
        <v>0.9</v>
      </c>
      <c r="X429" s="23">
        <f t="shared" si="20"/>
        <v>100</v>
      </c>
      <c r="Y429" s="17">
        <v>0</v>
      </c>
      <c r="Z429" s="17">
        <v>5000</v>
      </c>
      <c r="AA429" s="17">
        <v>5000</v>
      </c>
      <c r="AB429" s="17">
        <v>5000</v>
      </c>
      <c r="AC429" s="15" t="s">
        <v>37</v>
      </c>
    </row>
    <row r="430" spans="1:29">
      <c r="A430" s="13" t="str">
        <f t="shared" si="18"/>
        <v>Normal</v>
      </c>
      <c r="B430" s="14" t="s">
        <v>181</v>
      </c>
      <c r="C430" s="15" t="s">
        <v>40</v>
      </c>
      <c r="D430" s="16">
        <f>IFERROR(VLOOKUP(B430,#REF!,3,FALSE),0)</f>
        <v>0</v>
      </c>
      <c r="E430" s="18">
        <f t="shared" si="19"/>
        <v>2.7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5000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5000</v>
      </c>
      <c r="Q430" s="17">
        <v>0</v>
      </c>
      <c r="R430" s="19">
        <v>5000</v>
      </c>
      <c r="S430" s="20">
        <v>2.7</v>
      </c>
      <c r="T430" s="21">
        <v>3.2</v>
      </c>
      <c r="U430" s="19">
        <v>1875</v>
      </c>
      <c r="V430" s="17">
        <v>1579</v>
      </c>
      <c r="W430" s="22">
        <v>0.8</v>
      </c>
      <c r="X430" s="23">
        <f t="shared" si="20"/>
        <v>100</v>
      </c>
      <c r="Y430" s="17">
        <v>0</v>
      </c>
      <c r="Z430" s="17">
        <v>14215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OverStock</v>
      </c>
      <c r="B431" s="14" t="s">
        <v>182</v>
      </c>
      <c r="C431" s="15" t="s">
        <v>40</v>
      </c>
      <c r="D431" s="16">
        <f>IFERROR(VLOOKUP(B431,#REF!,3,FALSE),0)</f>
        <v>0</v>
      </c>
      <c r="E431" s="18">
        <f t="shared" si="19"/>
        <v>1.1000000000000001</v>
      </c>
      <c r="F431" s="16" t="str">
        <f>IFERROR(VLOOKUP(B431,#REF!,6,FALSE),"")</f>
        <v/>
      </c>
      <c r="G431" s="17">
        <v>210000</v>
      </c>
      <c r="H431" s="17">
        <v>60000</v>
      </c>
      <c r="I431" s="17" t="str">
        <f>IFERROR(VLOOKUP(B431,#REF!,9,FALSE),"")</f>
        <v/>
      </c>
      <c r="J431" s="17">
        <v>5000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5000</v>
      </c>
      <c r="Q431" s="17">
        <v>0</v>
      </c>
      <c r="R431" s="19">
        <v>215000</v>
      </c>
      <c r="S431" s="20">
        <v>48.4</v>
      </c>
      <c r="T431" s="21">
        <v>54.7</v>
      </c>
      <c r="U431" s="19">
        <v>4438</v>
      </c>
      <c r="V431" s="17">
        <v>3933</v>
      </c>
      <c r="W431" s="22">
        <v>0.9</v>
      </c>
      <c r="X431" s="23">
        <f t="shared" si="20"/>
        <v>100</v>
      </c>
      <c r="Y431" s="17">
        <v>10400</v>
      </c>
      <c r="Z431" s="17">
        <v>15000</v>
      </c>
      <c r="AA431" s="17">
        <v>30000</v>
      </c>
      <c r="AB431" s="17">
        <v>15000</v>
      </c>
      <c r="AC431" s="15" t="s">
        <v>37</v>
      </c>
    </row>
    <row r="432" spans="1:29">
      <c r="A432" s="13" t="str">
        <f t="shared" si="18"/>
        <v>OverStock</v>
      </c>
      <c r="B432" s="14" t="s">
        <v>183</v>
      </c>
      <c r="C432" s="15" t="s">
        <v>40</v>
      </c>
      <c r="D432" s="16">
        <f>IFERROR(VLOOKUP(B432,#REF!,3,FALSE),0)</f>
        <v>0</v>
      </c>
      <c r="E432" s="18">
        <f t="shared" si="19"/>
        <v>6</v>
      </c>
      <c r="F432" s="16" t="str">
        <f>IFERROR(VLOOKUP(B432,#REF!,6,FALSE),"")</f>
        <v/>
      </c>
      <c r="G432" s="17">
        <v>55000</v>
      </c>
      <c r="H432" s="17">
        <v>20000</v>
      </c>
      <c r="I432" s="17" t="str">
        <f>IFERROR(VLOOKUP(B432,#REF!,9,FALSE),"")</f>
        <v/>
      </c>
      <c r="J432" s="17">
        <v>15000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15000</v>
      </c>
      <c r="Q432" s="17">
        <v>0</v>
      </c>
      <c r="R432" s="19">
        <v>70000</v>
      </c>
      <c r="S432" s="20">
        <v>28</v>
      </c>
      <c r="T432" s="21">
        <v>31.5</v>
      </c>
      <c r="U432" s="19">
        <v>2500</v>
      </c>
      <c r="V432" s="17">
        <v>2222</v>
      </c>
      <c r="W432" s="22">
        <v>0.9</v>
      </c>
      <c r="X432" s="23">
        <f t="shared" si="20"/>
        <v>100</v>
      </c>
      <c r="Y432" s="17">
        <v>0</v>
      </c>
      <c r="Z432" s="17">
        <v>20000</v>
      </c>
      <c r="AA432" s="17">
        <v>15000</v>
      </c>
      <c r="AB432" s="17">
        <v>10000</v>
      </c>
      <c r="AC432" s="15" t="s">
        <v>37</v>
      </c>
    </row>
    <row r="433" spans="1:29">
      <c r="A433" s="13" t="str">
        <f t="shared" si="18"/>
        <v>Normal</v>
      </c>
      <c r="B433" s="14" t="s">
        <v>184</v>
      </c>
      <c r="C433" s="15" t="s">
        <v>40</v>
      </c>
      <c r="D433" s="16">
        <f>IFERROR(VLOOKUP(B433,#REF!,3,FALSE),0)</f>
        <v>0</v>
      </c>
      <c r="E433" s="18">
        <f t="shared" si="19"/>
        <v>2</v>
      </c>
      <c r="F433" s="16" t="str">
        <f>IFERROR(VLOOKUP(B433,#REF!,6,FALSE),"")</f>
        <v/>
      </c>
      <c r="G433" s="17">
        <v>50000</v>
      </c>
      <c r="H433" s="17">
        <v>0</v>
      </c>
      <c r="I433" s="17" t="str">
        <f>IFERROR(VLOOKUP(B433,#REF!,9,FALSE),"")</f>
        <v/>
      </c>
      <c r="J433" s="17">
        <v>5000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5000</v>
      </c>
      <c r="Q433" s="17">
        <v>0</v>
      </c>
      <c r="R433" s="19">
        <v>55000</v>
      </c>
      <c r="S433" s="20">
        <v>22</v>
      </c>
      <c r="T433" s="21">
        <v>16.5</v>
      </c>
      <c r="U433" s="19">
        <v>2500</v>
      </c>
      <c r="V433" s="17">
        <v>3333</v>
      </c>
      <c r="W433" s="22">
        <v>1.3</v>
      </c>
      <c r="X433" s="23">
        <f t="shared" si="20"/>
        <v>100</v>
      </c>
      <c r="Y433" s="17">
        <v>10000</v>
      </c>
      <c r="Z433" s="17">
        <v>15000</v>
      </c>
      <c r="AA433" s="17">
        <v>15000</v>
      </c>
      <c r="AB433" s="17">
        <v>0</v>
      </c>
      <c r="AC433" s="15" t="s">
        <v>37</v>
      </c>
    </row>
    <row r="434" spans="1:29">
      <c r="A434" s="13" t="str">
        <f t="shared" si="18"/>
        <v>FCST</v>
      </c>
      <c r="B434" s="14" t="s">
        <v>185</v>
      </c>
      <c r="C434" s="15" t="s">
        <v>40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5000</v>
      </c>
      <c r="H434" s="17">
        <v>5000</v>
      </c>
      <c r="I434" s="17" t="str">
        <f>IFERROR(VLOOKUP(B434,#REF!,9,FALSE),"")</f>
        <v/>
      </c>
      <c r="J434" s="17">
        <v>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0</v>
      </c>
      <c r="R434" s="19">
        <v>5000</v>
      </c>
      <c r="S434" s="20" t="s">
        <v>35</v>
      </c>
      <c r="T434" s="21">
        <v>9</v>
      </c>
      <c r="U434" s="19">
        <v>0</v>
      </c>
      <c r="V434" s="17">
        <v>556</v>
      </c>
      <c r="W434" s="22" t="s">
        <v>43</v>
      </c>
      <c r="X434" s="23" t="str">
        <f t="shared" si="20"/>
        <v>F</v>
      </c>
      <c r="Y434" s="17">
        <v>0</v>
      </c>
      <c r="Z434" s="17">
        <v>5000</v>
      </c>
      <c r="AA434" s="17">
        <v>0</v>
      </c>
      <c r="AB434" s="17">
        <v>0</v>
      </c>
      <c r="AC434" s="15" t="s">
        <v>37</v>
      </c>
    </row>
    <row r="435" spans="1:29">
      <c r="A435" s="13" t="str">
        <f t="shared" si="18"/>
        <v>FCST</v>
      </c>
      <c r="B435" s="14" t="s">
        <v>187</v>
      </c>
      <c r="C435" s="15" t="s">
        <v>40</v>
      </c>
      <c r="D435" s="16">
        <f>IFERROR(VLOOKUP(B435,#REF!,3,FALSE),0)</f>
        <v>0</v>
      </c>
      <c r="E435" s="18" t="str">
        <f t="shared" si="19"/>
        <v>前八週無拉料</v>
      </c>
      <c r="F435" s="16" t="str">
        <f>IFERROR(VLOOKUP(B435,#REF!,6,FALSE),"")</f>
        <v/>
      </c>
      <c r="G435" s="17">
        <v>10000</v>
      </c>
      <c r="H435" s="17">
        <v>10000</v>
      </c>
      <c r="I435" s="17" t="str">
        <f>IFERROR(VLOOKUP(B435,#REF!,9,FALSE),"")</f>
        <v/>
      </c>
      <c r="J435" s="17">
        <v>5000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5000</v>
      </c>
      <c r="Q435" s="17">
        <v>0</v>
      </c>
      <c r="R435" s="19">
        <v>15000</v>
      </c>
      <c r="S435" s="20" t="s">
        <v>35</v>
      </c>
      <c r="T435" s="21">
        <v>13.5</v>
      </c>
      <c r="U435" s="19">
        <v>0</v>
      </c>
      <c r="V435" s="17">
        <v>1112</v>
      </c>
      <c r="W435" s="22" t="s">
        <v>43</v>
      </c>
      <c r="X435" s="23" t="str">
        <f t="shared" si="20"/>
        <v>F</v>
      </c>
      <c r="Y435" s="17">
        <v>5076</v>
      </c>
      <c r="Z435" s="17">
        <v>4924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18"/>
        <v>FCST</v>
      </c>
      <c r="B436" s="14" t="s">
        <v>186</v>
      </c>
      <c r="C436" s="15" t="s">
        <v>40</v>
      </c>
      <c r="D436" s="16">
        <f>IFERROR(VLOOKUP(B436,#REF!,3,FALSE),0)</f>
        <v>0</v>
      </c>
      <c r="E436" s="18" t="str">
        <f t="shared" si="19"/>
        <v>前八週無拉料</v>
      </c>
      <c r="F436" s="16" t="str">
        <f>IFERROR(VLOOKUP(B436,#REF!,6,FALSE),"")</f>
        <v/>
      </c>
      <c r="G436" s="17">
        <v>5000</v>
      </c>
      <c r="H436" s="17">
        <v>5000</v>
      </c>
      <c r="I436" s="17" t="str">
        <f>IFERROR(VLOOKUP(B436,#REF!,9,FALSE),"")</f>
        <v/>
      </c>
      <c r="J436" s="17">
        <v>20000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20000</v>
      </c>
      <c r="Q436" s="17">
        <v>0</v>
      </c>
      <c r="R436" s="19">
        <v>25000</v>
      </c>
      <c r="S436" s="20" t="s">
        <v>35</v>
      </c>
      <c r="T436" s="21">
        <v>23.4</v>
      </c>
      <c r="U436" s="19">
        <v>0</v>
      </c>
      <c r="V436" s="17">
        <v>1068</v>
      </c>
      <c r="W436" s="22" t="s">
        <v>43</v>
      </c>
      <c r="X436" s="23" t="str">
        <f t="shared" si="20"/>
        <v>F</v>
      </c>
      <c r="Y436" s="17">
        <v>5000</v>
      </c>
      <c r="Z436" s="17">
        <v>4604</v>
      </c>
      <c r="AA436" s="17">
        <v>5000</v>
      </c>
      <c r="AB436" s="17">
        <v>396</v>
      </c>
      <c r="AC436" s="15" t="s">
        <v>37</v>
      </c>
    </row>
    <row r="437" spans="1:29">
      <c r="A437" s="13" t="str">
        <f t="shared" si="18"/>
        <v>ZeroZero</v>
      </c>
      <c r="B437" s="14" t="s">
        <v>188</v>
      </c>
      <c r="C437" s="15" t="s">
        <v>40</v>
      </c>
      <c r="D437" s="16">
        <f>IFERROR(VLOOKUP(B437,#REF!,3,FALSE),0)</f>
        <v>0</v>
      </c>
      <c r="E437" s="18" t="str">
        <f t="shared" si="19"/>
        <v>前八週無拉料</v>
      </c>
      <c r="F437" s="16" t="str">
        <f>IFERROR(VLOOKUP(B437,#REF!,6,FALSE),"")</f>
        <v/>
      </c>
      <c r="G437" s="17">
        <v>5000</v>
      </c>
      <c r="H437" s="17">
        <v>5000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5000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36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>
      <c r="A438" s="13" t="str">
        <f t="shared" si="18"/>
        <v>ZeroZero</v>
      </c>
      <c r="B438" s="14" t="s">
        <v>189</v>
      </c>
      <c r="C438" s="15" t="s">
        <v>40</v>
      </c>
      <c r="D438" s="16">
        <f>IFERROR(VLOOKUP(B438,#REF!,3,FALSE),0)</f>
        <v>0</v>
      </c>
      <c r="E438" s="18" t="str">
        <f t="shared" si="19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5000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5000</v>
      </c>
      <c r="Q438" s="17">
        <v>0</v>
      </c>
      <c r="R438" s="19">
        <v>5000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36</v>
      </c>
      <c r="X438" s="23" t="str">
        <f t="shared" si="20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>
      <c r="A439" s="13" t="str">
        <f t="shared" si="18"/>
        <v>Normal</v>
      </c>
      <c r="B439" s="14" t="s">
        <v>190</v>
      </c>
      <c r="C439" s="15" t="s">
        <v>40</v>
      </c>
      <c r="D439" s="16">
        <f>IFERROR(VLOOKUP(B439,#REF!,3,FALSE),0)</f>
        <v>0</v>
      </c>
      <c r="E439" s="18">
        <f t="shared" si="19"/>
        <v>14.8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18500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18500</v>
      </c>
      <c r="Q439" s="17">
        <v>0</v>
      </c>
      <c r="R439" s="19">
        <v>18500</v>
      </c>
      <c r="S439" s="20">
        <v>14.8</v>
      </c>
      <c r="T439" s="21" t="s">
        <v>35</v>
      </c>
      <c r="U439" s="19">
        <v>1250</v>
      </c>
      <c r="V439" s="17" t="s">
        <v>35</v>
      </c>
      <c r="W439" s="22" t="s">
        <v>36</v>
      </c>
      <c r="X439" s="23" t="str">
        <f t="shared" si="20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37</v>
      </c>
    </row>
    <row r="440" spans="1:29">
      <c r="A440" s="13" t="str">
        <f t="shared" si="18"/>
        <v>OverStock</v>
      </c>
      <c r="B440" s="14" t="s">
        <v>191</v>
      </c>
      <c r="C440" s="15" t="s">
        <v>40</v>
      </c>
      <c r="D440" s="16">
        <f>IFERROR(VLOOKUP(B440,#REF!,3,FALSE),0)</f>
        <v>0</v>
      </c>
      <c r="E440" s="18">
        <f t="shared" si="19"/>
        <v>4.5999999999999996</v>
      </c>
      <c r="F440" s="16" t="str">
        <f>IFERROR(VLOOKUP(B440,#REF!,6,FALSE),"")</f>
        <v/>
      </c>
      <c r="G440" s="17">
        <v>24100</v>
      </c>
      <c r="H440" s="17">
        <v>24100</v>
      </c>
      <c r="I440" s="17" t="str">
        <f>IFERROR(VLOOKUP(B440,#REF!,9,FALSE),"")</f>
        <v/>
      </c>
      <c r="J440" s="17">
        <v>1000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1000</v>
      </c>
      <c r="Q440" s="17">
        <v>0</v>
      </c>
      <c r="R440" s="19">
        <v>25100</v>
      </c>
      <c r="S440" s="20">
        <v>114.6</v>
      </c>
      <c r="T440" s="21" t="s">
        <v>35</v>
      </c>
      <c r="U440" s="19">
        <v>219</v>
      </c>
      <c r="V440" s="17" t="s">
        <v>35</v>
      </c>
      <c r="W440" s="22" t="s">
        <v>36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>
      <c r="A441" s="13" t="str">
        <f t="shared" si="18"/>
        <v>Normal</v>
      </c>
      <c r="B441" s="14" t="s">
        <v>192</v>
      </c>
      <c r="C441" s="15" t="s">
        <v>40</v>
      </c>
      <c r="D441" s="16">
        <f>IFERROR(VLOOKUP(B441,#REF!,3,FALSE),0)</f>
        <v>0</v>
      </c>
      <c r="E441" s="18">
        <f t="shared" si="19"/>
        <v>8</v>
      </c>
      <c r="F441" s="16" t="str">
        <f>IFERROR(VLOOKUP(B441,#REF!,6,FALSE),"")</f>
        <v/>
      </c>
      <c r="G441" s="17">
        <v>10000</v>
      </c>
      <c r="H441" s="17">
        <v>10000</v>
      </c>
      <c r="I441" s="17" t="str">
        <f>IFERROR(VLOOKUP(B441,#REF!,9,FALSE),"")</f>
        <v/>
      </c>
      <c r="J441" s="17">
        <v>5000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5000</v>
      </c>
      <c r="Q441" s="17">
        <v>0</v>
      </c>
      <c r="R441" s="19">
        <v>15000</v>
      </c>
      <c r="S441" s="20">
        <v>24</v>
      </c>
      <c r="T441" s="21">
        <v>27</v>
      </c>
      <c r="U441" s="19">
        <v>625</v>
      </c>
      <c r="V441" s="17">
        <v>556</v>
      </c>
      <c r="W441" s="22">
        <v>0.9</v>
      </c>
      <c r="X441" s="23">
        <f t="shared" si="20"/>
        <v>100</v>
      </c>
      <c r="Y441" s="17">
        <v>0</v>
      </c>
      <c r="Z441" s="17">
        <v>5000</v>
      </c>
      <c r="AA441" s="17">
        <v>2144</v>
      </c>
      <c r="AB441" s="17">
        <v>2856</v>
      </c>
      <c r="AC441" s="15" t="s">
        <v>37</v>
      </c>
    </row>
    <row r="442" spans="1:29">
      <c r="A442" s="13" t="str">
        <f t="shared" si="18"/>
        <v>Normal</v>
      </c>
      <c r="B442" s="14" t="s">
        <v>193</v>
      </c>
      <c r="C442" s="15" t="s">
        <v>40</v>
      </c>
      <c r="D442" s="16">
        <f>IFERROR(VLOOKUP(B442,#REF!,3,FALSE),0)</f>
        <v>0</v>
      </c>
      <c r="E442" s="18">
        <f t="shared" si="19"/>
        <v>0</v>
      </c>
      <c r="F442" s="16" t="str">
        <f>IFERROR(VLOOKUP(B442,#REF!,6,FALSE),"")</f>
        <v/>
      </c>
      <c r="G442" s="17">
        <v>110000</v>
      </c>
      <c r="H442" s="17">
        <v>60000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110000</v>
      </c>
      <c r="S442" s="20">
        <v>17.600000000000001</v>
      </c>
      <c r="T442" s="21">
        <v>39.6</v>
      </c>
      <c r="U442" s="19">
        <v>6250</v>
      </c>
      <c r="V442" s="17">
        <v>2778</v>
      </c>
      <c r="W442" s="22">
        <v>0.4</v>
      </c>
      <c r="X442" s="23">
        <f t="shared" si="20"/>
        <v>50</v>
      </c>
      <c r="Y442" s="17">
        <v>5000</v>
      </c>
      <c r="Z442" s="17">
        <v>20000</v>
      </c>
      <c r="AA442" s="17">
        <v>15000</v>
      </c>
      <c r="AB442" s="17">
        <v>0</v>
      </c>
      <c r="AC442" s="15" t="s">
        <v>37</v>
      </c>
    </row>
    <row r="443" spans="1:29">
      <c r="A443" s="13" t="str">
        <f t="shared" si="18"/>
        <v>OverStock</v>
      </c>
      <c r="B443" s="14" t="s">
        <v>194</v>
      </c>
      <c r="C443" s="15" t="s">
        <v>40</v>
      </c>
      <c r="D443" s="16">
        <f>IFERROR(VLOOKUP(B443,#REF!,3,FALSE),0)</f>
        <v>0</v>
      </c>
      <c r="E443" s="18">
        <f t="shared" si="19"/>
        <v>1.3</v>
      </c>
      <c r="F443" s="16" t="str">
        <f>IFERROR(VLOOKUP(B443,#REF!,6,FALSE),"")</f>
        <v/>
      </c>
      <c r="G443" s="17">
        <v>935000</v>
      </c>
      <c r="H443" s="17">
        <v>685000</v>
      </c>
      <c r="I443" s="17" t="str">
        <f>IFERROR(VLOOKUP(B443,#REF!,9,FALSE),"")</f>
        <v/>
      </c>
      <c r="J443" s="17">
        <v>40000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40000</v>
      </c>
      <c r="Q443" s="17">
        <v>0</v>
      </c>
      <c r="R443" s="19">
        <v>975000</v>
      </c>
      <c r="S443" s="20">
        <v>30.6</v>
      </c>
      <c r="T443" s="21">
        <v>41.8</v>
      </c>
      <c r="U443" s="19">
        <v>31875</v>
      </c>
      <c r="V443" s="17">
        <v>23334</v>
      </c>
      <c r="W443" s="22">
        <v>0.7</v>
      </c>
      <c r="X443" s="23">
        <f t="shared" si="20"/>
        <v>100</v>
      </c>
      <c r="Y443" s="17">
        <v>40000</v>
      </c>
      <c r="Z443" s="17">
        <v>145000</v>
      </c>
      <c r="AA443" s="17">
        <v>100000</v>
      </c>
      <c r="AB443" s="17">
        <v>20000</v>
      </c>
      <c r="AC443" s="15" t="s">
        <v>37</v>
      </c>
    </row>
    <row r="444" spans="1:29">
      <c r="A444" s="13" t="str">
        <f t="shared" si="18"/>
        <v>Normal</v>
      </c>
      <c r="B444" s="14" t="s">
        <v>195</v>
      </c>
      <c r="C444" s="15" t="s">
        <v>40</v>
      </c>
      <c r="D444" s="16">
        <f>IFERROR(VLOOKUP(B444,#REF!,3,FALSE),0)</f>
        <v>0</v>
      </c>
      <c r="E444" s="18">
        <f t="shared" si="19"/>
        <v>0</v>
      </c>
      <c r="F444" s="16" t="str">
        <f>IFERROR(VLOOKUP(B444,#REF!,6,FALSE),"")</f>
        <v/>
      </c>
      <c r="G444" s="17">
        <v>90000</v>
      </c>
      <c r="H444" s="17">
        <v>60000</v>
      </c>
      <c r="I444" s="17" t="str">
        <f>IFERROR(VLOOKUP(B444,#REF!,9,FALSE),"")</f>
        <v/>
      </c>
      <c r="J444" s="17">
        <v>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0</v>
      </c>
      <c r="R444" s="19">
        <v>90000</v>
      </c>
      <c r="S444" s="20">
        <v>12</v>
      </c>
      <c r="T444" s="21">
        <v>13.5</v>
      </c>
      <c r="U444" s="19">
        <v>7500</v>
      </c>
      <c r="V444" s="17">
        <v>6667</v>
      </c>
      <c r="W444" s="22">
        <v>0.9</v>
      </c>
      <c r="X444" s="23">
        <f t="shared" si="20"/>
        <v>100</v>
      </c>
      <c r="Y444" s="17">
        <v>15000</v>
      </c>
      <c r="Z444" s="17">
        <v>35000</v>
      </c>
      <c r="AA444" s="17">
        <v>20000</v>
      </c>
      <c r="AB444" s="17">
        <v>40000</v>
      </c>
      <c r="AC444" s="15" t="s">
        <v>37</v>
      </c>
    </row>
    <row r="445" spans="1:29">
      <c r="A445" s="13" t="str">
        <f t="shared" si="18"/>
        <v>OverStock</v>
      </c>
      <c r="B445" s="14" t="s">
        <v>196</v>
      </c>
      <c r="C445" s="15" t="s">
        <v>40</v>
      </c>
      <c r="D445" s="16">
        <f>IFERROR(VLOOKUP(B445,#REF!,3,FALSE),0)</f>
        <v>0</v>
      </c>
      <c r="E445" s="18">
        <f t="shared" si="19"/>
        <v>3.4</v>
      </c>
      <c r="F445" s="16" t="str">
        <f>IFERROR(VLOOKUP(B445,#REF!,6,FALSE),"")</f>
        <v/>
      </c>
      <c r="G445" s="17">
        <v>620000</v>
      </c>
      <c r="H445" s="17">
        <v>270000</v>
      </c>
      <c r="I445" s="17" t="str">
        <f>IFERROR(VLOOKUP(B445,#REF!,9,FALSE),"")</f>
        <v/>
      </c>
      <c r="J445" s="17">
        <v>40000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40000</v>
      </c>
      <c r="Q445" s="17">
        <v>0</v>
      </c>
      <c r="R445" s="19">
        <v>660000</v>
      </c>
      <c r="S445" s="20">
        <v>55.6</v>
      </c>
      <c r="T445" s="21">
        <v>29.2</v>
      </c>
      <c r="U445" s="19">
        <v>11875</v>
      </c>
      <c r="V445" s="17">
        <v>22611</v>
      </c>
      <c r="W445" s="22">
        <v>1.9</v>
      </c>
      <c r="X445" s="23">
        <f t="shared" si="20"/>
        <v>100</v>
      </c>
      <c r="Y445" s="17">
        <v>38500</v>
      </c>
      <c r="Z445" s="17">
        <v>130000</v>
      </c>
      <c r="AA445" s="17">
        <v>130000</v>
      </c>
      <c r="AB445" s="17">
        <v>40000</v>
      </c>
      <c r="AC445" s="15" t="s">
        <v>37</v>
      </c>
    </row>
    <row r="446" spans="1:29">
      <c r="A446" s="13" t="str">
        <f t="shared" si="18"/>
        <v>Normal</v>
      </c>
      <c r="B446" s="14" t="s">
        <v>197</v>
      </c>
      <c r="C446" s="15" t="s">
        <v>40</v>
      </c>
      <c r="D446" s="16">
        <f>IFERROR(VLOOKUP(B446,#REF!,3,FALSE),0)</f>
        <v>0</v>
      </c>
      <c r="E446" s="18">
        <f t="shared" si="19"/>
        <v>1.3</v>
      </c>
      <c r="F446" s="16" t="str">
        <f>IFERROR(VLOOKUP(B446,#REF!,6,FALSE),"")</f>
        <v/>
      </c>
      <c r="G446" s="17">
        <v>90000</v>
      </c>
      <c r="H446" s="17">
        <v>30000</v>
      </c>
      <c r="I446" s="17" t="str">
        <f>IFERROR(VLOOKUP(B446,#REF!,9,FALSE),"")</f>
        <v/>
      </c>
      <c r="J446" s="17">
        <v>10000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10000</v>
      </c>
      <c r="Q446" s="17">
        <v>0</v>
      </c>
      <c r="R446" s="19">
        <v>100000</v>
      </c>
      <c r="S446" s="20">
        <v>13.3</v>
      </c>
      <c r="T446" s="21">
        <v>18</v>
      </c>
      <c r="U446" s="19">
        <v>7500</v>
      </c>
      <c r="V446" s="17">
        <v>5556</v>
      </c>
      <c r="W446" s="22">
        <v>0.7</v>
      </c>
      <c r="X446" s="23">
        <f t="shared" si="20"/>
        <v>100</v>
      </c>
      <c r="Y446" s="17">
        <v>20000</v>
      </c>
      <c r="Z446" s="17">
        <v>20000</v>
      </c>
      <c r="AA446" s="17">
        <v>25000</v>
      </c>
      <c r="AB446" s="17">
        <v>30000</v>
      </c>
      <c r="AC446" s="15" t="s">
        <v>37</v>
      </c>
    </row>
    <row r="447" spans="1:29">
      <c r="A447" s="13" t="str">
        <f t="shared" si="18"/>
        <v>ZeroZero</v>
      </c>
      <c r="B447" s="14" t="s">
        <v>198</v>
      </c>
      <c r="C447" s="15" t="s">
        <v>40</v>
      </c>
      <c r="D447" s="16">
        <f>IFERROR(VLOOKUP(B447,#REF!,3,FALSE),0)</f>
        <v>0</v>
      </c>
      <c r="E447" s="18" t="str">
        <f t="shared" si="19"/>
        <v>前八週無拉料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900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900</v>
      </c>
      <c r="Q447" s="17">
        <v>0</v>
      </c>
      <c r="R447" s="19">
        <v>900</v>
      </c>
      <c r="S447" s="20" t="s">
        <v>35</v>
      </c>
      <c r="T447" s="21" t="s">
        <v>35</v>
      </c>
      <c r="U447" s="19">
        <v>0</v>
      </c>
      <c r="V447" s="17" t="s">
        <v>35</v>
      </c>
      <c r="W447" s="22" t="s">
        <v>36</v>
      </c>
      <c r="X447" s="23" t="str">
        <f t="shared" si="20"/>
        <v>E</v>
      </c>
      <c r="Y447" s="17">
        <v>0</v>
      </c>
      <c r="Z447" s="17">
        <v>0</v>
      </c>
      <c r="AA447" s="17">
        <v>0</v>
      </c>
      <c r="AB447" s="17">
        <v>0</v>
      </c>
      <c r="AC447" s="15" t="s">
        <v>37</v>
      </c>
    </row>
    <row r="448" spans="1:29">
      <c r="A448" s="13" t="str">
        <f t="shared" si="18"/>
        <v>FCST</v>
      </c>
      <c r="B448" s="14" t="s">
        <v>199</v>
      </c>
      <c r="C448" s="15" t="s">
        <v>40</v>
      </c>
      <c r="D448" s="16">
        <f>IFERROR(VLOOKUP(B448,#REF!,3,FALSE),0)</f>
        <v>0</v>
      </c>
      <c r="E448" s="18" t="str">
        <f t="shared" si="19"/>
        <v>前八週無拉料</v>
      </c>
      <c r="F448" s="16" t="str">
        <f>IFERROR(VLOOKUP(B448,#REF!,6,FALSE),"")</f>
        <v/>
      </c>
      <c r="G448" s="17">
        <v>20000</v>
      </c>
      <c r="H448" s="17">
        <v>10000</v>
      </c>
      <c r="I448" s="17" t="str">
        <f>IFERROR(VLOOKUP(B448,#REF!,9,FALSE),"")</f>
        <v/>
      </c>
      <c r="J448" s="17">
        <v>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0</v>
      </c>
      <c r="R448" s="19">
        <v>20000</v>
      </c>
      <c r="S448" s="20" t="s">
        <v>35</v>
      </c>
      <c r="T448" s="21">
        <v>18</v>
      </c>
      <c r="U448" s="19">
        <v>0</v>
      </c>
      <c r="V448" s="17">
        <v>1111</v>
      </c>
      <c r="W448" s="22" t="s">
        <v>43</v>
      </c>
      <c r="X448" s="23" t="str">
        <f t="shared" si="20"/>
        <v>F</v>
      </c>
      <c r="Y448" s="17">
        <v>0</v>
      </c>
      <c r="Z448" s="17">
        <v>10000</v>
      </c>
      <c r="AA448" s="17">
        <v>5000</v>
      </c>
      <c r="AB448" s="17">
        <v>0</v>
      </c>
      <c r="AC448" s="15" t="s">
        <v>37</v>
      </c>
    </row>
    <row r="449" spans="1:29">
      <c r="A449" s="13" t="str">
        <f t="shared" si="18"/>
        <v>FCST</v>
      </c>
      <c r="B449" s="14" t="s">
        <v>202</v>
      </c>
      <c r="C449" s="15" t="s">
        <v>203</v>
      </c>
      <c r="D449" s="16">
        <f>IFERROR(VLOOKUP(B449,#REF!,3,FALSE),0)</f>
        <v>0</v>
      </c>
      <c r="E449" s="18" t="str">
        <f t="shared" si="19"/>
        <v>前八週無拉料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0</v>
      </c>
      <c r="S449" s="20" t="s">
        <v>35</v>
      </c>
      <c r="T449" s="21">
        <v>0</v>
      </c>
      <c r="U449" s="19">
        <v>0</v>
      </c>
      <c r="V449" s="17">
        <v>4776</v>
      </c>
      <c r="W449" s="22" t="s">
        <v>43</v>
      </c>
      <c r="X449" s="23" t="str">
        <f t="shared" si="20"/>
        <v>F</v>
      </c>
      <c r="Y449" s="17">
        <v>18688</v>
      </c>
      <c r="Z449" s="17">
        <v>16800</v>
      </c>
      <c r="AA449" s="17">
        <v>7500</v>
      </c>
      <c r="AB449" s="17">
        <v>0</v>
      </c>
      <c r="AC449" s="15" t="s">
        <v>37</v>
      </c>
    </row>
    <row r="450" spans="1:29">
      <c r="A450" s="13" t="str">
        <f t="shared" si="18"/>
        <v>OverStock</v>
      </c>
      <c r="B450" s="14" t="s">
        <v>554</v>
      </c>
      <c r="C450" s="15" t="s">
        <v>555</v>
      </c>
      <c r="D450" s="16">
        <f>IFERROR(VLOOKUP(B450,#REF!,3,FALSE),0)</f>
        <v>0</v>
      </c>
      <c r="E450" s="18">
        <f t="shared" si="19"/>
        <v>7.4</v>
      </c>
      <c r="F450" s="16" t="str">
        <f>IFERROR(VLOOKUP(B450,#REF!,6,FALSE),"")</f>
        <v/>
      </c>
      <c r="G450" s="17">
        <v>549000</v>
      </c>
      <c r="H450" s="17">
        <v>549000</v>
      </c>
      <c r="I450" s="17" t="str">
        <f>IFERROR(VLOOKUP(B450,#REF!,9,FALSE),"")</f>
        <v/>
      </c>
      <c r="J450" s="17">
        <v>229000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229000</v>
      </c>
      <c r="Q450" s="17">
        <v>0</v>
      </c>
      <c r="R450" s="19">
        <v>778000</v>
      </c>
      <c r="S450" s="20">
        <v>25.3</v>
      </c>
      <c r="T450" s="21">
        <v>13.3</v>
      </c>
      <c r="U450" s="19">
        <v>30750</v>
      </c>
      <c r="V450" s="17">
        <v>58667</v>
      </c>
      <c r="W450" s="22">
        <v>1.9</v>
      </c>
      <c r="X450" s="23">
        <f t="shared" si="20"/>
        <v>100</v>
      </c>
      <c r="Y450" s="17">
        <v>180000</v>
      </c>
      <c r="Z450" s="17">
        <v>252000</v>
      </c>
      <c r="AA450" s="17">
        <v>366000</v>
      </c>
      <c r="AB450" s="17">
        <v>0</v>
      </c>
      <c r="AC450" s="15" t="s">
        <v>37</v>
      </c>
    </row>
    <row r="451" spans="1:29">
      <c r="A451" s="13" t="str">
        <f t="shared" si="18"/>
        <v>Normal</v>
      </c>
      <c r="B451" s="14" t="s">
        <v>556</v>
      </c>
      <c r="C451" s="15" t="s">
        <v>555</v>
      </c>
      <c r="D451" s="16">
        <f>IFERROR(VLOOKUP(B451,#REF!,3,FALSE),0)</f>
        <v>0</v>
      </c>
      <c r="E451" s="18">
        <f t="shared" si="19"/>
        <v>5</v>
      </c>
      <c r="F451" s="16" t="str">
        <f>IFERROR(VLOOKUP(B451,#REF!,6,FALSE),"")</f>
        <v/>
      </c>
      <c r="G451" s="17">
        <v>480000</v>
      </c>
      <c r="H451" s="17">
        <v>480000</v>
      </c>
      <c r="I451" s="17" t="str">
        <f>IFERROR(VLOOKUP(B451,#REF!,9,FALSE),"")</f>
        <v/>
      </c>
      <c r="J451" s="17">
        <v>150400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150400</v>
      </c>
      <c r="Q451" s="17">
        <v>0</v>
      </c>
      <c r="R451" s="19">
        <v>630400</v>
      </c>
      <c r="S451" s="20">
        <v>21</v>
      </c>
      <c r="T451" s="21">
        <v>12.6</v>
      </c>
      <c r="U451" s="19">
        <v>30000</v>
      </c>
      <c r="V451" s="17">
        <v>50000</v>
      </c>
      <c r="W451" s="22">
        <v>1.7</v>
      </c>
      <c r="X451" s="23">
        <f t="shared" si="20"/>
        <v>100</v>
      </c>
      <c r="Y451" s="17">
        <v>192000</v>
      </c>
      <c r="Z451" s="17">
        <v>243000</v>
      </c>
      <c r="AA451" s="17">
        <v>15000</v>
      </c>
      <c r="AB451" s="17">
        <v>0</v>
      </c>
      <c r="AC451" s="15" t="s">
        <v>37</v>
      </c>
    </row>
    <row r="452" spans="1:29">
      <c r="A452" s="13" t="str">
        <f t="shared" ref="A452:A515" si="21">IF(OR(U452=0,LEN(U452)=0)*OR(V452=0,LEN(V452)=0),IF(R452&gt;0,"ZeroZero","None"),IF(IF(LEN(S452)=0,0,S452)&gt;24,"OverStock",IF(U452=0,"FCST","Normal")))</f>
        <v>ZeroZero</v>
      </c>
      <c r="B452" s="14" t="s">
        <v>557</v>
      </c>
      <c r="C452" s="15" t="s">
        <v>555</v>
      </c>
      <c r="D452" s="16">
        <f>IFERROR(VLOOKUP(B452,#REF!,3,FALSE),0)</f>
        <v>0</v>
      </c>
      <c r="E452" s="18" t="str">
        <f t="shared" ref="E452:E515" si="22">IF(U452=0,"前八週無拉料",ROUND(J452/U452,1))</f>
        <v>前八週無拉料</v>
      </c>
      <c r="F452" s="16" t="str">
        <f>IFERROR(VLOOKUP(B452,#REF!,6,FALSE),"")</f>
        <v/>
      </c>
      <c r="G452" s="17">
        <v>70000</v>
      </c>
      <c r="H452" s="17">
        <v>0</v>
      </c>
      <c r="I452" s="17" t="str">
        <f>IFERROR(VLOOKUP(B452,#REF!,9,FALSE),"")</f>
        <v/>
      </c>
      <c r="J452" s="17">
        <v>95000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95000</v>
      </c>
      <c r="Q452" s="17">
        <v>0</v>
      </c>
      <c r="R452" s="19">
        <v>165000</v>
      </c>
      <c r="S452" s="20" t="s">
        <v>35</v>
      </c>
      <c r="T452" s="21" t="s">
        <v>35</v>
      </c>
      <c r="U452" s="19">
        <v>0</v>
      </c>
      <c r="V452" s="17" t="s">
        <v>35</v>
      </c>
      <c r="W452" s="22" t="s">
        <v>36</v>
      </c>
      <c r="X452" s="23" t="str">
        <f t="shared" ref="X452:X515" si="23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37</v>
      </c>
    </row>
    <row r="453" spans="1:29">
      <c r="A453" s="13" t="str">
        <f t="shared" si="21"/>
        <v>Normal</v>
      </c>
      <c r="B453" s="14" t="s">
        <v>558</v>
      </c>
      <c r="C453" s="15" t="s">
        <v>555</v>
      </c>
      <c r="D453" s="16">
        <f>IFERROR(VLOOKUP(B453,#REF!,3,FALSE),0)</f>
        <v>0</v>
      </c>
      <c r="E453" s="18">
        <f t="shared" si="22"/>
        <v>4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12000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12000</v>
      </c>
      <c r="Q453" s="17">
        <v>0</v>
      </c>
      <c r="R453" s="19">
        <v>12000</v>
      </c>
      <c r="S453" s="20">
        <v>4</v>
      </c>
      <c r="T453" s="21">
        <v>6</v>
      </c>
      <c r="U453" s="19">
        <v>3000</v>
      </c>
      <c r="V453" s="17">
        <v>2000</v>
      </c>
      <c r="W453" s="22">
        <v>0.7</v>
      </c>
      <c r="X453" s="23">
        <f t="shared" si="23"/>
        <v>100</v>
      </c>
      <c r="Y453" s="17">
        <v>6000</v>
      </c>
      <c r="Z453" s="17">
        <v>12000</v>
      </c>
      <c r="AA453" s="17">
        <v>0</v>
      </c>
      <c r="AB453" s="17">
        <v>0</v>
      </c>
      <c r="AC453" s="15" t="s">
        <v>37</v>
      </c>
    </row>
    <row r="454" spans="1:29">
      <c r="A454" s="13" t="str">
        <f t="shared" si="21"/>
        <v>Normal</v>
      </c>
      <c r="B454" s="14" t="s">
        <v>559</v>
      </c>
      <c r="C454" s="15" t="s">
        <v>555</v>
      </c>
      <c r="D454" s="16">
        <f>IFERROR(VLOOKUP(B454,#REF!,3,FALSE),0)</f>
        <v>0</v>
      </c>
      <c r="E454" s="18">
        <f t="shared" si="22"/>
        <v>2.1</v>
      </c>
      <c r="F454" s="16" t="str">
        <f>IFERROR(VLOOKUP(B454,#REF!,6,FALSE),"")</f>
        <v/>
      </c>
      <c r="G454" s="17">
        <v>450000</v>
      </c>
      <c r="H454" s="17">
        <v>450000</v>
      </c>
      <c r="I454" s="17" t="str">
        <f>IFERROR(VLOOKUP(B454,#REF!,9,FALSE),"")</f>
        <v/>
      </c>
      <c r="J454" s="17">
        <v>171000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171000</v>
      </c>
      <c r="Q454" s="17">
        <v>0</v>
      </c>
      <c r="R454" s="19">
        <v>621000</v>
      </c>
      <c r="S454" s="20">
        <v>7.6</v>
      </c>
      <c r="T454" s="21">
        <v>9</v>
      </c>
      <c r="U454" s="19">
        <v>81375</v>
      </c>
      <c r="V454" s="17">
        <v>68667</v>
      </c>
      <c r="W454" s="22">
        <v>0.8</v>
      </c>
      <c r="X454" s="23">
        <f t="shared" si="23"/>
        <v>100</v>
      </c>
      <c r="Y454" s="17">
        <v>240000</v>
      </c>
      <c r="Z454" s="17">
        <v>276000</v>
      </c>
      <c r="AA454" s="17">
        <v>183000</v>
      </c>
      <c r="AB454" s="17">
        <v>0</v>
      </c>
      <c r="AC454" s="15" t="s">
        <v>37</v>
      </c>
    </row>
    <row r="455" spans="1:29">
      <c r="A455" s="13" t="str">
        <f t="shared" si="21"/>
        <v>Normal</v>
      </c>
      <c r="B455" s="14" t="s">
        <v>560</v>
      </c>
      <c r="C455" s="15" t="s">
        <v>555</v>
      </c>
      <c r="D455" s="16">
        <f>IFERROR(VLOOKUP(B455,#REF!,3,FALSE),0)</f>
        <v>0</v>
      </c>
      <c r="E455" s="18">
        <f t="shared" si="22"/>
        <v>1.7</v>
      </c>
      <c r="F455" s="16" t="str">
        <f>IFERROR(VLOOKUP(B455,#REF!,6,FALSE),"")</f>
        <v/>
      </c>
      <c r="G455" s="17">
        <v>6504000</v>
      </c>
      <c r="H455" s="17">
        <v>6504000</v>
      </c>
      <c r="I455" s="17" t="str">
        <f>IFERROR(VLOOKUP(B455,#REF!,9,FALSE),"")</f>
        <v/>
      </c>
      <c r="J455" s="17">
        <v>737400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737400</v>
      </c>
      <c r="Q455" s="17">
        <v>0</v>
      </c>
      <c r="R455" s="19">
        <v>7241400</v>
      </c>
      <c r="S455" s="20">
        <v>16.899999999999999</v>
      </c>
      <c r="T455" s="21">
        <v>16.8</v>
      </c>
      <c r="U455" s="19">
        <v>428625</v>
      </c>
      <c r="V455" s="17">
        <v>431001</v>
      </c>
      <c r="W455" s="22">
        <v>1</v>
      </c>
      <c r="X455" s="23">
        <f t="shared" si="23"/>
        <v>100</v>
      </c>
      <c r="Y455" s="17">
        <v>1386000</v>
      </c>
      <c r="Z455" s="17">
        <v>2139000</v>
      </c>
      <c r="AA455" s="17">
        <v>1260000</v>
      </c>
      <c r="AB455" s="17">
        <v>0</v>
      </c>
      <c r="AC455" s="15" t="s">
        <v>37</v>
      </c>
    </row>
    <row r="456" spans="1:29">
      <c r="A456" s="13" t="str">
        <f t="shared" si="21"/>
        <v>Normal</v>
      </c>
      <c r="B456" s="14" t="s">
        <v>561</v>
      </c>
      <c r="C456" s="15" t="s">
        <v>555</v>
      </c>
      <c r="D456" s="16">
        <f>IFERROR(VLOOKUP(B456,#REF!,3,FALSE),0)</f>
        <v>0</v>
      </c>
      <c r="E456" s="18">
        <f t="shared" si="22"/>
        <v>0</v>
      </c>
      <c r="F456" s="16" t="str">
        <f>IFERROR(VLOOKUP(B456,#REF!,6,FALSE),"")</f>
        <v/>
      </c>
      <c r="G456" s="17">
        <v>42000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42000</v>
      </c>
      <c r="S456" s="20">
        <v>22.4</v>
      </c>
      <c r="T456" s="21" t="s">
        <v>35</v>
      </c>
      <c r="U456" s="19">
        <v>1875</v>
      </c>
      <c r="V456" s="17" t="s">
        <v>35</v>
      </c>
      <c r="W456" s="22" t="s">
        <v>36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>
      <c r="A457" s="13" t="str">
        <f t="shared" si="21"/>
        <v>OverStock</v>
      </c>
      <c r="B457" s="14" t="s">
        <v>562</v>
      </c>
      <c r="C457" s="15" t="s">
        <v>555</v>
      </c>
      <c r="D457" s="16">
        <f>IFERROR(VLOOKUP(B457,#REF!,3,FALSE),0)</f>
        <v>0</v>
      </c>
      <c r="E457" s="18">
        <f t="shared" si="22"/>
        <v>16.2</v>
      </c>
      <c r="F457" s="16" t="str">
        <f>IFERROR(VLOOKUP(B457,#REF!,6,FALSE),"")</f>
        <v/>
      </c>
      <c r="G457" s="17">
        <v>660000</v>
      </c>
      <c r="H457" s="17">
        <v>660000</v>
      </c>
      <c r="I457" s="17" t="str">
        <f>IFERROR(VLOOKUP(B457,#REF!,9,FALSE),"")</f>
        <v/>
      </c>
      <c r="J457" s="17">
        <v>1170000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1170000</v>
      </c>
      <c r="Q457" s="17">
        <v>0</v>
      </c>
      <c r="R457" s="19">
        <v>1830000</v>
      </c>
      <c r="S457" s="20">
        <v>25.3</v>
      </c>
      <c r="T457" s="21">
        <v>96.3</v>
      </c>
      <c r="U457" s="19">
        <v>72375</v>
      </c>
      <c r="V457" s="17">
        <v>19000</v>
      </c>
      <c r="W457" s="22">
        <v>0.3</v>
      </c>
      <c r="X457" s="23">
        <f t="shared" si="23"/>
        <v>50</v>
      </c>
      <c r="Y457" s="17">
        <v>87000</v>
      </c>
      <c r="Z457" s="17">
        <v>84000</v>
      </c>
      <c r="AA457" s="17">
        <v>0</v>
      </c>
      <c r="AB457" s="17">
        <v>0</v>
      </c>
      <c r="AC457" s="15" t="s">
        <v>37</v>
      </c>
    </row>
    <row r="458" spans="1:29">
      <c r="A458" s="13" t="str">
        <f t="shared" si="21"/>
        <v>Normal</v>
      </c>
      <c r="B458" s="14" t="s">
        <v>563</v>
      </c>
      <c r="C458" s="15" t="s">
        <v>555</v>
      </c>
      <c r="D458" s="16">
        <f>IFERROR(VLOOKUP(B458,#REF!,3,FALSE),0)</f>
        <v>0</v>
      </c>
      <c r="E458" s="18">
        <f t="shared" si="22"/>
        <v>4.4000000000000004</v>
      </c>
      <c r="F458" s="16" t="str">
        <f>IFERROR(VLOOKUP(B458,#REF!,6,FALSE),"")</f>
        <v/>
      </c>
      <c r="G458" s="17">
        <v>84000</v>
      </c>
      <c r="H458" s="17">
        <v>84000</v>
      </c>
      <c r="I458" s="17" t="str">
        <f>IFERROR(VLOOKUP(B458,#REF!,9,FALSE),"")</f>
        <v/>
      </c>
      <c r="J458" s="17">
        <v>72000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72000</v>
      </c>
      <c r="Q458" s="17">
        <v>0</v>
      </c>
      <c r="R458" s="19">
        <v>156000</v>
      </c>
      <c r="S458" s="20">
        <v>9.5</v>
      </c>
      <c r="T458" s="21">
        <v>11.4</v>
      </c>
      <c r="U458" s="19">
        <v>16500</v>
      </c>
      <c r="V458" s="17">
        <v>13667</v>
      </c>
      <c r="W458" s="22">
        <v>0.8</v>
      </c>
      <c r="X458" s="23">
        <f t="shared" si="23"/>
        <v>100</v>
      </c>
      <c r="Y458" s="17">
        <v>87000</v>
      </c>
      <c r="Z458" s="17">
        <v>36000</v>
      </c>
      <c r="AA458" s="17">
        <v>0</v>
      </c>
      <c r="AB458" s="17">
        <v>0</v>
      </c>
      <c r="AC458" s="15" t="s">
        <v>37</v>
      </c>
    </row>
    <row r="459" spans="1:29">
      <c r="A459" s="13" t="str">
        <f t="shared" si="21"/>
        <v>Normal</v>
      </c>
      <c r="B459" s="14" t="s">
        <v>564</v>
      </c>
      <c r="C459" s="15" t="s">
        <v>555</v>
      </c>
      <c r="D459" s="16">
        <f>IFERROR(VLOOKUP(B459,#REF!,3,FALSE),0)</f>
        <v>0</v>
      </c>
      <c r="E459" s="18">
        <f t="shared" si="22"/>
        <v>5.8</v>
      </c>
      <c r="F459" s="16" t="str">
        <f>IFERROR(VLOOKUP(B459,#REF!,6,FALSE),"")</f>
        <v/>
      </c>
      <c r="G459" s="17">
        <v>16110355</v>
      </c>
      <c r="H459" s="17">
        <v>16110000</v>
      </c>
      <c r="I459" s="17" t="str">
        <f>IFERROR(VLOOKUP(B459,#REF!,9,FALSE),"")</f>
        <v/>
      </c>
      <c r="J459" s="17">
        <v>8359800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8359800</v>
      </c>
      <c r="Q459" s="17">
        <v>0</v>
      </c>
      <c r="R459" s="19">
        <v>24470155</v>
      </c>
      <c r="S459" s="20">
        <v>17</v>
      </c>
      <c r="T459" s="21">
        <v>17.600000000000001</v>
      </c>
      <c r="U459" s="19">
        <v>1443375</v>
      </c>
      <c r="V459" s="17">
        <v>1388666</v>
      </c>
      <c r="W459" s="22">
        <v>1</v>
      </c>
      <c r="X459" s="23">
        <f t="shared" si="23"/>
        <v>100</v>
      </c>
      <c r="Y459" s="17">
        <v>1347000</v>
      </c>
      <c r="Z459" s="17">
        <v>8847000</v>
      </c>
      <c r="AA459" s="17">
        <v>5295000</v>
      </c>
      <c r="AB459" s="17">
        <v>0</v>
      </c>
      <c r="AC459" s="15" t="s">
        <v>37</v>
      </c>
    </row>
    <row r="460" spans="1:29">
      <c r="A460" s="13" t="str">
        <f t="shared" si="21"/>
        <v>Normal</v>
      </c>
      <c r="B460" s="14" t="s">
        <v>565</v>
      </c>
      <c r="C460" s="15" t="s">
        <v>555</v>
      </c>
      <c r="D460" s="16">
        <f>IFERROR(VLOOKUP(B460,#REF!,3,FALSE),0)</f>
        <v>0</v>
      </c>
      <c r="E460" s="18">
        <f t="shared" si="22"/>
        <v>0</v>
      </c>
      <c r="F460" s="16" t="str">
        <f>IFERROR(VLOOKUP(B460,#REF!,6,FALSE),"")</f>
        <v/>
      </c>
      <c r="G460" s="17">
        <v>1224000</v>
      </c>
      <c r="H460" s="17">
        <v>1224000</v>
      </c>
      <c r="I460" s="17" t="str">
        <f>IFERROR(VLOOKUP(B460,#REF!,9,FALSE),"")</f>
        <v/>
      </c>
      <c r="J460" s="17">
        <v>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0</v>
      </c>
      <c r="Q460" s="17">
        <v>0</v>
      </c>
      <c r="R460" s="19">
        <v>1224000</v>
      </c>
      <c r="S460" s="20">
        <v>8.3000000000000007</v>
      </c>
      <c r="T460" s="21">
        <v>4</v>
      </c>
      <c r="U460" s="19">
        <v>148125</v>
      </c>
      <c r="V460" s="17">
        <v>306444</v>
      </c>
      <c r="W460" s="22">
        <v>2.1</v>
      </c>
      <c r="X460" s="23">
        <f t="shared" si="23"/>
        <v>150</v>
      </c>
      <c r="Y460" s="17">
        <v>1798000</v>
      </c>
      <c r="Z460" s="17">
        <v>960000</v>
      </c>
      <c r="AA460" s="17">
        <v>0</v>
      </c>
      <c r="AB460" s="17">
        <v>0</v>
      </c>
      <c r="AC460" s="15" t="s">
        <v>37</v>
      </c>
    </row>
    <row r="461" spans="1:29">
      <c r="A461" s="13" t="str">
        <f t="shared" si="21"/>
        <v>Normal</v>
      </c>
      <c r="B461" s="14" t="s">
        <v>566</v>
      </c>
      <c r="C461" s="15" t="s">
        <v>555</v>
      </c>
      <c r="D461" s="16">
        <f>IFERROR(VLOOKUP(B461,#REF!,3,FALSE),0)</f>
        <v>0</v>
      </c>
      <c r="E461" s="18">
        <f t="shared" si="22"/>
        <v>7.2</v>
      </c>
      <c r="F461" s="16" t="str">
        <f>IFERROR(VLOOKUP(B461,#REF!,6,FALSE),"")</f>
        <v/>
      </c>
      <c r="G461" s="17">
        <v>736700</v>
      </c>
      <c r="H461" s="17">
        <v>735000</v>
      </c>
      <c r="I461" s="17" t="str">
        <f>IFERROR(VLOOKUP(B461,#REF!,9,FALSE),"")</f>
        <v/>
      </c>
      <c r="J461" s="17">
        <v>356045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356045</v>
      </c>
      <c r="Q461" s="17">
        <v>0</v>
      </c>
      <c r="R461" s="19">
        <v>1092745</v>
      </c>
      <c r="S461" s="20">
        <v>22.1</v>
      </c>
      <c r="T461" s="21">
        <v>29.2</v>
      </c>
      <c r="U461" s="19">
        <v>49500</v>
      </c>
      <c r="V461" s="17">
        <v>37478</v>
      </c>
      <c r="W461" s="22">
        <v>0.8</v>
      </c>
      <c r="X461" s="23">
        <f t="shared" si="23"/>
        <v>100</v>
      </c>
      <c r="Y461" s="17">
        <v>154300</v>
      </c>
      <c r="Z461" s="17">
        <v>183000</v>
      </c>
      <c r="AA461" s="17">
        <v>0</v>
      </c>
      <c r="AB461" s="17">
        <v>0</v>
      </c>
      <c r="AC461" s="15" t="s">
        <v>37</v>
      </c>
    </row>
    <row r="462" spans="1:29">
      <c r="A462" s="13" t="str">
        <f t="shared" si="21"/>
        <v>ZeroZero</v>
      </c>
      <c r="B462" s="14" t="s">
        <v>567</v>
      </c>
      <c r="C462" s="15" t="s">
        <v>555</v>
      </c>
      <c r="D462" s="16">
        <f>IFERROR(VLOOKUP(B462,#REF!,3,FALSE),0)</f>
        <v>0</v>
      </c>
      <c r="E462" s="18" t="str">
        <f t="shared" si="22"/>
        <v>前八週無拉料</v>
      </c>
      <c r="F462" s="16" t="str">
        <f>IFERROR(VLOOKUP(B462,#REF!,6,FALSE),"")</f>
        <v/>
      </c>
      <c r="G462" s="17">
        <v>141000</v>
      </c>
      <c r="H462" s="17">
        <v>0</v>
      </c>
      <c r="I462" s="17" t="str">
        <f>IFERROR(VLOOKUP(B462,#REF!,9,FALSE),"")</f>
        <v/>
      </c>
      <c r="J462" s="17">
        <v>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0</v>
      </c>
      <c r="Q462" s="17">
        <v>0</v>
      </c>
      <c r="R462" s="19">
        <v>141000</v>
      </c>
      <c r="S462" s="20" t="s">
        <v>35</v>
      </c>
      <c r="T462" s="21" t="s">
        <v>35</v>
      </c>
      <c r="U462" s="19">
        <v>0</v>
      </c>
      <c r="V462" s="17" t="s">
        <v>35</v>
      </c>
      <c r="W462" s="22" t="s">
        <v>36</v>
      </c>
      <c r="X462" s="23" t="str">
        <f t="shared" si="23"/>
        <v>E</v>
      </c>
      <c r="Y462" s="17">
        <v>0</v>
      </c>
      <c r="Z462" s="17">
        <v>0</v>
      </c>
      <c r="AA462" s="17">
        <v>0</v>
      </c>
      <c r="AB462" s="17">
        <v>0</v>
      </c>
      <c r="AC462" s="15" t="s">
        <v>37</v>
      </c>
    </row>
    <row r="463" spans="1:29">
      <c r="A463" s="13" t="str">
        <f t="shared" si="21"/>
        <v>OverStock</v>
      </c>
      <c r="B463" s="14" t="s">
        <v>568</v>
      </c>
      <c r="C463" s="15" t="s">
        <v>555</v>
      </c>
      <c r="D463" s="16">
        <f>IFERROR(VLOOKUP(B463,#REF!,3,FALSE),0)</f>
        <v>0</v>
      </c>
      <c r="E463" s="18">
        <f t="shared" si="22"/>
        <v>44.1</v>
      </c>
      <c r="F463" s="16" t="str">
        <f>IFERROR(VLOOKUP(B463,#REF!,6,FALSE),"")</f>
        <v/>
      </c>
      <c r="G463" s="17">
        <v>3000</v>
      </c>
      <c r="H463" s="17">
        <v>3000</v>
      </c>
      <c r="I463" s="17" t="str">
        <f>IFERROR(VLOOKUP(B463,#REF!,9,FALSE),"")</f>
        <v/>
      </c>
      <c r="J463" s="17">
        <v>99149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87149</v>
      </c>
      <c r="Q463" s="17">
        <v>12000</v>
      </c>
      <c r="R463" s="19">
        <v>102149</v>
      </c>
      <c r="S463" s="20">
        <v>45.4</v>
      </c>
      <c r="T463" s="21">
        <v>41.7</v>
      </c>
      <c r="U463" s="19">
        <v>2250</v>
      </c>
      <c r="V463" s="17">
        <v>2450</v>
      </c>
      <c r="W463" s="22">
        <v>1.1000000000000001</v>
      </c>
      <c r="X463" s="23">
        <f t="shared" si="23"/>
        <v>100</v>
      </c>
      <c r="Y463" s="17">
        <v>18000</v>
      </c>
      <c r="Z463" s="17">
        <v>13050</v>
      </c>
      <c r="AA463" s="17">
        <v>0</v>
      </c>
      <c r="AB463" s="17">
        <v>0</v>
      </c>
      <c r="AC463" s="15" t="s">
        <v>37</v>
      </c>
    </row>
    <row r="464" spans="1:29">
      <c r="A464" s="13" t="str">
        <f t="shared" si="21"/>
        <v>Normal</v>
      </c>
      <c r="B464" s="14" t="s">
        <v>569</v>
      </c>
      <c r="C464" s="15" t="s">
        <v>555</v>
      </c>
      <c r="D464" s="16">
        <f>IFERROR(VLOOKUP(B464,#REF!,3,FALSE),0)</f>
        <v>0</v>
      </c>
      <c r="E464" s="18">
        <f t="shared" si="22"/>
        <v>0</v>
      </c>
      <c r="F464" s="16" t="str">
        <f>IFERROR(VLOOKUP(B464,#REF!,6,FALSE),"")</f>
        <v/>
      </c>
      <c r="G464" s="17">
        <v>1500</v>
      </c>
      <c r="H464" s="17">
        <v>0</v>
      </c>
      <c r="I464" s="17" t="str">
        <f>IFERROR(VLOOKUP(B464,#REF!,9,FALSE),"")</f>
        <v/>
      </c>
      <c r="J464" s="17">
        <v>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0</v>
      </c>
      <c r="Q464" s="17">
        <v>0</v>
      </c>
      <c r="R464" s="19">
        <v>1500</v>
      </c>
      <c r="S464" s="20">
        <v>0.6</v>
      </c>
      <c r="T464" s="21" t="s">
        <v>35</v>
      </c>
      <c r="U464" s="19">
        <v>2625</v>
      </c>
      <c r="V464" s="17">
        <v>0</v>
      </c>
      <c r="W464" s="22" t="s">
        <v>36</v>
      </c>
      <c r="X464" s="23" t="str">
        <f t="shared" si="23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37</v>
      </c>
    </row>
    <row r="465" spans="1:29">
      <c r="A465" s="13" t="str">
        <f t="shared" si="21"/>
        <v>FCST</v>
      </c>
      <c r="B465" s="14" t="s">
        <v>570</v>
      </c>
      <c r="C465" s="15" t="s">
        <v>555</v>
      </c>
      <c r="D465" s="16">
        <f>IFERROR(VLOOKUP(B465,#REF!,3,FALSE),0)</f>
        <v>0</v>
      </c>
      <c r="E465" s="18" t="str">
        <f t="shared" si="22"/>
        <v>前八週無拉料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27000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27000</v>
      </c>
      <c r="Q465" s="17">
        <v>0</v>
      </c>
      <c r="R465" s="19">
        <v>27000</v>
      </c>
      <c r="S465" s="20" t="s">
        <v>35</v>
      </c>
      <c r="T465" s="21">
        <v>20.3</v>
      </c>
      <c r="U465" s="19">
        <v>0</v>
      </c>
      <c r="V465" s="17">
        <v>1333</v>
      </c>
      <c r="W465" s="22" t="s">
        <v>43</v>
      </c>
      <c r="X465" s="23" t="str">
        <f t="shared" si="23"/>
        <v>F</v>
      </c>
      <c r="Y465" s="17">
        <v>0</v>
      </c>
      <c r="Z465" s="17">
        <v>9000</v>
      </c>
      <c r="AA465" s="17">
        <v>12000</v>
      </c>
      <c r="AB465" s="17">
        <v>0</v>
      </c>
      <c r="AC465" s="15" t="s">
        <v>37</v>
      </c>
    </row>
    <row r="466" spans="1:29">
      <c r="A466" s="13" t="str">
        <f t="shared" si="21"/>
        <v>Normal</v>
      </c>
      <c r="B466" s="14" t="s">
        <v>571</v>
      </c>
      <c r="C466" s="15" t="s">
        <v>555</v>
      </c>
      <c r="D466" s="16">
        <f>IFERROR(VLOOKUP(B466,#REF!,3,FALSE),0)</f>
        <v>0</v>
      </c>
      <c r="E466" s="18">
        <f t="shared" si="22"/>
        <v>1</v>
      </c>
      <c r="F466" s="16" t="str">
        <f>IFERROR(VLOOKUP(B466,#REF!,6,FALSE),"")</f>
        <v/>
      </c>
      <c r="G466" s="17">
        <v>7353000</v>
      </c>
      <c r="H466" s="17">
        <v>7353000</v>
      </c>
      <c r="I466" s="17" t="str">
        <f>IFERROR(VLOOKUP(B466,#REF!,9,FALSE),"")</f>
        <v/>
      </c>
      <c r="J466" s="17">
        <v>485050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485050</v>
      </c>
      <c r="Q466" s="17">
        <v>0</v>
      </c>
      <c r="R466" s="19">
        <v>7838050</v>
      </c>
      <c r="S466" s="20">
        <v>16.7</v>
      </c>
      <c r="T466" s="21">
        <v>18.5</v>
      </c>
      <c r="U466" s="19">
        <v>469125</v>
      </c>
      <c r="V466" s="17">
        <v>422999</v>
      </c>
      <c r="W466" s="22">
        <v>0.9</v>
      </c>
      <c r="X466" s="23">
        <f t="shared" si="23"/>
        <v>100</v>
      </c>
      <c r="Y466" s="17">
        <v>285000</v>
      </c>
      <c r="Z466" s="17">
        <v>2799000</v>
      </c>
      <c r="AA466" s="17">
        <v>1590000</v>
      </c>
      <c r="AB466" s="17">
        <v>3000</v>
      </c>
      <c r="AC466" s="15" t="s">
        <v>37</v>
      </c>
    </row>
    <row r="467" spans="1:29">
      <c r="A467" s="13" t="str">
        <f t="shared" si="21"/>
        <v>Normal</v>
      </c>
      <c r="B467" s="14" t="s">
        <v>572</v>
      </c>
      <c r="C467" s="15" t="s">
        <v>555</v>
      </c>
      <c r="D467" s="16">
        <f>IFERROR(VLOOKUP(B467,#REF!,3,FALSE),0)</f>
        <v>0</v>
      </c>
      <c r="E467" s="18">
        <f t="shared" si="22"/>
        <v>0</v>
      </c>
      <c r="F467" s="16" t="str">
        <f>IFERROR(VLOOKUP(B467,#REF!,6,FALSE),"")</f>
        <v/>
      </c>
      <c r="G467" s="17">
        <v>464000</v>
      </c>
      <c r="H467" s="17">
        <v>0</v>
      </c>
      <c r="I467" s="17" t="str">
        <f>IFERROR(VLOOKUP(B467,#REF!,9,FALSE),"")</f>
        <v/>
      </c>
      <c r="J467" s="17">
        <v>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0</v>
      </c>
      <c r="Q467" s="17">
        <v>0</v>
      </c>
      <c r="R467" s="19">
        <v>464000</v>
      </c>
      <c r="S467" s="20">
        <v>8.3000000000000007</v>
      </c>
      <c r="T467" s="21">
        <v>3.9</v>
      </c>
      <c r="U467" s="19">
        <v>55875</v>
      </c>
      <c r="V467" s="17">
        <v>119778</v>
      </c>
      <c r="W467" s="22">
        <v>2.1</v>
      </c>
      <c r="X467" s="23">
        <f t="shared" si="23"/>
        <v>150</v>
      </c>
      <c r="Y467" s="17">
        <v>757000</v>
      </c>
      <c r="Z467" s="17">
        <v>321000</v>
      </c>
      <c r="AA467" s="17">
        <v>0</v>
      </c>
      <c r="AB467" s="17">
        <v>0</v>
      </c>
      <c r="AC467" s="15" t="s">
        <v>37</v>
      </c>
    </row>
    <row r="468" spans="1:29">
      <c r="A468" s="13" t="str">
        <f t="shared" si="21"/>
        <v>Normal</v>
      </c>
      <c r="B468" s="14" t="s">
        <v>573</v>
      </c>
      <c r="C468" s="15" t="s">
        <v>555</v>
      </c>
      <c r="D468" s="16">
        <f>IFERROR(VLOOKUP(B468,#REF!,3,FALSE),0)</f>
        <v>0</v>
      </c>
      <c r="E468" s="18">
        <f t="shared" si="22"/>
        <v>2.7</v>
      </c>
      <c r="F468" s="16" t="str">
        <f>IFERROR(VLOOKUP(B468,#REF!,6,FALSE),"")</f>
        <v/>
      </c>
      <c r="G468" s="17">
        <v>90000</v>
      </c>
      <c r="H468" s="17">
        <v>90000</v>
      </c>
      <c r="I468" s="17" t="str">
        <f>IFERROR(VLOOKUP(B468,#REF!,9,FALSE),"")</f>
        <v/>
      </c>
      <c r="J468" s="17">
        <v>45000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45000</v>
      </c>
      <c r="Q468" s="17">
        <v>0</v>
      </c>
      <c r="R468" s="19">
        <v>135000</v>
      </c>
      <c r="S468" s="20">
        <v>8.1999999999999993</v>
      </c>
      <c r="T468" s="21">
        <v>6.9</v>
      </c>
      <c r="U468" s="19">
        <v>16500</v>
      </c>
      <c r="V468" s="17">
        <v>19667</v>
      </c>
      <c r="W468" s="22">
        <v>1.2</v>
      </c>
      <c r="X468" s="23">
        <f t="shared" si="23"/>
        <v>100</v>
      </c>
      <c r="Y468" s="17">
        <v>99000</v>
      </c>
      <c r="Z468" s="17">
        <v>78000</v>
      </c>
      <c r="AA468" s="17">
        <v>0</v>
      </c>
      <c r="AB468" s="17">
        <v>0</v>
      </c>
      <c r="AC468" s="15" t="s">
        <v>37</v>
      </c>
    </row>
    <row r="469" spans="1:29">
      <c r="A469" s="13" t="str">
        <f t="shared" si="21"/>
        <v>Normal</v>
      </c>
      <c r="B469" s="14" t="s">
        <v>574</v>
      </c>
      <c r="C469" s="15" t="s">
        <v>555</v>
      </c>
      <c r="D469" s="16">
        <f>IFERROR(VLOOKUP(B469,#REF!,3,FALSE),0)</f>
        <v>0</v>
      </c>
      <c r="E469" s="18">
        <f t="shared" si="22"/>
        <v>20.100000000000001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369000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357000</v>
      </c>
      <c r="Q469" s="17">
        <v>12000</v>
      </c>
      <c r="R469" s="19">
        <v>369000</v>
      </c>
      <c r="S469" s="20">
        <v>20.100000000000001</v>
      </c>
      <c r="T469" s="21">
        <v>9</v>
      </c>
      <c r="U469" s="19">
        <v>18375</v>
      </c>
      <c r="V469" s="17">
        <v>41047</v>
      </c>
      <c r="W469" s="22">
        <v>2.2000000000000002</v>
      </c>
      <c r="X469" s="23">
        <f t="shared" si="23"/>
        <v>150</v>
      </c>
      <c r="Y469" s="17">
        <v>96000</v>
      </c>
      <c r="Z469" s="17">
        <v>252417</v>
      </c>
      <c r="AA469" s="17">
        <v>30000</v>
      </c>
      <c r="AB469" s="17">
        <v>0</v>
      </c>
      <c r="AC469" s="15" t="s">
        <v>37</v>
      </c>
    </row>
    <row r="470" spans="1:29">
      <c r="A470" s="13" t="str">
        <f t="shared" si="21"/>
        <v>OverStock</v>
      </c>
      <c r="B470" s="14" t="s">
        <v>575</v>
      </c>
      <c r="C470" s="15" t="s">
        <v>555</v>
      </c>
      <c r="D470" s="16">
        <f>IFERROR(VLOOKUP(B470,#REF!,3,FALSE),0)</f>
        <v>0</v>
      </c>
      <c r="E470" s="18">
        <f t="shared" si="22"/>
        <v>24</v>
      </c>
      <c r="F470" s="16" t="str">
        <f>IFERROR(VLOOKUP(B470,#REF!,6,FALSE),"")</f>
        <v/>
      </c>
      <c r="G470" s="17">
        <v>15000</v>
      </c>
      <c r="H470" s="17">
        <v>15000</v>
      </c>
      <c r="I470" s="17" t="str">
        <f>IFERROR(VLOOKUP(B470,#REF!,9,FALSE),"")</f>
        <v/>
      </c>
      <c r="J470" s="17">
        <v>45000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35000</v>
      </c>
      <c r="Q470" s="17">
        <v>10000</v>
      </c>
      <c r="R470" s="19">
        <v>60000</v>
      </c>
      <c r="S470" s="20">
        <v>32</v>
      </c>
      <c r="T470" s="21">
        <v>26.3</v>
      </c>
      <c r="U470" s="19">
        <v>1875</v>
      </c>
      <c r="V470" s="17">
        <v>2285</v>
      </c>
      <c r="W470" s="22">
        <v>1.2</v>
      </c>
      <c r="X470" s="23">
        <f t="shared" si="23"/>
        <v>100</v>
      </c>
      <c r="Y470" s="17">
        <v>20000</v>
      </c>
      <c r="Z470" s="17">
        <v>10564</v>
      </c>
      <c r="AA470" s="17">
        <v>0</v>
      </c>
      <c r="AB470" s="17">
        <v>0</v>
      </c>
      <c r="AC470" s="15" t="s">
        <v>37</v>
      </c>
    </row>
    <row r="471" spans="1:29">
      <c r="A471" s="13" t="str">
        <f t="shared" si="21"/>
        <v>OverStock</v>
      </c>
      <c r="B471" s="14" t="s">
        <v>576</v>
      </c>
      <c r="C471" s="15" t="s">
        <v>555</v>
      </c>
      <c r="D471" s="16">
        <f>IFERROR(VLOOKUP(B471,#REF!,3,FALSE),0)</f>
        <v>0</v>
      </c>
      <c r="E471" s="18">
        <f t="shared" si="22"/>
        <v>32</v>
      </c>
      <c r="F471" s="16" t="str">
        <f>IFERROR(VLOOKUP(B471,#REF!,6,FALSE),"")</f>
        <v/>
      </c>
      <c r="G471" s="17">
        <v>0</v>
      </c>
      <c r="H471" s="17">
        <v>0</v>
      </c>
      <c r="I471" s="17" t="str">
        <f>IFERROR(VLOOKUP(B471,#REF!,9,FALSE),"")</f>
        <v/>
      </c>
      <c r="J471" s="17">
        <v>20000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20000</v>
      </c>
      <c r="Q471" s="17">
        <v>0</v>
      </c>
      <c r="R471" s="19">
        <v>20000</v>
      </c>
      <c r="S471" s="20">
        <v>32</v>
      </c>
      <c r="T471" s="21">
        <v>9</v>
      </c>
      <c r="U471" s="19">
        <v>625</v>
      </c>
      <c r="V471" s="17">
        <v>2222</v>
      </c>
      <c r="W471" s="22">
        <v>3.6</v>
      </c>
      <c r="X471" s="23">
        <f t="shared" si="23"/>
        <v>150</v>
      </c>
      <c r="Y471" s="17">
        <v>5000</v>
      </c>
      <c r="Z471" s="17">
        <v>15000</v>
      </c>
      <c r="AA471" s="17">
        <v>0</v>
      </c>
      <c r="AB471" s="17">
        <v>0</v>
      </c>
      <c r="AC471" s="15" t="s">
        <v>37</v>
      </c>
    </row>
    <row r="472" spans="1:29">
      <c r="A472" s="13" t="str">
        <f t="shared" si="21"/>
        <v>FCST</v>
      </c>
      <c r="B472" s="14" t="s">
        <v>577</v>
      </c>
      <c r="C472" s="15" t="s">
        <v>555</v>
      </c>
      <c r="D472" s="16">
        <f>IFERROR(VLOOKUP(B472,#REF!,3,FALSE),0)</f>
        <v>0</v>
      </c>
      <c r="E472" s="18" t="str">
        <f t="shared" si="22"/>
        <v>前八週無拉料</v>
      </c>
      <c r="F472" s="16" t="str">
        <f>IFERROR(VLOOKUP(B472,#REF!,6,FALSE),"")</f>
        <v/>
      </c>
      <c r="G472" s="17">
        <v>0</v>
      </c>
      <c r="H472" s="17">
        <v>0</v>
      </c>
      <c r="I472" s="17" t="str">
        <f>IFERROR(VLOOKUP(B472,#REF!,9,FALSE),"")</f>
        <v/>
      </c>
      <c r="J472" s="17">
        <v>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0</v>
      </c>
      <c r="Q472" s="17">
        <v>0</v>
      </c>
      <c r="R472" s="19">
        <v>0</v>
      </c>
      <c r="S472" s="20" t="s">
        <v>35</v>
      </c>
      <c r="T472" s="21">
        <v>0</v>
      </c>
      <c r="U472" s="19">
        <v>0</v>
      </c>
      <c r="V472" s="17">
        <v>89</v>
      </c>
      <c r="W472" s="22" t="s">
        <v>43</v>
      </c>
      <c r="X472" s="23" t="str">
        <f t="shared" si="23"/>
        <v>F</v>
      </c>
      <c r="Y472" s="17">
        <v>800</v>
      </c>
      <c r="Z472" s="17">
        <v>0</v>
      </c>
      <c r="AA472" s="17">
        <v>0</v>
      </c>
      <c r="AB472" s="17">
        <v>0</v>
      </c>
      <c r="AC472" s="15" t="s">
        <v>37</v>
      </c>
    </row>
    <row r="473" spans="1:29">
      <c r="A473" s="13" t="str">
        <f t="shared" si="21"/>
        <v>ZeroZero</v>
      </c>
      <c r="B473" s="14" t="s">
        <v>231</v>
      </c>
      <c r="C473" s="15" t="s">
        <v>232</v>
      </c>
      <c r="D473" s="16">
        <f>IFERROR(VLOOKUP(B473,#REF!,3,FALSE),0)</f>
        <v>0</v>
      </c>
      <c r="E473" s="18" t="str">
        <f t="shared" si="22"/>
        <v>前八週無拉料</v>
      </c>
      <c r="F473" s="16" t="str">
        <f>IFERROR(VLOOKUP(B473,#REF!,6,FALSE),"")</f>
        <v/>
      </c>
      <c r="G473" s="17">
        <v>70000</v>
      </c>
      <c r="H473" s="17">
        <v>30000</v>
      </c>
      <c r="I473" s="17" t="str">
        <f>IFERROR(VLOOKUP(B473,#REF!,9,FALSE),"")</f>
        <v/>
      </c>
      <c r="J473" s="17">
        <v>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0</v>
      </c>
      <c r="R473" s="19">
        <v>70000</v>
      </c>
      <c r="S473" s="20" t="s">
        <v>35</v>
      </c>
      <c r="T473" s="21" t="s">
        <v>35</v>
      </c>
      <c r="U473" s="19">
        <v>0</v>
      </c>
      <c r="V473" s="17" t="s">
        <v>35</v>
      </c>
      <c r="W473" s="22" t="s">
        <v>36</v>
      </c>
      <c r="X473" s="23" t="str">
        <f t="shared" si="23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37</v>
      </c>
    </row>
    <row r="474" spans="1:29">
      <c r="A474" s="13" t="str">
        <f t="shared" si="21"/>
        <v>ZeroZero</v>
      </c>
      <c r="B474" s="14" t="s">
        <v>235</v>
      </c>
      <c r="C474" s="15" t="s">
        <v>236</v>
      </c>
      <c r="D474" s="16">
        <f>IFERROR(VLOOKUP(B474,#REF!,3,FALSE),0)</f>
        <v>0</v>
      </c>
      <c r="E474" s="18" t="str">
        <f t="shared" si="22"/>
        <v>前八週無拉料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180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180</v>
      </c>
      <c r="Q474" s="17">
        <v>0</v>
      </c>
      <c r="R474" s="19">
        <v>180</v>
      </c>
      <c r="S474" s="20" t="s">
        <v>35</v>
      </c>
      <c r="T474" s="21" t="s">
        <v>35</v>
      </c>
      <c r="U474" s="19">
        <v>0</v>
      </c>
      <c r="V474" s="17" t="s">
        <v>35</v>
      </c>
      <c r="W474" s="22" t="s">
        <v>36</v>
      </c>
      <c r="X474" s="23" t="str">
        <f t="shared" si="23"/>
        <v>E</v>
      </c>
      <c r="Y474" s="17">
        <v>0</v>
      </c>
      <c r="Z474" s="17">
        <v>0</v>
      </c>
      <c r="AA474" s="17">
        <v>0</v>
      </c>
      <c r="AB474" s="17">
        <v>0</v>
      </c>
      <c r="AC474" s="15" t="s">
        <v>37</v>
      </c>
    </row>
    <row r="475" spans="1:29">
      <c r="A475" s="13" t="str">
        <f t="shared" si="21"/>
        <v>ZeroZero</v>
      </c>
      <c r="B475" s="14" t="s">
        <v>483</v>
      </c>
      <c r="C475" s="15" t="s">
        <v>236</v>
      </c>
      <c r="D475" s="16">
        <f>IFERROR(VLOOKUP(B475,#REF!,3,FALSE),0)</f>
        <v>0</v>
      </c>
      <c r="E475" s="18" t="str">
        <f t="shared" si="22"/>
        <v>前八週無拉料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6000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6000</v>
      </c>
      <c r="Q475" s="17">
        <v>0</v>
      </c>
      <c r="R475" s="19">
        <v>6000</v>
      </c>
      <c r="S475" s="20" t="s">
        <v>35</v>
      </c>
      <c r="T475" s="21" t="s">
        <v>35</v>
      </c>
      <c r="U475" s="19">
        <v>0</v>
      </c>
      <c r="V475" s="17" t="s">
        <v>35</v>
      </c>
      <c r="W475" s="22" t="s">
        <v>36</v>
      </c>
      <c r="X475" s="23" t="str">
        <f t="shared" si="23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37</v>
      </c>
    </row>
    <row r="476" spans="1:29">
      <c r="A476" s="13" t="str">
        <f t="shared" si="21"/>
        <v>OverStock</v>
      </c>
      <c r="B476" s="14" t="s">
        <v>484</v>
      </c>
      <c r="C476" s="15" t="s">
        <v>236</v>
      </c>
      <c r="D476" s="16">
        <f>IFERROR(VLOOKUP(B476,#REF!,3,FALSE),0)</f>
        <v>0</v>
      </c>
      <c r="E476" s="18">
        <f t="shared" si="22"/>
        <v>56</v>
      </c>
      <c r="F476" s="16" t="str">
        <f>IFERROR(VLOOKUP(B476,#REF!,6,FALSE),"")</f>
        <v/>
      </c>
      <c r="G476" s="17">
        <v>72000</v>
      </c>
      <c r="H476" s="17">
        <v>0</v>
      </c>
      <c r="I476" s="17" t="str">
        <f>IFERROR(VLOOKUP(B476,#REF!,9,FALSE),"")</f>
        <v/>
      </c>
      <c r="J476" s="17">
        <v>126000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126000</v>
      </c>
      <c r="Q476" s="17">
        <v>0</v>
      </c>
      <c r="R476" s="19">
        <v>198000</v>
      </c>
      <c r="S476" s="20">
        <v>88</v>
      </c>
      <c r="T476" s="21" t="s">
        <v>35</v>
      </c>
      <c r="U476" s="19">
        <v>2250</v>
      </c>
      <c r="V476" s="17" t="s">
        <v>35</v>
      </c>
      <c r="W476" s="22" t="s">
        <v>36</v>
      </c>
      <c r="X476" s="23" t="str">
        <f t="shared" si="23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37</v>
      </c>
    </row>
    <row r="477" spans="1:29">
      <c r="A477" s="13" t="str">
        <f t="shared" si="21"/>
        <v>ZeroZero</v>
      </c>
      <c r="B477" s="14" t="s">
        <v>485</v>
      </c>
      <c r="C477" s="15" t="s">
        <v>236</v>
      </c>
      <c r="D477" s="16">
        <f>IFERROR(VLOOKUP(B477,#REF!,3,FALSE),0)</f>
        <v>0</v>
      </c>
      <c r="E477" s="18" t="str">
        <f t="shared" si="22"/>
        <v>前八週無拉料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57000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57000</v>
      </c>
      <c r="Q477" s="17">
        <v>0</v>
      </c>
      <c r="R477" s="19">
        <v>57000</v>
      </c>
      <c r="S477" s="20" t="s">
        <v>35</v>
      </c>
      <c r="T477" s="21" t="s">
        <v>35</v>
      </c>
      <c r="U477" s="19">
        <v>0</v>
      </c>
      <c r="V477" s="17">
        <v>0</v>
      </c>
      <c r="W477" s="22" t="s">
        <v>36</v>
      </c>
      <c r="X477" s="23" t="str">
        <f t="shared" si="23"/>
        <v>E</v>
      </c>
      <c r="Y477" s="17">
        <v>0</v>
      </c>
      <c r="Z477" s="17">
        <v>0</v>
      </c>
      <c r="AA477" s="17">
        <v>9000</v>
      </c>
      <c r="AB477" s="17">
        <v>0</v>
      </c>
      <c r="AC477" s="15" t="s">
        <v>37</v>
      </c>
    </row>
    <row r="478" spans="1:29">
      <c r="A478" s="13" t="str">
        <f t="shared" si="21"/>
        <v>Normal</v>
      </c>
      <c r="B478" s="14" t="s">
        <v>486</v>
      </c>
      <c r="C478" s="15" t="s">
        <v>236</v>
      </c>
      <c r="D478" s="16">
        <f>IFERROR(VLOOKUP(B478,#REF!,3,FALSE),0)</f>
        <v>0</v>
      </c>
      <c r="E478" s="18">
        <f t="shared" si="22"/>
        <v>0</v>
      </c>
      <c r="F478" s="16" t="str">
        <f>IFERROR(VLOOKUP(B478,#REF!,6,FALSE),"")</f>
        <v/>
      </c>
      <c r="G478" s="17">
        <v>96000</v>
      </c>
      <c r="H478" s="17">
        <v>96000</v>
      </c>
      <c r="I478" s="17" t="str">
        <f>IFERROR(VLOOKUP(B478,#REF!,9,FALSE),"")</f>
        <v/>
      </c>
      <c r="J478" s="17">
        <v>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0</v>
      </c>
      <c r="Q478" s="17">
        <v>0</v>
      </c>
      <c r="R478" s="19">
        <v>96000</v>
      </c>
      <c r="S478" s="20">
        <v>11.1</v>
      </c>
      <c r="T478" s="21">
        <v>10.3</v>
      </c>
      <c r="U478" s="19">
        <v>8625</v>
      </c>
      <c r="V478" s="17">
        <v>9333</v>
      </c>
      <c r="W478" s="22">
        <v>1.1000000000000001</v>
      </c>
      <c r="X478" s="23">
        <f t="shared" si="23"/>
        <v>100</v>
      </c>
      <c r="Y478" s="17">
        <v>18000</v>
      </c>
      <c r="Z478" s="17">
        <v>66000</v>
      </c>
      <c r="AA478" s="17">
        <v>18000</v>
      </c>
      <c r="AB478" s="17">
        <v>9000</v>
      </c>
      <c r="AC478" s="15" t="s">
        <v>37</v>
      </c>
    </row>
    <row r="479" spans="1:29">
      <c r="A479" s="13" t="str">
        <f t="shared" si="21"/>
        <v>FCST</v>
      </c>
      <c r="B479" s="14" t="s">
        <v>487</v>
      </c>
      <c r="C479" s="15" t="s">
        <v>236</v>
      </c>
      <c r="D479" s="16">
        <f>IFERROR(VLOOKUP(B479,#REF!,3,FALSE),0)</f>
        <v>0</v>
      </c>
      <c r="E479" s="18" t="str">
        <f t="shared" si="22"/>
        <v>前八週無拉料</v>
      </c>
      <c r="F479" s="16" t="str">
        <f>IFERROR(VLOOKUP(B479,#REF!,6,FALSE),"")</f>
        <v/>
      </c>
      <c r="G479" s="17">
        <v>0</v>
      </c>
      <c r="H479" s="17">
        <v>0</v>
      </c>
      <c r="I479" s="17" t="str">
        <f>IFERROR(VLOOKUP(B479,#REF!,9,FALSE),"")</f>
        <v/>
      </c>
      <c r="J479" s="17">
        <v>6000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6000</v>
      </c>
      <c r="Q479" s="17">
        <v>0</v>
      </c>
      <c r="R479" s="19">
        <v>6000</v>
      </c>
      <c r="S479" s="20" t="s">
        <v>35</v>
      </c>
      <c r="T479" s="21">
        <v>18</v>
      </c>
      <c r="U479" s="19">
        <v>0</v>
      </c>
      <c r="V479" s="17">
        <v>333</v>
      </c>
      <c r="W479" s="22" t="s">
        <v>43</v>
      </c>
      <c r="X479" s="23" t="str">
        <f t="shared" si="23"/>
        <v>F</v>
      </c>
      <c r="Y479" s="17">
        <v>0</v>
      </c>
      <c r="Z479" s="17">
        <v>3000</v>
      </c>
      <c r="AA479" s="17">
        <v>0</v>
      </c>
      <c r="AB479" s="17">
        <v>0</v>
      </c>
      <c r="AC479" s="15" t="s">
        <v>37</v>
      </c>
    </row>
    <row r="480" spans="1:29">
      <c r="A480" s="13" t="str">
        <f t="shared" si="21"/>
        <v>ZeroZero</v>
      </c>
      <c r="B480" s="14" t="s">
        <v>488</v>
      </c>
      <c r="C480" s="15" t="s">
        <v>236</v>
      </c>
      <c r="D480" s="16">
        <f>IFERROR(VLOOKUP(B480,#REF!,3,FALSE),0)</f>
        <v>0</v>
      </c>
      <c r="E480" s="18" t="str">
        <f t="shared" si="22"/>
        <v>前八週無拉料</v>
      </c>
      <c r="F480" s="16" t="str">
        <f>IFERROR(VLOOKUP(B480,#REF!,6,FALSE),"")</f>
        <v/>
      </c>
      <c r="G480" s="17">
        <v>1820</v>
      </c>
      <c r="H480" s="17">
        <v>1820</v>
      </c>
      <c r="I480" s="17" t="str">
        <f>IFERROR(VLOOKUP(B480,#REF!,9,FALSE),"")</f>
        <v/>
      </c>
      <c r="J480" s="17">
        <v>260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260</v>
      </c>
      <c r="Q480" s="17">
        <v>0</v>
      </c>
      <c r="R480" s="19">
        <v>2080</v>
      </c>
      <c r="S480" s="20" t="s">
        <v>35</v>
      </c>
      <c r="T480" s="21" t="s">
        <v>35</v>
      </c>
      <c r="U480" s="19">
        <v>0</v>
      </c>
      <c r="V480" s="17" t="s">
        <v>35</v>
      </c>
      <c r="W480" s="22" t="s">
        <v>36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37</v>
      </c>
    </row>
    <row r="481" spans="1:29">
      <c r="A481" s="13" t="str">
        <f t="shared" si="21"/>
        <v>Normal</v>
      </c>
      <c r="B481" s="14" t="s">
        <v>489</v>
      </c>
      <c r="C481" s="15" t="s">
        <v>236</v>
      </c>
      <c r="D481" s="16">
        <f>IFERROR(VLOOKUP(B481,#REF!,3,FALSE),0)</f>
        <v>0</v>
      </c>
      <c r="E481" s="18">
        <f t="shared" si="22"/>
        <v>0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0</v>
      </c>
      <c r="Q481" s="17">
        <v>0</v>
      </c>
      <c r="R481" s="19">
        <v>0</v>
      </c>
      <c r="S481" s="20">
        <v>0</v>
      </c>
      <c r="T481" s="21" t="s">
        <v>35</v>
      </c>
      <c r="U481" s="19">
        <v>313</v>
      </c>
      <c r="V481" s="17" t="s">
        <v>35</v>
      </c>
      <c r="W481" s="22" t="s">
        <v>36</v>
      </c>
      <c r="X481" s="23" t="str">
        <f t="shared" si="23"/>
        <v>E</v>
      </c>
      <c r="Y481" s="17">
        <v>0</v>
      </c>
      <c r="Z481" s="17">
        <v>0</v>
      </c>
      <c r="AA481" s="17">
        <v>0</v>
      </c>
      <c r="AB481" s="17">
        <v>0</v>
      </c>
      <c r="AC481" s="15" t="s">
        <v>37</v>
      </c>
    </row>
    <row r="482" spans="1:29">
      <c r="A482" s="13" t="str">
        <f t="shared" si="21"/>
        <v>Normal</v>
      </c>
      <c r="B482" s="14" t="s">
        <v>490</v>
      </c>
      <c r="C482" s="15" t="s">
        <v>236</v>
      </c>
      <c r="D482" s="16">
        <f>IFERROR(VLOOKUP(B482,#REF!,3,FALSE),0)</f>
        <v>0</v>
      </c>
      <c r="E482" s="18">
        <f t="shared" si="22"/>
        <v>8.1</v>
      </c>
      <c r="F482" s="16" t="str">
        <f>IFERROR(VLOOKUP(B482,#REF!,6,FALSE),"")</f>
        <v/>
      </c>
      <c r="G482" s="17">
        <v>250</v>
      </c>
      <c r="H482" s="17">
        <v>250</v>
      </c>
      <c r="I482" s="17" t="str">
        <f>IFERROR(VLOOKUP(B482,#REF!,9,FALSE),"")</f>
        <v/>
      </c>
      <c r="J482" s="17">
        <v>250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250</v>
      </c>
      <c r="Q482" s="17">
        <v>0</v>
      </c>
      <c r="R482" s="19">
        <v>500</v>
      </c>
      <c r="S482" s="20">
        <v>16.100000000000001</v>
      </c>
      <c r="T482" s="21">
        <v>8.9</v>
      </c>
      <c r="U482" s="19">
        <v>31</v>
      </c>
      <c r="V482" s="17">
        <v>56</v>
      </c>
      <c r="W482" s="22">
        <v>1.8</v>
      </c>
      <c r="X482" s="23">
        <f t="shared" si="23"/>
        <v>100</v>
      </c>
      <c r="Y482" s="17">
        <v>0</v>
      </c>
      <c r="Z482" s="17">
        <v>500</v>
      </c>
      <c r="AA482" s="17">
        <v>0</v>
      </c>
      <c r="AB482" s="17">
        <v>1000</v>
      </c>
      <c r="AC482" s="15" t="s">
        <v>37</v>
      </c>
    </row>
    <row r="483" spans="1:29">
      <c r="A483" s="13" t="str">
        <f t="shared" si="21"/>
        <v>FCST</v>
      </c>
      <c r="B483" s="14" t="s">
        <v>491</v>
      </c>
      <c r="C483" s="15" t="s">
        <v>236</v>
      </c>
      <c r="D483" s="16">
        <f>IFERROR(VLOOKUP(B483,#REF!,3,FALSE),0)</f>
        <v>0</v>
      </c>
      <c r="E483" s="18" t="str">
        <f t="shared" si="22"/>
        <v>前八週無拉料</v>
      </c>
      <c r="F483" s="16" t="str">
        <f>IFERROR(VLOOKUP(B483,#REF!,6,FALSE),"")</f>
        <v/>
      </c>
      <c r="G483" s="17">
        <v>0</v>
      </c>
      <c r="H483" s="17">
        <v>0</v>
      </c>
      <c r="I483" s="17" t="str">
        <f>IFERROR(VLOOKUP(B483,#REF!,9,FALSE),"")</f>
        <v/>
      </c>
      <c r="J483" s="17">
        <v>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0</v>
      </c>
      <c r="Q483" s="17">
        <v>0</v>
      </c>
      <c r="R483" s="19">
        <v>0</v>
      </c>
      <c r="S483" s="20" t="s">
        <v>35</v>
      </c>
      <c r="T483" s="21">
        <v>0</v>
      </c>
      <c r="U483" s="19">
        <v>0</v>
      </c>
      <c r="V483" s="17">
        <v>36</v>
      </c>
      <c r="W483" s="22" t="s">
        <v>43</v>
      </c>
      <c r="X483" s="23" t="str">
        <f t="shared" si="23"/>
        <v>F</v>
      </c>
      <c r="Y483" s="17">
        <v>0</v>
      </c>
      <c r="Z483" s="17">
        <v>320</v>
      </c>
      <c r="AA483" s="17">
        <v>0</v>
      </c>
      <c r="AB483" s="17">
        <v>0</v>
      </c>
      <c r="AC483" s="15" t="s">
        <v>37</v>
      </c>
    </row>
    <row r="484" spans="1:29">
      <c r="A484" s="13" t="str">
        <f t="shared" si="21"/>
        <v>FCST</v>
      </c>
      <c r="B484" s="14" t="s">
        <v>492</v>
      </c>
      <c r="C484" s="15" t="s">
        <v>236</v>
      </c>
      <c r="D484" s="16">
        <f>IFERROR(VLOOKUP(B484,#REF!,3,FALSE),0)</f>
        <v>0</v>
      </c>
      <c r="E484" s="18" t="str">
        <f t="shared" si="22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0</v>
      </c>
      <c r="Q484" s="17">
        <v>0</v>
      </c>
      <c r="R484" s="19">
        <v>0</v>
      </c>
      <c r="S484" s="20" t="s">
        <v>35</v>
      </c>
      <c r="T484" s="21">
        <v>0</v>
      </c>
      <c r="U484" s="19">
        <v>0</v>
      </c>
      <c r="V484" s="17">
        <v>54</v>
      </c>
      <c r="W484" s="22" t="s">
        <v>43</v>
      </c>
      <c r="X484" s="23" t="str">
        <f t="shared" si="23"/>
        <v>F</v>
      </c>
      <c r="Y484" s="17">
        <v>0</v>
      </c>
      <c r="Z484" s="17">
        <v>490</v>
      </c>
      <c r="AA484" s="17">
        <v>0</v>
      </c>
      <c r="AB484" s="17">
        <v>0</v>
      </c>
      <c r="AC484" s="15" t="s">
        <v>37</v>
      </c>
    </row>
    <row r="485" spans="1:29">
      <c r="A485" s="13" t="str">
        <f t="shared" si="21"/>
        <v>FCST</v>
      </c>
      <c r="B485" s="14" t="s">
        <v>493</v>
      </c>
      <c r="C485" s="15" t="s">
        <v>236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6370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6370</v>
      </c>
      <c r="Q485" s="17">
        <v>0</v>
      </c>
      <c r="R485" s="19">
        <v>6370</v>
      </c>
      <c r="S485" s="20" t="s">
        <v>35</v>
      </c>
      <c r="T485" s="21">
        <v>23.4</v>
      </c>
      <c r="U485" s="19">
        <v>0</v>
      </c>
      <c r="V485" s="17">
        <v>272</v>
      </c>
      <c r="W485" s="22" t="s">
        <v>43</v>
      </c>
      <c r="X485" s="23" t="str">
        <f t="shared" si="23"/>
        <v>F</v>
      </c>
      <c r="Y485" s="17">
        <v>0</v>
      </c>
      <c r="Z485" s="17">
        <v>1960</v>
      </c>
      <c r="AA485" s="17">
        <v>3920</v>
      </c>
      <c r="AB485" s="17">
        <v>490</v>
      </c>
      <c r="AC485" s="15" t="s">
        <v>37</v>
      </c>
    </row>
    <row r="486" spans="1:29">
      <c r="A486" s="13" t="str">
        <f t="shared" si="21"/>
        <v>OverStock</v>
      </c>
      <c r="B486" s="14" t="s">
        <v>494</v>
      </c>
      <c r="C486" s="15" t="s">
        <v>236</v>
      </c>
      <c r="D486" s="16">
        <f>IFERROR(VLOOKUP(B486,#REF!,3,FALSE),0)</f>
        <v>0</v>
      </c>
      <c r="E486" s="18">
        <f t="shared" si="22"/>
        <v>5.3</v>
      </c>
      <c r="F486" s="16" t="str">
        <f>IFERROR(VLOOKUP(B486,#REF!,6,FALSE),"")</f>
        <v/>
      </c>
      <c r="G486" s="17">
        <v>2500</v>
      </c>
      <c r="H486" s="17">
        <v>2500</v>
      </c>
      <c r="I486" s="17" t="str">
        <f>IFERROR(VLOOKUP(B486,#REF!,9,FALSE),"")</f>
        <v/>
      </c>
      <c r="J486" s="17">
        <v>500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500</v>
      </c>
      <c r="Q486" s="17">
        <v>0</v>
      </c>
      <c r="R486" s="19">
        <v>3000</v>
      </c>
      <c r="S486" s="20">
        <v>31.9</v>
      </c>
      <c r="T486" s="21">
        <v>13.5</v>
      </c>
      <c r="U486" s="19">
        <v>94</v>
      </c>
      <c r="V486" s="17">
        <v>222</v>
      </c>
      <c r="W486" s="22">
        <v>2.4</v>
      </c>
      <c r="X486" s="23">
        <f t="shared" si="23"/>
        <v>150</v>
      </c>
      <c r="Y486" s="17">
        <v>1000</v>
      </c>
      <c r="Z486" s="17">
        <v>1000</v>
      </c>
      <c r="AA486" s="17">
        <v>1750</v>
      </c>
      <c r="AB486" s="17">
        <v>2250</v>
      </c>
      <c r="AC486" s="15" t="s">
        <v>37</v>
      </c>
    </row>
    <row r="487" spans="1:29">
      <c r="A487" s="13" t="str">
        <f t="shared" si="21"/>
        <v>FCST</v>
      </c>
      <c r="B487" s="14" t="s">
        <v>495</v>
      </c>
      <c r="C487" s="15" t="s">
        <v>236</v>
      </c>
      <c r="D487" s="16">
        <f>IFERROR(VLOOKUP(B487,#REF!,3,FALSE),0)</f>
        <v>0</v>
      </c>
      <c r="E487" s="18" t="str">
        <f t="shared" si="22"/>
        <v>前八週無拉料</v>
      </c>
      <c r="F487" s="16" t="str">
        <f>IFERROR(VLOOKUP(B487,#REF!,6,FALSE),"")</f>
        <v/>
      </c>
      <c r="G487" s="17">
        <v>2500</v>
      </c>
      <c r="H487" s="17">
        <v>2500</v>
      </c>
      <c r="I487" s="17" t="str">
        <f>IFERROR(VLOOKUP(B487,#REF!,9,FALSE),"")</f>
        <v/>
      </c>
      <c r="J487" s="17">
        <v>1500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1500</v>
      </c>
      <c r="Q487" s="17">
        <v>0</v>
      </c>
      <c r="R487" s="19">
        <v>4000</v>
      </c>
      <c r="S487" s="20" t="s">
        <v>35</v>
      </c>
      <c r="T487" s="21">
        <v>12</v>
      </c>
      <c r="U487" s="19">
        <v>0</v>
      </c>
      <c r="V487" s="17">
        <v>333</v>
      </c>
      <c r="W487" s="22" t="s">
        <v>43</v>
      </c>
      <c r="X487" s="23" t="str">
        <f t="shared" si="23"/>
        <v>F</v>
      </c>
      <c r="Y487" s="17">
        <v>1500</v>
      </c>
      <c r="Z487" s="17">
        <v>1500</v>
      </c>
      <c r="AA487" s="17">
        <v>2250</v>
      </c>
      <c r="AB487" s="17">
        <v>750</v>
      </c>
      <c r="AC487" s="15" t="s">
        <v>37</v>
      </c>
    </row>
    <row r="488" spans="1:29">
      <c r="A488" s="13" t="str">
        <f t="shared" si="21"/>
        <v>Normal</v>
      </c>
      <c r="B488" s="14" t="s">
        <v>504</v>
      </c>
      <c r="C488" s="15" t="s">
        <v>236</v>
      </c>
      <c r="D488" s="16">
        <f>IFERROR(VLOOKUP(B488,#REF!,3,FALSE),0)</f>
        <v>0</v>
      </c>
      <c r="E488" s="18">
        <f t="shared" si="22"/>
        <v>1.6</v>
      </c>
      <c r="F488" s="16" t="str">
        <f>IFERROR(VLOOKUP(B488,#REF!,6,FALSE),"")</f>
        <v/>
      </c>
      <c r="G488" s="17">
        <v>25000</v>
      </c>
      <c r="H488" s="17">
        <v>25000</v>
      </c>
      <c r="I488" s="17" t="str">
        <f>IFERROR(VLOOKUP(B488,#REF!,9,FALSE),"")</f>
        <v/>
      </c>
      <c r="J488" s="17">
        <v>11000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11000</v>
      </c>
      <c r="Q488" s="17">
        <v>0</v>
      </c>
      <c r="R488" s="19">
        <v>36000</v>
      </c>
      <c r="S488" s="20">
        <v>5.2</v>
      </c>
      <c r="T488" s="21">
        <v>7</v>
      </c>
      <c r="U488" s="19">
        <v>6875</v>
      </c>
      <c r="V488" s="17">
        <v>5111</v>
      </c>
      <c r="W488" s="22">
        <v>0.7</v>
      </c>
      <c r="X488" s="23">
        <f t="shared" si="23"/>
        <v>100</v>
      </c>
      <c r="Y488" s="17">
        <v>34000</v>
      </c>
      <c r="Z488" s="17">
        <v>12000</v>
      </c>
      <c r="AA488" s="17">
        <v>14000</v>
      </c>
      <c r="AB488" s="17">
        <v>14000</v>
      </c>
      <c r="AC488" s="15" t="s">
        <v>37</v>
      </c>
    </row>
    <row r="489" spans="1:29">
      <c r="A489" s="13" t="str">
        <f t="shared" si="21"/>
        <v>Normal</v>
      </c>
      <c r="B489" s="14" t="s">
        <v>520</v>
      </c>
      <c r="C489" s="15" t="s">
        <v>236</v>
      </c>
      <c r="D489" s="16">
        <f>IFERROR(VLOOKUP(B489,#REF!,3,FALSE),0)</f>
        <v>0</v>
      </c>
      <c r="E489" s="18">
        <f t="shared" si="22"/>
        <v>18.2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198000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198000</v>
      </c>
      <c r="Q489" s="17">
        <v>0</v>
      </c>
      <c r="R489" s="19">
        <v>198000</v>
      </c>
      <c r="S489" s="20">
        <v>18.2</v>
      </c>
      <c r="T489" s="21">
        <v>26.4</v>
      </c>
      <c r="U489" s="19">
        <v>10875</v>
      </c>
      <c r="V489" s="17">
        <v>7497</v>
      </c>
      <c r="W489" s="22">
        <v>0.7</v>
      </c>
      <c r="X489" s="23">
        <f t="shared" si="23"/>
        <v>100</v>
      </c>
      <c r="Y489" s="17">
        <v>23016</v>
      </c>
      <c r="Z489" s="17">
        <v>41058</v>
      </c>
      <c r="AA489" s="17">
        <v>32212</v>
      </c>
      <c r="AB489" s="17">
        <v>13651</v>
      </c>
      <c r="AC489" s="15" t="s">
        <v>37</v>
      </c>
    </row>
    <row r="490" spans="1:29">
      <c r="A490" s="13" t="str">
        <f t="shared" si="21"/>
        <v>Normal</v>
      </c>
      <c r="B490" s="14" t="s">
        <v>521</v>
      </c>
      <c r="C490" s="15" t="s">
        <v>236</v>
      </c>
      <c r="D490" s="16">
        <f>IFERROR(VLOOKUP(B490,#REF!,3,FALSE),0)</f>
        <v>0</v>
      </c>
      <c r="E490" s="18">
        <f t="shared" si="22"/>
        <v>4.4000000000000004</v>
      </c>
      <c r="F490" s="16" t="str">
        <f>IFERROR(VLOOKUP(B490,#REF!,6,FALSE),"")</f>
        <v/>
      </c>
      <c r="G490" s="17">
        <v>135000</v>
      </c>
      <c r="H490" s="17">
        <v>123000</v>
      </c>
      <c r="I490" s="17" t="str">
        <f>IFERROR(VLOOKUP(B490,#REF!,9,FALSE),"")</f>
        <v/>
      </c>
      <c r="J490" s="17">
        <v>45000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45000</v>
      </c>
      <c r="Q490" s="17">
        <v>0</v>
      </c>
      <c r="R490" s="19">
        <v>180000</v>
      </c>
      <c r="S490" s="20">
        <v>17.8</v>
      </c>
      <c r="T490" s="21">
        <v>16.899999999999999</v>
      </c>
      <c r="U490" s="19">
        <v>10125</v>
      </c>
      <c r="V490" s="17">
        <v>10666</v>
      </c>
      <c r="W490" s="22">
        <v>1.1000000000000001</v>
      </c>
      <c r="X490" s="23">
        <f t="shared" si="23"/>
        <v>100</v>
      </c>
      <c r="Y490" s="17">
        <v>12000</v>
      </c>
      <c r="Z490" s="17">
        <v>84000</v>
      </c>
      <c r="AA490" s="17">
        <v>12000</v>
      </c>
      <c r="AB490" s="17">
        <v>0</v>
      </c>
      <c r="AC490" s="15" t="s">
        <v>37</v>
      </c>
    </row>
    <row r="491" spans="1:29">
      <c r="A491" s="13" t="str">
        <f t="shared" si="21"/>
        <v>OverStock</v>
      </c>
      <c r="B491" s="14" t="s">
        <v>522</v>
      </c>
      <c r="C491" s="15" t="s">
        <v>236</v>
      </c>
      <c r="D491" s="16">
        <f>IFERROR(VLOOKUP(B491,#REF!,3,FALSE),0)</f>
        <v>0</v>
      </c>
      <c r="E491" s="18">
        <f t="shared" si="22"/>
        <v>25.9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282000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216000</v>
      </c>
      <c r="Q491" s="17">
        <v>66000</v>
      </c>
      <c r="R491" s="19">
        <v>282000</v>
      </c>
      <c r="S491" s="20">
        <v>25.9</v>
      </c>
      <c r="T491" s="21">
        <v>28200</v>
      </c>
      <c r="U491" s="19">
        <v>10875</v>
      </c>
      <c r="V491" s="17">
        <v>10</v>
      </c>
      <c r="W491" s="22">
        <v>0</v>
      </c>
      <c r="X491" s="23">
        <f t="shared" si="23"/>
        <v>50</v>
      </c>
      <c r="Y491" s="17">
        <v>40</v>
      </c>
      <c r="Z491" s="17">
        <v>46</v>
      </c>
      <c r="AA491" s="17">
        <v>31</v>
      </c>
      <c r="AB491" s="17">
        <v>30</v>
      </c>
      <c r="AC491" s="15" t="s">
        <v>37</v>
      </c>
    </row>
    <row r="492" spans="1:29">
      <c r="A492" s="13" t="str">
        <f t="shared" si="21"/>
        <v>ZeroZero</v>
      </c>
      <c r="B492" s="14" t="s">
        <v>523</v>
      </c>
      <c r="C492" s="15" t="s">
        <v>236</v>
      </c>
      <c r="D492" s="16">
        <f>IFERROR(VLOOKUP(B492,#REF!,3,FALSE),0)</f>
        <v>0</v>
      </c>
      <c r="E492" s="18" t="str">
        <f t="shared" si="22"/>
        <v>前八週無拉料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6000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6000</v>
      </c>
      <c r="Q492" s="17">
        <v>0</v>
      </c>
      <c r="R492" s="19">
        <v>6000</v>
      </c>
      <c r="S492" s="20" t="s">
        <v>35</v>
      </c>
      <c r="T492" s="21" t="s">
        <v>35</v>
      </c>
      <c r="U492" s="19">
        <v>0</v>
      </c>
      <c r="V492" s="17" t="s">
        <v>35</v>
      </c>
      <c r="W492" s="22" t="s">
        <v>36</v>
      </c>
      <c r="X492" s="23" t="str">
        <f t="shared" si="23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37</v>
      </c>
    </row>
    <row r="493" spans="1:29">
      <c r="A493" s="13" t="str">
        <f t="shared" si="21"/>
        <v>Normal</v>
      </c>
      <c r="B493" s="14" t="s">
        <v>524</v>
      </c>
      <c r="C493" s="15" t="s">
        <v>236</v>
      </c>
      <c r="D493" s="16">
        <f>IFERROR(VLOOKUP(B493,#REF!,3,FALSE),0)</f>
        <v>0</v>
      </c>
      <c r="E493" s="18">
        <f t="shared" si="22"/>
        <v>2</v>
      </c>
      <c r="F493" s="16" t="str">
        <f>IFERROR(VLOOKUP(B493,#REF!,6,FALSE),"")</f>
        <v/>
      </c>
      <c r="G493" s="17">
        <v>39000</v>
      </c>
      <c r="H493" s="17">
        <v>39000</v>
      </c>
      <c r="I493" s="17" t="str">
        <f>IFERROR(VLOOKUP(B493,#REF!,9,FALSE),"")</f>
        <v/>
      </c>
      <c r="J493" s="17">
        <v>9000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9000</v>
      </c>
      <c r="Q493" s="17">
        <v>0</v>
      </c>
      <c r="R493" s="19">
        <v>48000</v>
      </c>
      <c r="S493" s="20">
        <v>10.7</v>
      </c>
      <c r="T493" s="21">
        <v>4.8</v>
      </c>
      <c r="U493" s="19">
        <v>4500</v>
      </c>
      <c r="V493" s="17">
        <v>10000</v>
      </c>
      <c r="W493" s="22">
        <v>2.2000000000000002</v>
      </c>
      <c r="X493" s="23">
        <f t="shared" si="23"/>
        <v>150</v>
      </c>
      <c r="Y493" s="17">
        <v>12000</v>
      </c>
      <c r="Z493" s="17">
        <v>66000</v>
      </c>
      <c r="AA493" s="17">
        <v>72000</v>
      </c>
      <c r="AB493" s="17">
        <v>6000</v>
      </c>
      <c r="AC493" s="15" t="s">
        <v>37</v>
      </c>
    </row>
    <row r="494" spans="1:29">
      <c r="A494" s="13" t="str">
        <f t="shared" si="21"/>
        <v>OverStock</v>
      </c>
      <c r="B494" s="14" t="s">
        <v>525</v>
      </c>
      <c r="C494" s="15" t="s">
        <v>236</v>
      </c>
      <c r="D494" s="16">
        <f>IFERROR(VLOOKUP(B494,#REF!,3,FALSE),0)</f>
        <v>0</v>
      </c>
      <c r="E494" s="18">
        <f t="shared" si="22"/>
        <v>1.6</v>
      </c>
      <c r="F494" s="16" t="str">
        <f>IFERROR(VLOOKUP(B494,#REF!,6,FALSE),"")</f>
        <v/>
      </c>
      <c r="G494" s="17">
        <v>57000</v>
      </c>
      <c r="H494" s="17">
        <v>33000</v>
      </c>
      <c r="I494" s="17" t="str">
        <f>IFERROR(VLOOKUP(B494,#REF!,9,FALSE),"")</f>
        <v/>
      </c>
      <c r="J494" s="17">
        <v>3000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3000</v>
      </c>
      <c r="Q494" s="17">
        <v>0</v>
      </c>
      <c r="R494" s="19">
        <v>60000</v>
      </c>
      <c r="S494" s="20">
        <v>32</v>
      </c>
      <c r="T494" s="21">
        <v>16.399999999999999</v>
      </c>
      <c r="U494" s="19">
        <v>1875</v>
      </c>
      <c r="V494" s="17">
        <v>3667</v>
      </c>
      <c r="W494" s="22">
        <v>2</v>
      </c>
      <c r="X494" s="23">
        <f t="shared" si="23"/>
        <v>150</v>
      </c>
      <c r="Y494" s="17">
        <v>27000</v>
      </c>
      <c r="Z494" s="17">
        <v>6000</v>
      </c>
      <c r="AA494" s="17">
        <v>12000</v>
      </c>
      <c r="AB494" s="17">
        <v>15000</v>
      </c>
      <c r="AC494" s="15" t="s">
        <v>37</v>
      </c>
    </row>
    <row r="495" spans="1:29">
      <c r="A495" s="13" t="str">
        <f t="shared" si="21"/>
        <v>OverStock</v>
      </c>
      <c r="B495" s="14" t="s">
        <v>526</v>
      </c>
      <c r="C495" s="15" t="s">
        <v>236</v>
      </c>
      <c r="D495" s="16">
        <f>IFERROR(VLOOKUP(B495,#REF!,3,FALSE),0)</f>
        <v>0</v>
      </c>
      <c r="E495" s="18">
        <f t="shared" si="22"/>
        <v>26.8</v>
      </c>
      <c r="F495" s="16" t="str">
        <f>IFERROR(VLOOKUP(B495,#REF!,6,FALSE),"")</f>
        <v/>
      </c>
      <c r="G495" s="17">
        <v>150000</v>
      </c>
      <c r="H495" s="17">
        <v>75000</v>
      </c>
      <c r="I495" s="17" t="str">
        <f>IFERROR(VLOOKUP(B495,#REF!,9,FALSE),"")</f>
        <v/>
      </c>
      <c r="J495" s="17">
        <v>171000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171000</v>
      </c>
      <c r="Q495" s="17">
        <v>0</v>
      </c>
      <c r="R495" s="19">
        <v>321000</v>
      </c>
      <c r="S495" s="20">
        <v>50.4</v>
      </c>
      <c r="T495" s="21">
        <v>11.6</v>
      </c>
      <c r="U495" s="19">
        <v>6375</v>
      </c>
      <c r="V495" s="17">
        <v>27667</v>
      </c>
      <c r="W495" s="22">
        <v>4.3</v>
      </c>
      <c r="X495" s="23">
        <f t="shared" si="23"/>
        <v>150</v>
      </c>
      <c r="Y495" s="17">
        <v>0</v>
      </c>
      <c r="Z495" s="17">
        <v>129000</v>
      </c>
      <c r="AA495" s="17">
        <v>120000</v>
      </c>
      <c r="AB495" s="17">
        <v>0</v>
      </c>
      <c r="AC495" s="15" t="s">
        <v>37</v>
      </c>
    </row>
    <row r="496" spans="1:29">
      <c r="A496" s="13" t="str">
        <f t="shared" si="21"/>
        <v>Normal</v>
      </c>
      <c r="B496" s="14" t="s">
        <v>527</v>
      </c>
      <c r="C496" s="15" t="s">
        <v>236</v>
      </c>
      <c r="D496" s="16">
        <f>IFERROR(VLOOKUP(B496,#REF!,3,FALSE),0)</f>
        <v>0</v>
      </c>
      <c r="E496" s="18">
        <f t="shared" si="22"/>
        <v>5.7</v>
      </c>
      <c r="F496" s="16" t="str">
        <f>IFERROR(VLOOKUP(B496,#REF!,6,FALSE),"")</f>
        <v/>
      </c>
      <c r="G496" s="17">
        <v>720000</v>
      </c>
      <c r="H496" s="17">
        <v>720000</v>
      </c>
      <c r="I496" s="17" t="str">
        <f>IFERROR(VLOOKUP(B496,#REF!,9,FALSE),"")</f>
        <v/>
      </c>
      <c r="J496" s="17">
        <v>918100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918100</v>
      </c>
      <c r="Q496" s="17">
        <v>0</v>
      </c>
      <c r="R496" s="19">
        <v>1638100</v>
      </c>
      <c r="S496" s="20">
        <v>10.1</v>
      </c>
      <c r="T496" s="21">
        <v>14.2</v>
      </c>
      <c r="U496" s="19">
        <v>162000</v>
      </c>
      <c r="V496" s="17">
        <v>115000</v>
      </c>
      <c r="W496" s="22">
        <v>0.7</v>
      </c>
      <c r="X496" s="23">
        <f t="shared" si="23"/>
        <v>100</v>
      </c>
      <c r="Y496" s="17">
        <v>438000</v>
      </c>
      <c r="Z496" s="17">
        <v>450000</v>
      </c>
      <c r="AA496" s="17">
        <v>153000</v>
      </c>
      <c r="AB496" s="17">
        <v>0</v>
      </c>
      <c r="AC496" s="15" t="s">
        <v>37</v>
      </c>
    </row>
    <row r="497" spans="1:29">
      <c r="A497" s="13" t="str">
        <f t="shared" si="21"/>
        <v>Normal</v>
      </c>
      <c r="B497" s="14" t="s">
        <v>528</v>
      </c>
      <c r="C497" s="15" t="s">
        <v>236</v>
      </c>
      <c r="D497" s="16">
        <f>IFERROR(VLOOKUP(B497,#REF!,3,FALSE),0)</f>
        <v>0</v>
      </c>
      <c r="E497" s="18">
        <f t="shared" si="22"/>
        <v>1.9</v>
      </c>
      <c r="F497" s="16" t="str">
        <f>IFERROR(VLOOKUP(B497,#REF!,6,FALSE),"")</f>
        <v/>
      </c>
      <c r="G497" s="17">
        <v>16590000</v>
      </c>
      <c r="H497" s="17">
        <v>16590000</v>
      </c>
      <c r="I497" s="17" t="str">
        <f>IFERROR(VLOOKUP(B497,#REF!,9,FALSE),"")</f>
        <v/>
      </c>
      <c r="J497" s="17">
        <v>4660000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4660000</v>
      </c>
      <c r="Q497" s="17">
        <v>0</v>
      </c>
      <c r="R497" s="19">
        <v>21250000</v>
      </c>
      <c r="S497" s="20">
        <v>8.6999999999999993</v>
      </c>
      <c r="T497" s="21">
        <v>10.1</v>
      </c>
      <c r="U497" s="19">
        <v>2443750</v>
      </c>
      <c r="V497" s="17">
        <v>2111111</v>
      </c>
      <c r="W497" s="22">
        <v>0.9</v>
      </c>
      <c r="X497" s="23">
        <f t="shared" si="23"/>
        <v>100</v>
      </c>
      <c r="Y497" s="17">
        <v>0</v>
      </c>
      <c r="Z497" s="17">
        <v>14665000</v>
      </c>
      <c r="AA497" s="17">
        <v>9600000</v>
      </c>
      <c r="AB497" s="17">
        <v>495000</v>
      </c>
      <c r="AC497" s="15" t="s">
        <v>37</v>
      </c>
    </row>
    <row r="498" spans="1:29">
      <c r="A498" s="13" t="str">
        <f t="shared" si="21"/>
        <v>Normal</v>
      </c>
      <c r="B498" s="14" t="s">
        <v>529</v>
      </c>
      <c r="C498" s="15" t="s">
        <v>236</v>
      </c>
      <c r="D498" s="16">
        <f>IFERROR(VLOOKUP(B498,#REF!,3,FALSE),0)</f>
        <v>0</v>
      </c>
      <c r="E498" s="18">
        <f t="shared" si="22"/>
        <v>0</v>
      </c>
      <c r="F498" s="16" t="str">
        <f>IFERROR(VLOOKUP(B498,#REF!,6,FALSE),"")</f>
        <v/>
      </c>
      <c r="G498" s="17">
        <v>174000</v>
      </c>
      <c r="H498" s="17">
        <v>174000</v>
      </c>
      <c r="I498" s="17" t="str">
        <f>IFERROR(VLOOKUP(B498,#REF!,9,FALSE),"")</f>
        <v/>
      </c>
      <c r="J498" s="17">
        <v>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0</v>
      </c>
      <c r="R498" s="19">
        <v>174000</v>
      </c>
      <c r="S498" s="20">
        <v>8.8000000000000007</v>
      </c>
      <c r="T498" s="21">
        <v>6.5</v>
      </c>
      <c r="U498" s="19">
        <v>19875</v>
      </c>
      <c r="V498" s="17">
        <v>26667</v>
      </c>
      <c r="W498" s="22">
        <v>1.3</v>
      </c>
      <c r="X498" s="23">
        <f t="shared" si="23"/>
        <v>100</v>
      </c>
      <c r="Y498" s="17">
        <v>144000</v>
      </c>
      <c r="Z498" s="17">
        <v>96000</v>
      </c>
      <c r="AA498" s="17">
        <v>150000</v>
      </c>
      <c r="AB498" s="17">
        <v>144000</v>
      </c>
      <c r="AC498" s="15" t="s">
        <v>37</v>
      </c>
    </row>
    <row r="499" spans="1:29">
      <c r="A499" s="13" t="str">
        <f t="shared" si="21"/>
        <v>FCST</v>
      </c>
      <c r="B499" s="14" t="s">
        <v>530</v>
      </c>
      <c r="C499" s="15" t="s">
        <v>236</v>
      </c>
      <c r="D499" s="16">
        <f>IFERROR(VLOOKUP(B499,#REF!,3,FALSE),0)</f>
        <v>0</v>
      </c>
      <c r="E499" s="18" t="str">
        <f t="shared" si="22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0</v>
      </c>
      <c r="Q499" s="17">
        <v>0</v>
      </c>
      <c r="R499" s="19">
        <v>0</v>
      </c>
      <c r="S499" s="20" t="s">
        <v>35</v>
      </c>
      <c r="T499" s="21">
        <v>0</v>
      </c>
      <c r="U499" s="19">
        <v>0</v>
      </c>
      <c r="V499" s="17">
        <v>194</v>
      </c>
      <c r="W499" s="22" t="s">
        <v>43</v>
      </c>
      <c r="X499" s="23" t="str">
        <f t="shared" si="23"/>
        <v>F</v>
      </c>
      <c r="Y499" s="17">
        <v>560</v>
      </c>
      <c r="Z499" s="17">
        <v>1190</v>
      </c>
      <c r="AA499" s="17">
        <v>0</v>
      </c>
      <c r="AB499" s="17">
        <v>0</v>
      </c>
      <c r="AC499" s="15" t="s">
        <v>37</v>
      </c>
    </row>
    <row r="500" spans="1:29">
      <c r="A500" s="13" t="str">
        <f t="shared" si="21"/>
        <v>OverStock</v>
      </c>
      <c r="B500" s="14" t="s">
        <v>531</v>
      </c>
      <c r="C500" s="15" t="s">
        <v>236</v>
      </c>
      <c r="D500" s="16">
        <f>IFERROR(VLOOKUP(B500,#REF!,3,FALSE),0)</f>
        <v>0</v>
      </c>
      <c r="E500" s="18">
        <f t="shared" si="22"/>
        <v>17.600000000000001</v>
      </c>
      <c r="F500" s="16" t="str">
        <f>IFERROR(VLOOKUP(B500,#REF!,6,FALSE),"")</f>
        <v/>
      </c>
      <c r="G500" s="17">
        <v>831000</v>
      </c>
      <c r="H500" s="17">
        <v>60000</v>
      </c>
      <c r="I500" s="17" t="str">
        <f>IFERROR(VLOOKUP(B500,#REF!,9,FALSE),"")</f>
        <v/>
      </c>
      <c r="J500" s="17">
        <v>132000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0</v>
      </c>
      <c r="Q500" s="17">
        <v>132000</v>
      </c>
      <c r="R500" s="19">
        <v>963000</v>
      </c>
      <c r="S500" s="20">
        <v>128.4</v>
      </c>
      <c r="T500" s="21">
        <v>2260.6</v>
      </c>
      <c r="U500" s="19">
        <v>7500</v>
      </c>
      <c r="V500" s="17">
        <v>426</v>
      </c>
      <c r="W500" s="22">
        <v>0.1</v>
      </c>
      <c r="X500" s="23">
        <f t="shared" si="23"/>
        <v>50</v>
      </c>
      <c r="Y500" s="17">
        <v>2496</v>
      </c>
      <c r="Z500" s="17">
        <v>1330</v>
      </c>
      <c r="AA500" s="17">
        <v>735</v>
      </c>
      <c r="AB500" s="17">
        <v>129</v>
      </c>
      <c r="AC500" s="15" t="s">
        <v>37</v>
      </c>
    </row>
    <row r="501" spans="1:29">
      <c r="A501" s="13" t="str">
        <f t="shared" si="21"/>
        <v>Normal</v>
      </c>
      <c r="B501" s="14" t="s">
        <v>532</v>
      </c>
      <c r="C501" s="15" t="s">
        <v>236</v>
      </c>
      <c r="D501" s="16">
        <f>IFERROR(VLOOKUP(B501,#REF!,3,FALSE),0)</f>
        <v>0</v>
      </c>
      <c r="E501" s="18">
        <f t="shared" si="22"/>
        <v>1.3</v>
      </c>
      <c r="F501" s="16" t="str">
        <f>IFERROR(VLOOKUP(B501,#REF!,6,FALSE),"")</f>
        <v/>
      </c>
      <c r="G501" s="17">
        <v>7953000</v>
      </c>
      <c r="H501" s="17">
        <v>6660000</v>
      </c>
      <c r="I501" s="17" t="str">
        <f>IFERROR(VLOOKUP(B501,#REF!,9,FALSE),"")</f>
        <v/>
      </c>
      <c r="J501" s="17">
        <v>1143000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1029000</v>
      </c>
      <c r="Q501" s="17">
        <v>114000</v>
      </c>
      <c r="R501" s="19">
        <v>9096000</v>
      </c>
      <c r="S501" s="20">
        <v>10.1</v>
      </c>
      <c r="T501" s="21">
        <v>13.7</v>
      </c>
      <c r="U501" s="19">
        <v>899625</v>
      </c>
      <c r="V501" s="17">
        <v>663424</v>
      </c>
      <c r="W501" s="22">
        <v>0.7</v>
      </c>
      <c r="X501" s="23">
        <f t="shared" si="23"/>
        <v>100</v>
      </c>
      <c r="Y501" s="17">
        <v>1002163</v>
      </c>
      <c r="Z501" s="17">
        <v>3508269</v>
      </c>
      <c r="AA501" s="17">
        <v>2560826</v>
      </c>
      <c r="AB501" s="17">
        <v>573747</v>
      </c>
      <c r="AC501" s="15" t="s">
        <v>37</v>
      </c>
    </row>
    <row r="502" spans="1:29">
      <c r="A502" s="13" t="str">
        <f t="shared" si="21"/>
        <v>Normal</v>
      </c>
      <c r="B502" s="14" t="s">
        <v>533</v>
      </c>
      <c r="C502" s="15" t="s">
        <v>236</v>
      </c>
      <c r="D502" s="16">
        <f>IFERROR(VLOOKUP(B502,#REF!,3,FALSE),0)</f>
        <v>0</v>
      </c>
      <c r="E502" s="18">
        <f t="shared" si="22"/>
        <v>1.3</v>
      </c>
      <c r="F502" s="16" t="str">
        <f>IFERROR(VLOOKUP(B502,#REF!,6,FALSE),"")</f>
        <v/>
      </c>
      <c r="G502" s="17">
        <v>363000</v>
      </c>
      <c r="H502" s="17">
        <v>342000</v>
      </c>
      <c r="I502" s="17" t="str">
        <f>IFERROR(VLOOKUP(B502,#REF!,9,FALSE),"")</f>
        <v/>
      </c>
      <c r="J502" s="17">
        <v>51000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51000</v>
      </c>
      <c r="Q502" s="17">
        <v>0</v>
      </c>
      <c r="R502" s="19">
        <v>414000</v>
      </c>
      <c r="S502" s="20">
        <v>10.7</v>
      </c>
      <c r="T502" s="21">
        <v>10.5</v>
      </c>
      <c r="U502" s="19">
        <v>38625</v>
      </c>
      <c r="V502" s="17">
        <v>39333</v>
      </c>
      <c r="W502" s="22">
        <v>1</v>
      </c>
      <c r="X502" s="23">
        <f t="shared" si="23"/>
        <v>100</v>
      </c>
      <c r="Y502" s="17">
        <v>0</v>
      </c>
      <c r="Z502" s="17">
        <v>252000</v>
      </c>
      <c r="AA502" s="17">
        <v>294000</v>
      </c>
      <c r="AB502" s="17">
        <v>0</v>
      </c>
      <c r="AC502" s="15" t="s">
        <v>37</v>
      </c>
    </row>
    <row r="503" spans="1:29">
      <c r="A503" s="13" t="str">
        <f t="shared" si="21"/>
        <v>Normal</v>
      </c>
      <c r="B503" s="14" t="s">
        <v>534</v>
      </c>
      <c r="C503" s="15" t="s">
        <v>236</v>
      </c>
      <c r="D503" s="16">
        <f>IFERROR(VLOOKUP(B503,#REF!,3,FALSE),0)</f>
        <v>0</v>
      </c>
      <c r="E503" s="18">
        <f t="shared" si="22"/>
        <v>0</v>
      </c>
      <c r="F503" s="16" t="str">
        <f>IFERROR(VLOOKUP(B503,#REF!,6,FALSE),"")</f>
        <v/>
      </c>
      <c r="G503" s="17">
        <v>0</v>
      </c>
      <c r="H503" s="17">
        <v>0</v>
      </c>
      <c r="I503" s="17" t="str">
        <f>IFERROR(VLOOKUP(B503,#REF!,9,FALSE),"")</f>
        <v/>
      </c>
      <c r="J503" s="17">
        <v>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0</v>
      </c>
      <c r="R503" s="19">
        <v>0</v>
      </c>
      <c r="S503" s="20">
        <v>0</v>
      </c>
      <c r="T503" s="21" t="s">
        <v>35</v>
      </c>
      <c r="U503" s="19">
        <v>1250</v>
      </c>
      <c r="V503" s="17" t="s">
        <v>35</v>
      </c>
      <c r="W503" s="22" t="s">
        <v>36</v>
      </c>
      <c r="X503" s="23" t="str">
        <f t="shared" si="23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37</v>
      </c>
    </row>
    <row r="504" spans="1:29">
      <c r="A504" s="13" t="str">
        <f t="shared" si="21"/>
        <v>ZeroZero</v>
      </c>
      <c r="B504" s="14" t="s">
        <v>535</v>
      </c>
      <c r="C504" s="15" t="s">
        <v>236</v>
      </c>
      <c r="D504" s="16">
        <f>IFERROR(VLOOKUP(B504,#REF!,3,FALSE),0)</f>
        <v>0</v>
      </c>
      <c r="E504" s="18" t="str">
        <f t="shared" si="22"/>
        <v>前八週無拉料</v>
      </c>
      <c r="F504" s="16" t="str">
        <f>IFERROR(VLOOKUP(B504,#REF!,6,FALSE),"")</f>
        <v/>
      </c>
      <c r="G504" s="17">
        <v>15000</v>
      </c>
      <c r="H504" s="17">
        <v>15000</v>
      </c>
      <c r="I504" s="17" t="str">
        <f>IFERROR(VLOOKUP(B504,#REF!,9,FALSE),"")</f>
        <v/>
      </c>
      <c r="J504" s="17">
        <v>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0</v>
      </c>
      <c r="Q504" s="17">
        <v>0</v>
      </c>
      <c r="R504" s="19">
        <v>15000</v>
      </c>
      <c r="S504" s="20" t="s">
        <v>35</v>
      </c>
      <c r="T504" s="21" t="s">
        <v>35</v>
      </c>
      <c r="U504" s="19">
        <v>0</v>
      </c>
      <c r="V504" s="17">
        <v>0</v>
      </c>
      <c r="W504" s="22" t="s">
        <v>36</v>
      </c>
      <c r="X504" s="23" t="str">
        <f t="shared" si="23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37</v>
      </c>
    </row>
    <row r="505" spans="1:29">
      <c r="A505" s="13" t="str">
        <f t="shared" si="21"/>
        <v>Normal</v>
      </c>
      <c r="B505" s="14" t="s">
        <v>536</v>
      </c>
      <c r="C505" s="15" t="s">
        <v>236</v>
      </c>
      <c r="D505" s="16">
        <f>IFERROR(VLOOKUP(B505,#REF!,3,FALSE),0)</f>
        <v>0</v>
      </c>
      <c r="E505" s="18">
        <f t="shared" si="22"/>
        <v>3.6</v>
      </c>
      <c r="F505" s="16" t="str">
        <f>IFERROR(VLOOKUP(B505,#REF!,6,FALSE),"")</f>
        <v/>
      </c>
      <c r="G505" s="17">
        <v>0</v>
      </c>
      <c r="H505" s="17">
        <v>0</v>
      </c>
      <c r="I505" s="17" t="str">
        <f>IFERROR(VLOOKUP(B505,#REF!,9,FALSE),"")</f>
        <v/>
      </c>
      <c r="J505" s="17">
        <v>3750000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3750000</v>
      </c>
      <c r="Q505" s="17">
        <v>0</v>
      </c>
      <c r="R505" s="19">
        <v>3750000</v>
      </c>
      <c r="S505" s="20">
        <v>3.6</v>
      </c>
      <c r="T505" s="21">
        <v>5.3</v>
      </c>
      <c r="U505" s="19">
        <v>1036250</v>
      </c>
      <c r="V505" s="17">
        <v>702222</v>
      </c>
      <c r="W505" s="22">
        <v>0.7</v>
      </c>
      <c r="X505" s="23">
        <f t="shared" si="23"/>
        <v>100</v>
      </c>
      <c r="Y505" s="17">
        <v>4050000</v>
      </c>
      <c r="Z505" s="17">
        <v>2270000</v>
      </c>
      <c r="AA505" s="17">
        <v>0</v>
      </c>
      <c r="AB505" s="17">
        <v>0</v>
      </c>
      <c r="AC505" s="15" t="s">
        <v>37</v>
      </c>
    </row>
    <row r="506" spans="1:29">
      <c r="A506" s="13" t="str">
        <f t="shared" si="21"/>
        <v>FCST</v>
      </c>
      <c r="B506" s="14" t="s">
        <v>537</v>
      </c>
      <c r="C506" s="15" t="s">
        <v>236</v>
      </c>
      <c r="D506" s="16">
        <f>IFERROR(VLOOKUP(B506,#REF!,3,FALSE),0)</f>
        <v>0</v>
      </c>
      <c r="E506" s="18" t="str">
        <f t="shared" si="22"/>
        <v>前八週無拉料</v>
      </c>
      <c r="F506" s="16" t="str">
        <f>IFERROR(VLOOKUP(B506,#REF!,6,FALSE),"")</f>
        <v/>
      </c>
      <c r="G506" s="17">
        <v>0</v>
      </c>
      <c r="H506" s="17">
        <v>0</v>
      </c>
      <c r="I506" s="17" t="str">
        <f>IFERROR(VLOOKUP(B506,#REF!,9,FALSE),"")</f>
        <v/>
      </c>
      <c r="J506" s="17">
        <v>1770000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1770000</v>
      </c>
      <c r="Q506" s="17">
        <v>0</v>
      </c>
      <c r="R506" s="19">
        <v>1770000</v>
      </c>
      <c r="S506" s="20" t="s">
        <v>35</v>
      </c>
      <c r="T506" s="21">
        <v>398.3</v>
      </c>
      <c r="U506" s="19">
        <v>0</v>
      </c>
      <c r="V506" s="17">
        <v>4444</v>
      </c>
      <c r="W506" s="22" t="s">
        <v>43</v>
      </c>
      <c r="X506" s="23" t="str">
        <f t="shared" si="23"/>
        <v>F</v>
      </c>
      <c r="Y506" s="17">
        <v>10000</v>
      </c>
      <c r="Z506" s="17">
        <v>30000</v>
      </c>
      <c r="AA506" s="17">
        <v>10000</v>
      </c>
      <c r="AB506" s="17">
        <v>10000</v>
      </c>
      <c r="AC506" s="15" t="s">
        <v>37</v>
      </c>
    </row>
    <row r="507" spans="1:29">
      <c r="A507" s="13" t="str">
        <f t="shared" si="21"/>
        <v>Normal</v>
      </c>
      <c r="B507" s="14" t="s">
        <v>538</v>
      </c>
      <c r="C507" s="15" t="s">
        <v>236</v>
      </c>
      <c r="D507" s="16">
        <f>IFERROR(VLOOKUP(B507,#REF!,3,FALSE),0)</f>
        <v>0</v>
      </c>
      <c r="E507" s="18">
        <f t="shared" si="22"/>
        <v>0</v>
      </c>
      <c r="F507" s="16" t="str">
        <f>IFERROR(VLOOKUP(B507,#REF!,6,FALSE),"")</f>
        <v/>
      </c>
      <c r="G507" s="17">
        <v>18000</v>
      </c>
      <c r="H507" s="17">
        <v>18000</v>
      </c>
      <c r="I507" s="17" t="str">
        <f>IFERROR(VLOOKUP(B507,#REF!,9,FALSE),"")</f>
        <v/>
      </c>
      <c r="J507" s="17">
        <v>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0</v>
      </c>
      <c r="Q507" s="17">
        <v>0</v>
      </c>
      <c r="R507" s="19">
        <v>18000</v>
      </c>
      <c r="S507" s="20">
        <v>24</v>
      </c>
      <c r="T507" s="21">
        <v>13.5</v>
      </c>
      <c r="U507" s="19">
        <v>750</v>
      </c>
      <c r="V507" s="17">
        <v>1333</v>
      </c>
      <c r="W507" s="22">
        <v>1.8</v>
      </c>
      <c r="X507" s="23">
        <f t="shared" si="23"/>
        <v>100</v>
      </c>
      <c r="Y507" s="17">
        <v>12000</v>
      </c>
      <c r="Z507" s="17">
        <v>6000</v>
      </c>
      <c r="AA507" s="17">
        <v>0</v>
      </c>
      <c r="AB507" s="17">
        <v>0</v>
      </c>
      <c r="AC507" s="15" t="s">
        <v>37</v>
      </c>
    </row>
    <row r="508" spans="1:29">
      <c r="A508" s="13" t="str">
        <f t="shared" si="21"/>
        <v>OverStock</v>
      </c>
      <c r="B508" s="14" t="s">
        <v>539</v>
      </c>
      <c r="C508" s="15" t="s">
        <v>236</v>
      </c>
      <c r="D508" s="16">
        <f>IFERROR(VLOOKUP(B508,#REF!,3,FALSE),0)</f>
        <v>0</v>
      </c>
      <c r="E508" s="18">
        <f t="shared" si="22"/>
        <v>9.8000000000000007</v>
      </c>
      <c r="F508" s="16" t="str">
        <f>IFERROR(VLOOKUP(B508,#REF!,6,FALSE),"")</f>
        <v/>
      </c>
      <c r="G508" s="17">
        <v>345000</v>
      </c>
      <c r="H508" s="17">
        <v>345000</v>
      </c>
      <c r="I508" s="17" t="str">
        <f>IFERROR(VLOOKUP(B508,#REF!,9,FALSE),"")</f>
        <v/>
      </c>
      <c r="J508" s="17">
        <v>132000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15000</v>
      </c>
      <c r="P508" s="17">
        <v>93000</v>
      </c>
      <c r="Q508" s="17">
        <v>24000</v>
      </c>
      <c r="R508" s="19">
        <v>477000</v>
      </c>
      <c r="S508" s="20">
        <v>35.299999999999997</v>
      </c>
      <c r="T508" s="21">
        <v>47.9</v>
      </c>
      <c r="U508" s="19">
        <v>13500</v>
      </c>
      <c r="V508" s="17">
        <v>9960</v>
      </c>
      <c r="W508" s="22">
        <v>0.7</v>
      </c>
      <c r="X508" s="23">
        <f t="shared" si="23"/>
        <v>100</v>
      </c>
      <c r="Y508" s="17">
        <v>26145</v>
      </c>
      <c r="Z508" s="17">
        <v>59044</v>
      </c>
      <c r="AA508" s="17">
        <v>18276</v>
      </c>
      <c r="AB508" s="17">
        <v>7564</v>
      </c>
      <c r="AC508" s="15" t="s">
        <v>37</v>
      </c>
    </row>
    <row r="509" spans="1:29">
      <c r="A509" s="13" t="str">
        <f t="shared" si="21"/>
        <v>Normal</v>
      </c>
      <c r="B509" s="14" t="s">
        <v>540</v>
      </c>
      <c r="C509" s="15" t="s">
        <v>236</v>
      </c>
      <c r="D509" s="16">
        <f>IFERROR(VLOOKUP(B509,#REF!,3,FALSE),0)</f>
        <v>0</v>
      </c>
      <c r="E509" s="18">
        <f t="shared" si="22"/>
        <v>1.8</v>
      </c>
      <c r="F509" s="16" t="str">
        <f>IFERROR(VLOOKUP(B509,#REF!,6,FALSE),"")</f>
        <v/>
      </c>
      <c r="G509" s="17">
        <v>141000</v>
      </c>
      <c r="H509" s="17">
        <v>117000</v>
      </c>
      <c r="I509" s="17" t="str">
        <f>IFERROR(VLOOKUP(B509,#REF!,9,FALSE),"")</f>
        <v/>
      </c>
      <c r="J509" s="17">
        <v>27000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27000</v>
      </c>
      <c r="Q509" s="17">
        <v>0</v>
      </c>
      <c r="R509" s="19">
        <v>168000</v>
      </c>
      <c r="S509" s="20">
        <v>11.5</v>
      </c>
      <c r="T509" s="21">
        <v>4.3</v>
      </c>
      <c r="U509" s="19">
        <v>14625</v>
      </c>
      <c r="V509" s="17">
        <v>39333</v>
      </c>
      <c r="W509" s="22">
        <v>2.7</v>
      </c>
      <c r="X509" s="23">
        <f t="shared" si="23"/>
        <v>150</v>
      </c>
      <c r="Y509" s="17">
        <v>90000</v>
      </c>
      <c r="Z509" s="17">
        <v>180000</v>
      </c>
      <c r="AA509" s="17">
        <v>144000</v>
      </c>
      <c r="AB509" s="17">
        <v>18000</v>
      </c>
      <c r="AC509" s="15" t="s">
        <v>37</v>
      </c>
    </row>
    <row r="510" spans="1:29">
      <c r="A510" s="13" t="str">
        <f t="shared" si="21"/>
        <v>ZeroZero</v>
      </c>
      <c r="B510" s="14" t="s">
        <v>541</v>
      </c>
      <c r="C510" s="15" t="s">
        <v>236</v>
      </c>
      <c r="D510" s="16">
        <f>IFERROR(VLOOKUP(B510,#REF!,3,FALSE),0)</f>
        <v>0</v>
      </c>
      <c r="E510" s="18" t="str">
        <f t="shared" si="22"/>
        <v>前八週無拉料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3000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3000</v>
      </c>
      <c r="Q510" s="17">
        <v>0</v>
      </c>
      <c r="R510" s="19">
        <v>3000</v>
      </c>
      <c r="S510" s="20" t="s">
        <v>35</v>
      </c>
      <c r="T510" s="21" t="s">
        <v>35</v>
      </c>
      <c r="U510" s="19">
        <v>0</v>
      </c>
      <c r="V510" s="17" t="s">
        <v>35</v>
      </c>
      <c r="W510" s="22" t="s">
        <v>36</v>
      </c>
      <c r="X510" s="23" t="str">
        <f t="shared" si="23"/>
        <v>E</v>
      </c>
      <c r="Y510" s="17">
        <v>0</v>
      </c>
      <c r="Z510" s="17">
        <v>0</v>
      </c>
      <c r="AA510" s="17">
        <v>0</v>
      </c>
      <c r="AB510" s="17">
        <v>0</v>
      </c>
      <c r="AC510" s="15" t="s">
        <v>37</v>
      </c>
    </row>
    <row r="511" spans="1:29">
      <c r="A511" s="13" t="str">
        <f t="shared" si="21"/>
        <v>ZeroZero</v>
      </c>
      <c r="B511" s="14" t="s">
        <v>542</v>
      </c>
      <c r="C511" s="15" t="s">
        <v>236</v>
      </c>
      <c r="D511" s="16">
        <f>IFERROR(VLOOKUP(B511,#REF!,3,FALSE),0)</f>
        <v>0</v>
      </c>
      <c r="E511" s="18" t="str">
        <f t="shared" si="22"/>
        <v>前八週無拉料</v>
      </c>
      <c r="F511" s="16" t="str">
        <f>IFERROR(VLOOKUP(B511,#REF!,6,FALSE),"")</f>
        <v/>
      </c>
      <c r="G511" s="17">
        <v>0</v>
      </c>
      <c r="H511" s="17">
        <v>0</v>
      </c>
      <c r="I511" s="17" t="str">
        <f>IFERROR(VLOOKUP(B511,#REF!,9,FALSE),"")</f>
        <v/>
      </c>
      <c r="J511" s="17">
        <v>510000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510000</v>
      </c>
      <c r="Q511" s="17">
        <v>0</v>
      </c>
      <c r="R511" s="19">
        <v>510000</v>
      </c>
      <c r="S511" s="20" t="s">
        <v>35</v>
      </c>
      <c r="T511" s="21" t="s">
        <v>35</v>
      </c>
      <c r="U511" s="19">
        <v>0</v>
      </c>
      <c r="V511" s="17" t="s">
        <v>35</v>
      </c>
      <c r="W511" s="22" t="s">
        <v>36</v>
      </c>
      <c r="X511" s="23" t="str">
        <f t="shared" si="23"/>
        <v>E</v>
      </c>
      <c r="Y511" s="17">
        <v>0</v>
      </c>
      <c r="Z511" s="17">
        <v>0</v>
      </c>
      <c r="AA511" s="17">
        <v>0</v>
      </c>
      <c r="AB511" s="17">
        <v>0</v>
      </c>
      <c r="AC511" s="15" t="s">
        <v>37</v>
      </c>
    </row>
    <row r="512" spans="1:29">
      <c r="A512" s="13" t="str">
        <f t="shared" si="21"/>
        <v>Normal</v>
      </c>
      <c r="B512" s="14" t="s">
        <v>543</v>
      </c>
      <c r="C512" s="15" t="s">
        <v>236</v>
      </c>
      <c r="D512" s="16">
        <f>IFERROR(VLOOKUP(B512,#REF!,3,FALSE),0)</f>
        <v>0</v>
      </c>
      <c r="E512" s="18">
        <f t="shared" si="22"/>
        <v>3.8</v>
      </c>
      <c r="F512" s="16" t="str">
        <f>IFERROR(VLOOKUP(B512,#REF!,6,FALSE),"")</f>
        <v/>
      </c>
      <c r="G512" s="17">
        <v>462000</v>
      </c>
      <c r="H512" s="17">
        <v>462000</v>
      </c>
      <c r="I512" s="17" t="str">
        <f>IFERROR(VLOOKUP(B512,#REF!,9,FALSE),"")</f>
        <v/>
      </c>
      <c r="J512" s="17">
        <v>246000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42000</v>
      </c>
      <c r="P512" s="17">
        <v>180000</v>
      </c>
      <c r="Q512" s="17">
        <v>24000</v>
      </c>
      <c r="R512" s="19">
        <v>708000</v>
      </c>
      <c r="S512" s="20">
        <v>11</v>
      </c>
      <c r="T512" s="21">
        <v>46</v>
      </c>
      <c r="U512" s="19">
        <v>64125</v>
      </c>
      <c r="V512" s="17">
        <v>15376</v>
      </c>
      <c r="W512" s="22">
        <v>0.2</v>
      </c>
      <c r="X512" s="23">
        <f t="shared" si="23"/>
        <v>50</v>
      </c>
      <c r="Y512" s="17">
        <v>107580</v>
      </c>
      <c r="Z512" s="17">
        <v>42000</v>
      </c>
      <c r="AA512" s="17">
        <v>0</v>
      </c>
      <c r="AB512" s="17">
        <v>0</v>
      </c>
      <c r="AC512" s="15" t="s">
        <v>37</v>
      </c>
    </row>
    <row r="513" spans="1:29">
      <c r="A513" s="13" t="str">
        <f t="shared" si="21"/>
        <v>Normal</v>
      </c>
      <c r="B513" s="14" t="s">
        <v>544</v>
      </c>
      <c r="C513" s="15" t="s">
        <v>236</v>
      </c>
      <c r="D513" s="16">
        <f>IFERROR(VLOOKUP(B513,#REF!,3,FALSE),0)</f>
        <v>0</v>
      </c>
      <c r="E513" s="18">
        <f t="shared" si="22"/>
        <v>5.3</v>
      </c>
      <c r="F513" s="16" t="str">
        <f>IFERROR(VLOOKUP(B513,#REF!,6,FALSE),"")</f>
        <v/>
      </c>
      <c r="G513" s="17">
        <v>9000</v>
      </c>
      <c r="H513" s="17">
        <v>9000</v>
      </c>
      <c r="I513" s="17" t="str">
        <f>IFERROR(VLOOKUP(B513,#REF!,9,FALSE),"")</f>
        <v/>
      </c>
      <c r="J513" s="17">
        <v>12000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12000</v>
      </c>
      <c r="Q513" s="17">
        <v>0</v>
      </c>
      <c r="R513" s="19">
        <v>21000</v>
      </c>
      <c r="S513" s="20">
        <v>9.3000000000000007</v>
      </c>
      <c r="T513" s="21">
        <v>21</v>
      </c>
      <c r="U513" s="19">
        <v>2250</v>
      </c>
      <c r="V513" s="17">
        <v>1000</v>
      </c>
      <c r="W513" s="22">
        <v>0.4</v>
      </c>
      <c r="X513" s="23">
        <f t="shared" si="23"/>
        <v>50</v>
      </c>
      <c r="Y513" s="17">
        <v>0</v>
      </c>
      <c r="Z513" s="17">
        <v>9000</v>
      </c>
      <c r="AA513" s="17">
        <v>0</v>
      </c>
      <c r="AB513" s="17">
        <v>0</v>
      </c>
      <c r="AC513" s="15" t="s">
        <v>37</v>
      </c>
    </row>
    <row r="514" spans="1:29">
      <c r="A514" s="13" t="str">
        <f t="shared" si="21"/>
        <v>Normal</v>
      </c>
      <c r="B514" s="14" t="s">
        <v>545</v>
      </c>
      <c r="C514" s="15" t="s">
        <v>236</v>
      </c>
      <c r="D514" s="16">
        <f>IFERROR(VLOOKUP(B514,#REF!,3,FALSE),0)</f>
        <v>0</v>
      </c>
      <c r="E514" s="18">
        <f t="shared" si="22"/>
        <v>10.5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75000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75000</v>
      </c>
      <c r="Q514" s="17">
        <v>0</v>
      </c>
      <c r="R514" s="19">
        <v>75000</v>
      </c>
      <c r="S514" s="20">
        <v>10.5</v>
      </c>
      <c r="T514" s="21">
        <v>25</v>
      </c>
      <c r="U514" s="19">
        <v>7125</v>
      </c>
      <c r="V514" s="17">
        <v>3000</v>
      </c>
      <c r="W514" s="22">
        <v>0.4</v>
      </c>
      <c r="X514" s="23">
        <f t="shared" si="23"/>
        <v>50</v>
      </c>
      <c r="Y514" s="17">
        <v>12000</v>
      </c>
      <c r="Z514" s="17">
        <v>15000</v>
      </c>
      <c r="AA514" s="17">
        <v>3000</v>
      </c>
      <c r="AB514" s="17">
        <v>0</v>
      </c>
      <c r="AC514" s="15" t="s">
        <v>37</v>
      </c>
    </row>
    <row r="515" spans="1:29">
      <c r="A515" s="13" t="str">
        <f t="shared" si="21"/>
        <v>Normal</v>
      </c>
      <c r="B515" s="14" t="s">
        <v>546</v>
      </c>
      <c r="C515" s="15" t="s">
        <v>236</v>
      </c>
      <c r="D515" s="16">
        <f>IFERROR(VLOOKUP(B515,#REF!,3,FALSE),0)</f>
        <v>0</v>
      </c>
      <c r="E515" s="18">
        <f t="shared" si="22"/>
        <v>0</v>
      </c>
      <c r="F515" s="16" t="str">
        <f>IFERROR(VLOOKUP(B515,#REF!,6,FALSE),"")</f>
        <v/>
      </c>
      <c r="G515" s="17">
        <v>111000</v>
      </c>
      <c r="H515" s="17">
        <v>60000</v>
      </c>
      <c r="I515" s="17" t="str">
        <f>IFERROR(VLOOKUP(B515,#REF!,9,FALSE),"")</f>
        <v/>
      </c>
      <c r="J515" s="17">
        <v>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0</v>
      </c>
      <c r="R515" s="19">
        <v>111000</v>
      </c>
      <c r="S515" s="20">
        <v>5.8</v>
      </c>
      <c r="T515" s="21">
        <v>2.6</v>
      </c>
      <c r="U515" s="19">
        <v>19125</v>
      </c>
      <c r="V515" s="17">
        <v>42000</v>
      </c>
      <c r="W515" s="22">
        <v>2.2000000000000002</v>
      </c>
      <c r="X515" s="23">
        <f t="shared" si="23"/>
        <v>150</v>
      </c>
      <c r="Y515" s="17">
        <v>210000</v>
      </c>
      <c r="Z515" s="17">
        <v>138000</v>
      </c>
      <c r="AA515" s="17">
        <v>108000</v>
      </c>
      <c r="AB515" s="17">
        <v>12000</v>
      </c>
      <c r="AC515" s="15" t="s">
        <v>37</v>
      </c>
    </row>
    <row r="516" spans="1:29">
      <c r="A516" s="13" t="str">
        <f t="shared" ref="A516:A579" si="24">IF(OR(U516=0,LEN(U516)=0)*OR(V516=0,LEN(V516)=0),IF(R516&gt;0,"ZeroZero","None"),IF(IF(LEN(S516)=0,0,S516)&gt;24,"OverStock",IF(U516=0,"FCST","Normal")))</f>
        <v>ZeroZero</v>
      </c>
      <c r="B516" s="14" t="s">
        <v>547</v>
      </c>
      <c r="C516" s="15" t="s">
        <v>236</v>
      </c>
      <c r="D516" s="16">
        <f>IFERROR(VLOOKUP(B516,#REF!,3,FALSE),0)</f>
        <v>0</v>
      </c>
      <c r="E516" s="18" t="str">
        <f t="shared" ref="E516:E579" si="25">IF(U516=0,"前八週無拉料",ROUND(J516/U516,1))</f>
        <v>前八週無拉料</v>
      </c>
      <c r="F516" s="16" t="str">
        <f>IFERROR(VLOOKUP(B516,#REF!,6,FALSE),"")</f>
        <v/>
      </c>
      <c r="G516" s="17">
        <v>0</v>
      </c>
      <c r="H516" s="17">
        <v>0</v>
      </c>
      <c r="I516" s="17" t="str">
        <f>IFERROR(VLOOKUP(B516,#REF!,9,FALSE),"")</f>
        <v/>
      </c>
      <c r="J516" s="17">
        <v>3000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3000</v>
      </c>
      <c r="Q516" s="17">
        <v>0</v>
      </c>
      <c r="R516" s="19">
        <v>3000</v>
      </c>
      <c r="S516" s="20" t="s">
        <v>35</v>
      </c>
      <c r="T516" s="21" t="s">
        <v>35</v>
      </c>
      <c r="U516" s="19">
        <v>0</v>
      </c>
      <c r="V516" s="17" t="s">
        <v>35</v>
      </c>
      <c r="W516" s="22" t="s">
        <v>36</v>
      </c>
      <c r="X516" s="23" t="str">
        <f t="shared" ref="X516:X579" si="26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37</v>
      </c>
    </row>
    <row r="517" spans="1:29">
      <c r="A517" s="13" t="str">
        <f t="shared" si="24"/>
        <v>ZeroZero</v>
      </c>
      <c r="B517" s="14" t="s">
        <v>548</v>
      </c>
      <c r="C517" s="15" t="s">
        <v>236</v>
      </c>
      <c r="D517" s="16">
        <f>IFERROR(VLOOKUP(B517,#REF!,3,FALSE),0)</f>
        <v>0</v>
      </c>
      <c r="E517" s="18" t="str">
        <f t="shared" si="25"/>
        <v>前八週無拉料</v>
      </c>
      <c r="F517" s="16" t="str">
        <f>IFERROR(VLOOKUP(B517,#REF!,6,FALSE),"")</f>
        <v/>
      </c>
      <c r="G517" s="17">
        <v>18000</v>
      </c>
      <c r="H517" s="17">
        <v>18000</v>
      </c>
      <c r="I517" s="17" t="str">
        <f>IFERROR(VLOOKUP(B517,#REF!,9,FALSE),"")</f>
        <v/>
      </c>
      <c r="J517" s="17">
        <v>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0</v>
      </c>
      <c r="Q517" s="17">
        <v>0</v>
      </c>
      <c r="R517" s="19">
        <v>18000</v>
      </c>
      <c r="S517" s="20" t="s">
        <v>35</v>
      </c>
      <c r="T517" s="21" t="s">
        <v>35</v>
      </c>
      <c r="U517" s="19">
        <v>0</v>
      </c>
      <c r="V517" s="17" t="s">
        <v>35</v>
      </c>
      <c r="W517" s="22" t="s">
        <v>36</v>
      </c>
      <c r="X517" s="23" t="str">
        <f t="shared" si="26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37</v>
      </c>
    </row>
    <row r="518" spans="1:29">
      <c r="A518" s="13" t="str">
        <f t="shared" si="24"/>
        <v>FCST</v>
      </c>
      <c r="B518" s="14" t="s">
        <v>549</v>
      </c>
      <c r="C518" s="15" t="s">
        <v>236</v>
      </c>
      <c r="D518" s="16">
        <f>IFERROR(VLOOKUP(B518,#REF!,3,FALSE),0)</f>
        <v>0</v>
      </c>
      <c r="E518" s="18" t="str">
        <f t="shared" si="25"/>
        <v>前八週無拉料</v>
      </c>
      <c r="F518" s="16" t="str">
        <f>IFERROR(VLOOKUP(B518,#REF!,6,FALSE),"")</f>
        <v/>
      </c>
      <c r="G518" s="17">
        <v>5000</v>
      </c>
      <c r="H518" s="17">
        <v>5000</v>
      </c>
      <c r="I518" s="17" t="str">
        <f>IFERROR(VLOOKUP(B518,#REF!,9,FALSE),"")</f>
        <v/>
      </c>
      <c r="J518" s="17">
        <v>40000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40000</v>
      </c>
      <c r="Q518" s="17">
        <v>0</v>
      </c>
      <c r="R518" s="19">
        <v>45000</v>
      </c>
      <c r="S518" s="20" t="s">
        <v>35</v>
      </c>
      <c r="T518" s="21">
        <v>9.9</v>
      </c>
      <c r="U518" s="19">
        <v>0</v>
      </c>
      <c r="V518" s="17">
        <v>4556</v>
      </c>
      <c r="W518" s="22" t="s">
        <v>43</v>
      </c>
      <c r="X518" s="23" t="str">
        <f t="shared" si="26"/>
        <v>F</v>
      </c>
      <c r="Y518" s="17">
        <v>36000</v>
      </c>
      <c r="Z518" s="17">
        <v>5000</v>
      </c>
      <c r="AA518" s="17">
        <v>0</v>
      </c>
      <c r="AB518" s="17">
        <v>0</v>
      </c>
      <c r="AC518" s="15" t="s">
        <v>37</v>
      </c>
    </row>
    <row r="519" spans="1:29">
      <c r="A519" s="13" t="str">
        <f t="shared" si="24"/>
        <v>OverStock</v>
      </c>
      <c r="B519" s="14" t="s">
        <v>550</v>
      </c>
      <c r="C519" s="15" t="s">
        <v>236</v>
      </c>
      <c r="D519" s="16">
        <f>IFERROR(VLOOKUP(B519,#REF!,3,FALSE),0)</f>
        <v>0</v>
      </c>
      <c r="E519" s="18">
        <f t="shared" si="25"/>
        <v>13.6</v>
      </c>
      <c r="F519" s="16" t="str">
        <f>IFERROR(VLOOKUP(B519,#REF!,6,FALSE),"")</f>
        <v/>
      </c>
      <c r="G519" s="17">
        <v>96000</v>
      </c>
      <c r="H519" s="17">
        <v>96000</v>
      </c>
      <c r="I519" s="17" t="str">
        <f>IFERROR(VLOOKUP(B519,#REF!,9,FALSE),"")</f>
        <v/>
      </c>
      <c r="J519" s="17">
        <v>102000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102000</v>
      </c>
      <c r="Q519" s="17">
        <v>0</v>
      </c>
      <c r="R519" s="19">
        <v>198000</v>
      </c>
      <c r="S519" s="20">
        <v>26.4</v>
      </c>
      <c r="T519" s="21">
        <v>17.5</v>
      </c>
      <c r="U519" s="19">
        <v>7500</v>
      </c>
      <c r="V519" s="17">
        <v>11334</v>
      </c>
      <c r="W519" s="22">
        <v>1.5</v>
      </c>
      <c r="X519" s="23">
        <f t="shared" si="26"/>
        <v>100</v>
      </c>
      <c r="Y519" s="17">
        <v>36000</v>
      </c>
      <c r="Z519" s="17">
        <v>42000</v>
      </c>
      <c r="AA519" s="17">
        <v>33000</v>
      </c>
      <c r="AB519" s="17">
        <v>0</v>
      </c>
      <c r="AC519" s="15" t="s">
        <v>37</v>
      </c>
    </row>
    <row r="520" spans="1:29">
      <c r="A520" s="13" t="str">
        <f t="shared" si="24"/>
        <v>FCST</v>
      </c>
      <c r="B520" s="14" t="s">
        <v>551</v>
      </c>
      <c r="C520" s="15" t="s">
        <v>236</v>
      </c>
      <c r="D520" s="16">
        <f>IFERROR(VLOOKUP(B520,#REF!,3,FALSE),0)</f>
        <v>0</v>
      </c>
      <c r="E520" s="18" t="str">
        <f t="shared" si="25"/>
        <v>前八週無拉料</v>
      </c>
      <c r="F520" s="16" t="str">
        <f>IFERROR(VLOOKUP(B520,#REF!,6,FALSE),"")</f>
        <v/>
      </c>
      <c r="G520" s="17">
        <v>30000</v>
      </c>
      <c r="H520" s="17">
        <v>30000</v>
      </c>
      <c r="I520" s="17" t="str">
        <f>IFERROR(VLOOKUP(B520,#REF!,9,FALSE),"")</f>
        <v/>
      </c>
      <c r="J520" s="17">
        <v>75000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75000</v>
      </c>
      <c r="Q520" s="17">
        <v>0</v>
      </c>
      <c r="R520" s="19">
        <v>105000</v>
      </c>
      <c r="S520" s="20" t="s">
        <v>35</v>
      </c>
      <c r="T520" s="21">
        <v>11.7</v>
      </c>
      <c r="U520" s="19">
        <v>0</v>
      </c>
      <c r="V520" s="17">
        <v>9000</v>
      </c>
      <c r="W520" s="22" t="s">
        <v>43</v>
      </c>
      <c r="X520" s="23" t="str">
        <f t="shared" si="26"/>
        <v>F</v>
      </c>
      <c r="Y520" s="17">
        <v>18000</v>
      </c>
      <c r="Z520" s="17">
        <v>60000</v>
      </c>
      <c r="AA520" s="17">
        <v>3000</v>
      </c>
      <c r="AB520" s="17">
        <v>0</v>
      </c>
      <c r="AC520" s="15" t="s">
        <v>37</v>
      </c>
    </row>
    <row r="521" spans="1:29">
      <c r="A521" s="13" t="str">
        <f t="shared" si="24"/>
        <v>Normal</v>
      </c>
      <c r="B521" s="14" t="s">
        <v>552</v>
      </c>
      <c r="C521" s="15" t="s">
        <v>236</v>
      </c>
      <c r="D521" s="16">
        <f>IFERROR(VLOOKUP(B521,#REF!,3,FALSE),0)</f>
        <v>0</v>
      </c>
      <c r="E521" s="18">
        <f t="shared" si="25"/>
        <v>24</v>
      </c>
      <c r="F521" s="16" t="str">
        <f>IFERROR(VLOOKUP(B521,#REF!,6,FALSE),"")</f>
        <v/>
      </c>
      <c r="G521" s="17">
        <v>0</v>
      </c>
      <c r="H521" s="17">
        <v>0</v>
      </c>
      <c r="I521" s="17" t="str">
        <f>IFERROR(VLOOKUP(B521,#REF!,9,FALSE),"")</f>
        <v/>
      </c>
      <c r="J521" s="17">
        <v>30000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30000</v>
      </c>
      <c r="Q521" s="17">
        <v>0</v>
      </c>
      <c r="R521" s="19">
        <v>30000</v>
      </c>
      <c r="S521" s="20">
        <v>24</v>
      </c>
      <c r="T521" s="21">
        <v>13.5</v>
      </c>
      <c r="U521" s="19">
        <v>1250</v>
      </c>
      <c r="V521" s="17">
        <v>2222</v>
      </c>
      <c r="W521" s="22">
        <v>1.8</v>
      </c>
      <c r="X521" s="23">
        <f t="shared" si="26"/>
        <v>100</v>
      </c>
      <c r="Y521" s="17">
        <v>10000</v>
      </c>
      <c r="Z521" s="17">
        <v>10000</v>
      </c>
      <c r="AA521" s="17">
        <v>0</v>
      </c>
      <c r="AB521" s="17">
        <v>0</v>
      </c>
      <c r="AC521" s="15" t="s">
        <v>37</v>
      </c>
    </row>
    <row r="522" spans="1:29">
      <c r="A522" s="13" t="str">
        <f t="shared" si="24"/>
        <v>Normal</v>
      </c>
      <c r="B522" s="14" t="s">
        <v>553</v>
      </c>
      <c r="C522" s="15" t="s">
        <v>236</v>
      </c>
      <c r="D522" s="16">
        <f>IFERROR(VLOOKUP(B522,#REF!,3,FALSE),0)</f>
        <v>0</v>
      </c>
      <c r="E522" s="18">
        <f t="shared" si="25"/>
        <v>0</v>
      </c>
      <c r="F522" s="16" t="str">
        <f>IFERROR(VLOOKUP(B522,#REF!,6,FALSE),"")</f>
        <v/>
      </c>
      <c r="G522" s="17">
        <v>0</v>
      </c>
      <c r="H522" s="17">
        <v>0</v>
      </c>
      <c r="I522" s="17" t="str">
        <f>IFERROR(VLOOKUP(B522,#REF!,9,FALSE),"")</f>
        <v/>
      </c>
      <c r="J522" s="17">
        <v>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0</v>
      </c>
      <c r="R522" s="19">
        <v>0</v>
      </c>
      <c r="S522" s="20">
        <v>0</v>
      </c>
      <c r="T522" s="21">
        <v>0</v>
      </c>
      <c r="U522" s="19">
        <v>1250</v>
      </c>
      <c r="V522" s="17">
        <v>1150</v>
      </c>
      <c r="W522" s="22">
        <v>0.9</v>
      </c>
      <c r="X522" s="23">
        <f t="shared" si="26"/>
        <v>100</v>
      </c>
      <c r="Y522" s="17">
        <v>5850</v>
      </c>
      <c r="Z522" s="17">
        <v>2250</v>
      </c>
      <c r="AA522" s="17">
        <v>4500</v>
      </c>
      <c r="AB522" s="17">
        <v>0</v>
      </c>
      <c r="AC522" s="15" t="s">
        <v>37</v>
      </c>
    </row>
    <row r="523" spans="1:29">
      <c r="A523" s="13" t="str">
        <f t="shared" si="24"/>
        <v>Normal</v>
      </c>
      <c r="B523" s="14" t="s">
        <v>578</v>
      </c>
      <c r="C523" s="15" t="s">
        <v>236</v>
      </c>
      <c r="D523" s="16">
        <f>IFERROR(VLOOKUP(B523,#REF!,3,FALSE),0)</f>
        <v>0</v>
      </c>
      <c r="E523" s="18">
        <f t="shared" si="25"/>
        <v>0</v>
      </c>
      <c r="F523" s="16" t="str">
        <f>IFERROR(VLOOKUP(B523,#REF!,6,FALSE),"")</f>
        <v/>
      </c>
      <c r="G523" s="17">
        <v>800</v>
      </c>
      <c r="H523" s="17">
        <v>800</v>
      </c>
      <c r="I523" s="17" t="str">
        <f>IFERROR(VLOOKUP(B523,#REF!,9,FALSE),"")</f>
        <v/>
      </c>
      <c r="J523" s="17">
        <v>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0</v>
      </c>
      <c r="Q523" s="17">
        <v>0</v>
      </c>
      <c r="R523" s="19">
        <v>800</v>
      </c>
      <c r="S523" s="20">
        <v>8</v>
      </c>
      <c r="T523" s="21">
        <v>3</v>
      </c>
      <c r="U523" s="19">
        <v>100</v>
      </c>
      <c r="V523" s="17">
        <v>267</v>
      </c>
      <c r="W523" s="22">
        <v>2.7</v>
      </c>
      <c r="X523" s="23">
        <f t="shared" si="26"/>
        <v>150</v>
      </c>
      <c r="Y523" s="17">
        <v>800</v>
      </c>
      <c r="Z523" s="17">
        <v>1600</v>
      </c>
      <c r="AA523" s="17">
        <v>0</v>
      </c>
      <c r="AB523" s="17">
        <v>0</v>
      </c>
      <c r="AC523" s="15" t="s">
        <v>37</v>
      </c>
    </row>
    <row r="524" spans="1:29">
      <c r="A524" s="13" t="str">
        <f t="shared" si="24"/>
        <v>FCST</v>
      </c>
      <c r="B524" s="14" t="s">
        <v>579</v>
      </c>
      <c r="C524" s="15" t="s">
        <v>236</v>
      </c>
      <c r="D524" s="16">
        <f>IFERROR(VLOOKUP(B524,#REF!,3,FALSE),0)</f>
        <v>0</v>
      </c>
      <c r="E524" s="18" t="str">
        <f t="shared" si="25"/>
        <v>前八週無拉料</v>
      </c>
      <c r="F524" s="16" t="str">
        <f>IFERROR(VLOOKUP(B524,#REF!,6,FALSE),"")</f>
        <v/>
      </c>
      <c r="G524" s="17">
        <v>0</v>
      </c>
      <c r="H524" s="17">
        <v>0</v>
      </c>
      <c r="I524" s="17" t="str">
        <f>IFERROR(VLOOKUP(B524,#REF!,9,FALSE),"")</f>
        <v/>
      </c>
      <c r="J524" s="17">
        <v>5000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5000</v>
      </c>
      <c r="Q524" s="17">
        <v>0</v>
      </c>
      <c r="R524" s="19">
        <v>5000</v>
      </c>
      <c r="S524" s="20" t="s">
        <v>35</v>
      </c>
      <c r="T524" s="21">
        <v>125</v>
      </c>
      <c r="U524" s="19">
        <v>0</v>
      </c>
      <c r="V524" s="17">
        <v>40</v>
      </c>
      <c r="W524" s="22" t="s">
        <v>43</v>
      </c>
      <c r="X524" s="23" t="str">
        <f t="shared" si="26"/>
        <v>F</v>
      </c>
      <c r="Y524" s="17">
        <v>118</v>
      </c>
      <c r="Z524" s="17">
        <v>240</v>
      </c>
      <c r="AA524" s="17">
        <v>190</v>
      </c>
      <c r="AB524" s="17">
        <v>200</v>
      </c>
      <c r="AC524" s="15" t="s">
        <v>37</v>
      </c>
    </row>
    <row r="525" spans="1:29">
      <c r="A525" s="13" t="str">
        <f t="shared" si="24"/>
        <v>FCST</v>
      </c>
      <c r="B525" s="14" t="s">
        <v>580</v>
      </c>
      <c r="C525" s="15" t="s">
        <v>236</v>
      </c>
      <c r="D525" s="16">
        <f>IFERROR(VLOOKUP(B525,#REF!,3,FALSE),0)</f>
        <v>0</v>
      </c>
      <c r="E525" s="18" t="str">
        <f t="shared" si="25"/>
        <v>前八週無拉料</v>
      </c>
      <c r="F525" s="16" t="str">
        <f>IFERROR(VLOOKUP(B525,#REF!,6,FALSE),"")</f>
        <v/>
      </c>
      <c r="G525" s="17">
        <v>0</v>
      </c>
      <c r="H525" s="17">
        <v>0</v>
      </c>
      <c r="I525" s="17" t="str">
        <f>IFERROR(VLOOKUP(B525,#REF!,9,FALSE),"")</f>
        <v/>
      </c>
      <c r="J525" s="17">
        <v>5000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5000</v>
      </c>
      <c r="Q525" s="17">
        <v>0</v>
      </c>
      <c r="R525" s="19">
        <v>5000</v>
      </c>
      <c r="S525" s="20" t="s">
        <v>35</v>
      </c>
      <c r="T525" s="21">
        <v>4.5</v>
      </c>
      <c r="U525" s="19">
        <v>0</v>
      </c>
      <c r="V525" s="17">
        <v>1111</v>
      </c>
      <c r="W525" s="22" t="s">
        <v>43</v>
      </c>
      <c r="X525" s="23" t="str">
        <f t="shared" si="26"/>
        <v>F</v>
      </c>
      <c r="Y525" s="17">
        <v>0</v>
      </c>
      <c r="Z525" s="17">
        <v>10000</v>
      </c>
      <c r="AA525" s="17">
        <v>0</v>
      </c>
      <c r="AB525" s="17">
        <v>0</v>
      </c>
      <c r="AC525" s="15" t="s">
        <v>37</v>
      </c>
    </row>
    <row r="526" spans="1:29">
      <c r="A526" s="13" t="str">
        <f t="shared" si="24"/>
        <v>Normal</v>
      </c>
      <c r="B526" s="14" t="s">
        <v>581</v>
      </c>
      <c r="C526" s="15" t="s">
        <v>236</v>
      </c>
      <c r="D526" s="16">
        <f>IFERROR(VLOOKUP(B526,#REF!,3,FALSE),0)</f>
        <v>0</v>
      </c>
      <c r="E526" s="18">
        <f t="shared" si="25"/>
        <v>0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0</v>
      </c>
      <c r="Q526" s="17">
        <v>0</v>
      </c>
      <c r="R526" s="19">
        <v>0</v>
      </c>
      <c r="S526" s="20">
        <v>0</v>
      </c>
      <c r="T526" s="21" t="s">
        <v>35</v>
      </c>
      <c r="U526" s="19">
        <v>313</v>
      </c>
      <c r="V526" s="17" t="s">
        <v>35</v>
      </c>
      <c r="W526" s="22" t="s">
        <v>36</v>
      </c>
      <c r="X526" s="23" t="str">
        <f t="shared" si="26"/>
        <v>E</v>
      </c>
      <c r="Y526" s="17">
        <v>0</v>
      </c>
      <c r="Z526" s="17">
        <v>0</v>
      </c>
      <c r="AA526" s="17">
        <v>0</v>
      </c>
      <c r="AB526" s="17">
        <v>0</v>
      </c>
      <c r="AC526" s="15" t="s">
        <v>37</v>
      </c>
    </row>
    <row r="527" spans="1:29">
      <c r="A527" s="13" t="str">
        <f t="shared" si="24"/>
        <v>FCST</v>
      </c>
      <c r="B527" s="14" t="s">
        <v>582</v>
      </c>
      <c r="C527" s="15" t="s">
        <v>236</v>
      </c>
      <c r="D527" s="16">
        <f>IFERROR(VLOOKUP(B527,#REF!,3,FALSE),0)</f>
        <v>0</v>
      </c>
      <c r="E527" s="18" t="str">
        <f t="shared" si="25"/>
        <v>前八週無拉料</v>
      </c>
      <c r="F527" s="16" t="str">
        <f>IFERROR(VLOOKUP(B527,#REF!,6,FALSE),"")</f>
        <v/>
      </c>
      <c r="G527" s="17">
        <v>800</v>
      </c>
      <c r="H527" s="17">
        <v>0</v>
      </c>
      <c r="I527" s="17" t="str">
        <f>IFERROR(VLOOKUP(B527,#REF!,9,FALSE),"")</f>
        <v/>
      </c>
      <c r="J527" s="17">
        <v>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0</v>
      </c>
      <c r="Q527" s="17">
        <v>0</v>
      </c>
      <c r="R527" s="19">
        <v>800</v>
      </c>
      <c r="S527" s="20" t="s">
        <v>35</v>
      </c>
      <c r="T527" s="21">
        <v>9</v>
      </c>
      <c r="U527" s="19">
        <v>0</v>
      </c>
      <c r="V527" s="17">
        <v>89</v>
      </c>
      <c r="W527" s="22" t="s">
        <v>43</v>
      </c>
      <c r="X527" s="23" t="str">
        <f t="shared" si="26"/>
        <v>F</v>
      </c>
      <c r="Y527" s="17">
        <v>800</v>
      </c>
      <c r="Z527" s="17">
        <v>0</v>
      </c>
      <c r="AA527" s="17">
        <v>0</v>
      </c>
      <c r="AB527" s="17">
        <v>0</v>
      </c>
      <c r="AC527" s="15" t="s">
        <v>37</v>
      </c>
    </row>
    <row r="528" spans="1:29">
      <c r="A528" s="13" t="str">
        <f t="shared" si="24"/>
        <v>ZeroZero</v>
      </c>
      <c r="B528" s="14" t="s">
        <v>583</v>
      </c>
      <c r="C528" s="15" t="s">
        <v>236</v>
      </c>
      <c r="D528" s="16">
        <f>IFERROR(VLOOKUP(B528,#REF!,3,FALSE),0)</f>
        <v>0</v>
      </c>
      <c r="E528" s="18" t="str">
        <f t="shared" si="25"/>
        <v>前八週無拉料</v>
      </c>
      <c r="F528" s="16" t="str">
        <f>IFERROR(VLOOKUP(B528,#REF!,6,FALSE),"")</f>
        <v/>
      </c>
      <c r="G528" s="17">
        <v>0</v>
      </c>
      <c r="H528" s="17">
        <v>0</v>
      </c>
      <c r="I528" s="17" t="str">
        <f>IFERROR(VLOOKUP(B528,#REF!,9,FALSE),"")</f>
        <v/>
      </c>
      <c r="J528" s="17">
        <v>12000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12000</v>
      </c>
      <c r="Q528" s="17">
        <v>0</v>
      </c>
      <c r="R528" s="19">
        <v>12000</v>
      </c>
      <c r="S528" s="20" t="s">
        <v>35</v>
      </c>
      <c r="T528" s="21" t="s">
        <v>35</v>
      </c>
      <c r="U528" s="19">
        <v>0</v>
      </c>
      <c r="V528" s="17" t="s">
        <v>35</v>
      </c>
      <c r="W528" s="22" t="s">
        <v>36</v>
      </c>
      <c r="X528" s="23" t="str">
        <f t="shared" si="26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37</v>
      </c>
    </row>
    <row r="529" spans="1:29">
      <c r="A529" s="13" t="str">
        <f t="shared" si="24"/>
        <v>ZeroZero</v>
      </c>
      <c r="B529" s="14" t="s">
        <v>584</v>
      </c>
      <c r="C529" s="15" t="s">
        <v>236</v>
      </c>
      <c r="D529" s="16">
        <f>IFERROR(VLOOKUP(B529,#REF!,3,FALSE),0)</f>
        <v>0</v>
      </c>
      <c r="E529" s="18" t="str">
        <f t="shared" si="25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57000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57000</v>
      </c>
      <c r="Q529" s="17">
        <v>0</v>
      </c>
      <c r="R529" s="19">
        <v>57000</v>
      </c>
      <c r="S529" s="20" t="s">
        <v>35</v>
      </c>
      <c r="T529" s="21" t="s">
        <v>35</v>
      </c>
      <c r="U529" s="19">
        <v>0</v>
      </c>
      <c r="V529" s="17" t="s">
        <v>35</v>
      </c>
      <c r="W529" s="22" t="s">
        <v>36</v>
      </c>
      <c r="X529" s="23" t="str">
        <f t="shared" si="26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37</v>
      </c>
    </row>
    <row r="530" spans="1:29">
      <c r="A530" s="13" t="str">
        <f t="shared" si="24"/>
        <v>Normal</v>
      </c>
      <c r="B530" s="14" t="s">
        <v>585</v>
      </c>
      <c r="C530" s="15" t="s">
        <v>236</v>
      </c>
      <c r="D530" s="16">
        <f>IFERROR(VLOOKUP(B530,#REF!,3,FALSE),0)</f>
        <v>0</v>
      </c>
      <c r="E530" s="18">
        <f t="shared" si="25"/>
        <v>14</v>
      </c>
      <c r="F530" s="16" t="str">
        <f>IFERROR(VLOOKUP(B530,#REF!,6,FALSE),"")</f>
        <v/>
      </c>
      <c r="G530" s="17">
        <v>230000</v>
      </c>
      <c r="H530" s="17">
        <v>230000</v>
      </c>
      <c r="I530" s="17" t="str">
        <f>IFERROR(VLOOKUP(B530,#REF!,9,FALSE),"")</f>
        <v/>
      </c>
      <c r="J530" s="17">
        <v>385000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385000</v>
      </c>
      <c r="Q530" s="17">
        <v>0</v>
      </c>
      <c r="R530" s="19">
        <v>615000</v>
      </c>
      <c r="S530" s="20">
        <v>22.4</v>
      </c>
      <c r="T530" s="21">
        <v>8</v>
      </c>
      <c r="U530" s="19">
        <v>27500</v>
      </c>
      <c r="V530" s="17">
        <v>76666</v>
      </c>
      <c r="W530" s="22">
        <v>2.8</v>
      </c>
      <c r="X530" s="23">
        <f t="shared" si="26"/>
        <v>150</v>
      </c>
      <c r="Y530" s="17">
        <v>360000</v>
      </c>
      <c r="Z530" s="17">
        <v>330000</v>
      </c>
      <c r="AA530" s="17">
        <v>210000</v>
      </c>
      <c r="AB530" s="17">
        <v>165000</v>
      </c>
      <c r="AC530" s="15" t="s">
        <v>37</v>
      </c>
    </row>
    <row r="531" spans="1:29">
      <c r="A531" s="13" t="str">
        <f t="shared" si="24"/>
        <v>Normal</v>
      </c>
      <c r="B531" s="14" t="s">
        <v>586</v>
      </c>
      <c r="C531" s="15" t="s">
        <v>236</v>
      </c>
      <c r="D531" s="16">
        <f>IFERROR(VLOOKUP(B531,#REF!,3,FALSE),0)</f>
        <v>0</v>
      </c>
      <c r="E531" s="18">
        <f t="shared" si="25"/>
        <v>0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0</v>
      </c>
      <c r="R531" s="19">
        <v>0</v>
      </c>
      <c r="S531" s="20">
        <v>0</v>
      </c>
      <c r="T531" s="21" t="s">
        <v>35</v>
      </c>
      <c r="U531" s="19">
        <v>625</v>
      </c>
      <c r="V531" s="17">
        <v>0</v>
      </c>
      <c r="W531" s="22" t="s">
        <v>36</v>
      </c>
      <c r="X531" s="23" t="str">
        <f t="shared" si="26"/>
        <v>E</v>
      </c>
      <c r="Y531" s="17">
        <v>0</v>
      </c>
      <c r="Z531" s="17">
        <v>0</v>
      </c>
      <c r="AA531" s="17">
        <v>0</v>
      </c>
      <c r="AB531" s="17">
        <v>5000</v>
      </c>
      <c r="AC531" s="15" t="s">
        <v>37</v>
      </c>
    </row>
    <row r="532" spans="1:29">
      <c r="A532" s="13" t="str">
        <f t="shared" si="24"/>
        <v>Normal</v>
      </c>
      <c r="B532" s="14" t="s">
        <v>587</v>
      </c>
      <c r="C532" s="15" t="s">
        <v>236</v>
      </c>
      <c r="D532" s="16">
        <f>IFERROR(VLOOKUP(B532,#REF!,3,FALSE),0)</f>
        <v>0</v>
      </c>
      <c r="E532" s="18">
        <f t="shared" si="25"/>
        <v>15.6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591000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591000</v>
      </c>
      <c r="Q532" s="17">
        <v>0</v>
      </c>
      <c r="R532" s="19">
        <v>591000</v>
      </c>
      <c r="S532" s="20">
        <v>15.6</v>
      </c>
      <c r="T532" s="21">
        <v>7.8</v>
      </c>
      <c r="U532" s="19">
        <v>37875</v>
      </c>
      <c r="V532" s="17">
        <v>75334</v>
      </c>
      <c r="W532" s="22">
        <v>2</v>
      </c>
      <c r="X532" s="23">
        <f t="shared" si="26"/>
        <v>150</v>
      </c>
      <c r="Y532" s="17">
        <v>348000</v>
      </c>
      <c r="Z532" s="17">
        <v>330000</v>
      </c>
      <c r="AA532" s="17">
        <v>210000</v>
      </c>
      <c r="AB532" s="17">
        <v>159000</v>
      </c>
      <c r="AC532" s="15" t="s">
        <v>37</v>
      </c>
    </row>
    <row r="533" spans="1:29">
      <c r="A533" s="13" t="str">
        <f t="shared" si="24"/>
        <v>Normal</v>
      </c>
      <c r="B533" s="14" t="s">
        <v>588</v>
      </c>
      <c r="C533" s="15" t="s">
        <v>236</v>
      </c>
      <c r="D533" s="16">
        <f>IFERROR(VLOOKUP(B533,#REF!,3,FALSE),0)</f>
        <v>0</v>
      </c>
      <c r="E533" s="18">
        <f t="shared" si="25"/>
        <v>12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9000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9000</v>
      </c>
      <c r="Q533" s="17">
        <v>0</v>
      </c>
      <c r="R533" s="19">
        <v>9000</v>
      </c>
      <c r="S533" s="20">
        <v>12</v>
      </c>
      <c r="T533" s="21">
        <v>6.8</v>
      </c>
      <c r="U533" s="19">
        <v>750</v>
      </c>
      <c r="V533" s="17">
        <v>1333</v>
      </c>
      <c r="W533" s="22">
        <v>1.8</v>
      </c>
      <c r="X533" s="23">
        <f t="shared" si="26"/>
        <v>100</v>
      </c>
      <c r="Y533" s="17">
        <v>6000</v>
      </c>
      <c r="Z533" s="17">
        <v>6000</v>
      </c>
      <c r="AA533" s="17">
        <v>0</v>
      </c>
      <c r="AB533" s="17">
        <v>0</v>
      </c>
      <c r="AC533" s="15" t="s">
        <v>37</v>
      </c>
    </row>
    <row r="534" spans="1:29">
      <c r="A534" s="13" t="str">
        <f t="shared" si="24"/>
        <v>Normal</v>
      </c>
      <c r="B534" s="14" t="s">
        <v>589</v>
      </c>
      <c r="C534" s="15" t="s">
        <v>236</v>
      </c>
      <c r="D534" s="16">
        <f>IFERROR(VLOOKUP(B534,#REF!,3,FALSE),0)</f>
        <v>0</v>
      </c>
      <c r="E534" s="18">
        <f t="shared" si="25"/>
        <v>0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0</v>
      </c>
      <c r="Q534" s="17">
        <v>0</v>
      </c>
      <c r="R534" s="19">
        <v>0</v>
      </c>
      <c r="S534" s="20">
        <v>0</v>
      </c>
      <c r="T534" s="21" t="s">
        <v>35</v>
      </c>
      <c r="U534" s="19">
        <v>313</v>
      </c>
      <c r="V534" s="17" t="s">
        <v>35</v>
      </c>
      <c r="W534" s="22" t="s">
        <v>36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37</v>
      </c>
    </row>
    <row r="535" spans="1:29">
      <c r="A535" s="13" t="str">
        <f t="shared" si="24"/>
        <v>Normal</v>
      </c>
      <c r="B535" s="14" t="s">
        <v>590</v>
      </c>
      <c r="C535" s="15" t="s">
        <v>236</v>
      </c>
      <c r="D535" s="16">
        <f>IFERROR(VLOOKUP(B535,#REF!,3,FALSE),0)</f>
        <v>0</v>
      </c>
      <c r="E535" s="18">
        <f t="shared" si="25"/>
        <v>8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3000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3000</v>
      </c>
      <c r="Q535" s="17">
        <v>0</v>
      </c>
      <c r="R535" s="19">
        <v>3000</v>
      </c>
      <c r="S535" s="20">
        <v>8</v>
      </c>
      <c r="T535" s="21">
        <v>9.3000000000000007</v>
      </c>
      <c r="U535" s="19">
        <v>375</v>
      </c>
      <c r="V535" s="17">
        <v>323</v>
      </c>
      <c r="W535" s="22">
        <v>0.9</v>
      </c>
      <c r="X535" s="23">
        <f t="shared" si="26"/>
        <v>100</v>
      </c>
      <c r="Y535" s="17">
        <v>1605</v>
      </c>
      <c r="Z535" s="17">
        <v>700</v>
      </c>
      <c r="AA535" s="17">
        <v>2000</v>
      </c>
      <c r="AB535" s="17">
        <v>3500</v>
      </c>
      <c r="AC535" s="15" t="s">
        <v>37</v>
      </c>
    </row>
    <row r="536" spans="1:29">
      <c r="A536" s="13" t="str">
        <f t="shared" si="24"/>
        <v>ZeroZero</v>
      </c>
      <c r="B536" s="14" t="s">
        <v>591</v>
      </c>
      <c r="C536" s="15" t="s">
        <v>236</v>
      </c>
      <c r="D536" s="16">
        <f>IFERROR(VLOOKUP(B536,#REF!,3,FALSE),0)</f>
        <v>0</v>
      </c>
      <c r="E536" s="18" t="str">
        <f t="shared" si="25"/>
        <v>前八週無拉料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10000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10000</v>
      </c>
      <c r="Q536" s="17">
        <v>0</v>
      </c>
      <c r="R536" s="19">
        <v>10000</v>
      </c>
      <c r="S536" s="20" t="s">
        <v>35</v>
      </c>
      <c r="T536" s="21" t="s">
        <v>35</v>
      </c>
      <c r="U536" s="19">
        <v>0</v>
      </c>
      <c r="V536" s="17" t="s">
        <v>35</v>
      </c>
      <c r="W536" s="22" t="s">
        <v>36</v>
      </c>
      <c r="X536" s="23" t="str">
        <f t="shared" si="26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37</v>
      </c>
    </row>
    <row r="537" spans="1:29">
      <c r="A537" s="13" t="str">
        <f t="shared" si="24"/>
        <v>Normal</v>
      </c>
      <c r="B537" s="14" t="s">
        <v>592</v>
      </c>
      <c r="C537" s="15" t="s">
        <v>236</v>
      </c>
      <c r="D537" s="16">
        <f>IFERROR(VLOOKUP(B537,#REF!,3,FALSE),0)</f>
        <v>0</v>
      </c>
      <c r="E537" s="18">
        <f t="shared" si="25"/>
        <v>16.899999999999999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6773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6773</v>
      </c>
      <c r="Q537" s="17">
        <v>0</v>
      </c>
      <c r="R537" s="19">
        <v>6773</v>
      </c>
      <c r="S537" s="20">
        <v>16.899999999999999</v>
      </c>
      <c r="T537" s="21">
        <v>20.3</v>
      </c>
      <c r="U537" s="19">
        <v>400</v>
      </c>
      <c r="V537" s="17">
        <v>333</v>
      </c>
      <c r="W537" s="22">
        <v>0.8</v>
      </c>
      <c r="X537" s="23">
        <f t="shared" si="26"/>
        <v>100</v>
      </c>
      <c r="Y537" s="17">
        <v>0</v>
      </c>
      <c r="Z537" s="17">
        <v>3000</v>
      </c>
      <c r="AA537" s="17">
        <v>0</v>
      </c>
      <c r="AB537" s="17">
        <v>0</v>
      </c>
      <c r="AC537" s="15" t="s">
        <v>37</v>
      </c>
    </row>
    <row r="538" spans="1:29">
      <c r="A538" s="13" t="str">
        <f t="shared" si="24"/>
        <v>Normal</v>
      </c>
      <c r="B538" s="14" t="s">
        <v>593</v>
      </c>
      <c r="C538" s="15" t="s">
        <v>236</v>
      </c>
      <c r="D538" s="16">
        <f>IFERROR(VLOOKUP(B538,#REF!,3,FALSE),0)</f>
        <v>0</v>
      </c>
      <c r="E538" s="18">
        <f t="shared" si="25"/>
        <v>0.7</v>
      </c>
      <c r="F538" s="16" t="str">
        <f>IFERROR(VLOOKUP(B538,#REF!,6,FALSE),"")</f>
        <v/>
      </c>
      <c r="G538" s="17">
        <v>227500</v>
      </c>
      <c r="H538" s="17">
        <v>185000</v>
      </c>
      <c r="I538" s="17" t="str">
        <f>IFERROR(VLOOKUP(B538,#REF!,9,FALSE),"")</f>
        <v/>
      </c>
      <c r="J538" s="17">
        <v>15000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15000</v>
      </c>
      <c r="Q538" s="17">
        <v>0</v>
      </c>
      <c r="R538" s="19">
        <v>242500</v>
      </c>
      <c r="S538" s="20">
        <v>11.6</v>
      </c>
      <c r="T538" s="21">
        <v>8.6999999999999993</v>
      </c>
      <c r="U538" s="19">
        <v>20938</v>
      </c>
      <c r="V538" s="17">
        <v>27778</v>
      </c>
      <c r="W538" s="22">
        <v>1.3</v>
      </c>
      <c r="X538" s="23">
        <f t="shared" si="26"/>
        <v>100</v>
      </c>
      <c r="Y538" s="17">
        <v>55000</v>
      </c>
      <c r="Z538" s="17">
        <v>160000</v>
      </c>
      <c r="AA538" s="17">
        <v>180000</v>
      </c>
      <c r="AB538" s="17">
        <v>15000</v>
      </c>
      <c r="AC538" s="15" t="s">
        <v>37</v>
      </c>
    </row>
    <row r="539" spans="1:29">
      <c r="A539" s="13" t="str">
        <f t="shared" si="24"/>
        <v>Normal</v>
      </c>
      <c r="B539" s="14" t="s">
        <v>594</v>
      </c>
      <c r="C539" s="15" t="s">
        <v>236</v>
      </c>
      <c r="D539" s="16">
        <f>IFERROR(VLOOKUP(B539,#REF!,3,FALSE),0)</f>
        <v>0</v>
      </c>
      <c r="E539" s="18">
        <f t="shared" si="25"/>
        <v>6.3</v>
      </c>
      <c r="F539" s="16" t="str">
        <f>IFERROR(VLOOKUP(B539,#REF!,6,FALSE),"")</f>
        <v/>
      </c>
      <c r="G539" s="17">
        <v>60000</v>
      </c>
      <c r="H539" s="17">
        <v>45000</v>
      </c>
      <c r="I539" s="17" t="str">
        <f>IFERROR(VLOOKUP(B539,#REF!,9,FALSE),"")</f>
        <v/>
      </c>
      <c r="J539" s="17">
        <v>27500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27500</v>
      </c>
      <c r="Q539" s="17">
        <v>0</v>
      </c>
      <c r="R539" s="19">
        <v>87500</v>
      </c>
      <c r="S539" s="20">
        <v>20</v>
      </c>
      <c r="T539" s="21">
        <v>18.5</v>
      </c>
      <c r="U539" s="19">
        <v>4375</v>
      </c>
      <c r="V539" s="17">
        <v>4722</v>
      </c>
      <c r="W539" s="22">
        <v>1.1000000000000001</v>
      </c>
      <c r="X539" s="23">
        <f t="shared" si="26"/>
        <v>100</v>
      </c>
      <c r="Y539" s="17">
        <v>12500</v>
      </c>
      <c r="Z539" s="17">
        <v>27500</v>
      </c>
      <c r="AA539" s="17">
        <v>5000</v>
      </c>
      <c r="AB539" s="17">
        <v>5000</v>
      </c>
      <c r="AC539" s="15" t="s">
        <v>37</v>
      </c>
    </row>
    <row r="540" spans="1:29">
      <c r="A540" s="13" t="str">
        <f t="shared" si="24"/>
        <v>ZeroZero</v>
      </c>
      <c r="B540" s="14" t="s">
        <v>595</v>
      </c>
      <c r="C540" s="15" t="s">
        <v>236</v>
      </c>
      <c r="D540" s="16">
        <f>IFERROR(VLOOKUP(B540,#REF!,3,FALSE),0)</f>
        <v>0</v>
      </c>
      <c r="E540" s="18" t="str">
        <f t="shared" si="25"/>
        <v>前八週無拉料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3000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3000</v>
      </c>
      <c r="Q540" s="17">
        <v>0</v>
      </c>
      <c r="R540" s="19">
        <v>3000</v>
      </c>
      <c r="S540" s="20" t="s">
        <v>35</v>
      </c>
      <c r="T540" s="21" t="s">
        <v>35</v>
      </c>
      <c r="U540" s="19">
        <v>0</v>
      </c>
      <c r="V540" s="17" t="s">
        <v>35</v>
      </c>
      <c r="W540" s="22" t="s">
        <v>36</v>
      </c>
      <c r="X540" s="23" t="str">
        <f t="shared" si="26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37</v>
      </c>
    </row>
    <row r="541" spans="1:29">
      <c r="A541" s="13" t="str">
        <f t="shared" si="24"/>
        <v>Normal</v>
      </c>
      <c r="B541" s="14" t="s">
        <v>596</v>
      </c>
      <c r="C541" s="15" t="s">
        <v>236</v>
      </c>
      <c r="D541" s="16">
        <f>IFERROR(VLOOKUP(B541,#REF!,3,FALSE),0)</f>
        <v>0</v>
      </c>
      <c r="E541" s="18">
        <f t="shared" si="25"/>
        <v>3.7</v>
      </c>
      <c r="F541" s="16" t="str">
        <f>IFERROR(VLOOKUP(B541,#REF!,6,FALSE),"")</f>
        <v/>
      </c>
      <c r="G541" s="17">
        <v>60000</v>
      </c>
      <c r="H541" s="17">
        <v>48000</v>
      </c>
      <c r="I541" s="17" t="str">
        <f>IFERROR(VLOOKUP(B541,#REF!,9,FALSE),"")</f>
        <v/>
      </c>
      <c r="J541" s="17">
        <v>33000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33000</v>
      </c>
      <c r="Q541" s="17">
        <v>0</v>
      </c>
      <c r="R541" s="19">
        <v>93000</v>
      </c>
      <c r="S541" s="20">
        <v>10.3</v>
      </c>
      <c r="T541" s="21">
        <v>7</v>
      </c>
      <c r="U541" s="19">
        <v>9000</v>
      </c>
      <c r="V541" s="17">
        <v>13333</v>
      </c>
      <c r="W541" s="22">
        <v>1.5</v>
      </c>
      <c r="X541" s="23">
        <f t="shared" si="26"/>
        <v>100</v>
      </c>
      <c r="Y541" s="17">
        <v>30000</v>
      </c>
      <c r="Z541" s="17">
        <v>72000</v>
      </c>
      <c r="AA541" s="17">
        <v>84000</v>
      </c>
      <c r="AB541" s="17">
        <v>12000</v>
      </c>
      <c r="AC541" s="15" t="s">
        <v>37</v>
      </c>
    </row>
    <row r="542" spans="1:29">
      <c r="A542" s="13" t="str">
        <f t="shared" si="24"/>
        <v>ZeroZero</v>
      </c>
      <c r="B542" s="14" t="s">
        <v>597</v>
      </c>
      <c r="C542" s="15" t="s">
        <v>236</v>
      </c>
      <c r="D542" s="16">
        <f>IFERROR(VLOOKUP(B542,#REF!,3,FALSE),0)</f>
        <v>0</v>
      </c>
      <c r="E542" s="18" t="str">
        <f t="shared" si="25"/>
        <v>前八週無拉料</v>
      </c>
      <c r="F542" s="16" t="str">
        <f>IFERROR(VLOOKUP(B542,#REF!,6,FALSE),"")</f>
        <v/>
      </c>
      <c r="G542" s="17">
        <v>6000</v>
      </c>
      <c r="H542" s="17">
        <v>6000</v>
      </c>
      <c r="I542" s="17" t="str">
        <f>IFERROR(VLOOKUP(B542,#REF!,9,FALSE),"")</f>
        <v/>
      </c>
      <c r="J542" s="17">
        <v>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0</v>
      </c>
      <c r="Q542" s="17">
        <v>0</v>
      </c>
      <c r="R542" s="19">
        <v>6000</v>
      </c>
      <c r="S542" s="20" t="s">
        <v>35</v>
      </c>
      <c r="T542" s="21" t="s">
        <v>35</v>
      </c>
      <c r="U542" s="19">
        <v>0</v>
      </c>
      <c r="V542" s="17" t="s">
        <v>35</v>
      </c>
      <c r="W542" s="22" t="s">
        <v>36</v>
      </c>
      <c r="X542" s="23" t="str">
        <f t="shared" si="26"/>
        <v>E</v>
      </c>
      <c r="Y542" s="17">
        <v>0</v>
      </c>
      <c r="Z542" s="17">
        <v>0</v>
      </c>
      <c r="AA542" s="17">
        <v>0</v>
      </c>
      <c r="AB542" s="17">
        <v>0</v>
      </c>
      <c r="AC542" s="15" t="s">
        <v>37</v>
      </c>
    </row>
    <row r="543" spans="1:29">
      <c r="A543" s="13" t="str">
        <f t="shared" si="24"/>
        <v>FCST</v>
      </c>
      <c r="B543" s="14" t="s">
        <v>598</v>
      </c>
      <c r="C543" s="15" t="s">
        <v>236</v>
      </c>
      <c r="D543" s="16">
        <f>IFERROR(VLOOKUP(B543,#REF!,3,FALSE),0)</f>
        <v>0</v>
      </c>
      <c r="E543" s="18" t="str">
        <f t="shared" si="25"/>
        <v>前八週無拉料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0</v>
      </c>
      <c r="R543" s="19">
        <v>0</v>
      </c>
      <c r="S543" s="20" t="s">
        <v>35</v>
      </c>
      <c r="T543" s="21">
        <v>0</v>
      </c>
      <c r="U543" s="19">
        <v>0</v>
      </c>
      <c r="V543" s="17">
        <v>256</v>
      </c>
      <c r="W543" s="22" t="s">
        <v>43</v>
      </c>
      <c r="X543" s="23" t="str">
        <f t="shared" si="26"/>
        <v>F</v>
      </c>
      <c r="Y543" s="17">
        <v>1605</v>
      </c>
      <c r="Z543" s="17">
        <v>700</v>
      </c>
      <c r="AA543" s="17">
        <v>1400</v>
      </c>
      <c r="AB543" s="17">
        <v>300</v>
      </c>
      <c r="AC543" s="15" t="s">
        <v>37</v>
      </c>
    </row>
    <row r="544" spans="1:29">
      <c r="A544" s="13" t="str">
        <f t="shared" si="24"/>
        <v>OverStock</v>
      </c>
      <c r="B544" s="14" t="s">
        <v>599</v>
      </c>
      <c r="C544" s="15" t="s">
        <v>236</v>
      </c>
      <c r="D544" s="16">
        <f>IFERROR(VLOOKUP(B544,#REF!,3,FALSE),0)</f>
        <v>0</v>
      </c>
      <c r="E544" s="18">
        <f t="shared" si="25"/>
        <v>47.9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15000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15000</v>
      </c>
      <c r="Q544" s="17">
        <v>0</v>
      </c>
      <c r="R544" s="19">
        <v>15000</v>
      </c>
      <c r="S544" s="20">
        <v>47.9</v>
      </c>
      <c r="T544" s="21" t="s">
        <v>35</v>
      </c>
      <c r="U544" s="19">
        <v>313</v>
      </c>
      <c r="V544" s="17" t="s">
        <v>35</v>
      </c>
      <c r="W544" s="22" t="s">
        <v>36</v>
      </c>
      <c r="X544" s="23" t="str">
        <f t="shared" si="26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37</v>
      </c>
    </row>
    <row r="545" spans="1:29">
      <c r="A545" s="13" t="str">
        <f t="shared" si="24"/>
        <v>ZeroZero</v>
      </c>
      <c r="B545" s="14" t="s">
        <v>600</v>
      </c>
      <c r="C545" s="15" t="s">
        <v>236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3000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3000</v>
      </c>
      <c r="Q545" s="17">
        <v>0</v>
      </c>
      <c r="R545" s="19">
        <v>3000</v>
      </c>
      <c r="S545" s="20" t="s">
        <v>35</v>
      </c>
      <c r="T545" s="21" t="s">
        <v>35</v>
      </c>
      <c r="U545" s="19">
        <v>0</v>
      </c>
      <c r="V545" s="17" t="s">
        <v>35</v>
      </c>
      <c r="W545" s="22" t="s">
        <v>36</v>
      </c>
      <c r="X545" s="23" t="str">
        <f t="shared" si="26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37</v>
      </c>
    </row>
    <row r="546" spans="1:29">
      <c r="A546" s="13" t="str">
        <f t="shared" si="24"/>
        <v>Normal</v>
      </c>
      <c r="B546" s="14" t="s">
        <v>601</v>
      </c>
      <c r="C546" s="15" t="s">
        <v>236</v>
      </c>
      <c r="D546" s="16">
        <f>IFERROR(VLOOKUP(B546,#REF!,3,FALSE),0)</f>
        <v>0</v>
      </c>
      <c r="E546" s="18">
        <f t="shared" si="25"/>
        <v>0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0</v>
      </c>
      <c r="Q546" s="17">
        <v>0</v>
      </c>
      <c r="R546" s="19">
        <v>0</v>
      </c>
      <c r="S546" s="20">
        <v>0</v>
      </c>
      <c r="T546" s="21" t="s">
        <v>35</v>
      </c>
      <c r="U546" s="19">
        <v>375</v>
      </c>
      <c r="V546" s="17" t="s">
        <v>35</v>
      </c>
      <c r="W546" s="22" t="s">
        <v>36</v>
      </c>
      <c r="X546" s="23" t="str">
        <f t="shared" si="26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37</v>
      </c>
    </row>
    <row r="547" spans="1:29">
      <c r="A547" s="13" t="str">
        <f t="shared" si="24"/>
        <v>Normal</v>
      </c>
      <c r="B547" s="14" t="s">
        <v>602</v>
      </c>
      <c r="C547" s="15" t="s">
        <v>236</v>
      </c>
      <c r="D547" s="16">
        <f>IFERROR(VLOOKUP(B547,#REF!,3,FALSE),0)</f>
        <v>0</v>
      </c>
      <c r="E547" s="18">
        <f t="shared" si="25"/>
        <v>8</v>
      </c>
      <c r="F547" s="16" t="str">
        <f>IFERROR(VLOOKUP(B547,#REF!,6,FALSE),"")</f>
        <v/>
      </c>
      <c r="G547" s="17">
        <v>0</v>
      </c>
      <c r="H547" s="17">
        <v>0</v>
      </c>
      <c r="I547" s="17" t="str">
        <f>IFERROR(VLOOKUP(B547,#REF!,9,FALSE),"")</f>
        <v/>
      </c>
      <c r="J547" s="17">
        <v>3000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3000</v>
      </c>
      <c r="Q547" s="17">
        <v>0</v>
      </c>
      <c r="R547" s="19">
        <v>3000</v>
      </c>
      <c r="S547" s="20">
        <v>8</v>
      </c>
      <c r="T547" s="21">
        <v>4.9000000000000004</v>
      </c>
      <c r="U547" s="19">
        <v>375</v>
      </c>
      <c r="V547" s="17">
        <v>612</v>
      </c>
      <c r="W547" s="22">
        <v>1.6</v>
      </c>
      <c r="X547" s="23">
        <f t="shared" si="26"/>
        <v>100</v>
      </c>
      <c r="Y547" s="17">
        <v>3610</v>
      </c>
      <c r="Z547" s="17">
        <v>1400</v>
      </c>
      <c r="AA547" s="17">
        <v>3400</v>
      </c>
      <c r="AB547" s="17">
        <v>600</v>
      </c>
      <c r="AC547" s="15" t="s">
        <v>37</v>
      </c>
    </row>
    <row r="548" spans="1:29">
      <c r="A548" s="13" t="str">
        <f t="shared" si="24"/>
        <v>OverStock</v>
      </c>
      <c r="B548" s="14" t="s">
        <v>603</v>
      </c>
      <c r="C548" s="15" t="s">
        <v>236</v>
      </c>
      <c r="D548" s="16">
        <f>IFERROR(VLOOKUP(B548,#REF!,3,FALSE),0)</f>
        <v>0</v>
      </c>
      <c r="E548" s="18">
        <f t="shared" si="25"/>
        <v>16.3</v>
      </c>
      <c r="F548" s="16" t="str">
        <f>IFERROR(VLOOKUP(B548,#REF!,6,FALSE),"")</f>
        <v/>
      </c>
      <c r="G548" s="17">
        <v>123000</v>
      </c>
      <c r="H548" s="17">
        <v>63000</v>
      </c>
      <c r="I548" s="17" t="str">
        <f>IFERROR(VLOOKUP(B548,#REF!,9,FALSE),"")</f>
        <v/>
      </c>
      <c r="J548" s="17">
        <v>159000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159000</v>
      </c>
      <c r="Q548" s="17">
        <v>0</v>
      </c>
      <c r="R548" s="19">
        <v>282000</v>
      </c>
      <c r="S548" s="20">
        <v>28.9</v>
      </c>
      <c r="T548" s="21">
        <v>14.6</v>
      </c>
      <c r="U548" s="19">
        <v>9750</v>
      </c>
      <c r="V548" s="17">
        <v>19333</v>
      </c>
      <c r="W548" s="22">
        <v>2</v>
      </c>
      <c r="X548" s="23">
        <f t="shared" si="26"/>
        <v>150</v>
      </c>
      <c r="Y548" s="17">
        <v>72000</v>
      </c>
      <c r="Z548" s="17">
        <v>81000</v>
      </c>
      <c r="AA548" s="17">
        <v>51000</v>
      </c>
      <c r="AB548" s="17">
        <v>0</v>
      </c>
      <c r="AC548" s="15" t="s">
        <v>37</v>
      </c>
    </row>
    <row r="549" spans="1:29">
      <c r="A549" s="13" t="str">
        <f t="shared" si="24"/>
        <v>Normal</v>
      </c>
      <c r="B549" s="14" t="s">
        <v>604</v>
      </c>
      <c r="C549" s="15" t="s">
        <v>236</v>
      </c>
      <c r="D549" s="16">
        <f>IFERROR(VLOOKUP(B549,#REF!,3,FALSE),0)</f>
        <v>0</v>
      </c>
      <c r="E549" s="18">
        <f t="shared" si="25"/>
        <v>11.3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552000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552000</v>
      </c>
      <c r="Q549" s="17">
        <v>0</v>
      </c>
      <c r="R549" s="19">
        <v>552000</v>
      </c>
      <c r="S549" s="20">
        <v>11.3</v>
      </c>
      <c r="T549" s="21">
        <v>9.6</v>
      </c>
      <c r="U549" s="19">
        <v>48750</v>
      </c>
      <c r="V549" s="17">
        <v>57334</v>
      </c>
      <c r="W549" s="22">
        <v>1.2</v>
      </c>
      <c r="X549" s="23">
        <f t="shared" si="26"/>
        <v>100</v>
      </c>
      <c r="Y549" s="17">
        <v>186000</v>
      </c>
      <c r="Z549" s="17">
        <v>330000</v>
      </c>
      <c r="AA549" s="17">
        <v>204000</v>
      </c>
      <c r="AB549" s="17">
        <v>165000</v>
      </c>
      <c r="AC549" s="15" t="s">
        <v>37</v>
      </c>
    </row>
    <row r="550" spans="1:29">
      <c r="A550" s="13" t="str">
        <f t="shared" si="24"/>
        <v>ZeroZero</v>
      </c>
      <c r="B550" s="14" t="s">
        <v>605</v>
      </c>
      <c r="C550" s="15" t="s">
        <v>236</v>
      </c>
      <c r="D550" s="16">
        <f>IFERROR(VLOOKUP(B550,#REF!,3,FALSE),0)</f>
        <v>0</v>
      </c>
      <c r="E550" s="18" t="str">
        <f t="shared" si="25"/>
        <v>前八週無拉料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6000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6000</v>
      </c>
      <c r="Q550" s="17">
        <v>0</v>
      </c>
      <c r="R550" s="19">
        <v>6000</v>
      </c>
      <c r="S550" s="20" t="s">
        <v>35</v>
      </c>
      <c r="T550" s="21" t="s">
        <v>35</v>
      </c>
      <c r="U550" s="19">
        <v>0</v>
      </c>
      <c r="V550" s="17" t="s">
        <v>35</v>
      </c>
      <c r="W550" s="22" t="s">
        <v>36</v>
      </c>
      <c r="X550" s="23" t="str">
        <f t="shared" si="26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37</v>
      </c>
    </row>
    <row r="551" spans="1:29">
      <c r="A551" s="13" t="str">
        <f t="shared" si="24"/>
        <v>Normal</v>
      </c>
      <c r="B551" s="14" t="s">
        <v>606</v>
      </c>
      <c r="C551" s="15" t="s">
        <v>236</v>
      </c>
      <c r="D551" s="16">
        <f>IFERROR(VLOOKUP(B551,#REF!,3,FALSE),0)</f>
        <v>0</v>
      </c>
      <c r="E551" s="18">
        <f t="shared" si="25"/>
        <v>0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0</v>
      </c>
      <c r="S551" s="20">
        <v>0</v>
      </c>
      <c r="T551" s="21" t="s">
        <v>35</v>
      </c>
      <c r="U551" s="19">
        <v>6750</v>
      </c>
      <c r="V551" s="17" t="s">
        <v>35</v>
      </c>
      <c r="W551" s="22" t="s">
        <v>36</v>
      </c>
      <c r="X551" s="23" t="str">
        <f t="shared" si="26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37</v>
      </c>
    </row>
    <row r="552" spans="1:29">
      <c r="A552" s="13" t="str">
        <f t="shared" si="24"/>
        <v>FCST</v>
      </c>
      <c r="B552" s="14" t="s">
        <v>607</v>
      </c>
      <c r="C552" s="15" t="s">
        <v>236</v>
      </c>
      <c r="D552" s="16">
        <f>IFERROR(VLOOKUP(B552,#REF!,3,FALSE),0)</f>
        <v>0</v>
      </c>
      <c r="E552" s="18" t="str">
        <f t="shared" si="25"/>
        <v>前八週無拉料</v>
      </c>
      <c r="F552" s="16" t="str">
        <f>IFERROR(VLOOKUP(B552,#REF!,6,FALSE),"")</f>
        <v/>
      </c>
      <c r="G552" s="17">
        <v>96000</v>
      </c>
      <c r="H552" s="17">
        <v>78000</v>
      </c>
      <c r="I552" s="17" t="str">
        <f>IFERROR(VLOOKUP(B552,#REF!,9,FALSE),"")</f>
        <v/>
      </c>
      <c r="J552" s="17">
        <v>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0</v>
      </c>
      <c r="Q552" s="17">
        <v>0</v>
      </c>
      <c r="R552" s="19">
        <v>96000</v>
      </c>
      <c r="S552" s="20" t="s">
        <v>35</v>
      </c>
      <c r="T552" s="21">
        <v>24</v>
      </c>
      <c r="U552" s="19">
        <v>0</v>
      </c>
      <c r="V552" s="17">
        <v>4000</v>
      </c>
      <c r="W552" s="22" t="s">
        <v>43</v>
      </c>
      <c r="X552" s="23" t="str">
        <f t="shared" si="26"/>
        <v>F</v>
      </c>
      <c r="Y552" s="17">
        <v>21000</v>
      </c>
      <c r="Z552" s="17">
        <v>12000</v>
      </c>
      <c r="AA552" s="17">
        <v>21000</v>
      </c>
      <c r="AB552" s="17">
        <v>9000</v>
      </c>
      <c r="AC552" s="15" t="s">
        <v>37</v>
      </c>
    </row>
    <row r="553" spans="1:29">
      <c r="A553" s="13" t="str">
        <f t="shared" si="24"/>
        <v>FCST</v>
      </c>
      <c r="B553" s="14" t="s">
        <v>608</v>
      </c>
      <c r="C553" s="15" t="s">
        <v>236</v>
      </c>
      <c r="D553" s="16">
        <f>IFERROR(VLOOKUP(B553,#REF!,3,FALSE),0)</f>
        <v>0</v>
      </c>
      <c r="E553" s="18" t="str">
        <f t="shared" si="25"/>
        <v>前八週無拉料</v>
      </c>
      <c r="F553" s="16" t="str">
        <f>IFERROR(VLOOKUP(B553,#REF!,6,FALSE),"")</f>
        <v/>
      </c>
      <c r="G553" s="17">
        <v>5000</v>
      </c>
      <c r="H553" s="17">
        <v>5000</v>
      </c>
      <c r="I553" s="17" t="str">
        <f>IFERROR(VLOOKUP(B553,#REF!,9,FALSE),"")</f>
        <v/>
      </c>
      <c r="J553" s="17">
        <v>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0</v>
      </c>
      <c r="Q553" s="17">
        <v>0</v>
      </c>
      <c r="R553" s="19">
        <v>5000</v>
      </c>
      <c r="S553" s="20" t="s">
        <v>35</v>
      </c>
      <c r="T553" s="21">
        <v>9</v>
      </c>
      <c r="U553" s="19">
        <v>0</v>
      </c>
      <c r="V553" s="17">
        <v>556</v>
      </c>
      <c r="W553" s="22" t="s">
        <v>43</v>
      </c>
      <c r="X553" s="23" t="str">
        <f t="shared" si="26"/>
        <v>F</v>
      </c>
      <c r="Y553" s="17">
        <v>5000</v>
      </c>
      <c r="Z553" s="17">
        <v>0</v>
      </c>
      <c r="AA553" s="17">
        <v>0</v>
      </c>
      <c r="AB553" s="17">
        <v>0</v>
      </c>
      <c r="AC553" s="15" t="s">
        <v>37</v>
      </c>
    </row>
    <row r="554" spans="1:29">
      <c r="A554" s="13" t="str">
        <f t="shared" si="24"/>
        <v>FCST</v>
      </c>
      <c r="B554" s="14" t="s">
        <v>609</v>
      </c>
      <c r="C554" s="15" t="s">
        <v>236</v>
      </c>
      <c r="D554" s="16">
        <f>IFERROR(VLOOKUP(B554,#REF!,3,FALSE),0)</f>
        <v>0</v>
      </c>
      <c r="E554" s="18" t="str">
        <f t="shared" si="25"/>
        <v>前八週無拉料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0</v>
      </c>
      <c r="R554" s="19">
        <v>0</v>
      </c>
      <c r="S554" s="20" t="s">
        <v>35</v>
      </c>
      <c r="T554" s="21">
        <v>0</v>
      </c>
      <c r="U554" s="19">
        <v>0</v>
      </c>
      <c r="V554" s="17">
        <v>2667</v>
      </c>
      <c r="W554" s="22" t="s">
        <v>43</v>
      </c>
      <c r="X554" s="23" t="str">
        <f t="shared" si="26"/>
        <v>F</v>
      </c>
      <c r="Y554" s="17">
        <v>24000</v>
      </c>
      <c r="Z554" s="17">
        <v>0</v>
      </c>
      <c r="AA554" s="17">
        <v>0</v>
      </c>
      <c r="AB554" s="17">
        <v>0</v>
      </c>
      <c r="AC554" s="15" t="s">
        <v>37</v>
      </c>
    </row>
    <row r="555" spans="1:29">
      <c r="A555" s="13" t="str">
        <f t="shared" si="24"/>
        <v>ZeroZero</v>
      </c>
      <c r="B555" s="14" t="s">
        <v>610</v>
      </c>
      <c r="C555" s="15" t="s">
        <v>236</v>
      </c>
      <c r="D555" s="16">
        <f>IFERROR(VLOOKUP(B555,#REF!,3,FALSE),0)</f>
        <v>0</v>
      </c>
      <c r="E555" s="18" t="str">
        <f t="shared" si="25"/>
        <v>前八週無拉料</v>
      </c>
      <c r="F555" s="16" t="str">
        <f>IFERROR(VLOOKUP(B555,#REF!,6,FALSE),"")</f>
        <v/>
      </c>
      <c r="G555" s="17">
        <v>3000</v>
      </c>
      <c r="H555" s="17">
        <v>3000</v>
      </c>
      <c r="I555" s="17" t="str">
        <f>IFERROR(VLOOKUP(B555,#REF!,9,FALSE),"")</f>
        <v/>
      </c>
      <c r="J555" s="17">
        <v>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0</v>
      </c>
      <c r="Q555" s="17">
        <v>0</v>
      </c>
      <c r="R555" s="19">
        <v>3000</v>
      </c>
      <c r="S555" s="20" t="s">
        <v>35</v>
      </c>
      <c r="T555" s="21" t="s">
        <v>35</v>
      </c>
      <c r="U555" s="19">
        <v>0</v>
      </c>
      <c r="V555" s="17" t="s">
        <v>35</v>
      </c>
      <c r="W555" s="22" t="s">
        <v>36</v>
      </c>
      <c r="X555" s="23" t="str">
        <f t="shared" si="26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37</v>
      </c>
    </row>
    <row r="556" spans="1:29">
      <c r="A556" s="13" t="str">
        <f t="shared" si="24"/>
        <v>FCST</v>
      </c>
      <c r="B556" s="14" t="s">
        <v>611</v>
      </c>
      <c r="C556" s="15" t="s">
        <v>236</v>
      </c>
      <c r="D556" s="16">
        <f>IFERROR(VLOOKUP(B556,#REF!,3,FALSE),0)</f>
        <v>0</v>
      </c>
      <c r="E556" s="18" t="str">
        <f t="shared" si="25"/>
        <v>前八週無拉料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0</v>
      </c>
      <c r="R556" s="19">
        <v>0</v>
      </c>
      <c r="S556" s="20" t="s">
        <v>35</v>
      </c>
      <c r="T556" s="21">
        <v>0</v>
      </c>
      <c r="U556" s="19">
        <v>0</v>
      </c>
      <c r="V556" s="17">
        <v>1674</v>
      </c>
      <c r="W556" s="22" t="s">
        <v>43</v>
      </c>
      <c r="X556" s="23" t="str">
        <f t="shared" si="26"/>
        <v>F</v>
      </c>
      <c r="Y556" s="17">
        <v>15066</v>
      </c>
      <c r="Z556" s="17">
        <v>0</v>
      </c>
      <c r="AA556" s="17">
        <v>0</v>
      </c>
      <c r="AB556" s="17">
        <v>0</v>
      </c>
      <c r="AC556" s="15" t="s">
        <v>37</v>
      </c>
    </row>
    <row r="557" spans="1:29">
      <c r="A557" s="13" t="str">
        <f t="shared" si="24"/>
        <v>Normal</v>
      </c>
      <c r="B557" s="14" t="s">
        <v>612</v>
      </c>
      <c r="C557" s="15" t="s">
        <v>236</v>
      </c>
      <c r="D557" s="16">
        <f>IFERROR(VLOOKUP(B557,#REF!,3,FALSE),0)</f>
        <v>0</v>
      </c>
      <c r="E557" s="18">
        <f t="shared" si="25"/>
        <v>0</v>
      </c>
      <c r="F557" s="16" t="str">
        <f>IFERROR(VLOOKUP(B557,#REF!,6,FALSE),"")</f>
        <v/>
      </c>
      <c r="G557" s="17">
        <v>0</v>
      </c>
      <c r="H557" s="17">
        <v>0</v>
      </c>
      <c r="I557" s="17" t="str">
        <f>IFERROR(VLOOKUP(B557,#REF!,9,FALSE),"")</f>
        <v/>
      </c>
      <c r="J557" s="17">
        <v>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0</v>
      </c>
      <c r="Q557" s="17">
        <v>0</v>
      </c>
      <c r="R557" s="19">
        <v>0</v>
      </c>
      <c r="S557" s="20">
        <v>0</v>
      </c>
      <c r="T557" s="21" t="s">
        <v>35</v>
      </c>
      <c r="U557" s="19">
        <v>375</v>
      </c>
      <c r="V557" s="17" t="s">
        <v>35</v>
      </c>
      <c r="W557" s="22" t="s">
        <v>36</v>
      </c>
      <c r="X557" s="23" t="str">
        <f t="shared" si="26"/>
        <v>E</v>
      </c>
      <c r="Y557" s="17">
        <v>0</v>
      </c>
      <c r="Z557" s="17">
        <v>0</v>
      </c>
      <c r="AA557" s="17">
        <v>0</v>
      </c>
      <c r="AB557" s="17">
        <v>0</v>
      </c>
      <c r="AC557" s="15" t="s">
        <v>37</v>
      </c>
    </row>
    <row r="558" spans="1:29">
      <c r="A558" s="13" t="str">
        <f t="shared" si="24"/>
        <v>OverStock</v>
      </c>
      <c r="B558" s="14" t="s">
        <v>613</v>
      </c>
      <c r="C558" s="15" t="s">
        <v>236</v>
      </c>
      <c r="D558" s="16">
        <f>IFERROR(VLOOKUP(B558,#REF!,3,FALSE),0)</f>
        <v>0</v>
      </c>
      <c r="E558" s="18">
        <f t="shared" si="25"/>
        <v>0</v>
      </c>
      <c r="F558" s="16" t="str">
        <f>IFERROR(VLOOKUP(B558,#REF!,6,FALSE),"")</f>
        <v/>
      </c>
      <c r="G558" s="17">
        <v>4500</v>
      </c>
      <c r="H558" s="17">
        <v>4500</v>
      </c>
      <c r="I558" s="17" t="str">
        <f>IFERROR(VLOOKUP(B558,#REF!,9,FALSE),"")</f>
        <v/>
      </c>
      <c r="J558" s="17">
        <v>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0</v>
      </c>
      <c r="R558" s="19">
        <v>4500</v>
      </c>
      <c r="S558" s="20">
        <v>36</v>
      </c>
      <c r="T558" s="21">
        <v>80.400000000000006</v>
      </c>
      <c r="U558" s="19">
        <v>125</v>
      </c>
      <c r="V558" s="17">
        <v>56</v>
      </c>
      <c r="W558" s="22">
        <v>0.4</v>
      </c>
      <c r="X558" s="23">
        <f t="shared" si="26"/>
        <v>50</v>
      </c>
      <c r="Y558" s="17">
        <v>0</v>
      </c>
      <c r="Z558" s="17">
        <v>500</v>
      </c>
      <c r="AA558" s="17">
        <v>0</v>
      </c>
      <c r="AB558" s="17">
        <v>0</v>
      </c>
      <c r="AC558" s="15" t="s">
        <v>37</v>
      </c>
    </row>
    <row r="559" spans="1:29">
      <c r="A559" s="13" t="str">
        <f t="shared" si="24"/>
        <v>FCST</v>
      </c>
      <c r="B559" s="14" t="s">
        <v>614</v>
      </c>
      <c r="C559" s="15" t="s">
        <v>236</v>
      </c>
      <c r="D559" s="16">
        <f>IFERROR(VLOOKUP(B559,#REF!,3,FALSE),0)</f>
        <v>0</v>
      </c>
      <c r="E559" s="18" t="str">
        <f t="shared" si="25"/>
        <v>前八週無拉料</v>
      </c>
      <c r="F559" s="16" t="str">
        <f>IFERROR(VLOOKUP(B559,#REF!,6,FALSE),"")</f>
        <v/>
      </c>
      <c r="G559" s="17">
        <v>24000</v>
      </c>
      <c r="H559" s="17">
        <v>24000</v>
      </c>
      <c r="I559" s="17" t="str">
        <f>IFERROR(VLOOKUP(B559,#REF!,9,FALSE),"")</f>
        <v/>
      </c>
      <c r="J559" s="17">
        <v>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0</v>
      </c>
      <c r="Q559" s="17">
        <v>0</v>
      </c>
      <c r="R559" s="19">
        <v>24000</v>
      </c>
      <c r="S559" s="20" t="s">
        <v>35</v>
      </c>
      <c r="T559" s="21">
        <v>24</v>
      </c>
      <c r="U559" s="19">
        <v>0</v>
      </c>
      <c r="V559" s="17">
        <v>1000</v>
      </c>
      <c r="W559" s="22" t="s">
        <v>43</v>
      </c>
      <c r="X559" s="23" t="str">
        <f t="shared" si="26"/>
        <v>F</v>
      </c>
      <c r="Y559" s="17">
        <v>18000</v>
      </c>
      <c r="Z559" s="17">
        <v>0</v>
      </c>
      <c r="AA559" s="17">
        <v>3000</v>
      </c>
      <c r="AB559" s="17">
        <v>0</v>
      </c>
      <c r="AC559" s="15" t="s">
        <v>37</v>
      </c>
    </row>
    <row r="560" spans="1:29">
      <c r="A560" s="13" t="str">
        <f t="shared" si="24"/>
        <v>Normal</v>
      </c>
      <c r="B560" s="14" t="s">
        <v>615</v>
      </c>
      <c r="C560" s="15" t="s">
        <v>236</v>
      </c>
      <c r="D560" s="16">
        <f>IFERROR(VLOOKUP(B560,#REF!,3,FALSE),0)</f>
        <v>0</v>
      </c>
      <c r="E560" s="18">
        <f t="shared" si="25"/>
        <v>2.5</v>
      </c>
      <c r="F560" s="16" t="str">
        <f>IFERROR(VLOOKUP(B560,#REF!,6,FALSE),"")</f>
        <v/>
      </c>
      <c r="G560" s="17">
        <v>900000</v>
      </c>
      <c r="H560" s="17">
        <v>570000</v>
      </c>
      <c r="I560" s="17" t="str">
        <f>IFERROR(VLOOKUP(B560,#REF!,9,FALSE),"")</f>
        <v/>
      </c>
      <c r="J560" s="17">
        <v>270000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270000</v>
      </c>
      <c r="Q560" s="17">
        <v>0</v>
      </c>
      <c r="R560" s="19">
        <v>1170000</v>
      </c>
      <c r="S560" s="20">
        <v>11</v>
      </c>
      <c r="T560" s="21">
        <v>5.2</v>
      </c>
      <c r="U560" s="19">
        <v>106500</v>
      </c>
      <c r="V560" s="17">
        <v>226612</v>
      </c>
      <c r="W560" s="22">
        <v>2.1</v>
      </c>
      <c r="X560" s="23">
        <f t="shared" si="26"/>
        <v>150</v>
      </c>
      <c r="Y560" s="17">
        <v>1099506</v>
      </c>
      <c r="Z560" s="17">
        <v>752000</v>
      </c>
      <c r="AA560" s="17">
        <v>615666</v>
      </c>
      <c r="AB560" s="17">
        <v>471334</v>
      </c>
      <c r="AC560" s="15" t="s">
        <v>37</v>
      </c>
    </row>
    <row r="561" spans="1:29">
      <c r="A561" s="13" t="str">
        <f t="shared" si="24"/>
        <v>FCST</v>
      </c>
      <c r="B561" s="14" t="s">
        <v>616</v>
      </c>
      <c r="C561" s="15" t="s">
        <v>236</v>
      </c>
      <c r="D561" s="16">
        <f>IFERROR(VLOOKUP(B561,#REF!,3,FALSE),0)</f>
        <v>0</v>
      </c>
      <c r="E561" s="18" t="str">
        <f t="shared" si="25"/>
        <v>前八週無拉料</v>
      </c>
      <c r="F561" s="16" t="str">
        <f>IFERROR(VLOOKUP(B561,#REF!,6,FALSE),"")</f>
        <v/>
      </c>
      <c r="G561" s="17">
        <v>12000</v>
      </c>
      <c r="H561" s="17">
        <v>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12000</v>
      </c>
      <c r="S561" s="20" t="s">
        <v>35</v>
      </c>
      <c r="T561" s="21">
        <v>4.5</v>
      </c>
      <c r="U561" s="19">
        <v>0</v>
      </c>
      <c r="V561" s="17">
        <v>2667</v>
      </c>
      <c r="W561" s="22" t="s">
        <v>43</v>
      </c>
      <c r="X561" s="23" t="str">
        <f t="shared" si="26"/>
        <v>F</v>
      </c>
      <c r="Y561" s="17">
        <v>24000</v>
      </c>
      <c r="Z561" s="17">
        <v>0</v>
      </c>
      <c r="AA561" s="17">
        <v>12000</v>
      </c>
      <c r="AB561" s="17">
        <v>0</v>
      </c>
      <c r="AC561" s="15" t="s">
        <v>37</v>
      </c>
    </row>
    <row r="562" spans="1:29">
      <c r="A562" s="13" t="str">
        <f t="shared" si="24"/>
        <v>Normal</v>
      </c>
      <c r="B562" s="14" t="s">
        <v>617</v>
      </c>
      <c r="C562" s="15" t="s">
        <v>236</v>
      </c>
      <c r="D562" s="16">
        <f>IFERROR(VLOOKUP(B562,#REF!,3,FALSE),0)</f>
        <v>0</v>
      </c>
      <c r="E562" s="18">
        <f t="shared" si="25"/>
        <v>5.3</v>
      </c>
      <c r="F562" s="16" t="str">
        <f>IFERROR(VLOOKUP(B562,#REF!,6,FALSE),"")</f>
        <v/>
      </c>
      <c r="G562" s="17">
        <v>1000</v>
      </c>
      <c r="H562" s="17">
        <v>1000</v>
      </c>
      <c r="I562" s="17" t="str">
        <f>IFERROR(VLOOKUP(B562,#REF!,9,FALSE),"")</f>
        <v/>
      </c>
      <c r="J562" s="17">
        <v>2000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2000</v>
      </c>
      <c r="Q562" s="17">
        <v>0</v>
      </c>
      <c r="R562" s="19">
        <v>3000</v>
      </c>
      <c r="S562" s="20">
        <v>8</v>
      </c>
      <c r="T562" s="21">
        <v>9</v>
      </c>
      <c r="U562" s="19">
        <v>375</v>
      </c>
      <c r="V562" s="17">
        <v>333</v>
      </c>
      <c r="W562" s="22">
        <v>0.9</v>
      </c>
      <c r="X562" s="23">
        <f t="shared" si="26"/>
        <v>100</v>
      </c>
      <c r="Y562" s="17">
        <v>0</v>
      </c>
      <c r="Z562" s="17">
        <v>3000</v>
      </c>
      <c r="AA562" s="17">
        <v>0</v>
      </c>
      <c r="AB562" s="17">
        <v>1500</v>
      </c>
      <c r="AC562" s="15" t="s">
        <v>37</v>
      </c>
    </row>
    <row r="563" spans="1:29">
      <c r="A563" s="13" t="str">
        <f t="shared" si="24"/>
        <v>Normal</v>
      </c>
      <c r="B563" s="14" t="s">
        <v>618</v>
      </c>
      <c r="C563" s="15" t="s">
        <v>236</v>
      </c>
      <c r="D563" s="16">
        <f>IFERROR(VLOOKUP(B563,#REF!,3,FALSE),0)</f>
        <v>0</v>
      </c>
      <c r="E563" s="18">
        <f t="shared" si="25"/>
        <v>0</v>
      </c>
      <c r="F563" s="16" t="str">
        <f>IFERROR(VLOOKUP(B563,#REF!,6,FALSE),"")</f>
        <v/>
      </c>
      <c r="G563" s="17">
        <v>5000</v>
      </c>
      <c r="H563" s="17">
        <v>5000</v>
      </c>
      <c r="I563" s="17" t="str">
        <f>IFERROR(VLOOKUP(B563,#REF!,9,FALSE),"")</f>
        <v/>
      </c>
      <c r="J563" s="17">
        <v>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0</v>
      </c>
      <c r="Q563" s="17">
        <v>0</v>
      </c>
      <c r="R563" s="19">
        <v>5000</v>
      </c>
      <c r="S563" s="20">
        <v>4.7</v>
      </c>
      <c r="T563" s="21">
        <v>45</v>
      </c>
      <c r="U563" s="19">
        <v>1063</v>
      </c>
      <c r="V563" s="17">
        <v>111</v>
      </c>
      <c r="W563" s="22">
        <v>0.1</v>
      </c>
      <c r="X563" s="23">
        <f t="shared" si="26"/>
        <v>50</v>
      </c>
      <c r="Y563" s="17">
        <v>1000</v>
      </c>
      <c r="Z563" s="17">
        <v>0</v>
      </c>
      <c r="AA563" s="17">
        <v>17500</v>
      </c>
      <c r="AB563" s="17">
        <v>6000</v>
      </c>
      <c r="AC563" s="15" t="s">
        <v>37</v>
      </c>
    </row>
    <row r="564" spans="1:29">
      <c r="A564" s="13" t="str">
        <f t="shared" si="24"/>
        <v>ZeroZero</v>
      </c>
      <c r="B564" s="14" t="s">
        <v>619</v>
      </c>
      <c r="C564" s="15" t="s">
        <v>236</v>
      </c>
      <c r="D564" s="16">
        <f>IFERROR(VLOOKUP(B564,#REF!,3,FALSE),0)</f>
        <v>0</v>
      </c>
      <c r="E564" s="18" t="str">
        <f t="shared" si="25"/>
        <v>前八週無拉料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3000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0</v>
      </c>
      <c r="Q564" s="17">
        <v>3000</v>
      </c>
      <c r="R564" s="19">
        <v>3000</v>
      </c>
      <c r="S564" s="20" t="s">
        <v>35</v>
      </c>
      <c r="T564" s="21" t="s">
        <v>35</v>
      </c>
      <c r="U564" s="19">
        <v>0</v>
      </c>
      <c r="V564" s="17" t="s">
        <v>35</v>
      </c>
      <c r="W564" s="22" t="s">
        <v>36</v>
      </c>
      <c r="X564" s="23" t="str">
        <f t="shared" si="26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37</v>
      </c>
    </row>
    <row r="565" spans="1:29">
      <c r="A565" s="13" t="str">
        <f t="shared" si="24"/>
        <v>Normal</v>
      </c>
      <c r="B565" s="14" t="s">
        <v>620</v>
      </c>
      <c r="C565" s="15" t="s">
        <v>236</v>
      </c>
      <c r="D565" s="16">
        <f>IFERROR(VLOOKUP(B565,#REF!,3,FALSE),0)</f>
        <v>0</v>
      </c>
      <c r="E565" s="18">
        <f t="shared" si="25"/>
        <v>14.3</v>
      </c>
      <c r="F565" s="16" t="str">
        <f>IFERROR(VLOOKUP(B565,#REF!,6,FALSE),"")</f>
        <v/>
      </c>
      <c r="G565" s="17">
        <v>9000</v>
      </c>
      <c r="H565" s="17">
        <v>9000</v>
      </c>
      <c r="I565" s="17" t="str">
        <f>IFERROR(VLOOKUP(B565,#REF!,9,FALSE),"")</f>
        <v/>
      </c>
      <c r="J565" s="17">
        <v>75000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75000</v>
      </c>
      <c r="Q565" s="17">
        <v>0</v>
      </c>
      <c r="R565" s="19">
        <v>84000</v>
      </c>
      <c r="S565" s="20">
        <v>16</v>
      </c>
      <c r="T565" s="21">
        <v>106.9</v>
      </c>
      <c r="U565" s="19">
        <v>5250</v>
      </c>
      <c r="V565" s="17">
        <v>786</v>
      </c>
      <c r="W565" s="22">
        <v>0.1</v>
      </c>
      <c r="X565" s="23">
        <f t="shared" si="26"/>
        <v>50</v>
      </c>
      <c r="Y565" s="17">
        <v>1067</v>
      </c>
      <c r="Z565" s="17">
        <v>3000</v>
      </c>
      <c r="AA565" s="17">
        <v>9965</v>
      </c>
      <c r="AB565" s="17">
        <v>9000</v>
      </c>
      <c r="AC565" s="15" t="s">
        <v>37</v>
      </c>
    </row>
    <row r="566" spans="1:29">
      <c r="A566" s="13" t="str">
        <f t="shared" si="24"/>
        <v>ZeroZero</v>
      </c>
      <c r="B566" s="14" t="s">
        <v>621</v>
      </c>
      <c r="C566" s="15" t="s">
        <v>236</v>
      </c>
      <c r="D566" s="16">
        <f>IFERROR(VLOOKUP(B566,#REF!,3,FALSE),0)</f>
        <v>0</v>
      </c>
      <c r="E566" s="18" t="str">
        <f t="shared" si="25"/>
        <v>前八週無拉料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3000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3000</v>
      </c>
      <c r="Q566" s="17">
        <v>0</v>
      </c>
      <c r="R566" s="19">
        <v>3000</v>
      </c>
      <c r="S566" s="20" t="s">
        <v>35</v>
      </c>
      <c r="T566" s="21" t="s">
        <v>35</v>
      </c>
      <c r="U566" s="19">
        <v>0</v>
      </c>
      <c r="V566" s="17" t="s">
        <v>35</v>
      </c>
      <c r="W566" s="22" t="s">
        <v>36</v>
      </c>
      <c r="X566" s="23" t="str">
        <f t="shared" si="26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37</v>
      </c>
    </row>
    <row r="567" spans="1:29">
      <c r="A567" s="13" t="str">
        <f t="shared" si="24"/>
        <v>Normal</v>
      </c>
      <c r="B567" s="14" t="s">
        <v>622</v>
      </c>
      <c r="C567" s="15" t="s">
        <v>236</v>
      </c>
      <c r="D567" s="16">
        <f>IFERROR(VLOOKUP(B567,#REF!,3,FALSE),0)</f>
        <v>0</v>
      </c>
      <c r="E567" s="18">
        <f t="shared" si="25"/>
        <v>0</v>
      </c>
      <c r="F567" s="16" t="str">
        <f>IFERROR(VLOOKUP(B567,#REF!,6,FALSE),"")</f>
        <v/>
      </c>
      <c r="G567" s="17">
        <v>24000</v>
      </c>
      <c r="H567" s="17">
        <v>24000</v>
      </c>
      <c r="I567" s="17" t="str">
        <f>IFERROR(VLOOKUP(B567,#REF!,9,FALSE),"")</f>
        <v/>
      </c>
      <c r="J567" s="17">
        <v>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0</v>
      </c>
      <c r="R567" s="19">
        <v>24000</v>
      </c>
      <c r="S567" s="20">
        <v>3.6</v>
      </c>
      <c r="T567" s="21">
        <v>4.5</v>
      </c>
      <c r="U567" s="19">
        <v>6750</v>
      </c>
      <c r="V567" s="17">
        <v>5333</v>
      </c>
      <c r="W567" s="22">
        <v>0.8</v>
      </c>
      <c r="X567" s="23">
        <f t="shared" si="26"/>
        <v>100</v>
      </c>
      <c r="Y567" s="17">
        <v>21000</v>
      </c>
      <c r="Z567" s="17">
        <v>27000</v>
      </c>
      <c r="AA567" s="17">
        <v>3000</v>
      </c>
      <c r="AB567" s="17">
        <v>0</v>
      </c>
      <c r="AC567" s="15" t="s">
        <v>37</v>
      </c>
    </row>
    <row r="568" spans="1:29">
      <c r="A568" s="13" t="str">
        <f t="shared" si="24"/>
        <v>Normal</v>
      </c>
      <c r="B568" s="14" t="s">
        <v>623</v>
      </c>
      <c r="C568" s="15" t="s">
        <v>236</v>
      </c>
      <c r="D568" s="16">
        <f>IFERROR(VLOOKUP(B568,#REF!,3,FALSE),0)</f>
        <v>0</v>
      </c>
      <c r="E568" s="18">
        <f t="shared" si="25"/>
        <v>4</v>
      </c>
      <c r="F568" s="16" t="str">
        <f>IFERROR(VLOOKUP(B568,#REF!,6,FALSE),"")</f>
        <v/>
      </c>
      <c r="G568" s="17">
        <v>849000</v>
      </c>
      <c r="H568" s="17">
        <v>486000</v>
      </c>
      <c r="I568" s="17" t="str">
        <f>IFERROR(VLOOKUP(B568,#REF!,9,FALSE),"")</f>
        <v/>
      </c>
      <c r="J568" s="17">
        <v>381000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210000</v>
      </c>
      <c r="Q568" s="17">
        <v>171000</v>
      </c>
      <c r="R568" s="19">
        <v>1230000</v>
      </c>
      <c r="S568" s="20">
        <v>12.8</v>
      </c>
      <c r="T568" s="21">
        <v>30</v>
      </c>
      <c r="U568" s="19">
        <v>96000</v>
      </c>
      <c r="V568" s="17">
        <v>41000</v>
      </c>
      <c r="W568" s="22">
        <v>0.4</v>
      </c>
      <c r="X568" s="23">
        <f t="shared" si="26"/>
        <v>50</v>
      </c>
      <c r="Y568" s="17">
        <v>111000</v>
      </c>
      <c r="Z568" s="17">
        <v>216000</v>
      </c>
      <c r="AA568" s="17">
        <v>129000</v>
      </c>
      <c r="AB568" s="17">
        <v>57000</v>
      </c>
      <c r="AC568" s="15" t="s">
        <v>37</v>
      </c>
    </row>
    <row r="569" spans="1:29">
      <c r="A569" s="13" t="str">
        <f t="shared" si="24"/>
        <v>FCST</v>
      </c>
      <c r="B569" s="14" t="s">
        <v>624</v>
      </c>
      <c r="C569" s="15" t="s">
        <v>236</v>
      </c>
      <c r="D569" s="16">
        <f>IFERROR(VLOOKUP(B569,#REF!,3,FALSE),0)</f>
        <v>0</v>
      </c>
      <c r="E569" s="18" t="str">
        <f t="shared" si="25"/>
        <v>前八週無拉料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12000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0</v>
      </c>
      <c r="Q569" s="17">
        <v>12000</v>
      </c>
      <c r="R569" s="19">
        <v>12000</v>
      </c>
      <c r="S569" s="20" t="s">
        <v>35</v>
      </c>
      <c r="T569" s="21">
        <v>9</v>
      </c>
      <c r="U569" s="19">
        <v>0</v>
      </c>
      <c r="V569" s="17">
        <v>1333</v>
      </c>
      <c r="W569" s="22" t="s">
        <v>43</v>
      </c>
      <c r="X569" s="23" t="str">
        <f t="shared" si="26"/>
        <v>F</v>
      </c>
      <c r="Y569" s="17">
        <v>12000</v>
      </c>
      <c r="Z569" s="17">
        <v>0</v>
      </c>
      <c r="AA569" s="17">
        <v>0</v>
      </c>
      <c r="AB569" s="17">
        <v>0</v>
      </c>
      <c r="AC569" s="15" t="s">
        <v>37</v>
      </c>
    </row>
    <row r="570" spans="1:29">
      <c r="A570" s="13" t="str">
        <f t="shared" si="24"/>
        <v>OverStock</v>
      </c>
      <c r="B570" s="14" t="s">
        <v>625</v>
      </c>
      <c r="C570" s="15" t="s">
        <v>236</v>
      </c>
      <c r="D570" s="16">
        <f>IFERROR(VLOOKUP(B570,#REF!,3,FALSE),0)</f>
        <v>0</v>
      </c>
      <c r="E570" s="18">
        <f t="shared" si="25"/>
        <v>32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12000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12000</v>
      </c>
      <c r="Q570" s="17">
        <v>0</v>
      </c>
      <c r="R570" s="19">
        <v>12000</v>
      </c>
      <c r="S570" s="20">
        <v>32</v>
      </c>
      <c r="T570" s="21">
        <v>18</v>
      </c>
      <c r="U570" s="19">
        <v>375</v>
      </c>
      <c r="V570" s="17">
        <v>667</v>
      </c>
      <c r="W570" s="22">
        <v>1.8</v>
      </c>
      <c r="X570" s="23">
        <f t="shared" si="26"/>
        <v>100</v>
      </c>
      <c r="Y570" s="17">
        <v>3000</v>
      </c>
      <c r="Z570" s="17">
        <v>3000</v>
      </c>
      <c r="AA570" s="17">
        <v>0</v>
      </c>
      <c r="AB570" s="17">
        <v>0</v>
      </c>
      <c r="AC570" s="15" t="s">
        <v>37</v>
      </c>
    </row>
    <row r="571" spans="1:29">
      <c r="A571" s="13" t="str">
        <f t="shared" si="24"/>
        <v>OverStock</v>
      </c>
      <c r="B571" s="14" t="s">
        <v>626</v>
      </c>
      <c r="C571" s="15" t="s">
        <v>236</v>
      </c>
      <c r="D571" s="16">
        <f>IFERROR(VLOOKUP(B571,#REF!,3,FALSE),0)</f>
        <v>0</v>
      </c>
      <c r="E571" s="18">
        <f t="shared" si="25"/>
        <v>0</v>
      </c>
      <c r="F571" s="16" t="str">
        <f>IFERROR(VLOOKUP(B571,#REF!,6,FALSE),"")</f>
        <v/>
      </c>
      <c r="G571" s="17">
        <v>6000</v>
      </c>
      <c r="H571" s="17">
        <v>0</v>
      </c>
      <c r="I571" s="17" t="str">
        <f>IFERROR(VLOOKUP(B571,#REF!,9,FALSE),"")</f>
        <v/>
      </c>
      <c r="J571" s="17">
        <v>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0</v>
      </c>
      <c r="Q571" s="17">
        <v>0</v>
      </c>
      <c r="R571" s="19">
        <v>6000</v>
      </c>
      <c r="S571" s="20">
        <v>139.5</v>
      </c>
      <c r="T571" s="21" t="s">
        <v>35</v>
      </c>
      <c r="U571" s="19">
        <v>43</v>
      </c>
      <c r="V571" s="17">
        <v>0</v>
      </c>
      <c r="W571" s="22" t="s">
        <v>36</v>
      </c>
      <c r="X571" s="23" t="str">
        <f t="shared" si="26"/>
        <v>E</v>
      </c>
      <c r="Y571" s="17">
        <v>0</v>
      </c>
      <c r="Z571" s="17">
        <v>0</v>
      </c>
      <c r="AA571" s="17">
        <v>6018</v>
      </c>
      <c r="AB571" s="17">
        <v>0</v>
      </c>
      <c r="AC571" s="15" t="s">
        <v>37</v>
      </c>
    </row>
    <row r="572" spans="1:29">
      <c r="A572" s="13" t="str">
        <f t="shared" si="24"/>
        <v>OverStock</v>
      </c>
      <c r="B572" s="14" t="s">
        <v>627</v>
      </c>
      <c r="C572" s="15" t="s">
        <v>236</v>
      </c>
      <c r="D572" s="16">
        <f>IFERROR(VLOOKUP(B572,#REF!,3,FALSE),0)</f>
        <v>0</v>
      </c>
      <c r="E572" s="18">
        <f t="shared" si="25"/>
        <v>0</v>
      </c>
      <c r="F572" s="16" t="str">
        <f>IFERROR(VLOOKUP(B572,#REF!,6,FALSE),"")</f>
        <v/>
      </c>
      <c r="G572" s="17">
        <v>1000</v>
      </c>
      <c r="H572" s="17">
        <v>0</v>
      </c>
      <c r="I572" s="17" t="str">
        <f>IFERROR(VLOOKUP(B572,#REF!,9,FALSE),"")</f>
        <v/>
      </c>
      <c r="J572" s="17">
        <v>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0</v>
      </c>
      <c r="Q572" s="17">
        <v>0</v>
      </c>
      <c r="R572" s="19">
        <v>1000</v>
      </c>
      <c r="S572" s="20">
        <v>52.6</v>
      </c>
      <c r="T572" s="21">
        <v>17.5</v>
      </c>
      <c r="U572" s="19">
        <v>19</v>
      </c>
      <c r="V572" s="17">
        <v>57</v>
      </c>
      <c r="W572" s="22">
        <v>3</v>
      </c>
      <c r="X572" s="23">
        <f t="shared" si="26"/>
        <v>150</v>
      </c>
      <c r="Y572" s="17">
        <v>510</v>
      </c>
      <c r="Z572" s="17">
        <v>0</v>
      </c>
      <c r="AA572" s="17">
        <v>0</v>
      </c>
      <c r="AB572" s="17">
        <v>0</v>
      </c>
      <c r="AC572" s="15" t="s">
        <v>37</v>
      </c>
    </row>
    <row r="573" spans="1:29">
      <c r="A573" s="13" t="str">
        <f t="shared" si="24"/>
        <v>Normal</v>
      </c>
      <c r="B573" s="14" t="s">
        <v>628</v>
      </c>
      <c r="C573" s="15" t="s">
        <v>236</v>
      </c>
      <c r="D573" s="16">
        <f>IFERROR(VLOOKUP(B573,#REF!,3,FALSE),0)</f>
        <v>0</v>
      </c>
      <c r="E573" s="18">
        <f t="shared" si="25"/>
        <v>0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0</v>
      </c>
      <c r="Q573" s="17">
        <v>0</v>
      </c>
      <c r="R573" s="19">
        <v>0</v>
      </c>
      <c r="S573" s="20">
        <v>0</v>
      </c>
      <c r="T573" s="21">
        <v>0</v>
      </c>
      <c r="U573" s="19">
        <v>63</v>
      </c>
      <c r="V573" s="17">
        <v>33</v>
      </c>
      <c r="W573" s="22">
        <v>0.5</v>
      </c>
      <c r="X573" s="23">
        <f t="shared" si="26"/>
        <v>100</v>
      </c>
      <c r="Y573" s="17">
        <v>300</v>
      </c>
      <c r="Z573" s="17">
        <v>0</v>
      </c>
      <c r="AA573" s="17">
        <v>0</v>
      </c>
      <c r="AB573" s="17">
        <v>0</v>
      </c>
      <c r="AC573" s="15" t="s">
        <v>37</v>
      </c>
    </row>
    <row r="574" spans="1:29">
      <c r="A574" s="13" t="str">
        <f t="shared" si="24"/>
        <v>OverStock</v>
      </c>
      <c r="B574" s="14" t="s">
        <v>629</v>
      </c>
      <c r="C574" s="15" t="s">
        <v>236</v>
      </c>
      <c r="D574" s="16">
        <f>IFERROR(VLOOKUP(B574,#REF!,3,FALSE),0)</f>
        <v>0</v>
      </c>
      <c r="E574" s="18">
        <f t="shared" si="25"/>
        <v>0</v>
      </c>
      <c r="F574" s="16" t="str">
        <f>IFERROR(VLOOKUP(B574,#REF!,6,FALSE),"")</f>
        <v/>
      </c>
      <c r="G574" s="17">
        <v>12000</v>
      </c>
      <c r="H574" s="17">
        <v>6000</v>
      </c>
      <c r="I574" s="17" t="str">
        <f>IFERROR(VLOOKUP(B574,#REF!,9,FALSE),"")</f>
        <v/>
      </c>
      <c r="J574" s="17">
        <v>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0</v>
      </c>
      <c r="Q574" s="17">
        <v>0</v>
      </c>
      <c r="R574" s="19">
        <v>12000</v>
      </c>
      <c r="S574" s="20">
        <v>27.2</v>
      </c>
      <c r="T574" s="21">
        <v>28.8</v>
      </c>
      <c r="U574" s="19">
        <v>441</v>
      </c>
      <c r="V574" s="17">
        <v>416</v>
      </c>
      <c r="W574" s="22">
        <v>0.9</v>
      </c>
      <c r="X574" s="23">
        <f t="shared" si="26"/>
        <v>100</v>
      </c>
      <c r="Y574" s="17">
        <v>3744</v>
      </c>
      <c r="Z574" s="17">
        <v>0</v>
      </c>
      <c r="AA574" s="17">
        <v>0</v>
      </c>
      <c r="AB574" s="17">
        <v>0</v>
      </c>
      <c r="AC574" s="15" t="s">
        <v>37</v>
      </c>
    </row>
    <row r="575" spans="1:29">
      <c r="A575" s="13" t="str">
        <f t="shared" si="24"/>
        <v>Normal</v>
      </c>
      <c r="B575" s="14" t="s">
        <v>630</v>
      </c>
      <c r="C575" s="15" t="s">
        <v>236</v>
      </c>
      <c r="D575" s="16">
        <f>IFERROR(VLOOKUP(B575,#REF!,3,FALSE),0)</f>
        <v>0</v>
      </c>
      <c r="E575" s="18">
        <f t="shared" si="25"/>
        <v>4.8</v>
      </c>
      <c r="F575" s="16" t="str">
        <f>IFERROR(VLOOKUP(B575,#REF!,6,FALSE),"")</f>
        <v/>
      </c>
      <c r="G575" s="17">
        <v>15000</v>
      </c>
      <c r="H575" s="17">
        <v>6000</v>
      </c>
      <c r="I575" s="17" t="str">
        <f>IFERROR(VLOOKUP(B575,#REF!,9,FALSE),"")</f>
        <v/>
      </c>
      <c r="J575" s="17">
        <v>9000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9000</v>
      </c>
      <c r="Q575" s="17">
        <v>0</v>
      </c>
      <c r="R575" s="19">
        <v>24000</v>
      </c>
      <c r="S575" s="20">
        <v>12.8</v>
      </c>
      <c r="T575" s="21">
        <v>24</v>
      </c>
      <c r="U575" s="19">
        <v>1875</v>
      </c>
      <c r="V575" s="17">
        <v>1000</v>
      </c>
      <c r="W575" s="22">
        <v>0.5</v>
      </c>
      <c r="X575" s="23">
        <f t="shared" si="26"/>
        <v>100</v>
      </c>
      <c r="Y575" s="17">
        <v>0</v>
      </c>
      <c r="Z575" s="17">
        <v>9000</v>
      </c>
      <c r="AA575" s="17">
        <v>3000</v>
      </c>
      <c r="AB575" s="17">
        <v>0</v>
      </c>
      <c r="AC575" s="15" t="s">
        <v>37</v>
      </c>
    </row>
    <row r="576" spans="1:29">
      <c r="A576" s="13" t="str">
        <f t="shared" si="24"/>
        <v>Normal</v>
      </c>
      <c r="B576" s="14" t="s">
        <v>631</v>
      </c>
      <c r="C576" s="15" t="s">
        <v>236</v>
      </c>
      <c r="D576" s="16">
        <f>IFERROR(VLOOKUP(B576,#REF!,3,FALSE),0)</f>
        <v>0</v>
      </c>
      <c r="E576" s="18">
        <f t="shared" si="25"/>
        <v>0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0</v>
      </c>
      <c r="Q576" s="17">
        <v>0</v>
      </c>
      <c r="R576" s="19">
        <v>0</v>
      </c>
      <c r="S576" s="20">
        <v>0</v>
      </c>
      <c r="T576" s="21" t="s">
        <v>35</v>
      </c>
      <c r="U576" s="19">
        <v>375</v>
      </c>
      <c r="V576" s="17" t="s">
        <v>35</v>
      </c>
      <c r="W576" s="22" t="s">
        <v>36</v>
      </c>
      <c r="X576" s="23" t="str">
        <f t="shared" si="26"/>
        <v>E</v>
      </c>
      <c r="Y576" s="17">
        <v>0</v>
      </c>
      <c r="Z576" s="17">
        <v>0</v>
      </c>
      <c r="AA576" s="17">
        <v>0</v>
      </c>
      <c r="AB576" s="17">
        <v>0</v>
      </c>
      <c r="AC576" s="15" t="s">
        <v>37</v>
      </c>
    </row>
    <row r="577" spans="1:29">
      <c r="A577" s="13" t="str">
        <f t="shared" si="24"/>
        <v>Normal</v>
      </c>
      <c r="B577" s="14" t="s">
        <v>632</v>
      </c>
      <c r="C577" s="15" t="s">
        <v>236</v>
      </c>
      <c r="D577" s="16">
        <f>IFERROR(VLOOKUP(B577,#REF!,3,FALSE),0)</f>
        <v>0</v>
      </c>
      <c r="E577" s="18">
        <f t="shared" si="25"/>
        <v>0</v>
      </c>
      <c r="F577" s="16" t="str">
        <f>IFERROR(VLOOKUP(B577,#REF!,6,FALSE),"")</f>
        <v/>
      </c>
      <c r="G577" s="17">
        <v>429000</v>
      </c>
      <c r="H577" s="17">
        <v>429000</v>
      </c>
      <c r="I577" s="17" t="str">
        <f>IFERROR(VLOOKUP(B577,#REF!,9,FALSE),"")</f>
        <v/>
      </c>
      <c r="J577" s="17">
        <v>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0</v>
      </c>
      <c r="Q577" s="17">
        <v>0</v>
      </c>
      <c r="R577" s="19">
        <v>429000</v>
      </c>
      <c r="S577" s="20">
        <v>5</v>
      </c>
      <c r="T577" s="21">
        <v>0.3</v>
      </c>
      <c r="U577" s="19">
        <v>85125</v>
      </c>
      <c r="V577" s="17">
        <v>1443300</v>
      </c>
      <c r="W577" s="22">
        <v>17</v>
      </c>
      <c r="X577" s="23">
        <f t="shared" si="26"/>
        <v>150</v>
      </c>
      <c r="Y577" s="17">
        <v>0</v>
      </c>
      <c r="Z577" s="17">
        <v>8028293</v>
      </c>
      <c r="AA577" s="17">
        <v>16256244</v>
      </c>
      <c r="AB577" s="17">
        <v>23562512</v>
      </c>
      <c r="AC577" s="15" t="s">
        <v>37</v>
      </c>
    </row>
    <row r="578" spans="1:29">
      <c r="A578" s="13" t="str">
        <f t="shared" si="24"/>
        <v>OverStock</v>
      </c>
      <c r="B578" s="14" t="s">
        <v>633</v>
      </c>
      <c r="C578" s="15" t="s">
        <v>236</v>
      </c>
      <c r="D578" s="16">
        <f>IFERROR(VLOOKUP(B578,#REF!,3,FALSE),0)</f>
        <v>0</v>
      </c>
      <c r="E578" s="18">
        <f t="shared" si="25"/>
        <v>16</v>
      </c>
      <c r="F578" s="16" t="str">
        <f>IFERROR(VLOOKUP(B578,#REF!,6,FALSE),"")</f>
        <v/>
      </c>
      <c r="G578" s="17">
        <v>12000</v>
      </c>
      <c r="H578" s="17">
        <v>6000</v>
      </c>
      <c r="I578" s="17" t="str">
        <f>IFERROR(VLOOKUP(B578,#REF!,9,FALSE),"")</f>
        <v/>
      </c>
      <c r="J578" s="17">
        <v>18000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18000</v>
      </c>
      <c r="Q578" s="17">
        <v>0</v>
      </c>
      <c r="R578" s="19">
        <v>30000</v>
      </c>
      <c r="S578" s="20">
        <v>26.7</v>
      </c>
      <c r="T578" s="21">
        <v>9.6999999999999993</v>
      </c>
      <c r="U578" s="19">
        <v>1125</v>
      </c>
      <c r="V578" s="17">
        <v>3099</v>
      </c>
      <c r="W578" s="22">
        <v>2.8</v>
      </c>
      <c r="X578" s="23">
        <f t="shared" si="26"/>
        <v>150</v>
      </c>
      <c r="Y578" s="17">
        <v>14364</v>
      </c>
      <c r="Z578" s="17">
        <v>10574</v>
      </c>
      <c r="AA578" s="17">
        <v>20484</v>
      </c>
      <c r="AB578" s="17">
        <v>462</v>
      </c>
      <c r="AC578" s="15" t="s">
        <v>37</v>
      </c>
    </row>
    <row r="579" spans="1:29">
      <c r="A579" s="13" t="str">
        <f t="shared" si="24"/>
        <v>ZeroZero</v>
      </c>
      <c r="B579" s="14" t="s">
        <v>634</v>
      </c>
      <c r="C579" s="15" t="s">
        <v>236</v>
      </c>
      <c r="D579" s="16">
        <f>IFERROR(VLOOKUP(B579,#REF!,3,FALSE),0)</f>
        <v>0</v>
      </c>
      <c r="E579" s="18" t="str">
        <f t="shared" si="25"/>
        <v>前八週無拉料</v>
      </c>
      <c r="F579" s="16" t="str">
        <f>IFERROR(VLOOKUP(B579,#REF!,6,FALSE),"")</f>
        <v/>
      </c>
      <c r="G579" s="17">
        <v>3000</v>
      </c>
      <c r="H579" s="17">
        <v>3000</v>
      </c>
      <c r="I579" s="17" t="str">
        <f>IFERROR(VLOOKUP(B579,#REF!,9,FALSE),"")</f>
        <v/>
      </c>
      <c r="J579" s="17">
        <v>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0</v>
      </c>
      <c r="Q579" s="17">
        <v>0</v>
      </c>
      <c r="R579" s="19">
        <v>3000</v>
      </c>
      <c r="S579" s="20" t="s">
        <v>35</v>
      </c>
      <c r="T579" s="21" t="s">
        <v>35</v>
      </c>
      <c r="U579" s="19">
        <v>0</v>
      </c>
      <c r="V579" s="17" t="s">
        <v>35</v>
      </c>
      <c r="W579" s="22" t="s">
        <v>36</v>
      </c>
      <c r="X579" s="23" t="str">
        <f t="shared" si="26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37</v>
      </c>
    </row>
    <row r="580" spans="1:29">
      <c r="A580" s="13" t="str">
        <f t="shared" ref="A580:A645" si="27">IF(OR(U580=0,LEN(U580)=0)*OR(V580=0,LEN(V580)=0),IF(R580&gt;0,"ZeroZero","None"),IF(IF(LEN(S580)=0,0,S580)&gt;24,"OverStock",IF(U580=0,"FCST","Normal")))</f>
        <v>Normal</v>
      </c>
      <c r="B580" s="14" t="s">
        <v>635</v>
      </c>
      <c r="C580" s="15" t="s">
        <v>236</v>
      </c>
      <c r="D580" s="16">
        <f>IFERROR(VLOOKUP(B580,#REF!,3,FALSE),0)</f>
        <v>0</v>
      </c>
      <c r="E580" s="18">
        <f t="shared" ref="E580:E645" si="28">IF(U580=0,"前八週無拉料",ROUND(J580/U580,1))</f>
        <v>1.6</v>
      </c>
      <c r="F580" s="16" t="str">
        <f>IFERROR(VLOOKUP(B580,#REF!,6,FALSE),"")</f>
        <v/>
      </c>
      <c r="G580" s="17">
        <v>270000</v>
      </c>
      <c r="H580" s="17">
        <v>90000</v>
      </c>
      <c r="I580" s="17" t="str">
        <f>IFERROR(VLOOKUP(B580,#REF!,9,FALSE),"")</f>
        <v/>
      </c>
      <c r="J580" s="17">
        <v>36000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36000</v>
      </c>
      <c r="Q580" s="17">
        <v>0</v>
      </c>
      <c r="R580" s="19">
        <v>306000</v>
      </c>
      <c r="S580" s="20">
        <v>13.8</v>
      </c>
      <c r="T580" s="21">
        <v>10.199999999999999</v>
      </c>
      <c r="U580" s="19">
        <v>22125</v>
      </c>
      <c r="V580" s="17">
        <v>30000</v>
      </c>
      <c r="W580" s="22">
        <v>1.4</v>
      </c>
      <c r="X580" s="23">
        <f t="shared" ref="X580:X645" si="29">IF($W580="E","E",IF($W580="F","F",IF($W580&lt;0.5,50,IF($W580&lt;2,100,150))))</f>
        <v>100</v>
      </c>
      <c r="Y580" s="17">
        <v>117000</v>
      </c>
      <c r="Z580" s="17">
        <v>138000</v>
      </c>
      <c r="AA580" s="17">
        <v>48000</v>
      </c>
      <c r="AB580" s="17">
        <v>0</v>
      </c>
      <c r="AC580" s="15" t="s">
        <v>37</v>
      </c>
    </row>
    <row r="581" spans="1:29">
      <c r="A581" s="13" t="str">
        <f t="shared" si="27"/>
        <v>Normal</v>
      </c>
      <c r="B581" s="14" t="s">
        <v>638</v>
      </c>
      <c r="C581" s="15" t="s">
        <v>236</v>
      </c>
      <c r="D581" s="16">
        <f>IFERROR(VLOOKUP(B581,#REF!,3,FALSE),0)</f>
        <v>0</v>
      </c>
      <c r="E581" s="18">
        <f t="shared" si="28"/>
        <v>5.6</v>
      </c>
      <c r="F581" s="16" t="str">
        <f>IFERROR(VLOOKUP(B581,#REF!,6,FALSE),"")</f>
        <v/>
      </c>
      <c r="G581" s="17">
        <v>45000</v>
      </c>
      <c r="H581" s="17">
        <v>30000</v>
      </c>
      <c r="I581" s="17" t="str">
        <f>IFERROR(VLOOKUP(B581,#REF!,9,FALSE),"")</f>
        <v/>
      </c>
      <c r="J581" s="17">
        <v>21000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21000</v>
      </c>
      <c r="Q581" s="17">
        <v>0</v>
      </c>
      <c r="R581" s="19">
        <v>66000</v>
      </c>
      <c r="S581" s="20">
        <v>17.600000000000001</v>
      </c>
      <c r="T581" s="21">
        <v>22</v>
      </c>
      <c r="U581" s="19">
        <v>3750</v>
      </c>
      <c r="V581" s="17">
        <v>3000</v>
      </c>
      <c r="W581" s="22">
        <v>0.8</v>
      </c>
      <c r="X581" s="23">
        <f t="shared" si="29"/>
        <v>100</v>
      </c>
      <c r="Y581" s="17">
        <v>0</v>
      </c>
      <c r="Z581" s="17">
        <v>27000</v>
      </c>
      <c r="AA581" s="17">
        <v>0</v>
      </c>
      <c r="AB581" s="17">
        <v>0</v>
      </c>
      <c r="AC581" s="15" t="s">
        <v>37</v>
      </c>
    </row>
    <row r="582" spans="1:29">
      <c r="A582" s="13" t="str">
        <f t="shared" si="27"/>
        <v>FCST</v>
      </c>
      <c r="B582" s="14" t="s">
        <v>639</v>
      </c>
      <c r="C582" s="15" t="s">
        <v>236</v>
      </c>
      <c r="D582" s="16">
        <f>IFERROR(VLOOKUP(B582,#REF!,3,FALSE),0)</f>
        <v>0</v>
      </c>
      <c r="E582" s="18" t="str">
        <f t="shared" si="2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108000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108000</v>
      </c>
      <c r="Q582" s="17">
        <v>0</v>
      </c>
      <c r="R582" s="19">
        <v>108000</v>
      </c>
      <c r="S582" s="20" t="s">
        <v>35</v>
      </c>
      <c r="T582" s="21">
        <v>9.5</v>
      </c>
      <c r="U582" s="19">
        <v>0</v>
      </c>
      <c r="V582" s="17">
        <v>11334</v>
      </c>
      <c r="W582" s="22" t="s">
        <v>43</v>
      </c>
      <c r="X582" s="23" t="str">
        <f t="shared" si="29"/>
        <v>F</v>
      </c>
      <c r="Y582" s="17">
        <v>3000</v>
      </c>
      <c r="Z582" s="17">
        <v>3000</v>
      </c>
      <c r="AA582" s="17">
        <v>105000</v>
      </c>
      <c r="AB582" s="17">
        <v>3000</v>
      </c>
      <c r="AC582" s="15" t="s">
        <v>37</v>
      </c>
    </row>
    <row r="583" spans="1:29">
      <c r="A583" s="13" t="str">
        <f t="shared" si="27"/>
        <v>Normal</v>
      </c>
      <c r="B583" s="14" t="s">
        <v>640</v>
      </c>
      <c r="C583" s="15" t="s">
        <v>236</v>
      </c>
      <c r="D583" s="16">
        <f>IFERROR(VLOOKUP(B583,#REF!,3,FALSE),0)</f>
        <v>0</v>
      </c>
      <c r="E583" s="18">
        <f t="shared" si="28"/>
        <v>3.3</v>
      </c>
      <c r="F583" s="16" t="str">
        <f>IFERROR(VLOOKUP(B583,#REF!,6,FALSE),"")</f>
        <v/>
      </c>
      <c r="G583" s="17">
        <v>897000</v>
      </c>
      <c r="H583" s="17">
        <v>705000</v>
      </c>
      <c r="I583" s="17" t="str">
        <f>IFERROR(VLOOKUP(B583,#REF!,9,FALSE),"")</f>
        <v/>
      </c>
      <c r="J583" s="17">
        <v>306000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0</v>
      </c>
      <c r="Q583" s="17">
        <v>306000</v>
      </c>
      <c r="R583" s="19">
        <v>1203000</v>
      </c>
      <c r="S583" s="20">
        <v>12.8</v>
      </c>
      <c r="T583" s="21">
        <v>10.8</v>
      </c>
      <c r="U583" s="19">
        <v>93750</v>
      </c>
      <c r="V583" s="17">
        <v>111383</v>
      </c>
      <c r="W583" s="22">
        <v>1.2</v>
      </c>
      <c r="X583" s="23">
        <f t="shared" si="29"/>
        <v>100</v>
      </c>
      <c r="Y583" s="17">
        <v>93248</v>
      </c>
      <c r="Z583" s="17">
        <v>506573</v>
      </c>
      <c r="AA583" s="17">
        <v>913706</v>
      </c>
      <c r="AB583" s="17">
        <v>1740873</v>
      </c>
      <c r="AC583" s="15" t="s">
        <v>37</v>
      </c>
    </row>
    <row r="584" spans="1:29">
      <c r="A584" s="13" t="str">
        <f t="shared" si="27"/>
        <v>Normal</v>
      </c>
      <c r="B584" s="14" t="s">
        <v>641</v>
      </c>
      <c r="C584" s="15" t="s">
        <v>236</v>
      </c>
      <c r="D584" s="16">
        <f>IFERROR(VLOOKUP(B584,#REF!,3,FALSE),0)</f>
        <v>0</v>
      </c>
      <c r="E584" s="18">
        <f t="shared" si="28"/>
        <v>0</v>
      </c>
      <c r="F584" s="16" t="str">
        <f>IFERROR(VLOOKUP(B584,#REF!,6,FALSE),"")</f>
        <v/>
      </c>
      <c r="G584" s="17">
        <v>30000</v>
      </c>
      <c r="H584" s="17">
        <v>30000</v>
      </c>
      <c r="I584" s="17" t="str">
        <f>IFERROR(VLOOKUP(B584,#REF!,9,FALSE),"")</f>
        <v/>
      </c>
      <c r="J584" s="17">
        <v>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0</v>
      </c>
      <c r="Q584" s="17">
        <v>0</v>
      </c>
      <c r="R584" s="19">
        <v>30000</v>
      </c>
      <c r="S584" s="20">
        <v>13.3</v>
      </c>
      <c r="T584" s="21">
        <v>10</v>
      </c>
      <c r="U584" s="19">
        <v>2250</v>
      </c>
      <c r="V584" s="17">
        <v>3000</v>
      </c>
      <c r="W584" s="22">
        <v>1.3</v>
      </c>
      <c r="X584" s="23">
        <f t="shared" si="29"/>
        <v>100</v>
      </c>
      <c r="Y584" s="17">
        <v>0</v>
      </c>
      <c r="Z584" s="17">
        <v>27000</v>
      </c>
      <c r="AA584" s="17">
        <v>6000</v>
      </c>
      <c r="AB584" s="17">
        <v>3000</v>
      </c>
      <c r="AC584" s="15" t="s">
        <v>37</v>
      </c>
    </row>
    <row r="585" spans="1:29">
      <c r="A585" s="13" t="str">
        <f t="shared" si="27"/>
        <v>Normal</v>
      </c>
      <c r="B585" s="14" t="s">
        <v>642</v>
      </c>
      <c r="C585" s="15" t="s">
        <v>236</v>
      </c>
      <c r="D585" s="16">
        <f>IFERROR(VLOOKUP(B585,#REF!,3,FALSE),0)</f>
        <v>0</v>
      </c>
      <c r="E585" s="18">
        <f t="shared" si="28"/>
        <v>8</v>
      </c>
      <c r="F585" s="16" t="str">
        <f>IFERROR(VLOOKUP(B585,#REF!,6,FALSE),"")</f>
        <v/>
      </c>
      <c r="G585" s="17">
        <v>33000</v>
      </c>
      <c r="H585" s="17">
        <v>0</v>
      </c>
      <c r="I585" s="17" t="str">
        <f>IFERROR(VLOOKUP(B585,#REF!,9,FALSE),"")</f>
        <v/>
      </c>
      <c r="J585" s="17">
        <v>39000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39000</v>
      </c>
      <c r="Q585" s="17">
        <v>0</v>
      </c>
      <c r="R585" s="19">
        <v>72000</v>
      </c>
      <c r="S585" s="20">
        <v>14.8</v>
      </c>
      <c r="T585" s="21" t="s">
        <v>35</v>
      </c>
      <c r="U585" s="19">
        <v>4875</v>
      </c>
      <c r="V585" s="17" t="s">
        <v>35</v>
      </c>
      <c r="W585" s="22" t="s">
        <v>36</v>
      </c>
      <c r="X585" s="23" t="str">
        <f t="shared" si="29"/>
        <v>E</v>
      </c>
      <c r="Y585" s="17">
        <v>0</v>
      </c>
      <c r="Z585" s="17">
        <v>0</v>
      </c>
      <c r="AA585" s="17">
        <v>0</v>
      </c>
      <c r="AB585" s="17">
        <v>0</v>
      </c>
      <c r="AC585" s="15" t="s">
        <v>37</v>
      </c>
    </row>
    <row r="586" spans="1:29">
      <c r="A586" s="13" t="str">
        <f t="shared" si="27"/>
        <v>Normal</v>
      </c>
      <c r="B586" s="14" t="s">
        <v>643</v>
      </c>
      <c r="C586" s="15" t="s">
        <v>236</v>
      </c>
      <c r="D586" s="16">
        <f>IFERROR(VLOOKUP(B586,#REF!,3,FALSE),0)</f>
        <v>0</v>
      </c>
      <c r="E586" s="18">
        <f t="shared" si="28"/>
        <v>3.3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1758000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1758000</v>
      </c>
      <c r="Q586" s="17">
        <v>0</v>
      </c>
      <c r="R586" s="19">
        <v>1758000</v>
      </c>
      <c r="S586" s="20">
        <v>3.3</v>
      </c>
      <c r="T586" s="21">
        <v>4.2</v>
      </c>
      <c r="U586" s="19">
        <v>535500</v>
      </c>
      <c r="V586" s="17">
        <v>419000</v>
      </c>
      <c r="W586" s="22">
        <v>0.8</v>
      </c>
      <c r="X586" s="23">
        <f t="shared" si="29"/>
        <v>100</v>
      </c>
      <c r="Y586" s="17">
        <v>1788000</v>
      </c>
      <c r="Z586" s="17">
        <v>1953000</v>
      </c>
      <c r="AA586" s="17">
        <v>30000</v>
      </c>
      <c r="AB586" s="17">
        <v>0</v>
      </c>
      <c r="AC586" s="15" t="s">
        <v>37</v>
      </c>
    </row>
    <row r="587" spans="1:29">
      <c r="A587" s="13" t="str">
        <f t="shared" si="27"/>
        <v>ZeroZero</v>
      </c>
      <c r="B587" s="14" t="s">
        <v>644</v>
      </c>
      <c r="C587" s="15" t="s">
        <v>236</v>
      </c>
      <c r="D587" s="16">
        <f>IFERROR(VLOOKUP(B587,#REF!,3,FALSE),0)</f>
        <v>0</v>
      </c>
      <c r="E587" s="18" t="str">
        <f t="shared" si="28"/>
        <v>前八週無拉料</v>
      </c>
      <c r="F587" s="16" t="str">
        <f>IFERROR(VLOOKUP(B587,#REF!,6,FALSE),"")</f>
        <v/>
      </c>
      <c r="G587" s="17">
        <v>99000</v>
      </c>
      <c r="H587" s="17">
        <v>0</v>
      </c>
      <c r="I587" s="17" t="str">
        <f>IFERROR(VLOOKUP(B587,#REF!,9,FALSE),"")</f>
        <v/>
      </c>
      <c r="J587" s="17">
        <v>171000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171000</v>
      </c>
      <c r="Q587" s="17">
        <v>0</v>
      </c>
      <c r="R587" s="19">
        <v>270000</v>
      </c>
      <c r="S587" s="20" t="s">
        <v>35</v>
      </c>
      <c r="T587" s="21" t="s">
        <v>35</v>
      </c>
      <c r="U587" s="19">
        <v>0</v>
      </c>
      <c r="V587" s="17" t="s">
        <v>35</v>
      </c>
      <c r="W587" s="22" t="s">
        <v>36</v>
      </c>
      <c r="X587" s="23" t="str">
        <f t="shared" si="2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37</v>
      </c>
    </row>
    <row r="588" spans="1:29">
      <c r="A588" s="13" t="str">
        <f t="shared" si="27"/>
        <v>Normal</v>
      </c>
      <c r="B588" s="14" t="s">
        <v>645</v>
      </c>
      <c r="C588" s="15" t="s">
        <v>236</v>
      </c>
      <c r="D588" s="16">
        <f>IFERROR(VLOOKUP(B588,#REF!,3,FALSE),0)</f>
        <v>0</v>
      </c>
      <c r="E588" s="18">
        <f t="shared" si="28"/>
        <v>2.4</v>
      </c>
      <c r="F588" s="16" t="str">
        <f>IFERROR(VLOOKUP(B588,#REF!,6,FALSE),"")</f>
        <v/>
      </c>
      <c r="G588" s="17">
        <v>258000</v>
      </c>
      <c r="H588" s="17">
        <v>258000</v>
      </c>
      <c r="I588" s="17" t="str">
        <f>IFERROR(VLOOKUP(B588,#REF!,9,FALSE),"")</f>
        <v/>
      </c>
      <c r="J588" s="17">
        <v>78000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78000</v>
      </c>
      <c r="Q588" s="17">
        <v>0</v>
      </c>
      <c r="R588" s="19">
        <v>336000</v>
      </c>
      <c r="S588" s="20">
        <v>10.3</v>
      </c>
      <c r="T588" s="21">
        <v>7.9</v>
      </c>
      <c r="U588" s="19">
        <v>32625</v>
      </c>
      <c r="V588" s="17">
        <v>42444</v>
      </c>
      <c r="W588" s="22">
        <v>1.3</v>
      </c>
      <c r="X588" s="23">
        <f t="shared" si="29"/>
        <v>100</v>
      </c>
      <c r="Y588" s="17">
        <v>240000</v>
      </c>
      <c r="Z588" s="17">
        <v>142000</v>
      </c>
      <c r="AA588" s="17">
        <v>0</v>
      </c>
      <c r="AB588" s="17">
        <v>3000</v>
      </c>
      <c r="AC588" s="15" t="s">
        <v>37</v>
      </c>
    </row>
    <row r="589" spans="1:29">
      <c r="A589" s="13" t="str">
        <f t="shared" si="27"/>
        <v>Normal</v>
      </c>
      <c r="B589" s="14" t="s">
        <v>646</v>
      </c>
      <c r="C589" s="15" t="s">
        <v>236</v>
      </c>
      <c r="D589" s="16">
        <f>IFERROR(VLOOKUP(B589,#REF!,3,FALSE),0)</f>
        <v>0</v>
      </c>
      <c r="E589" s="18">
        <f t="shared" si="28"/>
        <v>2.9</v>
      </c>
      <c r="F589" s="16" t="str">
        <f>IFERROR(VLOOKUP(B589,#REF!,6,FALSE),"")</f>
        <v/>
      </c>
      <c r="G589" s="17">
        <v>3040000</v>
      </c>
      <c r="H589" s="17">
        <v>2440000</v>
      </c>
      <c r="I589" s="17" t="str">
        <f>IFERROR(VLOOKUP(B589,#REF!,9,FALSE),"")</f>
        <v/>
      </c>
      <c r="J589" s="17">
        <v>930000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930000</v>
      </c>
      <c r="Q589" s="17">
        <v>0</v>
      </c>
      <c r="R589" s="19">
        <v>3970000</v>
      </c>
      <c r="S589" s="20">
        <v>12.5</v>
      </c>
      <c r="T589" s="21">
        <v>10.199999999999999</v>
      </c>
      <c r="U589" s="19">
        <v>317500</v>
      </c>
      <c r="V589" s="17">
        <v>387578</v>
      </c>
      <c r="W589" s="22">
        <v>1.2</v>
      </c>
      <c r="X589" s="23">
        <f t="shared" si="29"/>
        <v>100</v>
      </c>
      <c r="Y589" s="17">
        <v>1380381</v>
      </c>
      <c r="Z589" s="17">
        <v>1605620</v>
      </c>
      <c r="AA589" s="17">
        <v>1949411</v>
      </c>
      <c r="AB589" s="17">
        <v>0</v>
      </c>
      <c r="AC589" s="15" t="s">
        <v>37</v>
      </c>
    </row>
    <row r="590" spans="1:29">
      <c r="A590" s="13" t="str">
        <f t="shared" si="27"/>
        <v>Normal</v>
      </c>
      <c r="B590" s="14" t="s">
        <v>647</v>
      </c>
      <c r="C590" s="15" t="s">
        <v>236</v>
      </c>
      <c r="D590" s="16">
        <f>IFERROR(VLOOKUP(B590,#REF!,3,FALSE),0)</f>
        <v>0</v>
      </c>
      <c r="E590" s="18">
        <f t="shared" si="28"/>
        <v>0</v>
      </c>
      <c r="F590" s="16" t="str">
        <f>IFERROR(VLOOKUP(B590,#REF!,6,FALSE),"")</f>
        <v/>
      </c>
      <c r="G590" s="17">
        <v>9300000</v>
      </c>
      <c r="H590" s="17">
        <v>9300000</v>
      </c>
      <c r="I590" s="17" t="str">
        <f>IFERROR(VLOOKUP(B590,#REF!,9,FALSE),"")</f>
        <v/>
      </c>
      <c r="J590" s="17">
        <v>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0</v>
      </c>
      <c r="R590" s="19">
        <v>9300000</v>
      </c>
      <c r="S590" s="20">
        <v>16.8</v>
      </c>
      <c r="T590" s="21">
        <v>8.6999999999999993</v>
      </c>
      <c r="U590" s="19">
        <v>555000</v>
      </c>
      <c r="V590" s="17">
        <v>1074050</v>
      </c>
      <c r="W590" s="22">
        <v>1.9</v>
      </c>
      <c r="X590" s="23">
        <f t="shared" si="29"/>
        <v>100</v>
      </c>
      <c r="Y590" s="17">
        <v>6364044</v>
      </c>
      <c r="Z590" s="17">
        <v>2813560</v>
      </c>
      <c r="AA590" s="17">
        <v>2972758</v>
      </c>
      <c r="AB590" s="17">
        <v>715972</v>
      </c>
      <c r="AC590" s="15" t="s">
        <v>37</v>
      </c>
    </row>
    <row r="591" spans="1:29">
      <c r="A591" s="13" t="str">
        <f t="shared" si="27"/>
        <v>Normal</v>
      </c>
      <c r="B591" s="14" t="s">
        <v>648</v>
      </c>
      <c r="C591" s="15" t="s">
        <v>236</v>
      </c>
      <c r="D591" s="16">
        <f>IFERROR(VLOOKUP(B591,#REF!,3,FALSE),0)</f>
        <v>0</v>
      </c>
      <c r="E591" s="18">
        <f t="shared" si="28"/>
        <v>7.7</v>
      </c>
      <c r="F591" s="16" t="str">
        <f>IFERROR(VLOOKUP(B591,#REF!,6,FALSE),"")</f>
        <v/>
      </c>
      <c r="G591" s="17">
        <v>1470000</v>
      </c>
      <c r="H591" s="17">
        <v>1350000</v>
      </c>
      <c r="I591" s="17" t="str">
        <f>IFERROR(VLOOKUP(B591,#REF!,9,FALSE),"")</f>
        <v/>
      </c>
      <c r="J591" s="17">
        <v>1940000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1940000</v>
      </c>
      <c r="Q591" s="17">
        <v>0</v>
      </c>
      <c r="R591" s="19">
        <v>3410000</v>
      </c>
      <c r="S591" s="20">
        <v>13.5</v>
      </c>
      <c r="T591" s="21">
        <v>10.5</v>
      </c>
      <c r="U591" s="19">
        <v>252500</v>
      </c>
      <c r="V591" s="17">
        <v>323333</v>
      </c>
      <c r="W591" s="22">
        <v>1.3</v>
      </c>
      <c r="X591" s="23">
        <f t="shared" si="29"/>
        <v>100</v>
      </c>
      <c r="Y591" s="17">
        <v>30000</v>
      </c>
      <c r="Z591" s="17">
        <v>2300000</v>
      </c>
      <c r="AA591" s="17">
        <v>1070000</v>
      </c>
      <c r="AB591" s="17">
        <v>0</v>
      </c>
      <c r="AC591" s="15" t="s">
        <v>37</v>
      </c>
    </row>
    <row r="592" spans="1:29">
      <c r="A592" s="13" t="str">
        <f t="shared" si="27"/>
        <v>Normal</v>
      </c>
      <c r="B592" s="14" t="s">
        <v>649</v>
      </c>
      <c r="C592" s="15" t="s">
        <v>236</v>
      </c>
      <c r="D592" s="16">
        <f>IFERROR(VLOOKUP(B592,#REF!,3,FALSE),0)</f>
        <v>0</v>
      </c>
      <c r="E592" s="18">
        <f t="shared" si="28"/>
        <v>3.2</v>
      </c>
      <c r="F592" s="16" t="str">
        <f>IFERROR(VLOOKUP(B592,#REF!,6,FALSE),"")</f>
        <v/>
      </c>
      <c r="G592" s="17">
        <v>6150000</v>
      </c>
      <c r="H592" s="17">
        <v>5400000</v>
      </c>
      <c r="I592" s="17" t="str">
        <f>IFERROR(VLOOKUP(B592,#REF!,9,FALSE),"")</f>
        <v/>
      </c>
      <c r="J592" s="17">
        <v>1523900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266900</v>
      </c>
      <c r="Q592" s="17">
        <v>1257000</v>
      </c>
      <c r="R592" s="19">
        <v>7673900</v>
      </c>
      <c r="S592" s="20">
        <v>16</v>
      </c>
      <c r="T592" s="21">
        <v>23.3</v>
      </c>
      <c r="U592" s="19">
        <v>478875</v>
      </c>
      <c r="V592" s="17">
        <v>329455</v>
      </c>
      <c r="W592" s="22">
        <v>0.7</v>
      </c>
      <c r="X592" s="23">
        <f t="shared" si="29"/>
        <v>100</v>
      </c>
      <c r="Y592" s="17">
        <v>1824615</v>
      </c>
      <c r="Z592" s="17">
        <v>723598</v>
      </c>
      <c r="AA592" s="17">
        <v>1104916</v>
      </c>
      <c r="AB592" s="17">
        <v>2877997</v>
      </c>
      <c r="AC592" s="15" t="s">
        <v>37</v>
      </c>
    </row>
    <row r="593" spans="1:29">
      <c r="A593" s="13" t="str">
        <f t="shared" si="27"/>
        <v>OverStock</v>
      </c>
      <c r="B593" s="14" t="s">
        <v>650</v>
      </c>
      <c r="C593" s="15" t="s">
        <v>236</v>
      </c>
      <c r="D593" s="16">
        <f>IFERROR(VLOOKUP(B593,#REF!,3,FALSE),0)</f>
        <v>0</v>
      </c>
      <c r="E593" s="18">
        <f t="shared" si="28"/>
        <v>42.5</v>
      </c>
      <c r="F593" s="16" t="str">
        <f>IFERROR(VLOOKUP(B593,#REF!,6,FALSE),"")</f>
        <v/>
      </c>
      <c r="G593" s="17">
        <v>0</v>
      </c>
      <c r="H593" s="17">
        <v>0</v>
      </c>
      <c r="I593" s="17" t="str">
        <f>IFERROR(VLOOKUP(B593,#REF!,9,FALSE),"")</f>
        <v/>
      </c>
      <c r="J593" s="17">
        <v>1755000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1605000</v>
      </c>
      <c r="Q593" s="17">
        <v>150000</v>
      </c>
      <c r="R593" s="19">
        <v>1755000</v>
      </c>
      <c r="S593" s="20">
        <v>42.5</v>
      </c>
      <c r="T593" s="21">
        <v>3.7</v>
      </c>
      <c r="U593" s="19">
        <v>41250</v>
      </c>
      <c r="V593" s="17">
        <v>472862</v>
      </c>
      <c r="W593" s="22">
        <v>11.5</v>
      </c>
      <c r="X593" s="23">
        <f t="shared" si="29"/>
        <v>150</v>
      </c>
      <c r="Y593" s="17">
        <v>0</v>
      </c>
      <c r="Z593" s="17">
        <v>2272206</v>
      </c>
      <c r="AA593" s="17">
        <v>7073549</v>
      </c>
      <c r="AB593" s="17">
        <v>11120454</v>
      </c>
      <c r="AC593" s="15" t="s">
        <v>37</v>
      </c>
    </row>
    <row r="594" spans="1:29">
      <c r="A594" s="13" t="str">
        <f t="shared" si="27"/>
        <v>Normal</v>
      </c>
      <c r="B594" s="14" t="s">
        <v>651</v>
      </c>
      <c r="C594" s="15" t="s">
        <v>236</v>
      </c>
      <c r="D594" s="16">
        <f>IFERROR(VLOOKUP(B594,#REF!,3,FALSE),0)</f>
        <v>0</v>
      </c>
      <c r="E594" s="18">
        <f t="shared" si="28"/>
        <v>1.1000000000000001</v>
      </c>
      <c r="F594" s="16" t="str">
        <f>IFERROR(VLOOKUP(B594,#REF!,6,FALSE),"")</f>
        <v/>
      </c>
      <c r="G594" s="17">
        <v>780000</v>
      </c>
      <c r="H594" s="17">
        <v>780000</v>
      </c>
      <c r="I594" s="17" t="str">
        <f>IFERROR(VLOOKUP(B594,#REF!,9,FALSE),"")</f>
        <v/>
      </c>
      <c r="J594" s="17">
        <v>180000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129000</v>
      </c>
      <c r="P594" s="17">
        <v>12000</v>
      </c>
      <c r="Q594" s="17">
        <v>39000</v>
      </c>
      <c r="R594" s="19">
        <v>960000</v>
      </c>
      <c r="S594" s="20">
        <v>5.7</v>
      </c>
      <c r="T594" s="21">
        <v>18.3</v>
      </c>
      <c r="U594" s="19">
        <v>168750</v>
      </c>
      <c r="V594" s="17">
        <v>52535</v>
      </c>
      <c r="W594" s="22">
        <v>0.3</v>
      </c>
      <c r="X594" s="23">
        <f t="shared" si="29"/>
        <v>50</v>
      </c>
      <c r="Y594" s="17">
        <v>177820</v>
      </c>
      <c r="Z594" s="17">
        <v>285000</v>
      </c>
      <c r="AA594" s="17">
        <v>14680</v>
      </c>
      <c r="AB594" s="17">
        <v>0</v>
      </c>
      <c r="AC594" s="15" t="s">
        <v>37</v>
      </c>
    </row>
    <row r="595" spans="1:29">
      <c r="A595" s="13" t="str">
        <f t="shared" si="27"/>
        <v>Normal</v>
      </c>
      <c r="B595" s="14" t="s">
        <v>652</v>
      </c>
      <c r="C595" s="15" t="s">
        <v>236</v>
      </c>
      <c r="D595" s="16">
        <f>IFERROR(VLOOKUP(B595,#REF!,3,FALSE),0)</f>
        <v>0</v>
      </c>
      <c r="E595" s="18">
        <f t="shared" si="28"/>
        <v>8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3000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3000</v>
      </c>
      <c r="Q595" s="17">
        <v>0</v>
      </c>
      <c r="R595" s="19">
        <v>3000</v>
      </c>
      <c r="S595" s="20">
        <v>8</v>
      </c>
      <c r="T595" s="21" t="s">
        <v>35</v>
      </c>
      <c r="U595" s="19">
        <v>375</v>
      </c>
      <c r="V595" s="17" t="s">
        <v>35</v>
      </c>
      <c r="W595" s="22" t="s">
        <v>36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37</v>
      </c>
    </row>
    <row r="596" spans="1:29">
      <c r="A596" s="13" t="str">
        <f t="shared" si="27"/>
        <v>ZeroZero</v>
      </c>
      <c r="B596" s="14" t="s">
        <v>653</v>
      </c>
      <c r="C596" s="15" t="s">
        <v>236</v>
      </c>
      <c r="D596" s="16">
        <f>IFERROR(VLOOKUP(B596,#REF!,3,FALSE),0)</f>
        <v>0</v>
      </c>
      <c r="E596" s="18" t="str">
        <f t="shared" si="28"/>
        <v>前八週無拉料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279000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279000</v>
      </c>
      <c r="Q596" s="17">
        <v>0</v>
      </c>
      <c r="R596" s="19">
        <v>279000</v>
      </c>
      <c r="S596" s="20" t="s">
        <v>35</v>
      </c>
      <c r="T596" s="21" t="s">
        <v>35</v>
      </c>
      <c r="U596" s="19">
        <v>0</v>
      </c>
      <c r="V596" s="17" t="s">
        <v>35</v>
      </c>
      <c r="W596" s="22" t="s">
        <v>36</v>
      </c>
      <c r="X596" s="23" t="str">
        <f t="shared" si="29"/>
        <v>E</v>
      </c>
      <c r="Y596" s="17">
        <v>0</v>
      </c>
      <c r="Z596" s="17">
        <v>0</v>
      </c>
      <c r="AA596" s="17">
        <v>0</v>
      </c>
      <c r="AB596" s="17">
        <v>0</v>
      </c>
      <c r="AC596" s="15" t="s">
        <v>37</v>
      </c>
    </row>
    <row r="597" spans="1:29">
      <c r="A597" s="13" t="str">
        <f t="shared" si="27"/>
        <v>FCST</v>
      </c>
      <c r="B597" s="14" t="s">
        <v>654</v>
      </c>
      <c r="C597" s="15" t="s">
        <v>236</v>
      </c>
      <c r="D597" s="16">
        <f>IFERROR(VLOOKUP(B597,#REF!,3,FALSE),0)</f>
        <v>0</v>
      </c>
      <c r="E597" s="18" t="str">
        <f t="shared" si="28"/>
        <v>前八週無拉料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20000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20000</v>
      </c>
      <c r="Q597" s="17">
        <v>0</v>
      </c>
      <c r="R597" s="19">
        <v>20000</v>
      </c>
      <c r="S597" s="20" t="s">
        <v>35</v>
      </c>
      <c r="T597" s="21">
        <v>18</v>
      </c>
      <c r="U597" s="19">
        <v>0</v>
      </c>
      <c r="V597" s="17">
        <v>1111</v>
      </c>
      <c r="W597" s="22" t="s">
        <v>43</v>
      </c>
      <c r="X597" s="23" t="str">
        <f t="shared" si="29"/>
        <v>F</v>
      </c>
      <c r="Y597" s="17">
        <v>0</v>
      </c>
      <c r="Z597" s="17">
        <v>10000</v>
      </c>
      <c r="AA597" s="17">
        <v>0</v>
      </c>
      <c r="AB597" s="17">
        <v>0</v>
      </c>
      <c r="AC597" s="15" t="s">
        <v>37</v>
      </c>
    </row>
    <row r="598" spans="1:29">
      <c r="A598" s="13" t="str">
        <f t="shared" si="27"/>
        <v>Normal</v>
      </c>
      <c r="B598" s="14" t="s">
        <v>655</v>
      </c>
      <c r="C598" s="15" t="s">
        <v>236</v>
      </c>
      <c r="D598" s="16">
        <f>IFERROR(VLOOKUP(B598,#REF!,3,FALSE),0)</f>
        <v>0</v>
      </c>
      <c r="E598" s="18">
        <f t="shared" si="28"/>
        <v>24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9000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6000</v>
      </c>
      <c r="Q598" s="17">
        <v>3000</v>
      </c>
      <c r="R598" s="19">
        <v>9000</v>
      </c>
      <c r="S598" s="20">
        <v>24</v>
      </c>
      <c r="T598" s="21" t="s">
        <v>35</v>
      </c>
      <c r="U598" s="19">
        <v>375</v>
      </c>
      <c r="V598" s="17" t="s">
        <v>35</v>
      </c>
      <c r="W598" s="22" t="s">
        <v>36</v>
      </c>
      <c r="X598" s="23" t="str">
        <f t="shared" si="29"/>
        <v>E</v>
      </c>
      <c r="Y598" s="17">
        <v>0</v>
      </c>
      <c r="Z598" s="17">
        <v>0</v>
      </c>
      <c r="AA598" s="17">
        <v>0</v>
      </c>
      <c r="AB598" s="17">
        <v>0</v>
      </c>
      <c r="AC598" s="15" t="s">
        <v>37</v>
      </c>
    </row>
    <row r="599" spans="1:29">
      <c r="A599" s="13" t="str">
        <f t="shared" si="27"/>
        <v>Normal</v>
      </c>
      <c r="B599" s="14" t="s">
        <v>656</v>
      </c>
      <c r="C599" s="15" t="s">
        <v>236</v>
      </c>
      <c r="D599" s="16">
        <f>IFERROR(VLOOKUP(B599,#REF!,3,FALSE),0)</f>
        <v>0</v>
      </c>
      <c r="E599" s="18">
        <f t="shared" si="28"/>
        <v>10.9</v>
      </c>
      <c r="F599" s="16" t="str">
        <f>IFERROR(VLOOKUP(B599,#REF!,6,FALSE),"")</f>
        <v/>
      </c>
      <c r="G599" s="17">
        <v>195000</v>
      </c>
      <c r="H599" s="17">
        <v>195000</v>
      </c>
      <c r="I599" s="17" t="str">
        <f>IFERROR(VLOOKUP(B599,#REF!,9,FALSE),"")</f>
        <v/>
      </c>
      <c r="J599" s="17">
        <v>225000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225000</v>
      </c>
      <c r="Q599" s="17">
        <v>0</v>
      </c>
      <c r="R599" s="19">
        <v>420000</v>
      </c>
      <c r="S599" s="20">
        <v>20.399999999999999</v>
      </c>
      <c r="T599" s="21">
        <v>14</v>
      </c>
      <c r="U599" s="19">
        <v>20625</v>
      </c>
      <c r="V599" s="17">
        <v>30000</v>
      </c>
      <c r="W599" s="22">
        <v>1.5</v>
      </c>
      <c r="X599" s="23">
        <f t="shared" si="29"/>
        <v>100</v>
      </c>
      <c r="Y599" s="17">
        <v>30000</v>
      </c>
      <c r="Z599" s="17">
        <v>210000</v>
      </c>
      <c r="AA599" s="17">
        <v>75000</v>
      </c>
      <c r="AB599" s="17">
        <v>0</v>
      </c>
      <c r="AC599" s="15" t="s">
        <v>37</v>
      </c>
    </row>
    <row r="600" spans="1:29">
      <c r="A600" s="13" t="str">
        <f t="shared" si="27"/>
        <v>ZeroZero</v>
      </c>
      <c r="B600" s="14" t="s">
        <v>507</v>
      </c>
      <c r="C600" s="15" t="s">
        <v>508</v>
      </c>
      <c r="D600" s="16">
        <f>IFERROR(VLOOKUP(B600,#REF!,3,FALSE),0)</f>
        <v>0</v>
      </c>
      <c r="E600" s="18" t="str">
        <f t="shared" si="28"/>
        <v>前八週無拉料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18000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18000</v>
      </c>
      <c r="Q600" s="17">
        <v>0</v>
      </c>
      <c r="R600" s="19">
        <v>18000</v>
      </c>
      <c r="S600" s="20" t="s">
        <v>35</v>
      </c>
      <c r="T600" s="21" t="s">
        <v>35</v>
      </c>
      <c r="U600" s="19">
        <v>0</v>
      </c>
      <c r="V600" s="17" t="s">
        <v>35</v>
      </c>
      <c r="W600" s="22" t="s">
        <v>36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37</v>
      </c>
    </row>
    <row r="601" spans="1:29">
      <c r="A601" s="13" t="str">
        <f t="shared" si="27"/>
        <v>ZeroZero</v>
      </c>
      <c r="B601" s="14" t="s">
        <v>509</v>
      </c>
      <c r="C601" s="15" t="s">
        <v>508</v>
      </c>
      <c r="D601" s="16">
        <f>IFERROR(VLOOKUP(B601,#REF!,3,FALSE),0)</f>
        <v>0</v>
      </c>
      <c r="E601" s="18" t="str">
        <f t="shared" si="28"/>
        <v>前八週無拉料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9000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9000</v>
      </c>
      <c r="Q601" s="17">
        <v>0</v>
      </c>
      <c r="R601" s="19">
        <v>9000</v>
      </c>
      <c r="S601" s="20" t="s">
        <v>35</v>
      </c>
      <c r="T601" s="21" t="s">
        <v>35</v>
      </c>
      <c r="U601" s="19">
        <v>0</v>
      </c>
      <c r="V601" s="17" t="s">
        <v>35</v>
      </c>
      <c r="W601" s="22" t="s">
        <v>36</v>
      </c>
      <c r="X601" s="23" t="str">
        <f t="shared" si="2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37</v>
      </c>
    </row>
    <row r="602" spans="1:29">
      <c r="A602" s="13" t="str">
        <f t="shared" si="27"/>
        <v>FCST</v>
      </c>
      <c r="B602" s="14" t="s">
        <v>510</v>
      </c>
      <c r="C602" s="15" t="s">
        <v>508</v>
      </c>
      <c r="D602" s="16">
        <f>IFERROR(VLOOKUP(B602,#REF!,3,FALSE),0)</f>
        <v>0</v>
      </c>
      <c r="E602" s="18" t="str">
        <f t="shared" si="28"/>
        <v>前八週無拉料</v>
      </c>
      <c r="F602" s="16" t="str">
        <f>IFERROR(VLOOKUP(B602,#REF!,6,FALSE),"")</f>
        <v/>
      </c>
      <c r="G602" s="17">
        <v>9000</v>
      </c>
      <c r="H602" s="17">
        <v>9000</v>
      </c>
      <c r="I602" s="17" t="str">
        <f>IFERROR(VLOOKUP(B602,#REF!,9,FALSE),"")</f>
        <v/>
      </c>
      <c r="J602" s="17">
        <v>30000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30000</v>
      </c>
      <c r="Q602" s="17">
        <v>0</v>
      </c>
      <c r="R602" s="19">
        <v>39000</v>
      </c>
      <c r="S602" s="20" t="s">
        <v>35</v>
      </c>
      <c r="T602" s="21">
        <v>13</v>
      </c>
      <c r="U602" s="19">
        <v>0</v>
      </c>
      <c r="V602" s="17">
        <v>3000</v>
      </c>
      <c r="W602" s="22" t="s">
        <v>43</v>
      </c>
      <c r="X602" s="23" t="str">
        <f t="shared" si="29"/>
        <v>F</v>
      </c>
      <c r="Y602" s="17">
        <v>27000</v>
      </c>
      <c r="Z602" s="17">
        <v>0</v>
      </c>
      <c r="AA602" s="17">
        <v>6000</v>
      </c>
      <c r="AB602" s="17">
        <v>0</v>
      </c>
      <c r="AC602" s="15" t="s">
        <v>37</v>
      </c>
    </row>
    <row r="603" spans="1:29">
      <c r="A603" s="13" t="str">
        <f t="shared" si="27"/>
        <v>Normal</v>
      </c>
      <c r="B603" s="14" t="s">
        <v>511</v>
      </c>
      <c r="C603" s="15" t="s">
        <v>508</v>
      </c>
      <c r="D603" s="16">
        <f>IFERROR(VLOOKUP(B603,#REF!,3,FALSE),0)</f>
        <v>0</v>
      </c>
      <c r="E603" s="18">
        <f t="shared" si="28"/>
        <v>16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6000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6000</v>
      </c>
      <c r="Q603" s="17">
        <v>0</v>
      </c>
      <c r="R603" s="19">
        <v>6000</v>
      </c>
      <c r="S603" s="20">
        <v>16</v>
      </c>
      <c r="T603" s="21" t="s">
        <v>35</v>
      </c>
      <c r="U603" s="19">
        <v>375</v>
      </c>
      <c r="V603" s="17" t="s">
        <v>35</v>
      </c>
      <c r="W603" s="22" t="s">
        <v>36</v>
      </c>
      <c r="X603" s="23" t="str">
        <f t="shared" si="2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37</v>
      </c>
    </row>
    <row r="604" spans="1:29">
      <c r="A604" s="13" t="str">
        <f t="shared" si="27"/>
        <v>OverStock</v>
      </c>
      <c r="B604" s="14" t="s">
        <v>512</v>
      </c>
      <c r="C604" s="15" t="s">
        <v>508</v>
      </c>
      <c r="D604" s="16">
        <f>IFERROR(VLOOKUP(B604,#REF!,3,FALSE),0)</f>
        <v>0</v>
      </c>
      <c r="E604" s="18">
        <f t="shared" si="28"/>
        <v>48</v>
      </c>
      <c r="F604" s="16" t="str">
        <f>IFERROR(VLOOKUP(B604,#REF!,6,FALSE),"")</f>
        <v/>
      </c>
      <c r="G604" s="17">
        <v>42000</v>
      </c>
      <c r="H604" s="17">
        <v>0</v>
      </c>
      <c r="I604" s="17" t="str">
        <f>IFERROR(VLOOKUP(B604,#REF!,9,FALSE),"")</f>
        <v/>
      </c>
      <c r="J604" s="17">
        <v>36000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36000</v>
      </c>
      <c r="Q604" s="17">
        <v>0</v>
      </c>
      <c r="R604" s="19">
        <v>78000</v>
      </c>
      <c r="S604" s="20">
        <v>104</v>
      </c>
      <c r="T604" s="21">
        <v>39</v>
      </c>
      <c r="U604" s="19">
        <v>750</v>
      </c>
      <c r="V604" s="17">
        <v>2000</v>
      </c>
      <c r="W604" s="22">
        <v>2.7</v>
      </c>
      <c r="X604" s="23">
        <f t="shared" si="29"/>
        <v>150</v>
      </c>
      <c r="Y604" s="17">
        <v>9000</v>
      </c>
      <c r="Z604" s="17">
        <v>9000</v>
      </c>
      <c r="AA604" s="17">
        <v>0</v>
      </c>
      <c r="AB604" s="17">
        <v>0</v>
      </c>
      <c r="AC604" s="15" t="s">
        <v>37</v>
      </c>
    </row>
    <row r="605" spans="1:29">
      <c r="A605" s="13" t="str">
        <f t="shared" si="27"/>
        <v>OverStock</v>
      </c>
      <c r="B605" s="14" t="s">
        <v>513</v>
      </c>
      <c r="C605" s="15" t="s">
        <v>508</v>
      </c>
      <c r="D605" s="16">
        <f>IFERROR(VLOOKUP(B605,#REF!,3,FALSE),0)</f>
        <v>0</v>
      </c>
      <c r="E605" s="18">
        <f t="shared" si="28"/>
        <v>64</v>
      </c>
      <c r="F605" s="16" t="str">
        <f>IFERROR(VLOOKUP(B605,#REF!,6,FALSE),"")</f>
        <v/>
      </c>
      <c r="G605" s="17">
        <v>36000</v>
      </c>
      <c r="H605" s="17">
        <v>36000</v>
      </c>
      <c r="I605" s="17" t="str">
        <f>IFERROR(VLOOKUP(B605,#REF!,9,FALSE),"")</f>
        <v/>
      </c>
      <c r="J605" s="17">
        <v>48000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48000</v>
      </c>
      <c r="Q605" s="17">
        <v>0</v>
      </c>
      <c r="R605" s="19">
        <v>84000</v>
      </c>
      <c r="S605" s="20">
        <v>112</v>
      </c>
      <c r="T605" s="21">
        <v>36</v>
      </c>
      <c r="U605" s="19">
        <v>750</v>
      </c>
      <c r="V605" s="17">
        <v>2333</v>
      </c>
      <c r="W605" s="22">
        <v>3.1</v>
      </c>
      <c r="X605" s="23">
        <f t="shared" si="29"/>
        <v>150</v>
      </c>
      <c r="Y605" s="17">
        <v>12000</v>
      </c>
      <c r="Z605" s="17">
        <v>9000</v>
      </c>
      <c r="AA605" s="17">
        <v>0</v>
      </c>
      <c r="AB605" s="17">
        <v>0</v>
      </c>
      <c r="AC605" s="15" t="s">
        <v>37</v>
      </c>
    </row>
    <row r="606" spans="1:29">
      <c r="A606" s="13" t="str">
        <f t="shared" si="27"/>
        <v>Normal</v>
      </c>
      <c r="B606" s="14" t="s">
        <v>514</v>
      </c>
      <c r="C606" s="15" t="s">
        <v>508</v>
      </c>
      <c r="D606" s="16">
        <f>IFERROR(VLOOKUP(B606,#REF!,3,FALSE),0)</f>
        <v>0</v>
      </c>
      <c r="E606" s="18">
        <f t="shared" si="28"/>
        <v>6.7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15000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15000</v>
      </c>
      <c r="Q606" s="17">
        <v>0</v>
      </c>
      <c r="R606" s="19">
        <v>15000</v>
      </c>
      <c r="S606" s="20">
        <v>6.7</v>
      </c>
      <c r="T606" s="21" t="s">
        <v>35</v>
      </c>
      <c r="U606" s="19">
        <v>2250</v>
      </c>
      <c r="V606" s="17" t="s">
        <v>35</v>
      </c>
      <c r="W606" s="22" t="s">
        <v>36</v>
      </c>
      <c r="X606" s="23" t="str">
        <f t="shared" si="29"/>
        <v>E</v>
      </c>
      <c r="Y606" s="17">
        <v>0</v>
      </c>
      <c r="Z606" s="17">
        <v>0</v>
      </c>
      <c r="AA606" s="17">
        <v>0</v>
      </c>
      <c r="AB606" s="17">
        <v>0</v>
      </c>
      <c r="AC606" s="15" t="s">
        <v>37</v>
      </c>
    </row>
    <row r="607" spans="1:29">
      <c r="A607" s="13" t="str">
        <f t="shared" si="27"/>
        <v>OverStock</v>
      </c>
      <c r="B607" s="14" t="s">
        <v>515</v>
      </c>
      <c r="C607" s="15" t="s">
        <v>508</v>
      </c>
      <c r="D607" s="16">
        <f>IFERROR(VLOOKUP(B607,#REF!,3,FALSE),0)</f>
        <v>0</v>
      </c>
      <c r="E607" s="18">
        <f t="shared" si="28"/>
        <v>19.2</v>
      </c>
      <c r="F607" s="16" t="str">
        <f>IFERROR(VLOOKUP(B607,#REF!,6,FALSE),"")</f>
        <v/>
      </c>
      <c r="G607" s="17">
        <v>39000</v>
      </c>
      <c r="H607" s="17">
        <v>12000</v>
      </c>
      <c r="I607" s="17" t="str">
        <f>IFERROR(VLOOKUP(B607,#REF!,9,FALSE),"")</f>
        <v/>
      </c>
      <c r="J607" s="17">
        <v>36000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36000</v>
      </c>
      <c r="Q607" s="17">
        <v>0</v>
      </c>
      <c r="R607" s="19">
        <v>75000</v>
      </c>
      <c r="S607" s="20">
        <v>40</v>
      </c>
      <c r="T607" s="21">
        <v>20.5</v>
      </c>
      <c r="U607" s="19">
        <v>1875</v>
      </c>
      <c r="V607" s="17">
        <v>3667</v>
      </c>
      <c r="W607" s="22">
        <v>2</v>
      </c>
      <c r="X607" s="23">
        <f t="shared" si="29"/>
        <v>150</v>
      </c>
      <c r="Y607" s="17">
        <v>15000</v>
      </c>
      <c r="Z607" s="17">
        <v>18000</v>
      </c>
      <c r="AA607" s="17">
        <v>6000</v>
      </c>
      <c r="AB607" s="17">
        <v>0</v>
      </c>
      <c r="AC607" s="15" t="s">
        <v>37</v>
      </c>
    </row>
    <row r="608" spans="1:29">
      <c r="A608" s="13" t="str">
        <f t="shared" si="27"/>
        <v>ZeroZero</v>
      </c>
      <c r="B608" s="14" t="s">
        <v>516</v>
      </c>
      <c r="C608" s="15" t="s">
        <v>508</v>
      </c>
      <c r="D608" s="16">
        <f>IFERROR(VLOOKUP(B608,#REF!,3,FALSE),0)</f>
        <v>0</v>
      </c>
      <c r="E608" s="18" t="str">
        <f t="shared" si="28"/>
        <v>前八週無拉料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33000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33000</v>
      </c>
      <c r="Q608" s="17">
        <v>0</v>
      </c>
      <c r="R608" s="19">
        <v>33000</v>
      </c>
      <c r="S608" s="20" t="s">
        <v>35</v>
      </c>
      <c r="T608" s="21" t="s">
        <v>35</v>
      </c>
      <c r="U608" s="19">
        <v>0</v>
      </c>
      <c r="V608" s="17" t="s">
        <v>35</v>
      </c>
      <c r="W608" s="22" t="s">
        <v>36</v>
      </c>
      <c r="X608" s="23" t="str">
        <f t="shared" si="29"/>
        <v>E</v>
      </c>
      <c r="Y608" s="17">
        <v>0</v>
      </c>
      <c r="Z608" s="17">
        <v>0</v>
      </c>
      <c r="AA608" s="17">
        <v>0</v>
      </c>
      <c r="AB608" s="17">
        <v>0</v>
      </c>
      <c r="AC608" s="15" t="s">
        <v>37</v>
      </c>
    </row>
    <row r="609" spans="1:29">
      <c r="A609" s="13" t="str">
        <f t="shared" si="27"/>
        <v>Normal</v>
      </c>
      <c r="B609" s="14" t="s">
        <v>517</v>
      </c>
      <c r="C609" s="15" t="s">
        <v>508</v>
      </c>
      <c r="D609" s="16">
        <f>IFERROR(VLOOKUP(B609,#REF!,3,FALSE),0)</f>
        <v>0</v>
      </c>
      <c r="E609" s="18">
        <f t="shared" si="28"/>
        <v>0</v>
      </c>
      <c r="F609" s="16" t="str">
        <f>IFERROR(VLOOKUP(B609,#REF!,6,FALSE),"")</f>
        <v/>
      </c>
      <c r="G609" s="17">
        <v>6000</v>
      </c>
      <c r="H609" s="17">
        <v>6000</v>
      </c>
      <c r="I609" s="17" t="str">
        <f>IFERROR(VLOOKUP(B609,#REF!,9,FALSE),"")</f>
        <v/>
      </c>
      <c r="J609" s="17">
        <v>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0</v>
      </c>
      <c r="Q609" s="17">
        <v>0</v>
      </c>
      <c r="R609" s="19">
        <v>6000</v>
      </c>
      <c r="S609" s="20">
        <v>8</v>
      </c>
      <c r="T609" s="21" t="s">
        <v>35</v>
      </c>
      <c r="U609" s="19">
        <v>750</v>
      </c>
      <c r="V609" s="17" t="s">
        <v>35</v>
      </c>
      <c r="W609" s="22" t="s">
        <v>36</v>
      </c>
      <c r="X609" s="23" t="str">
        <f t="shared" si="29"/>
        <v>E</v>
      </c>
      <c r="Y609" s="17">
        <v>0</v>
      </c>
      <c r="Z609" s="17">
        <v>0</v>
      </c>
      <c r="AA609" s="17">
        <v>0</v>
      </c>
      <c r="AB609" s="17">
        <v>0</v>
      </c>
      <c r="AC609" s="15" t="s">
        <v>37</v>
      </c>
    </row>
    <row r="610" spans="1:29">
      <c r="A610" s="13" t="str">
        <f t="shared" si="27"/>
        <v>ZeroZero</v>
      </c>
      <c r="B610" s="14" t="s">
        <v>518</v>
      </c>
      <c r="C610" s="15" t="s">
        <v>508</v>
      </c>
      <c r="D610" s="16">
        <f>IFERROR(VLOOKUP(B610,#REF!,3,FALSE),0)</f>
        <v>0</v>
      </c>
      <c r="E610" s="18" t="str">
        <f t="shared" si="28"/>
        <v>前八週無拉料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3000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3000</v>
      </c>
      <c r="Q610" s="17">
        <v>0</v>
      </c>
      <c r="R610" s="19">
        <v>3000</v>
      </c>
      <c r="S610" s="20" t="s">
        <v>35</v>
      </c>
      <c r="T610" s="21" t="s">
        <v>35</v>
      </c>
      <c r="U610" s="19">
        <v>0</v>
      </c>
      <c r="V610" s="17" t="s">
        <v>35</v>
      </c>
      <c r="W610" s="22" t="s">
        <v>36</v>
      </c>
      <c r="X610" s="23" t="str">
        <f t="shared" si="29"/>
        <v>E</v>
      </c>
      <c r="Y610" s="17">
        <v>0</v>
      </c>
      <c r="Z610" s="17">
        <v>0</v>
      </c>
      <c r="AA610" s="17">
        <v>0</v>
      </c>
      <c r="AB610" s="17">
        <v>0</v>
      </c>
      <c r="AC610" s="15" t="s">
        <v>37</v>
      </c>
    </row>
    <row r="611" spans="1:29">
      <c r="A611" s="13" t="str">
        <f t="shared" si="27"/>
        <v>Normal</v>
      </c>
      <c r="B611" s="14" t="s">
        <v>519</v>
      </c>
      <c r="C611" s="15" t="s">
        <v>508</v>
      </c>
      <c r="D611" s="16">
        <f>IFERROR(VLOOKUP(B611,#REF!,3,FALSE),0)</f>
        <v>0</v>
      </c>
      <c r="E611" s="18">
        <f t="shared" si="28"/>
        <v>5.3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6000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6000</v>
      </c>
      <c r="Q611" s="17">
        <v>0</v>
      </c>
      <c r="R611" s="19">
        <v>6000</v>
      </c>
      <c r="S611" s="20">
        <v>5.3</v>
      </c>
      <c r="T611" s="21" t="s">
        <v>35</v>
      </c>
      <c r="U611" s="19">
        <v>1125</v>
      </c>
      <c r="V611" s="17" t="s">
        <v>35</v>
      </c>
      <c r="W611" s="22" t="s">
        <v>36</v>
      </c>
      <c r="X611" s="23" t="str">
        <f t="shared" si="2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37</v>
      </c>
    </row>
    <row r="612" spans="1:29">
      <c r="A612" s="13" t="str">
        <f t="shared" si="27"/>
        <v>Normal</v>
      </c>
      <c r="B612" s="14" t="s">
        <v>657</v>
      </c>
      <c r="C612" s="15" t="s">
        <v>658</v>
      </c>
      <c r="D612" s="16">
        <f>IFERROR(VLOOKUP(B612,#REF!,3,FALSE),0)</f>
        <v>0</v>
      </c>
      <c r="E612" s="18">
        <f t="shared" si="28"/>
        <v>17.8</v>
      </c>
      <c r="F612" s="16" t="str">
        <f>IFERROR(VLOOKUP(B612,#REF!,6,FALSE),"")</f>
        <v/>
      </c>
      <c r="G612" s="17">
        <v>20000</v>
      </c>
      <c r="H612" s="17">
        <v>20000</v>
      </c>
      <c r="I612" s="17" t="str">
        <f>IFERROR(VLOOKUP(B612,#REF!,9,FALSE),"")</f>
        <v/>
      </c>
      <c r="J612" s="17">
        <v>145000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25000</v>
      </c>
      <c r="P612" s="17">
        <v>50000</v>
      </c>
      <c r="Q612" s="17">
        <v>70000</v>
      </c>
      <c r="R612" s="19">
        <v>165000</v>
      </c>
      <c r="S612" s="20">
        <v>20.3</v>
      </c>
      <c r="T612" s="21">
        <v>21.1</v>
      </c>
      <c r="U612" s="19">
        <v>8126</v>
      </c>
      <c r="V612" s="17">
        <v>7818</v>
      </c>
      <c r="W612" s="22">
        <v>1</v>
      </c>
      <c r="X612" s="23">
        <f t="shared" si="29"/>
        <v>100</v>
      </c>
      <c r="Y612" s="17">
        <v>31464</v>
      </c>
      <c r="Z612" s="17">
        <v>33900</v>
      </c>
      <c r="AA612" s="17">
        <v>10100</v>
      </c>
      <c r="AB612" s="17">
        <v>6900</v>
      </c>
      <c r="AC612" s="15" t="s">
        <v>37</v>
      </c>
    </row>
    <row r="613" spans="1:29">
      <c r="A613" s="13" t="str">
        <f t="shared" si="27"/>
        <v>ZeroZero</v>
      </c>
      <c r="B613" s="14" t="s">
        <v>659</v>
      </c>
      <c r="C613" s="15" t="s">
        <v>658</v>
      </c>
      <c r="D613" s="16">
        <f>IFERROR(VLOOKUP(B613,#REF!,3,FALSE),0)</f>
        <v>0</v>
      </c>
      <c r="E613" s="18" t="str">
        <f t="shared" si="28"/>
        <v>前八週無拉料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2500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2500</v>
      </c>
      <c r="Q613" s="17">
        <v>0</v>
      </c>
      <c r="R613" s="19">
        <v>2500</v>
      </c>
      <c r="S613" s="20" t="s">
        <v>35</v>
      </c>
      <c r="T613" s="21" t="s">
        <v>35</v>
      </c>
      <c r="U613" s="19">
        <v>0</v>
      </c>
      <c r="V613" s="17" t="s">
        <v>35</v>
      </c>
      <c r="W613" s="22" t="s">
        <v>36</v>
      </c>
      <c r="X613" s="23" t="str">
        <f t="shared" si="2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37</v>
      </c>
    </row>
    <row r="614" spans="1:29">
      <c r="A614" s="13" t="str">
        <f t="shared" si="27"/>
        <v>ZeroZero</v>
      </c>
      <c r="B614" s="14" t="s">
        <v>660</v>
      </c>
      <c r="C614" s="15" t="s">
        <v>658</v>
      </c>
      <c r="D614" s="16">
        <f>IFERROR(VLOOKUP(B614,#REF!,3,FALSE),0)</f>
        <v>0</v>
      </c>
      <c r="E614" s="18" t="str">
        <f t="shared" si="28"/>
        <v>前八週無拉料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2500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2500</v>
      </c>
      <c r="Q614" s="17">
        <v>0</v>
      </c>
      <c r="R614" s="19">
        <v>2500</v>
      </c>
      <c r="S614" s="20" t="s">
        <v>35</v>
      </c>
      <c r="T614" s="21" t="s">
        <v>35</v>
      </c>
      <c r="U614" s="19">
        <v>0</v>
      </c>
      <c r="V614" s="17" t="s">
        <v>35</v>
      </c>
      <c r="W614" s="22" t="s">
        <v>36</v>
      </c>
      <c r="X614" s="23" t="str">
        <f t="shared" si="29"/>
        <v>E</v>
      </c>
      <c r="Y614" s="17">
        <v>0</v>
      </c>
      <c r="Z614" s="17">
        <v>0</v>
      </c>
      <c r="AA614" s="17">
        <v>0</v>
      </c>
      <c r="AB614" s="17">
        <v>0</v>
      </c>
      <c r="AC614" s="15" t="s">
        <v>37</v>
      </c>
    </row>
    <row r="615" spans="1:29">
      <c r="A615" s="13" t="str">
        <f t="shared" si="27"/>
        <v>Normal</v>
      </c>
      <c r="B615" s="14" t="s">
        <v>661</v>
      </c>
      <c r="C615" s="15" t="s">
        <v>658</v>
      </c>
      <c r="D615" s="16">
        <f>IFERROR(VLOOKUP(B615,#REF!,3,FALSE),0)</f>
        <v>0</v>
      </c>
      <c r="E615" s="18">
        <f t="shared" si="28"/>
        <v>9.6</v>
      </c>
      <c r="F615" s="16" t="str">
        <f>IFERROR(VLOOKUP(B615,#REF!,6,FALSE),"")</f>
        <v/>
      </c>
      <c r="G615" s="17">
        <v>40000</v>
      </c>
      <c r="H615" s="17">
        <v>40000</v>
      </c>
      <c r="I615" s="17" t="str">
        <f>IFERROR(VLOOKUP(B615,#REF!,9,FALSE),"")</f>
        <v/>
      </c>
      <c r="J615" s="17">
        <v>102500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87500</v>
      </c>
      <c r="Q615" s="17">
        <v>15000</v>
      </c>
      <c r="R615" s="19">
        <v>142500</v>
      </c>
      <c r="S615" s="20">
        <v>13.4</v>
      </c>
      <c r="T615" s="21">
        <v>45.3</v>
      </c>
      <c r="U615" s="19">
        <v>10625</v>
      </c>
      <c r="V615" s="17">
        <v>3144</v>
      </c>
      <c r="W615" s="22">
        <v>0.3</v>
      </c>
      <c r="X615" s="23">
        <f t="shared" si="29"/>
        <v>50</v>
      </c>
      <c r="Y615" s="17">
        <v>11293</v>
      </c>
      <c r="Z615" s="17">
        <v>17000</v>
      </c>
      <c r="AA615" s="17">
        <v>0</v>
      </c>
      <c r="AB615" s="17">
        <v>11220</v>
      </c>
      <c r="AC615" s="15" t="s">
        <v>37</v>
      </c>
    </row>
    <row r="616" spans="1:29">
      <c r="A616" s="13" t="str">
        <f t="shared" si="27"/>
        <v>Normal</v>
      </c>
      <c r="B616" s="14" t="s">
        <v>662</v>
      </c>
      <c r="C616" s="15" t="s">
        <v>658</v>
      </c>
      <c r="D616" s="16">
        <f>IFERROR(VLOOKUP(B616,#REF!,3,FALSE),0)</f>
        <v>0</v>
      </c>
      <c r="E616" s="18">
        <f t="shared" si="28"/>
        <v>10.5</v>
      </c>
      <c r="F616" s="16" t="str">
        <f>IFERROR(VLOOKUP(B616,#REF!,6,FALSE),"")</f>
        <v/>
      </c>
      <c r="G616" s="17">
        <v>35000</v>
      </c>
      <c r="H616" s="17">
        <v>35000</v>
      </c>
      <c r="I616" s="17" t="str">
        <f>IFERROR(VLOOKUP(B616,#REF!,9,FALSE),"")</f>
        <v/>
      </c>
      <c r="J616" s="17">
        <v>147500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47500</v>
      </c>
      <c r="Q616" s="17">
        <v>100000</v>
      </c>
      <c r="R616" s="19">
        <v>182500</v>
      </c>
      <c r="S616" s="20">
        <v>13</v>
      </c>
      <c r="T616" s="21">
        <v>14.9</v>
      </c>
      <c r="U616" s="19">
        <v>14063</v>
      </c>
      <c r="V616" s="17">
        <v>12285</v>
      </c>
      <c r="W616" s="22">
        <v>0.9</v>
      </c>
      <c r="X616" s="23">
        <f t="shared" si="29"/>
        <v>100</v>
      </c>
      <c r="Y616" s="17">
        <v>44849</v>
      </c>
      <c r="Z616" s="17">
        <v>52920</v>
      </c>
      <c r="AA616" s="17">
        <v>49600</v>
      </c>
      <c r="AB616" s="17">
        <v>33260</v>
      </c>
      <c r="AC616" s="15" t="s">
        <v>37</v>
      </c>
    </row>
    <row r="617" spans="1:29">
      <c r="A617" s="13" t="str">
        <f t="shared" si="27"/>
        <v>ZeroZero</v>
      </c>
      <c r="B617" s="14" t="s">
        <v>663</v>
      </c>
      <c r="C617" s="15" t="s">
        <v>658</v>
      </c>
      <c r="D617" s="16">
        <f>IFERROR(VLOOKUP(B617,#REF!,3,FALSE),0)</f>
        <v>0</v>
      </c>
      <c r="E617" s="18" t="str">
        <f t="shared" si="28"/>
        <v>前八週無拉料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7500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7500</v>
      </c>
      <c r="Q617" s="17">
        <v>0</v>
      </c>
      <c r="R617" s="19">
        <v>7500</v>
      </c>
      <c r="S617" s="20" t="s">
        <v>35</v>
      </c>
      <c r="T617" s="21" t="s">
        <v>35</v>
      </c>
      <c r="U617" s="19">
        <v>0</v>
      </c>
      <c r="V617" s="17" t="s">
        <v>35</v>
      </c>
      <c r="W617" s="22" t="s">
        <v>36</v>
      </c>
      <c r="X617" s="23" t="str">
        <f t="shared" si="2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37</v>
      </c>
    </row>
    <row r="618" spans="1:29">
      <c r="A618" s="13" t="str">
        <f t="shared" si="27"/>
        <v>ZeroZero</v>
      </c>
      <c r="B618" s="14" t="s">
        <v>664</v>
      </c>
      <c r="C618" s="15" t="s">
        <v>658</v>
      </c>
      <c r="D618" s="16">
        <f>IFERROR(VLOOKUP(B618,#REF!,3,FALSE),0)</f>
        <v>0</v>
      </c>
      <c r="E618" s="18" t="str">
        <f t="shared" si="2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9000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9000</v>
      </c>
      <c r="Q618" s="17">
        <v>0</v>
      </c>
      <c r="R618" s="19">
        <v>9000</v>
      </c>
      <c r="S618" s="20" t="s">
        <v>35</v>
      </c>
      <c r="T618" s="21" t="s">
        <v>35</v>
      </c>
      <c r="U618" s="19">
        <v>0</v>
      </c>
      <c r="V618" s="17" t="s">
        <v>35</v>
      </c>
      <c r="W618" s="22" t="s">
        <v>36</v>
      </c>
      <c r="X618" s="23" t="str">
        <f t="shared" si="2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37</v>
      </c>
    </row>
    <row r="619" spans="1:29">
      <c r="A619" s="13" t="str">
        <f t="shared" si="27"/>
        <v>ZeroZero</v>
      </c>
      <c r="B619" s="14" t="s">
        <v>665</v>
      </c>
      <c r="C619" s="15" t="s">
        <v>658</v>
      </c>
      <c r="D619" s="16">
        <f>IFERROR(VLOOKUP(B619,#REF!,3,FALSE),0)</f>
        <v>0</v>
      </c>
      <c r="E619" s="18" t="str">
        <f t="shared" si="2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3000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3000</v>
      </c>
      <c r="Q619" s="17">
        <v>0</v>
      </c>
      <c r="R619" s="19">
        <v>3000</v>
      </c>
      <c r="S619" s="20" t="s">
        <v>35</v>
      </c>
      <c r="T619" s="21" t="s">
        <v>35</v>
      </c>
      <c r="U619" s="19">
        <v>0</v>
      </c>
      <c r="V619" s="17" t="s">
        <v>35</v>
      </c>
      <c r="W619" s="22" t="s">
        <v>36</v>
      </c>
      <c r="X619" s="23" t="str">
        <f t="shared" si="29"/>
        <v>E</v>
      </c>
      <c r="Y619" s="17">
        <v>0</v>
      </c>
      <c r="Z619" s="17">
        <v>0</v>
      </c>
      <c r="AA619" s="17">
        <v>0</v>
      </c>
      <c r="AB619" s="17">
        <v>0</v>
      </c>
      <c r="AC619" s="15" t="s">
        <v>37</v>
      </c>
    </row>
    <row r="620" spans="1:29">
      <c r="A620" s="13" t="str">
        <f t="shared" si="27"/>
        <v>Normal</v>
      </c>
      <c r="B620" s="14" t="s">
        <v>666</v>
      </c>
      <c r="C620" s="15" t="s">
        <v>658</v>
      </c>
      <c r="D620" s="16">
        <f>IFERROR(VLOOKUP(B620,#REF!,3,FALSE),0)</f>
        <v>0</v>
      </c>
      <c r="E620" s="18">
        <f t="shared" si="28"/>
        <v>13.3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62500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47500</v>
      </c>
      <c r="Q620" s="17">
        <v>15000</v>
      </c>
      <c r="R620" s="19">
        <v>62500</v>
      </c>
      <c r="S620" s="20">
        <v>13.3</v>
      </c>
      <c r="T620" s="21">
        <v>43.3</v>
      </c>
      <c r="U620" s="19">
        <v>4688</v>
      </c>
      <c r="V620" s="17">
        <v>1443</v>
      </c>
      <c r="W620" s="22">
        <v>0.3</v>
      </c>
      <c r="X620" s="23">
        <f t="shared" si="29"/>
        <v>50</v>
      </c>
      <c r="Y620" s="17">
        <v>4991</v>
      </c>
      <c r="Z620" s="17">
        <v>8000</v>
      </c>
      <c r="AA620" s="17">
        <v>0</v>
      </c>
      <c r="AB620" s="17">
        <v>5280</v>
      </c>
      <c r="AC620" s="15" t="s">
        <v>37</v>
      </c>
    </row>
    <row r="621" spans="1:29">
      <c r="A621" s="13" t="str">
        <f t="shared" si="27"/>
        <v>Normal</v>
      </c>
      <c r="B621" s="14" t="s">
        <v>667</v>
      </c>
      <c r="C621" s="15" t="s">
        <v>658</v>
      </c>
      <c r="D621" s="16">
        <f>IFERROR(VLOOKUP(B621,#REF!,3,FALSE),0)</f>
        <v>0</v>
      </c>
      <c r="E621" s="18">
        <f t="shared" si="28"/>
        <v>17.8</v>
      </c>
      <c r="F621" s="16" t="str">
        <f>IFERROR(VLOOKUP(B621,#REF!,6,FALSE),"")</f>
        <v/>
      </c>
      <c r="G621" s="17">
        <v>2500</v>
      </c>
      <c r="H621" s="17">
        <v>2500</v>
      </c>
      <c r="I621" s="17" t="str">
        <f>IFERROR(VLOOKUP(B621,#REF!,9,FALSE),"")</f>
        <v/>
      </c>
      <c r="J621" s="17">
        <v>72500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47500</v>
      </c>
      <c r="Q621" s="17">
        <v>25000</v>
      </c>
      <c r="R621" s="19">
        <v>75000</v>
      </c>
      <c r="S621" s="20">
        <v>18.5</v>
      </c>
      <c r="T621" s="21">
        <v>13.9</v>
      </c>
      <c r="U621" s="19">
        <v>4063</v>
      </c>
      <c r="V621" s="17">
        <v>5389</v>
      </c>
      <c r="W621" s="22">
        <v>1.3</v>
      </c>
      <c r="X621" s="23">
        <f t="shared" si="29"/>
        <v>100</v>
      </c>
      <c r="Y621" s="17">
        <v>14453</v>
      </c>
      <c r="Z621" s="17">
        <v>23250</v>
      </c>
      <c r="AA621" s="17">
        <v>10800</v>
      </c>
      <c r="AB621" s="17">
        <v>0</v>
      </c>
      <c r="AC621" s="15" t="s">
        <v>37</v>
      </c>
    </row>
    <row r="622" spans="1:29">
      <c r="A622" s="13" t="str">
        <f t="shared" si="27"/>
        <v>Normal</v>
      </c>
      <c r="B622" s="14" t="s">
        <v>668</v>
      </c>
      <c r="C622" s="15" t="s">
        <v>658</v>
      </c>
      <c r="D622" s="16">
        <f>IFERROR(VLOOKUP(B622,#REF!,3,FALSE),0)</f>
        <v>0</v>
      </c>
      <c r="E622" s="18">
        <f t="shared" si="28"/>
        <v>4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5000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5000</v>
      </c>
      <c r="Q622" s="17">
        <v>0</v>
      </c>
      <c r="R622" s="19">
        <v>5000</v>
      </c>
      <c r="S622" s="20">
        <v>4</v>
      </c>
      <c r="T622" s="21" t="s">
        <v>35</v>
      </c>
      <c r="U622" s="19">
        <v>1250</v>
      </c>
      <c r="V622" s="17" t="s">
        <v>35</v>
      </c>
      <c r="W622" s="22" t="s">
        <v>36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37</v>
      </c>
    </row>
    <row r="623" spans="1:29">
      <c r="A623" s="13" t="str">
        <f t="shared" si="27"/>
        <v>ZeroZero</v>
      </c>
      <c r="B623" s="14" t="s">
        <v>669</v>
      </c>
      <c r="C623" s="15" t="s">
        <v>658</v>
      </c>
      <c r="D623" s="16">
        <f>IFERROR(VLOOKUP(B623,#REF!,3,FALSE),0)</f>
        <v>0</v>
      </c>
      <c r="E623" s="18" t="str">
        <f t="shared" si="28"/>
        <v>前八週無拉料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5000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5000</v>
      </c>
      <c r="Q623" s="17">
        <v>0</v>
      </c>
      <c r="R623" s="19">
        <v>5000</v>
      </c>
      <c r="S623" s="20" t="s">
        <v>35</v>
      </c>
      <c r="T623" s="21" t="s">
        <v>35</v>
      </c>
      <c r="U623" s="19">
        <v>0</v>
      </c>
      <c r="V623" s="17">
        <v>0</v>
      </c>
      <c r="W623" s="22" t="s">
        <v>36</v>
      </c>
      <c r="X623" s="23" t="str">
        <f t="shared" si="29"/>
        <v>E</v>
      </c>
      <c r="Y623" s="17">
        <v>0</v>
      </c>
      <c r="Z623" s="17">
        <v>0</v>
      </c>
      <c r="AA623" s="17">
        <v>490</v>
      </c>
      <c r="AB623" s="17">
        <v>0</v>
      </c>
      <c r="AC623" s="15" t="s">
        <v>37</v>
      </c>
    </row>
    <row r="624" spans="1:29">
      <c r="A624" s="13" t="str">
        <f t="shared" si="27"/>
        <v>Normal</v>
      </c>
      <c r="B624" s="14" t="s">
        <v>670</v>
      </c>
      <c r="C624" s="15" t="s">
        <v>658</v>
      </c>
      <c r="D624" s="16">
        <f>IFERROR(VLOOKUP(B624,#REF!,3,FALSE),0)</f>
        <v>0</v>
      </c>
      <c r="E624" s="18">
        <f t="shared" si="28"/>
        <v>8.5</v>
      </c>
      <c r="F624" s="16" t="str">
        <f>IFERROR(VLOOKUP(B624,#REF!,6,FALSE),"")</f>
        <v/>
      </c>
      <c r="G624" s="17">
        <v>542500</v>
      </c>
      <c r="H624" s="17">
        <v>542500</v>
      </c>
      <c r="I624" s="17" t="str">
        <f>IFERROR(VLOOKUP(B624,#REF!,9,FALSE),"")</f>
        <v/>
      </c>
      <c r="J624" s="17">
        <v>335000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250000</v>
      </c>
      <c r="P624" s="17">
        <v>30000</v>
      </c>
      <c r="Q624" s="17">
        <v>55000</v>
      </c>
      <c r="R624" s="19">
        <v>877500</v>
      </c>
      <c r="S624" s="20">
        <v>22.3</v>
      </c>
      <c r="T624" s="21">
        <v>22</v>
      </c>
      <c r="U624" s="19">
        <v>39375</v>
      </c>
      <c r="V624" s="17">
        <v>39823</v>
      </c>
      <c r="W624" s="22">
        <v>1</v>
      </c>
      <c r="X624" s="23">
        <f t="shared" si="29"/>
        <v>100</v>
      </c>
      <c r="Y624" s="17">
        <v>143835</v>
      </c>
      <c r="Z624" s="17">
        <v>180580</v>
      </c>
      <c r="AA624" s="17">
        <v>63500</v>
      </c>
      <c r="AB624" s="17">
        <v>5280</v>
      </c>
      <c r="AC624" s="15" t="s">
        <v>37</v>
      </c>
    </row>
    <row r="625" spans="1:29">
      <c r="A625" s="13" t="str">
        <f t="shared" si="27"/>
        <v>OverStock</v>
      </c>
      <c r="B625" s="14" t="s">
        <v>671</v>
      </c>
      <c r="C625" s="15" t="s">
        <v>658</v>
      </c>
      <c r="D625" s="16">
        <f>IFERROR(VLOOKUP(B625,#REF!,3,FALSE),0)</f>
        <v>0</v>
      </c>
      <c r="E625" s="18">
        <f t="shared" si="28"/>
        <v>9.6</v>
      </c>
      <c r="F625" s="16" t="str">
        <f>IFERROR(VLOOKUP(B625,#REF!,6,FALSE),"")</f>
        <v/>
      </c>
      <c r="G625" s="17">
        <v>165000</v>
      </c>
      <c r="H625" s="17">
        <v>60000</v>
      </c>
      <c r="I625" s="17" t="str">
        <f>IFERROR(VLOOKUP(B625,#REF!,9,FALSE),"")</f>
        <v/>
      </c>
      <c r="J625" s="17">
        <v>30000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5000</v>
      </c>
      <c r="P625" s="17">
        <v>0</v>
      </c>
      <c r="Q625" s="17">
        <v>25000</v>
      </c>
      <c r="R625" s="19">
        <v>195000</v>
      </c>
      <c r="S625" s="20">
        <v>62.4</v>
      </c>
      <c r="T625" s="21">
        <v>20.3</v>
      </c>
      <c r="U625" s="19">
        <v>3125</v>
      </c>
      <c r="V625" s="17">
        <v>9587</v>
      </c>
      <c r="W625" s="22">
        <v>3.1</v>
      </c>
      <c r="X625" s="23">
        <f t="shared" si="29"/>
        <v>150</v>
      </c>
      <c r="Y625" s="17">
        <v>31500</v>
      </c>
      <c r="Z625" s="17">
        <v>42780</v>
      </c>
      <c r="AA625" s="17">
        <v>21000</v>
      </c>
      <c r="AB625" s="17">
        <v>0</v>
      </c>
      <c r="AC625" s="15" t="s">
        <v>37</v>
      </c>
    </row>
    <row r="626" spans="1:29">
      <c r="A626" s="13" t="str">
        <f t="shared" si="27"/>
        <v>Normal</v>
      </c>
      <c r="B626" s="14" t="s">
        <v>672</v>
      </c>
      <c r="C626" s="15" t="s">
        <v>658</v>
      </c>
      <c r="D626" s="16">
        <f>IFERROR(VLOOKUP(B626,#REF!,3,FALSE),0)</f>
        <v>0</v>
      </c>
      <c r="E626" s="18">
        <f t="shared" si="28"/>
        <v>8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7500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7500</v>
      </c>
      <c r="Q626" s="17">
        <v>0</v>
      </c>
      <c r="R626" s="19">
        <v>7500</v>
      </c>
      <c r="S626" s="20">
        <v>8</v>
      </c>
      <c r="T626" s="21" t="s">
        <v>35</v>
      </c>
      <c r="U626" s="19">
        <v>938</v>
      </c>
      <c r="V626" s="17" t="s">
        <v>35</v>
      </c>
      <c r="W626" s="22" t="s">
        <v>36</v>
      </c>
      <c r="X626" s="23" t="str">
        <f t="shared" si="29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37</v>
      </c>
    </row>
    <row r="627" spans="1:29">
      <c r="A627" s="13" t="str">
        <f t="shared" si="27"/>
        <v>ZeroZero</v>
      </c>
      <c r="B627" s="14" t="s">
        <v>673</v>
      </c>
      <c r="C627" s="15" t="s">
        <v>658</v>
      </c>
      <c r="D627" s="16">
        <f>IFERROR(VLOOKUP(B627,#REF!,3,FALSE),0)</f>
        <v>0</v>
      </c>
      <c r="E627" s="18" t="str">
        <f t="shared" si="28"/>
        <v>前八週無拉料</v>
      </c>
      <c r="F627" s="16" t="str">
        <f>IFERROR(VLOOKUP(B627,#REF!,6,FALSE),"")</f>
        <v/>
      </c>
      <c r="G627" s="17">
        <v>0</v>
      </c>
      <c r="H627" s="17">
        <v>0</v>
      </c>
      <c r="I627" s="17" t="str">
        <f>IFERROR(VLOOKUP(B627,#REF!,9,FALSE),"")</f>
        <v/>
      </c>
      <c r="J627" s="17">
        <v>2500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2500</v>
      </c>
      <c r="Q627" s="17">
        <v>0</v>
      </c>
      <c r="R627" s="19">
        <v>2500</v>
      </c>
      <c r="S627" s="20" t="s">
        <v>35</v>
      </c>
      <c r="T627" s="21" t="s">
        <v>35</v>
      </c>
      <c r="U627" s="19">
        <v>0</v>
      </c>
      <c r="V627" s="17" t="s">
        <v>35</v>
      </c>
      <c r="W627" s="22" t="s">
        <v>36</v>
      </c>
      <c r="X627" s="23" t="str">
        <f t="shared" si="29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37</v>
      </c>
    </row>
    <row r="628" spans="1:29">
      <c r="A628" s="13" t="str">
        <f t="shared" si="27"/>
        <v>Normal</v>
      </c>
      <c r="B628" s="14" t="s">
        <v>674</v>
      </c>
      <c r="C628" s="15" t="s">
        <v>658</v>
      </c>
      <c r="D628" s="16">
        <f>IFERROR(VLOOKUP(B628,#REF!,3,FALSE),0)</f>
        <v>0</v>
      </c>
      <c r="E628" s="18">
        <f t="shared" si="28"/>
        <v>9.8000000000000007</v>
      </c>
      <c r="F628" s="16" t="str">
        <f>IFERROR(VLOOKUP(B628,#REF!,6,FALSE),"")</f>
        <v/>
      </c>
      <c r="G628" s="17">
        <v>0</v>
      </c>
      <c r="H628" s="17">
        <v>0</v>
      </c>
      <c r="I628" s="17" t="str">
        <f>IFERROR(VLOOKUP(B628,#REF!,9,FALSE),"")</f>
        <v/>
      </c>
      <c r="J628" s="17">
        <v>95000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65000</v>
      </c>
      <c r="Q628" s="17">
        <v>30000</v>
      </c>
      <c r="R628" s="19">
        <v>95000</v>
      </c>
      <c r="S628" s="20">
        <v>9.8000000000000007</v>
      </c>
      <c r="T628" s="21">
        <v>18.100000000000001</v>
      </c>
      <c r="U628" s="19">
        <v>9688</v>
      </c>
      <c r="V628" s="17">
        <v>5253</v>
      </c>
      <c r="W628" s="22">
        <v>0.5</v>
      </c>
      <c r="X628" s="23">
        <f t="shared" si="29"/>
        <v>100</v>
      </c>
      <c r="Y628" s="17">
        <v>17993</v>
      </c>
      <c r="Z628" s="17">
        <v>23280</v>
      </c>
      <c r="AA628" s="17">
        <v>10500</v>
      </c>
      <c r="AB628" s="17">
        <v>0</v>
      </c>
      <c r="AC628" s="15" t="s">
        <v>37</v>
      </c>
    </row>
    <row r="629" spans="1:29">
      <c r="A629" s="13" t="str">
        <f t="shared" si="27"/>
        <v>OverStock</v>
      </c>
      <c r="B629" s="14" t="s">
        <v>675</v>
      </c>
      <c r="C629" s="15" t="s">
        <v>658</v>
      </c>
      <c r="D629" s="16">
        <f>IFERROR(VLOOKUP(B629,#REF!,3,FALSE),0)</f>
        <v>0</v>
      </c>
      <c r="E629" s="18">
        <f t="shared" si="28"/>
        <v>32</v>
      </c>
      <c r="F629" s="16" t="str">
        <f>IFERROR(VLOOKUP(B629,#REF!,6,FALSE),"")</f>
        <v/>
      </c>
      <c r="G629" s="17">
        <v>20000</v>
      </c>
      <c r="H629" s="17">
        <v>20000</v>
      </c>
      <c r="I629" s="17" t="str">
        <f>IFERROR(VLOOKUP(B629,#REF!,9,FALSE),"")</f>
        <v/>
      </c>
      <c r="J629" s="17">
        <v>40000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40000</v>
      </c>
      <c r="Q629" s="17">
        <v>0</v>
      </c>
      <c r="R629" s="19">
        <v>60000</v>
      </c>
      <c r="S629" s="20">
        <v>48</v>
      </c>
      <c r="T629" s="21">
        <v>12.7</v>
      </c>
      <c r="U629" s="19">
        <v>1250</v>
      </c>
      <c r="V629" s="17">
        <v>4722</v>
      </c>
      <c r="W629" s="22">
        <v>3.8</v>
      </c>
      <c r="X629" s="23">
        <f t="shared" si="29"/>
        <v>150</v>
      </c>
      <c r="Y629" s="17">
        <v>15000</v>
      </c>
      <c r="Z629" s="17">
        <v>20000</v>
      </c>
      <c r="AA629" s="17">
        <v>17500</v>
      </c>
      <c r="AB629" s="17">
        <v>0</v>
      </c>
      <c r="AC629" s="15" t="s">
        <v>37</v>
      </c>
    </row>
    <row r="630" spans="1:29">
      <c r="A630" s="13" t="str">
        <f t="shared" si="27"/>
        <v>Normal</v>
      </c>
      <c r="B630" s="14" t="s">
        <v>676</v>
      </c>
      <c r="C630" s="15" t="s">
        <v>658</v>
      </c>
      <c r="D630" s="16">
        <f>IFERROR(VLOOKUP(B630,#REF!,3,FALSE),0)</f>
        <v>0</v>
      </c>
      <c r="E630" s="18">
        <f t="shared" si="28"/>
        <v>2.2000000000000002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5000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5000</v>
      </c>
      <c r="Q630" s="17">
        <v>0</v>
      </c>
      <c r="R630" s="19">
        <v>5000</v>
      </c>
      <c r="S630" s="20">
        <v>2.2000000000000002</v>
      </c>
      <c r="T630" s="21" t="s">
        <v>35</v>
      </c>
      <c r="U630" s="19">
        <v>2240</v>
      </c>
      <c r="V630" s="17" t="s">
        <v>35</v>
      </c>
      <c r="W630" s="22" t="s">
        <v>36</v>
      </c>
      <c r="X630" s="23" t="str">
        <f t="shared" si="29"/>
        <v>E</v>
      </c>
      <c r="Y630" s="17">
        <v>0</v>
      </c>
      <c r="Z630" s="17">
        <v>0</v>
      </c>
      <c r="AA630" s="17">
        <v>0</v>
      </c>
      <c r="AB630" s="17">
        <v>0</v>
      </c>
      <c r="AC630" s="15" t="s">
        <v>37</v>
      </c>
    </row>
    <row r="631" spans="1:29">
      <c r="A631" s="13" t="str">
        <f t="shared" si="27"/>
        <v>OverStock</v>
      </c>
      <c r="B631" s="14" t="s">
        <v>677</v>
      </c>
      <c r="C631" s="15" t="s">
        <v>658</v>
      </c>
      <c r="D631" s="16">
        <f>IFERROR(VLOOKUP(B631,#REF!,3,FALSE),0)</f>
        <v>0</v>
      </c>
      <c r="E631" s="18">
        <f t="shared" si="28"/>
        <v>84</v>
      </c>
      <c r="F631" s="16" t="str">
        <f>IFERROR(VLOOKUP(B631,#REF!,6,FALSE),"")</f>
        <v/>
      </c>
      <c r="G631" s="17">
        <v>30000</v>
      </c>
      <c r="H631" s="17">
        <v>30000</v>
      </c>
      <c r="I631" s="17" t="str">
        <f>IFERROR(VLOOKUP(B631,#REF!,9,FALSE),"")</f>
        <v/>
      </c>
      <c r="J631" s="17">
        <v>52500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52500</v>
      </c>
      <c r="Q631" s="17">
        <v>0</v>
      </c>
      <c r="R631" s="19">
        <v>82500</v>
      </c>
      <c r="S631" s="20">
        <v>132</v>
      </c>
      <c r="T631" s="21">
        <v>59.4</v>
      </c>
      <c r="U631" s="19">
        <v>625</v>
      </c>
      <c r="V631" s="17">
        <v>1389</v>
      </c>
      <c r="W631" s="22">
        <v>2.2000000000000002</v>
      </c>
      <c r="X631" s="23">
        <f t="shared" si="29"/>
        <v>150</v>
      </c>
      <c r="Y631" s="17">
        <v>7500</v>
      </c>
      <c r="Z631" s="17">
        <v>2500</v>
      </c>
      <c r="AA631" s="17">
        <v>42500</v>
      </c>
      <c r="AB631" s="17">
        <v>0</v>
      </c>
      <c r="AC631" s="15" t="s">
        <v>37</v>
      </c>
    </row>
    <row r="632" spans="1:29">
      <c r="A632" s="13" t="str">
        <f t="shared" si="27"/>
        <v>FCST</v>
      </c>
      <c r="B632" s="14" t="s">
        <v>678</v>
      </c>
      <c r="C632" s="15" t="s">
        <v>658</v>
      </c>
      <c r="D632" s="16">
        <f>IFERROR(VLOOKUP(B632,#REF!,3,FALSE),0)</f>
        <v>0</v>
      </c>
      <c r="E632" s="18" t="str">
        <f t="shared" si="28"/>
        <v>前八週無拉料</v>
      </c>
      <c r="F632" s="16" t="str">
        <f>IFERROR(VLOOKUP(B632,#REF!,6,FALSE),"")</f>
        <v/>
      </c>
      <c r="G632" s="17">
        <v>67500</v>
      </c>
      <c r="H632" s="17">
        <v>67500</v>
      </c>
      <c r="I632" s="17" t="str">
        <f>IFERROR(VLOOKUP(B632,#REF!,9,FALSE),"")</f>
        <v/>
      </c>
      <c r="J632" s="17">
        <v>82500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82500</v>
      </c>
      <c r="Q632" s="17">
        <v>0</v>
      </c>
      <c r="R632" s="19">
        <v>150000</v>
      </c>
      <c r="S632" s="20" t="s">
        <v>35</v>
      </c>
      <c r="T632" s="21">
        <v>11.5</v>
      </c>
      <c r="U632" s="19">
        <v>0</v>
      </c>
      <c r="V632" s="17">
        <v>13056</v>
      </c>
      <c r="W632" s="22" t="s">
        <v>43</v>
      </c>
      <c r="X632" s="23" t="str">
        <f t="shared" si="29"/>
        <v>F</v>
      </c>
      <c r="Y632" s="17">
        <v>77500</v>
      </c>
      <c r="Z632" s="17">
        <v>40000</v>
      </c>
      <c r="AA632" s="17">
        <v>0</v>
      </c>
      <c r="AB632" s="17">
        <v>0</v>
      </c>
      <c r="AC632" s="15" t="s">
        <v>37</v>
      </c>
    </row>
    <row r="633" spans="1:29">
      <c r="A633" s="13" t="str">
        <f t="shared" si="27"/>
        <v>FCST</v>
      </c>
      <c r="B633" s="14" t="s">
        <v>679</v>
      </c>
      <c r="C633" s="15" t="s">
        <v>658</v>
      </c>
      <c r="D633" s="16">
        <f>IFERROR(VLOOKUP(B633,#REF!,3,FALSE),0)</f>
        <v>0</v>
      </c>
      <c r="E633" s="18" t="str">
        <f t="shared" si="28"/>
        <v>前八週無拉料</v>
      </c>
      <c r="F633" s="16" t="str">
        <f>IFERROR(VLOOKUP(B633,#REF!,6,FALSE),"")</f>
        <v/>
      </c>
      <c r="G633" s="17">
        <v>15000</v>
      </c>
      <c r="H633" s="17">
        <v>15000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15000</v>
      </c>
      <c r="S633" s="20" t="s">
        <v>35</v>
      </c>
      <c r="T633" s="21">
        <v>18</v>
      </c>
      <c r="U633" s="19">
        <v>0</v>
      </c>
      <c r="V633" s="17">
        <v>833</v>
      </c>
      <c r="W633" s="22" t="s">
        <v>43</v>
      </c>
      <c r="X633" s="23" t="str">
        <f t="shared" si="29"/>
        <v>F</v>
      </c>
      <c r="Y633" s="17">
        <v>0</v>
      </c>
      <c r="Z633" s="17">
        <v>7500</v>
      </c>
      <c r="AA633" s="17">
        <v>0</v>
      </c>
      <c r="AB633" s="17">
        <v>0</v>
      </c>
      <c r="AC633" s="15" t="s">
        <v>37</v>
      </c>
    </row>
    <row r="634" spans="1:29">
      <c r="A634" s="13" t="str">
        <f t="shared" si="27"/>
        <v>OverStock</v>
      </c>
      <c r="B634" s="14" t="s">
        <v>680</v>
      </c>
      <c r="C634" s="15" t="s">
        <v>658</v>
      </c>
      <c r="D634" s="16">
        <f>IFERROR(VLOOKUP(B634,#REF!,3,FALSE),0)</f>
        <v>0</v>
      </c>
      <c r="E634" s="18">
        <f t="shared" si="28"/>
        <v>36.799999999999997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57500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10000</v>
      </c>
      <c r="P634" s="17">
        <v>35000</v>
      </c>
      <c r="Q634" s="17">
        <v>12500</v>
      </c>
      <c r="R634" s="19">
        <v>57500</v>
      </c>
      <c r="S634" s="20">
        <v>36.799999999999997</v>
      </c>
      <c r="T634" s="21">
        <v>28.8</v>
      </c>
      <c r="U634" s="19">
        <v>1563</v>
      </c>
      <c r="V634" s="17">
        <v>2000</v>
      </c>
      <c r="W634" s="22">
        <v>1.3</v>
      </c>
      <c r="X634" s="23">
        <f t="shared" si="29"/>
        <v>100</v>
      </c>
      <c r="Y634" s="17">
        <v>7500</v>
      </c>
      <c r="Z634" s="17">
        <v>9500</v>
      </c>
      <c r="AA634" s="17">
        <v>2500</v>
      </c>
      <c r="AB634" s="17">
        <v>0</v>
      </c>
      <c r="AC634" s="15" t="s">
        <v>37</v>
      </c>
    </row>
    <row r="635" spans="1:29">
      <c r="A635" s="13" t="str">
        <f t="shared" si="27"/>
        <v>FCST</v>
      </c>
      <c r="B635" s="14" t="s">
        <v>681</v>
      </c>
      <c r="C635" s="15" t="s">
        <v>658</v>
      </c>
      <c r="D635" s="16">
        <f>IFERROR(VLOOKUP(B635,#REF!,3,FALSE),0)</f>
        <v>0</v>
      </c>
      <c r="E635" s="18" t="str">
        <f t="shared" si="28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27500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27500</v>
      </c>
      <c r="Q635" s="17">
        <v>0</v>
      </c>
      <c r="R635" s="19">
        <v>27500</v>
      </c>
      <c r="S635" s="20" t="s">
        <v>35</v>
      </c>
      <c r="T635" s="21">
        <v>16.5</v>
      </c>
      <c r="U635" s="19">
        <v>0</v>
      </c>
      <c r="V635" s="17">
        <v>1667</v>
      </c>
      <c r="W635" s="22" t="s">
        <v>43</v>
      </c>
      <c r="X635" s="23" t="str">
        <f t="shared" si="29"/>
        <v>F</v>
      </c>
      <c r="Y635" s="17">
        <v>12500</v>
      </c>
      <c r="Z635" s="17">
        <v>2500</v>
      </c>
      <c r="AA635" s="17">
        <v>0</v>
      </c>
      <c r="AB635" s="17">
        <v>0</v>
      </c>
      <c r="AC635" s="15" t="s">
        <v>37</v>
      </c>
    </row>
    <row r="636" spans="1:29">
      <c r="A636" s="13" t="str">
        <f t="shared" si="27"/>
        <v>OverStock</v>
      </c>
      <c r="B636" s="14" t="s">
        <v>682</v>
      </c>
      <c r="C636" s="15" t="s">
        <v>658</v>
      </c>
      <c r="D636" s="16">
        <f>IFERROR(VLOOKUP(B636,#REF!,3,FALSE),0)</f>
        <v>0</v>
      </c>
      <c r="E636" s="18">
        <f t="shared" si="28"/>
        <v>8.4</v>
      </c>
      <c r="F636" s="16" t="str">
        <f>IFERROR(VLOOKUP(B636,#REF!,6,FALSE),"")</f>
        <v/>
      </c>
      <c r="G636" s="17">
        <v>530000</v>
      </c>
      <c r="H636" s="17">
        <v>330000</v>
      </c>
      <c r="I636" s="17" t="str">
        <f>IFERROR(VLOOKUP(B636,#REF!,9,FALSE),"")</f>
        <v/>
      </c>
      <c r="J636" s="17">
        <v>145000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145000</v>
      </c>
      <c r="Q636" s="17">
        <v>0</v>
      </c>
      <c r="R636" s="19">
        <v>675000</v>
      </c>
      <c r="S636" s="20">
        <v>39.299999999999997</v>
      </c>
      <c r="T636" s="21">
        <v>69.400000000000006</v>
      </c>
      <c r="U636" s="19">
        <v>17188</v>
      </c>
      <c r="V636" s="17">
        <v>9722</v>
      </c>
      <c r="W636" s="22">
        <v>0.6</v>
      </c>
      <c r="X636" s="23">
        <f t="shared" si="29"/>
        <v>100</v>
      </c>
      <c r="Y636" s="17">
        <v>25000</v>
      </c>
      <c r="Z636" s="17">
        <v>35000</v>
      </c>
      <c r="AA636" s="17">
        <v>72500</v>
      </c>
      <c r="AB636" s="17">
        <v>0</v>
      </c>
      <c r="AC636" s="15" t="s">
        <v>37</v>
      </c>
    </row>
    <row r="637" spans="1:29">
      <c r="A637" s="13" t="str">
        <f t="shared" si="27"/>
        <v>FCST</v>
      </c>
      <c r="B637" s="14" t="s">
        <v>683</v>
      </c>
      <c r="C637" s="15" t="s">
        <v>658</v>
      </c>
      <c r="D637" s="16">
        <f>IFERROR(VLOOKUP(B637,#REF!,3,FALSE),0)</f>
        <v>0</v>
      </c>
      <c r="E637" s="18" t="str">
        <f t="shared" si="28"/>
        <v>前八週無拉料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35000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35000</v>
      </c>
      <c r="Q637" s="17">
        <v>0</v>
      </c>
      <c r="R637" s="19">
        <v>35000</v>
      </c>
      <c r="S637" s="20" t="s">
        <v>35</v>
      </c>
      <c r="T637" s="21">
        <v>31.3</v>
      </c>
      <c r="U637" s="19">
        <v>0</v>
      </c>
      <c r="V637" s="17">
        <v>1118</v>
      </c>
      <c r="W637" s="22" t="s">
        <v>43</v>
      </c>
      <c r="X637" s="23" t="str">
        <f t="shared" si="29"/>
        <v>F</v>
      </c>
      <c r="Y637" s="17">
        <v>10065</v>
      </c>
      <c r="Z637" s="17">
        <v>0</v>
      </c>
      <c r="AA637" s="17">
        <v>7500</v>
      </c>
      <c r="AB637" s="17">
        <v>0</v>
      </c>
      <c r="AC637" s="15" t="s">
        <v>37</v>
      </c>
    </row>
    <row r="638" spans="1:29">
      <c r="A638" s="13" t="str">
        <f t="shared" si="27"/>
        <v>ZeroZero</v>
      </c>
      <c r="B638" s="14" t="s">
        <v>684</v>
      </c>
      <c r="C638" s="15" t="s">
        <v>658</v>
      </c>
      <c r="D638" s="16">
        <f>IFERROR(VLOOKUP(B638,#REF!,3,FALSE),0)</f>
        <v>0</v>
      </c>
      <c r="E638" s="18" t="str">
        <f t="shared" si="28"/>
        <v>前八週無拉料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2500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2500</v>
      </c>
      <c r="Q638" s="17">
        <v>0</v>
      </c>
      <c r="R638" s="19">
        <v>2500</v>
      </c>
      <c r="S638" s="20" t="s">
        <v>35</v>
      </c>
      <c r="T638" s="21" t="s">
        <v>35</v>
      </c>
      <c r="U638" s="19">
        <v>0</v>
      </c>
      <c r="V638" s="17" t="s">
        <v>35</v>
      </c>
      <c r="W638" s="22" t="s">
        <v>36</v>
      </c>
      <c r="X638" s="23" t="str">
        <f t="shared" si="29"/>
        <v>E</v>
      </c>
      <c r="Y638" s="17">
        <v>0</v>
      </c>
      <c r="Z638" s="17">
        <v>0</v>
      </c>
      <c r="AA638" s="17">
        <v>0</v>
      </c>
      <c r="AB638" s="17">
        <v>0</v>
      </c>
      <c r="AC638" s="15" t="s">
        <v>37</v>
      </c>
    </row>
    <row r="639" spans="1:29">
      <c r="A639" s="13" t="str">
        <f t="shared" si="27"/>
        <v>Normal</v>
      </c>
      <c r="B639" s="14" t="s">
        <v>685</v>
      </c>
      <c r="C639" s="15" t="s">
        <v>658</v>
      </c>
      <c r="D639" s="16">
        <f>IFERROR(VLOOKUP(B639,#REF!,3,FALSE),0)</f>
        <v>0</v>
      </c>
      <c r="E639" s="18">
        <f t="shared" si="28"/>
        <v>22.3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351000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18000</v>
      </c>
      <c r="P639" s="17">
        <v>276000</v>
      </c>
      <c r="Q639" s="17">
        <v>57000</v>
      </c>
      <c r="R639" s="19">
        <v>351000</v>
      </c>
      <c r="S639" s="20">
        <v>22.3</v>
      </c>
      <c r="T639" s="21">
        <v>160.4</v>
      </c>
      <c r="U639" s="19">
        <v>15750</v>
      </c>
      <c r="V639" s="17">
        <v>2188</v>
      </c>
      <c r="W639" s="22">
        <v>0.1</v>
      </c>
      <c r="X639" s="23">
        <f t="shared" si="29"/>
        <v>50</v>
      </c>
      <c r="Y639" s="17">
        <v>9402</v>
      </c>
      <c r="Z639" s="17">
        <v>10291</v>
      </c>
      <c r="AA639" s="17">
        <v>490</v>
      </c>
      <c r="AB639" s="17">
        <v>6600</v>
      </c>
      <c r="AC639" s="15" t="s">
        <v>37</v>
      </c>
    </row>
    <row r="640" spans="1:29">
      <c r="A640" s="13" t="str">
        <f t="shared" si="27"/>
        <v>Normal</v>
      </c>
      <c r="B640" s="14" t="s">
        <v>686</v>
      </c>
      <c r="C640" s="15" t="s">
        <v>658</v>
      </c>
      <c r="D640" s="16">
        <f>IFERROR(VLOOKUP(B640,#REF!,3,FALSE),0)</f>
        <v>0</v>
      </c>
      <c r="E640" s="18">
        <f t="shared" si="28"/>
        <v>2</v>
      </c>
      <c r="F640" s="16" t="str">
        <f>IFERROR(VLOOKUP(B640,#REF!,6,FALSE),"")</f>
        <v/>
      </c>
      <c r="G640" s="17">
        <v>30000</v>
      </c>
      <c r="H640" s="17">
        <v>30000</v>
      </c>
      <c r="I640" s="17" t="str">
        <f>IFERROR(VLOOKUP(B640,#REF!,9,FALSE),"")</f>
        <v/>
      </c>
      <c r="J640" s="17">
        <v>31409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1409</v>
      </c>
      <c r="Q640" s="17">
        <v>30000</v>
      </c>
      <c r="R640" s="19">
        <v>61409</v>
      </c>
      <c r="S640" s="20">
        <v>4</v>
      </c>
      <c r="T640" s="21">
        <v>12.1</v>
      </c>
      <c r="U640" s="19">
        <v>15375</v>
      </c>
      <c r="V640" s="17">
        <v>5079</v>
      </c>
      <c r="W640" s="22">
        <v>0.3</v>
      </c>
      <c r="X640" s="23">
        <f t="shared" si="29"/>
        <v>50</v>
      </c>
      <c r="Y640" s="17">
        <v>21711</v>
      </c>
      <c r="Z640" s="17">
        <v>24000</v>
      </c>
      <c r="AA640" s="17">
        <v>0</v>
      </c>
      <c r="AB640" s="17">
        <v>15840</v>
      </c>
      <c r="AC640" s="15" t="s">
        <v>37</v>
      </c>
    </row>
    <row r="641" spans="1:29">
      <c r="A641" s="13" t="str">
        <f t="shared" si="27"/>
        <v>OverStock</v>
      </c>
      <c r="B641" s="14" t="s">
        <v>687</v>
      </c>
      <c r="C641" s="15" t="s">
        <v>658</v>
      </c>
      <c r="D641" s="16">
        <f>IFERROR(VLOOKUP(B641,#REF!,3,FALSE),0)</f>
        <v>0</v>
      </c>
      <c r="E641" s="18">
        <f t="shared" si="28"/>
        <v>27.3</v>
      </c>
      <c r="F641" s="16" t="str">
        <f>IFERROR(VLOOKUP(B641,#REF!,6,FALSE),"")</f>
        <v/>
      </c>
      <c r="G641" s="17">
        <v>240000</v>
      </c>
      <c r="H641" s="17">
        <v>0</v>
      </c>
      <c r="I641" s="17" t="str">
        <f>IFERROR(VLOOKUP(B641,#REF!,9,FALSE),"")</f>
        <v/>
      </c>
      <c r="J641" s="17">
        <v>420000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90000</v>
      </c>
      <c r="P641" s="17">
        <v>114000</v>
      </c>
      <c r="Q641" s="17">
        <v>216000</v>
      </c>
      <c r="R641" s="19">
        <v>660000</v>
      </c>
      <c r="S641" s="20">
        <v>42.9</v>
      </c>
      <c r="T641" s="21">
        <v>19</v>
      </c>
      <c r="U641" s="19">
        <v>15375</v>
      </c>
      <c r="V641" s="17">
        <v>34667</v>
      </c>
      <c r="W641" s="22">
        <v>2.2999999999999998</v>
      </c>
      <c r="X641" s="23">
        <f t="shared" si="29"/>
        <v>150</v>
      </c>
      <c r="Y641" s="17">
        <v>132000</v>
      </c>
      <c r="Z641" s="17">
        <v>156000</v>
      </c>
      <c r="AA641" s="17">
        <v>48000</v>
      </c>
      <c r="AB641" s="17">
        <v>0</v>
      </c>
      <c r="AC641" s="15" t="s">
        <v>37</v>
      </c>
    </row>
    <row r="642" spans="1:29">
      <c r="A642" s="13" t="str">
        <f t="shared" si="27"/>
        <v>ZeroZero</v>
      </c>
      <c r="B642" s="14" t="s">
        <v>688</v>
      </c>
      <c r="C642" s="15" t="s">
        <v>658</v>
      </c>
      <c r="D642" s="16">
        <f>IFERROR(VLOOKUP(B642,#REF!,3,FALSE),0)</f>
        <v>0</v>
      </c>
      <c r="E642" s="18" t="str">
        <f t="shared" si="2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3000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3000</v>
      </c>
      <c r="Q642" s="17">
        <v>0</v>
      </c>
      <c r="R642" s="19">
        <v>3000</v>
      </c>
      <c r="S642" s="20" t="s">
        <v>35</v>
      </c>
      <c r="T642" s="21" t="s">
        <v>35</v>
      </c>
      <c r="U642" s="19">
        <v>0</v>
      </c>
      <c r="V642" s="17" t="s">
        <v>35</v>
      </c>
      <c r="W642" s="22" t="s">
        <v>36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37</v>
      </c>
    </row>
    <row r="643" spans="1:29">
      <c r="A643" s="13" t="str">
        <f t="shared" si="27"/>
        <v>OverStock</v>
      </c>
      <c r="B643" s="14" t="s">
        <v>689</v>
      </c>
      <c r="C643" s="15" t="s">
        <v>658</v>
      </c>
      <c r="D643" s="16">
        <f>IFERROR(VLOOKUP(B643,#REF!,3,FALSE),0)</f>
        <v>0</v>
      </c>
      <c r="E643" s="18">
        <f t="shared" si="28"/>
        <v>7</v>
      </c>
      <c r="F643" s="16" t="str">
        <f>IFERROR(VLOOKUP(B643,#REF!,6,FALSE),"")</f>
        <v/>
      </c>
      <c r="G643" s="17">
        <v>279952</v>
      </c>
      <c r="H643" s="17">
        <v>14952</v>
      </c>
      <c r="I643" s="17" t="str">
        <f>IFERROR(VLOOKUP(B643,#REF!,9,FALSE),"")</f>
        <v/>
      </c>
      <c r="J643" s="17">
        <v>17500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17500</v>
      </c>
      <c r="Q643" s="17">
        <v>0</v>
      </c>
      <c r="R643" s="19">
        <v>297452</v>
      </c>
      <c r="S643" s="20">
        <v>118.7</v>
      </c>
      <c r="T643" s="21">
        <v>214.1</v>
      </c>
      <c r="U643" s="19">
        <v>2506</v>
      </c>
      <c r="V643" s="17">
        <v>1389</v>
      </c>
      <c r="W643" s="22">
        <v>0.6</v>
      </c>
      <c r="X643" s="23">
        <f t="shared" si="29"/>
        <v>100</v>
      </c>
      <c r="Y643" s="17">
        <v>12500</v>
      </c>
      <c r="Z643" s="17">
        <v>0</v>
      </c>
      <c r="AA643" s="17">
        <v>0</v>
      </c>
      <c r="AB643" s="17">
        <v>0</v>
      </c>
      <c r="AC643" s="15" t="s">
        <v>37</v>
      </c>
    </row>
    <row r="644" spans="1:29">
      <c r="A644" s="13" t="str">
        <f t="shared" si="27"/>
        <v>OverStock</v>
      </c>
      <c r="B644" s="14" t="s">
        <v>690</v>
      </c>
      <c r="C644" s="15" t="s">
        <v>658</v>
      </c>
      <c r="D644" s="16">
        <f>IFERROR(VLOOKUP(B644,#REF!,3,FALSE),0)</f>
        <v>0</v>
      </c>
      <c r="E644" s="18">
        <f t="shared" si="28"/>
        <v>20.7</v>
      </c>
      <c r="F644" s="16" t="str">
        <f>IFERROR(VLOOKUP(B644,#REF!,6,FALSE),"")</f>
        <v/>
      </c>
      <c r="G644" s="17">
        <v>280000</v>
      </c>
      <c r="H644" s="17">
        <v>180000</v>
      </c>
      <c r="I644" s="17" t="str">
        <f>IFERROR(VLOOKUP(B644,#REF!,9,FALSE),"")</f>
        <v/>
      </c>
      <c r="J644" s="17">
        <v>77500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77500</v>
      </c>
      <c r="Q644" s="17">
        <v>0</v>
      </c>
      <c r="R644" s="19">
        <v>357500</v>
      </c>
      <c r="S644" s="20">
        <v>95.3</v>
      </c>
      <c r="T644" s="21" t="s">
        <v>35</v>
      </c>
      <c r="U644" s="19">
        <v>3750</v>
      </c>
      <c r="V644" s="17">
        <v>0</v>
      </c>
      <c r="W644" s="22" t="s">
        <v>36</v>
      </c>
      <c r="X644" s="23" t="str">
        <f t="shared" si="29"/>
        <v>E</v>
      </c>
      <c r="Y644" s="17">
        <v>0</v>
      </c>
      <c r="Z644" s="17">
        <v>0</v>
      </c>
      <c r="AA644" s="17">
        <v>75000</v>
      </c>
      <c r="AB644" s="17">
        <v>15000</v>
      </c>
      <c r="AC644" s="15" t="s">
        <v>37</v>
      </c>
    </row>
    <row r="645" spans="1:29">
      <c r="A645" s="13" t="str">
        <f t="shared" si="27"/>
        <v>ZeroZero</v>
      </c>
      <c r="B645" s="14" t="s">
        <v>691</v>
      </c>
      <c r="C645" s="15" t="s">
        <v>692</v>
      </c>
      <c r="D645" s="16">
        <f>IFERROR(VLOOKUP(B645,#REF!,3,FALSE),0)</f>
        <v>0</v>
      </c>
      <c r="E645" s="18" t="str">
        <f t="shared" si="28"/>
        <v>前八週無拉料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69000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69000</v>
      </c>
      <c r="Q645" s="17">
        <v>0</v>
      </c>
      <c r="R645" s="19">
        <v>69000</v>
      </c>
      <c r="S645" s="20" t="s">
        <v>35</v>
      </c>
      <c r="T645" s="21" t="s">
        <v>35</v>
      </c>
      <c r="U645" s="19">
        <v>0</v>
      </c>
      <c r="V645" s="17" t="s">
        <v>35</v>
      </c>
      <c r="W645" s="22" t="s">
        <v>36</v>
      </c>
      <c r="X645" s="23" t="str">
        <f t="shared" si="29"/>
        <v>E</v>
      </c>
      <c r="Y645" s="17">
        <v>0</v>
      </c>
      <c r="Z645" s="17">
        <v>0</v>
      </c>
      <c r="AA645" s="17">
        <v>0</v>
      </c>
      <c r="AB645" s="17">
        <v>0</v>
      </c>
      <c r="AC645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2017-03-14T12:17:11Z</dcterms:modified>
</cp:coreProperties>
</file>