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E4" l="1"/>
  <c r="A4"/>
  <c r="N4" l="1"/>
  <c r="I4"/>
  <c r="F4"/>
  <c r="X4" l="1"/>
  <c r="K4"/>
  <c r="L4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<sst xmlns="http://schemas.openxmlformats.org/spreadsheetml/2006/main" count="1085" uniqueCount="289">
  <si>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</si>
  <si>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</si>
  <si>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</si>
  <si>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</si>
  <si>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</si>
  <si>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</si>
  <si>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</si>
  <si>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</si>
  <si>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</si>
  <si>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</si>
  <si>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</si>
  <si>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</si>
  <si>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</si>
  <si>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</si>
  <si>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</si>
  <si>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</si>
  <si>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</si>
  <si>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</si>
  <si>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</si>
  <si>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</si>
  <si>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</si>
  <si>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</si>
  <si>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</si>
  <si>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</si>
  <si>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</si>
  <si>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</si>
  <si>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</si>
  <si>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</si>
  <si>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</si>
  <si>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</si>
  <si>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</si>
  <si>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2016/11/06 23:06</t>
  </si>
  <si>
    <t>CM32180A3OP-AD</t>
  </si>
  <si>
    <t>CAPELLA</t>
  </si>
  <si>
    <t/>
  </si>
  <si>
    <t>E</t>
  </si>
  <si>
    <t>1512</t>
  </si>
  <si>
    <t>CM32181A3OP</t>
  </si>
  <si>
    <t>CM32181EA3OP</t>
  </si>
  <si>
    <t>F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</si>
  <si>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</si>
  <si>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</si>
  <si>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</si>
  <si>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</si>
  <si>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</si>
  <si>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</si>
  <si>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</si>
  <si>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</si>
  <si>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</si>
  <si>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LK-DIRECT-3031-2103</t>
  </si>
  <si>
    <t>CSR</t>
  </si>
  <si>
    <t>CSRG0530B01-IBBF-R</t>
  </si>
  <si>
    <t>CSRG0530B02-IBBB-R</t>
  </si>
  <si>
    <t>GDM7243SB10CGT</t>
  </si>
  <si>
    <t>GCT</t>
  </si>
  <si>
    <t>1SS396</t>
  </si>
  <si>
    <t>TOSHIBA</t>
  </si>
  <si>
    <t>1SS416</t>
  </si>
  <si>
    <t>1SS423</t>
  </si>
  <si>
    <t>2SC2712-Y,LF(T</t>
  </si>
  <si>
    <t>2SC4738-GR</t>
  </si>
  <si>
    <t>AS1312-BWLT-45</t>
  </si>
  <si>
    <t>AMS</t>
  </si>
  <si>
    <t>AS1345A-BWLT-AD</t>
  </si>
  <si>
    <t>AS3701B-BWLM-07</t>
  </si>
  <si>
    <t>AS3722-BCTT-10</t>
  </si>
  <si>
    <t>AS3728-BWLT</t>
  </si>
  <si>
    <t>AS8510-ASSM</t>
  </si>
  <si>
    <t>BC417143B-GIQN-E4</t>
  </si>
  <si>
    <t>BC41B143A07-IXB-E4</t>
  </si>
  <si>
    <t>CBS10S40,L3F(T</t>
  </si>
  <si>
    <t>CMS16,RQ(M</t>
  </si>
  <si>
    <t>CMS30I40A</t>
  </si>
  <si>
    <t>CRS08</t>
  </si>
  <si>
    <t>CSR8311A08-IQQD-R</t>
  </si>
  <si>
    <t>CSR8350A07-ABBC-R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</si>
  <si>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</si>
  <si>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</si>
  <si>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</si>
  <si>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</si>
  <si>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</si>
  <si>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</si>
  <si>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</si>
  <si>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</si>
  <si>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</si>
  <si>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</si>
  <si>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</si>
  <si>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</si>
  <si>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</si>
  <si>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</si>
  <si>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</si>
  <si>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</si>
  <si>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</si>
  <si>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</si>
  <si>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</si>
  <si>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</si>
  <si>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</si>
  <si>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</si>
  <si>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</si>
  <si>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</si>
  <si>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</si>
  <si>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</si>
  <si>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</si>
  <si>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</si>
  <si>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</si>
  <si>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</si>
  <si>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</si>
  <si>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</si>
  <si>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</si>
  <si>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</si>
  <si>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</si>
  <si>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</si>
  <si>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</si>
  <si>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</si>
  <si>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</si>
  <si>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</si>
  <si>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</si>
  <si>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</si>
  <si>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</si>
  <si>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</si>
  <si>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</si>
  <si>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</si>
  <si>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</si>
  <si>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</si>
  <si>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</si>
  <si>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</si>
  <si>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</si>
  <si>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</si>
  <si>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</si>
  <si>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</si>
  <si>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</si>
  <si>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</si>
  <si>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</si>
  <si>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</si>
  <si>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</si>
  <si>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</si>
  <si>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</si>
  <si>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</si>
  <si>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</si>
  <si>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</si>
  <si>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</si>
  <si>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</si>
  <si>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</si>
  <si>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</si>
  <si>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</si>
  <si>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</si>
  <si>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</si>
  <si>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</si>
  <si>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</si>
  <si>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</si>
  <si>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</si>
  <si>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RCLAMP0582N.TCT</t>
  </si>
  <si>
    <t>RN1104MFV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</si>
  <si>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</si>
  <si>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</si>
  <si>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</si>
  <si>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</si>
  <si>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</si>
  <si>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</si>
  <si>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</si>
  <si>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</si>
  <si>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</si>
  <si>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</si>
  <si>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SM05.TCT</t>
  </si>
  <si>
    <t>SSM3J132TU(TE85L)</t>
  </si>
  <si>
    <t>SSM3J16CT(TL3APP,E</t>
  </si>
  <si>
    <t>SSM3J327R</t>
  </si>
  <si>
    <t>SSM3J328R</t>
  </si>
  <si>
    <t>SSM3J356R</t>
  </si>
  <si>
    <t>SSM3K15AFS</t>
  </si>
  <si>
    <t>SSM3K15AMFV</t>
  </si>
  <si>
    <t>SSM3K15FV(TL3AP,ZE</t>
  </si>
  <si>
    <t>SSM3K329R</t>
  </si>
  <si>
    <t>SSM3K333R</t>
  </si>
  <si>
    <t>SSM3K36FS,LF(T</t>
  </si>
  <si>
    <t>SSM3K36MFV</t>
  </si>
  <si>
    <t>SSM3K56CT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</si>
  <si>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</si>
  <si>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</si>
  <si>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</si>
  <si>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</si>
  <si>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</si>
  <si>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</si>
  <si>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</si>
  <si>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</si>
  <si>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</si>
  <si>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</si>
  <si>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</si>
  <si>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</si>
  <si>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</si>
  <si>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</si>
  <si>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</si>
  <si>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</si>
  <si>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</si>
  <si>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</si>
  <si>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</si>
  <si>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</si>
  <si>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</si>
  <si>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</si>
  <si>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</si>
  <si>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TC358774XBG(EL)</t>
  </si>
  <si>
    <t>TC358860XBG</t>
  </si>
  <si>
    <t>TC358870XBG</t>
  </si>
  <si>
    <t>TC58NVG0S3HBAI4JDH</t>
  </si>
  <si>
    <t>TC74LCX245FT</t>
  </si>
  <si>
    <t>TC74VHC08FT</t>
  </si>
  <si>
    <t>TC75S56FU(TE85L,F)</t>
  </si>
  <si>
    <t>TC7MBL3257CFT</t>
  </si>
  <si>
    <t>TC7PA34FU(T5L,F,T)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</si>
  <si>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</si>
  <si>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</si>
  <si>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</si>
  <si>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</si>
  <si>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</si>
  <si>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</si>
  <si>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</si>
  <si>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</si>
  <si>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</si>
  <si>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</si>
  <si>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</si>
  <si>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</si>
  <si>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</si>
  <si>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</si>
  <si>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</si>
  <si>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</si>
  <si>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</si>
  <si>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</si>
  <si>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</si>
  <si>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</si>
  <si>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</si>
  <si>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</si>
  <si>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</si>
  <si>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</si>
  <si>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TC7WZ00FK,LJ(CT</t>
  </si>
  <si>
    <t>TC7WZ02FK</t>
  </si>
  <si>
    <t>TC7WZ74FU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</si>
  <si>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</si>
  <si>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</si>
  <si>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</si>
  <si>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</si>
  <si>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</si>
  <si>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</si>
  <si>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</si>
  <si>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</si>
  <si>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</si>
  <si>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</si>
  <si>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</si>
  <si>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</si>
  <si>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THGBMFG7C2LBAIL</t>
  </si>
  <si>
    <t>THGBMHG6C1LBAIL</t>
  </si>
  <si>
    <t>THGBMHG8C2LBAIL</t>
  </si>
  <si>
    <t>THGBMHG9C4LBAIRH4H</t>
  </si>
  <si>
    <t>THGBMHT0C8LBAIGA4L</t>
  </si>
  <si>
    <t>THGBMMG8C4LBAAR</t>
  </si>
  <si>
    <t>TJ20S04M3L</t>
  </si>
  <si>
    <t>TK3P50D</t>
  </si>
  <si>
    <t>TK72A12N1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</si>
  <si>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</si>
  <si>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</si>
  <si>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</si>
  <si>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</si>
  <si>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</si>
  <si>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</si>
  <si>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</si>
  <si>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</si>
  <si>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</si>
  <si>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</si>
  <si>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</si>
  <si>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</si>
  <si>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</si>
  <si>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</si>
  <si>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</si>
  <si>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</si>
  <si>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</si>
  <si>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</si>
  <si>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</si>
  <si>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TPCC8105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</si>
  <si>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</si>
  <si>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</si>
  <si>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</si>
  <si>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</si>
  <si>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</si>
  <si>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</si>
  <si>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</si>
  <si>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</si>
  <si>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ZTS6034</t>
  </si>
  <si>
    <t>ZTS6071</t>
  </si>
  <si>
    <t>ZTS6072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</si>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</sst>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8" fontId="2" fillId="0" borderId="0" xfId="0" applyNumberFormat="1" applyFont="1">
      <alignment vertical="center"/>
    </xf>
    <xf numFmtId="178" fontId="10" fillId="2" borderId="3" xfId="0" applyNumberFormat="1" applyFont="1" applyFill="1" applyBorder="1" applyAlignment="1">
      <alignment horizontal="center" vertical="center" wrapText="1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45" totalsRowShown="0" headerRowDxfId="30" dataDxfId="29">
  <autoFilter ref="A3:AC245"/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45"/>
  <sheetViews>
    <sheetView tabSelected="1" zoomScale="70" zoomScaleNormal="70" workbookViewId="0">
      <pane xSplit="5" ySplit="3" topLeftCell="U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7.54296875" style="2" customWidth="1" collapsed="1"/>
    <col min="3" max="3" width="8.6328125" style="2" customWidth="1" collapsed="1"/>
    <col min="4" max="4" width="8.6328125" style="24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7.26953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25" t="s">
        <v>288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32</v>
      </c>
      <c r="C4" s="15" t="s">
        <v>33</v>
      </c>
      <c r="D4" s="20" t="str">
        <f t="shared" ref="D4:D67" si="1">IF(OR(V4=0,LEN(V4)=0),"--",ROUND(J4/V4,1))</f>
        <v>--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2500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2500</v>
      </c>
      <c r="R4" s="19">
        <v>2500</v>
      </c>
      <c r="S4" s="20" t="s">
        <v>34</v>
      </c>
      <c r="T4" s="21" t="s">
        <v>34</v>
      </c>
      <c r="U4" s="19">
        <v>0</v>
      </c>
      <c r="V4" s="17" t="s">
        <v>34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Normal</v>
      </c>
      <c r="B5" s="14" t="s">
        <v>37</v>
      </c>
      <c r="C5" s="15" t="s">
        <v>33</v>
      </c>
      <c r="D5" s="20">
        <f t="shared" si="1"/>
        <v>4</v>
      </c>
      <c r="E5" s="18">
        <f t="shared" si="2"/>
        <v>7.5</v>
      </c>
      <c r="F5" s="16" t="str">
        <f>IFERROR(VLOOKUP(B5,#REF!,6,FALSE),"")</f>
        <v/>
      </c>
      <c r="G5" s="17">
        <v>32500</v>
      </c>
      <c r="H5" s="17">
        <v>32500</v>
      </c>
      <c r="I5" s="17" t="str">
        <f>IFERROR(VLOOKUP(B5,#REF!,9,FALSE),"")</f>
        <v/>
      </c>
      <c r="J5" s="17">
        <v>40000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40000</v>
      </c>
      <c r="R5" s="19">
        <v>72500</v>
      </c>
      <c r="S5" s="20">
        <v>13.6</v>
      </c>
      <c r="T5" s="21">
        <v>7.3</v>
      </c>
      <c r="U5" s="19">
        <v>5313</v>
      </c>
      <c r="V5" s="17">
        <v>9983</v>
      </c>
      <c r="W5" s="22">
        <v>1.9</v>
      </c>
      <c r="X5" s="23">
        <f t="shared" si="3"/>
        <v>100</v>
      </c>
      <c r="Y5" s="17">
        <v>54844</v>
      </c>
      <c r="Z5" s="17">
        <v>20000</v>
      </c>
      <c r="AA5" s="17">
        <v>40973</v>
      </c>
      <c r="AB5" s="17">
        <v>849</v>
      </c>
      <c r="AC5" s="15" t="s">
        <v>36</v>
      </c>
    </row>
    <row r="6" spans="1:29">
      <c r="A6" s="13" t="str">
        <f t="shared" si="0"/>
        <v>FCST</v>
      </c>
      <c r="B6" s="14" t="s">
        <v>38</v>
      </c>
      <c r="C6" s="15" t="s">
        <v>33</v>
      </c>
      <c r="D6" s="20">
        <f t="shared" si="1"/>
        <v>57.5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16840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13540</v>
      </c>
      <c r="Q6" s="17">
        <v>3300</v>
      </c>
      <c r="R6" s="19">
        <v>16840</v>
      </c>
      <c r="S6" s="20" t="s">
        <v>34</v>
      </c>
      <c r="T6" s="21">
        <v>57.5</v>
      </c>
      <c r="U6" s="19">
        <v>0</v>
      </c>
      <c r="V6" s="17">
        <v>293</v>
      </c>
      <c r="W6" s="22" t="s">
        <v>39</v>
      </c>
      <c r="X6" s="23" t="str">
        <f t="shared" si="3"/>
        <v>F</v>
      </c>
      <c r="Y6" s="17">
        <v>2637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Normal</v>
      </c>
      <c r="B7" s="14" t="s">
        <v>40</v>
      </c>
      <c r="C7" s="15" t="s">
        <v>33</v>
      </c>
      <c r="D7" s="20">
        <f t="shared" si="1"/>
        <v>0</v>
      </c>
      <c r="E7" s="18">
        <f t="shared" si="2"/>
        <v>0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0</v>
      </c>
      <c r="S7" s="20">
        <v>0</v>
      </c>
      <c r="T7" s="21">
        <v>0</v>
      </c>
      <c r="U7" s="19">
        <v>938</v>
      </c>
      <c r="V7" s="17">
        <v>565</v>
      </c>
      <c r="W7" s="22">
        <v>0.6</v>
      </c>
      <c r="X7" s="23">
        <f t="shared" si="3"/>
        <v>100</v>
      </c>
      <c r="Y7" s="17">
        <v>1145</v>
      </c>
      <c r="Z7" s="17">
        <v>3940</v>
      </c>
      <c r="AA7" s="17">
        <v>3240</v>
      </c>
      <c r="AB7" s="17">
        <v>2472</v>
      </c>
      <c r="AC7" s="15" t="s">
        <v>36</v>
      </c>
    </row>
    <row r="8" spans="1:29">
      <c r="A8" s="13" t="str">
        <f t="shared" si="0"/>
        <v>Normal</v>
      </c>
      <c r="B8" s="14" t="s">
        <v>41</v>
      </c>
      <c r="C8" s="15" t="s">
        <v>33</v>
      </c>
      <c r="D8" s="20">
        <f t="shared" si="1"/>
        <v>0</v>
      </c>
      <c r="E8" s="18">
        <f t="shared" si="2"/>
        <v>0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>
        <v>0</v>
      </c>
      <c r="T8" s="21">
        <v>0</v>
      </c>
      <c r="U8" s="19">
        <v>313</v>
      </c>
      <c r="V8" s="17">
        <v>292</v>
      </c>
      <c r="W8" s="22">
        <v>0.9</v>
      </c>
      <c r="X8" s="23">
        <f t="shared" si="3"/>
        <v>100</v>
      </c>
      <c r="Y8" s="17">
        <v>632</v>
      </c>
      <c r="Z8" s="17">
        <v>2000</v>
      </c>
      <c r="AA8" s="17">
        <v>1000</v>
      </c>
      <c r="AB8" s="17">
        <v>0</v>
      </c>
      <c r="AC8" s="15" t="s">
        <v>36</v>
      </c>
    </row>
    <row r="9" spans="1:29">
      <c r="A9" s="13" t="str">
        <f t="shared" si="0"/>
        <v>Normal</v>
      </c>
      <c r="B9" s="14" t="s">
        <v>42</v>
      </c>
      <c r="C9" s="15" t="s">
        <v>33</v>
      </c>
      <c r="D9" s="20">
        <f t="shared" si="1"/>
        <v>8.9</v>
      </c>
      <c r="E9" s="18">
        <f t="shared" si="2"/>
        <v>8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10000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5000</v>
      </c>
      <c r="Q9" s="17">
        <v>5000</v>
      </c>
      <c r="R9" s="19">
        <v>10000</v>
      </c>
      <c r="S9" s="20">
        <v>8</v>
      </c>
      <c r="T9" s="21">
        <v>8.9</v>
      </c>
      <c r="U9" s="19">
        <v>1250</v>
      </c>
      <c r="V9" s="17">
        <v>1126</v>
      </c>
      <c r="W9" s="22">
        <v>0.9</v>
      </c>
      <c r="X9" s="23">
        <f t="shared" si="3"/>
        <v>100</v>
      </c>
      <c r="Y9" s="17">
        <v>4837</v>
      </c>
      <c r="Z9" s="17">
        <v>3780</v>
      </c>
      <c r="AA9" s="17">
        <v>3078</v>
      </c>
      <c r="AB9" s="17">
        <v>0</v>
      </c>
      <c r="AC9" s="15" t="s">
        <v>36</v>
      </c>
    </row>
    <row r="10" spans="1:29">
      <c r="A10" s="13" t="str">
        <f t="shared" si="0"/>
        <v>Normal</v>
      </c>
      <c r="B10" s="14" t="s">
        <v>43</v>
      </c>
      <c r="C10" s="15" t="s">
        <v>33</v>
      </c>
      <c r="D10" s="20">
        <f t="shared" si="1"/>
        <v>7.7</v>
      </c>
      <c r="E10" s="18">
        <f t="shared" si="2"/>
        <v>8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2502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2502</v>
      </c>
      <c r="Q10" s="17">
        <v>0</v>
      </c>
      <c r="R10" s="19">
        <v>2502</v>
      </c>
      <c r="S10" s="20">
        <v>8</v>
      </c>
      <c r="T10" s="21">
        <v>7.7</v>
      </c>
      <c r="U10" s="19">
        <v>313</v>
      </c>
      <c r="V10" s="17">
        <v>323</v>
      </c>
      <c r="W10" s="22">
        <v>1</v>
      </c>
      <c r="X10" s="23">
        <f t="shared" si="3"/>
        <v>100</v>
      </c>
      <c r="Y10" s="17">
        <v>0</v>
      </c>
      <c r="Z10" s="17">
        <v>2911</v>
      </c>
      <c r="AA10" s="17">
        <v>1020</v>
      </c>
      <c r="AB10" s="17">
        <v>1856</v>
      </c>
      <c r="AC10" s="15" t="s">
        <v>36</v>
      </c>
    </row>
    <row r="11" spans="1:29">
      <c r="A11" s="13" t="str">
        <f t="shared" si="0"/>
        <v>Normal</v>
      </c>
      <c r="B11" s="14" t="s">
        <v>44</v>
      </c>
      <c r="C11" s="15" t="s">
        <v>33</v>
      </c>
      <c r="D11" s="20">
        <f t="shared" si="1"/>
        <v>8.5</v>
      </c>
      <c r="E11" s="18">
        <f t="shared" si="2"/>
        <v>8</v>
      </c>
      <c r="F11" s="16" t="str">
        <f>IFERROR(VLOOKUP(B11,#REF!,6,FALSE),"")</f>
        <v/>
      </c>
      <c r="G11" s="17">
        <v>5000</v>
      </c>
      <c r="H11" s="17">
        <v>5000</v>
      </c>
      <c r="I11" s="17" t="str">
        <f>IFERROR(VLOOKUP(B11,#REF!,9,FALSE),"")</f>
        <v/>
      </c>
      <c r="J11" s="17">
        <v>2500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2500</v>
      </c>
      <c r="Q11" s="17">
        <v>0</v>
      </c>
      <c r="R11" s="19">
        <v>7500</v>
      </c>
      <c r="S11" s="20">
        <v>24</v>
      </c>
      <c r="T11" s="21">
        <v>25.5</v>
      </c>
      <c r="U11" s="19">
        <v>313</v>
      </c>
      <c r="V11" s="17">
        <v>294</v>
      </c>
      <c r="W11" s="22">
        <v>0.9</v>
      </c>
      <c r="X11" s="23">
        <f t="shared" si="3"/>
        <v>100</v>
      </c>
      <c r="Y11" s="17">
        <v>0</v>
      </c>
      <c r="Z11" s="17">
        <v>2647</v>
      </c>
      <c r="AA11" s="17">
        <v>1020</v>
      </c>
      <c r="AB11" s="17">
        <v>12776</v>
      </c>
      <c r="AC11" s="15" t="s">
        <v>36</v>
      </c>
    </row>
    <row r="12" spans="1:29">
      <c r="A12" s="13" t="str">
        <f t="shared" si="0"/>
        <v>FCST</v>
      </c>
      <c r="B12" s="14" t="s">
        <v>45</v>
      </c>
      <c r="C12" s="15" t="s">
        <v>33</v>
      </c>
      <c r="D12" s="20">
        <f t="shared" si="1"/>
        <v>30.9</v>
      </c>
      <c r="E12" s="18" t="str">
        <f t="shared" si="2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2500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2500</v>
      </c>
      <c r="Q12" s="17">
        <v>0</v>
      </c>
      <c r="R12" s="19">
        <v>2500</v>
      </c>
      <c r="S12" s="20" t="s">
        <v>34</v>
      </c>
      <c r="T12" s="21">
        <v>30.9</v>
      </c>
      <c r="U12" s="19">
        <v>0</v>
      </c>
      <c r="V12" s="17">
        <v>81</v>
      </c>
      <c r="W12" s="22" t="s">
        <v>39</v>
      </c>
      <c r="X12" s="23" t="str">
        <f t="shared" si="3"/>
        <v>F</v>
      </c>
      <c r="Y12" s="17">
        <v>0</v>
      </c>
      <c r="Z12" s="17">
        <v>0</v>
      </c>
      <c r="AA12" s="17">
        <v>731</v>
      </c>
      <c r="AB12" s="17">
        <v>0</v>
      </c>
      <c r="AC12" s="15" t="s">
        <v>36</v>
      </c>
    </row>
    <row r="13" spans="1:29">
      <c r="A13" s="13" t="str">
        <f t="shared" si="0"/>
        <v>Normal</v>
      </c>
      <c r="B13" s="14" t="s">
        <v>46</v>
      </c>
      <c r="C13" s="15" t="s">
        <v>33</v>
      </c>
      <c r="D13" s="20">
        <f t="shared" si="1"/>
        <v>2.5</v>
      </c>
      <c r="E13" s="18">
        <f t="shared" si="2"/>
        <v>2.7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3000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3000</v>
      </c>
      <c r="Q13" s="17">
        <v>0</v>
      </c>
      <c r="R13" s="19">
        <v>3000</v>
      </c>
      <c r="S13" s="20">
        <v>2.7</v>
      </c>
      <c r="T13" s="21">
        <v>2.5</v>
      </c>
      <c r="U13" s="19">
        <v>1125</v>
      </c>
      <c r="V13" s="17">
        <v>1224</v>
      </c>
      <c r="W13" s="22">
        <v>1.1000000000000001</v>
      </c>
      <c r="X13" s="23">
        <f t="shared" si="3"/>
        <v>100</v>
      </c>
      <c r="Y13" s="17">
        <v>5713</v>
      </c>
      <c r="Z13" s="17">
        <v>3780</v>
      </c>
      <c r="AA13" s="17">
        <v>3078</v>
      </c>
      <c r="AB13" s="17">
        <v>0</v>
      </c>
      <c r="AC13" s="15" t="s">
        <v>36</v>
      </c>
    </row>
    <row r="14" spans="1:29">
      <c r="A14" s="13" t="str">
        <f t="shared" si="0"/>
        <v>Normal</v>
      </c>
      <c r="B14" s="14" t="s">
        <v>47</v>
      </c>
      <c r="C14" s="15" t="s">
        <v>33</v>
      </c>
      <c r="D14" s="20">
        <f t="shared" si="1"/>
        <v>6.6</v>
      </c>
      <c r="E14" s="18">
        <f t="shared" si="2"/>
        <v>7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10500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3000</v>
      </c>
      <c r="Q14" s="17">
        <v>7500</v>
      </c>
      <c r="R14" s="19">
        <v>10500</v>
      </c>
      <c r="S14" s="20">
        <v>7</v>
      </c>
      <c r="T14" s="21">
        <v>6.6</v>
      </c>
      <c r="U14" s="19">
        <v>1500</v>
      </c>
      <c r="V14" s="17">
        <v>1596</v>
      </c>
      <c r="W14" s="22">
        <v>1.1000000000000001</v>
      </c>
      <c r="X14" s="23">
        <f t="shared" si="3"/>
        <v>100</v>
      </c>
      <c r="Y14" s="17">
        <v>6720</v>
      </c>
      <c r="Z14" s="17">
        <v>7440</v>
      </c>
      <c r="AA14" s="17">
        <v>400</v>
      </c>
      <c r="AB14" s="17">
        <v>0</v>
      </c>
      <c r="AC14" s="15" t="s">
        <v>36</v>
      </c>
    </row>
    <row r="15" spans="1:29">
      <c r="A15" s="13" t="str">
        <f t="shared" si="0"/>
        <v>Normal</v>
      </c>
      <c r="B15" s="14" t="s">
        <v>48</v>
      </c>
      <c r="C15" s="15" t="s">
        <v>33</v>
      </c>
      <c r="D15" s="20">
        <f t="shared" si="1"/>
        <v>2.2000000000000002</v>
      </c>
      <c r="E15" s="18">
        <f t="shared" si="2"/>
        <v>2.8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10500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10500</v>
      </c>
      <c r="R15" s="19">
        <v>10500</v>
      </c>
      <c r="S15" s="20">
        <v>2.8</v>
      </c>
      <c r="T15" s="21">
        <v>2.2000000000000002</v>
      </c>
      <c r="U15" s="19">
        <v>3750</v>
      </c>
      <c r="V15" s="17">
        <v>4792</v>
      </c>
      <c r="W15" s="22">
        <v>1.3</v>
      </c>
      <c r="X15" s="23">
        <f t="shared" si="3"/>
        <v>100</v>
      </c>
      <c r="Y15" s="17">
        <v>17366</v>
      </c>
      <c r="Z15" s="17">
        <v>18880</v>
      </c>
      <c r="AA15" s="17">
        <v>14680</v>
      </c>
      <c r="AB15" s="17">
        <v>0</v>
      </c>
      <c r="AC15" s="15" t="s">
        <v>36</v>
      </c>
    </row>
    <row r="16" spans="1:29">
      <c r="A16" s="13" t="str">
        <f t="shared" si="0"/>
        <v>Normal</v>
      </c>
      <c r="B16" s="14" t="s">
        <v>49</v>
      </c>
      <c r="C16" s="15" t="s">
        <v>50</v>
      </c>
      <c r="D16" s="20" t="str">
        <f t="shared" si="1"/>
        <v>--</v>
      </c>
      <c r="E16" s="18">
        <f t="shared" si="2"/>
        <v>0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>
        <v>0</v>
      </c>
      <c r="T16" s="21" t="s">
        <v>34</v>
      </c>
      <c r="U16" s="19">
        <v>7000</v>
      </c>
      <c r="V16" s="17" t="s">
        <v>34</v>
      </c>
      <c r="W16" s="22" t="s">
        <v>35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Normal</v>
      </c>
      <c r="B17" s="14" t="s">
        <v>51</v>
      </c>
      <c r="C17" s="15" t="s">
        <v>50</v>
      </c>
      <c r="D17" s="20" t="str">
        <f t="shared" si="1"/>
        <v>--</v>
      </c>
      <c r="E17" s="18">
        <f t="shared" si="2"/>
        <v>0</v>
      </c>
      <c r="F17" s="16" t="str">
        <f>IFERROR(VLOOKUP(B17,#REF!,6,FALSE),"")</f>
        <v/>
      </c>
      <c r="G17" s="17">
        <v>24000</v>
      </c>
      <c r="H17" s="17">
        <v>24000</v>
      </c>
      <c r="I17" s="17" t="str">
        <f>IFERROR(VLOOKUP(B17,#REF!,9,FALSE),"")</f>
        <v/>
      </c>
      <c r="J17" s="17">
        <v>157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157</v>
      </c>
      <c r="Q17" s="17">
        <v>0</v>
      </c>
      <c r="R17" s="19">
        <v>24157</v>
      </c>
      <c r="S17" s="20">
        <v>1</v>
      </c>
      <c r="T17" s="21" t="s">
        <v>34</v>
      </c>
      <c r="U17" s="19">
        <v>24000</v>
      </c>
      <c r="V17" s="17" t="s">
        <v>34</v>
      </c>
      <c r="W17" s="22" t="s">
        <v>35</v>
      </c>
      <c r="X17" s="23" t="str">
        <f t="shared" si="3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Normal</v>
      </c>
      <c r="B18" s="14" t="s">
        <v>52</v>
      </c>
      <c r="C18" s="15" t="s">
        <v>50</v>
      </c>
      <c r="D18" s="20" t="str">
        <f t="shared" si="1"/>
        <v>--</v>
      </c>
      <c r="E18" s="18">
        <f t="shared" si="2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>
        <v>0</v>
      </c>
      <c r="T18" s="21" t="s">
        <v>34</v>
      </c>
      <c r="U18" s="19">
        <v>1500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Normal</v>
      </c>
      <c r="B19" s="14" t="s">
        <v>53</v>
      </c>
      <c r="C19" s="15" t="s">
        <v>54</v>
      </c>
      <c r="D19" s="20" t="str">
        <f t="shared" si="1"/>
        <v>--</v>
      </c>
      <c r="E19" s="18">
        <f t="shared" si="2"/>
        <v>0</v>
      </c>
      <c r="F19" s="16" t="str">
        <f>IFERROR(VLOOKUP(B19,#REF!,6,FALSE),"")</f>
        <v/>
      </c>
      <c r="G19" s="17">
        <v>33000</v>
      </c>
      <c r="H19" s="17">
        <v>33000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33000</v>
      </c>
      <c r="S19" s="20">
        <v>4.3</v>
      </c>
      <c r="T19" s="21" t="s">
        <v>34</v>
      </c>
      <c r="U19" s="19">
        <v>7688</v>
      </c>
      <c r="V19" s="17" t="s">
        <v>34</v>
      </c>
      <c r="W19" s="22" t="s">
        <v>35</v>
      </c>
      <c r="X19" s="23" t="str">
        <f t="shared" si="3"/>
        <v>E</v>
      </c>
      <c r="Y19" s="17">
        <v>0</v>
      </c>
      <c r="Z19" s="17">
        <v>15467</v>
      </c>
      <c r="AA19" s="17">
        <v>14772</v>
      </c>
      <c r="AB19" s="17">
        <v>0</v>
      </c>
      <c r="AC19" s="15" t="s">
        <v>36</v>
      </c>
    </row>
    <row r="20" spans="1:29">
      <c r="A20" s="13" t="str">
        <f t="shared" si="0"/>
        <v>OverStock</v>
      </c>
      <c r="B20" s="14" t="s">
        <v>55</v>
      </c>
      <c r="C20" s="15" t="s">
        <v>56</v>
      </c>
      <c r="D20" s="20" t="str">
        <f t="shared" si="1"/>
        <v>--</v>
      </c>
      <c r="E20" s="18">
        <f t="shared" si="2"/>
        <v>208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78000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75000</v>
      </c>
      <c r="Q20" s="17">
        <v>3000</v>
      </c>
      <c r="R20" s="19">
        <v>78000</v>
      </c>
      <c r="S20" s="20">
        <v>208</v>
      </c>
      <c r="T20" s="21" t="s">
        <v>34</v>
      </c>
      <c r="U20" s="19">
        <v>375</v>
      </c>
      <c r="V20" s="17">
        <v>0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OverStock</v>
      </c>
      <c r="B21" s="14" t="s">
        <v>57</v>
      </c>
      <c r="C21" s="15" t="s">
        <v>56</v>
      </c>
      <c r="D21" s="20">
        <f t="shared" si="1"/>
        <v>23.2</v>
      </c>
      <c r="E21" s="18">
        <f t="shared" si="2"/>
        <v>10.9</v>
      </c>
      <c r="F21" s="16" t="str">
        <f>IFERROR(VLOOKUP(B21,#REF!,6,FALSE),"")</f>
        <v/>
      </c>
      <c r="G21" s="17">
        <v>730000</v>
      </c>
      <c r="H21" s="17">
        <v>730000</v>
      </c>
      <c r="I21" s="17" t="str">
        <f>IFERROR(VLOOKUP(B21,#REF!,9,FALSE),"")</f>
        <v/>
      </c>
      <c r="J21" s="17">
        <v>340000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270000</v>
      </c>
      <c r="Q21" s="17">
        <v>70000</v>
      </c>
      <c r="R21" s="19">
        <v>1070000</v>
      </c>
      <c r="S21" s="20">
        <v>34.200000000000003</v>
      </c>
      <c r="T21" s="21">
        <v>73.099999999999994</v>
      </c>
      <c r="U21" s="19">
        <v>31250</v>
      </c>
      <c r="V21" s="17">
        <v>14628</v>
      </c>
      <c r="W21" s="22">
        <v>0.5</v>
      </c>
      <c r="X21" s="23">
        <f t="shared" si="3"/>
        <v>100</v>
      </c>
      <c r="Y21" s="17">
        <v>0</v>
      </c>
      <c r="Z21" s="17">
        <v>131648</v>
      </c>
      <c r="AA21" s="17">
        <v>73860</v>
      </c>
      <c r="AB21" s="17">
        <v>0</v>
      </c>
      <c r="AC21" s="15" t="s">
        <v>36</v>
      </c>
    </row>
    <row r="22" spans="1:29">
      <c r="A22" s="13" t="str">
        <f t="shared" si="0"/>
        <v>OverStock</v>
      </c>
      <c r="B22" s="14" t="s">
        <v>58</v>
      </c>
      <c r="C22" s="15" t="s">
        <v>56</v>
      </c>
      <c r="D22" s="20">
        <f t="shared" si="1"/>
        <v>7.6</v>
      </c>
      <c r="E22" s="18">
        <f t="shared" si="2"/>
        <v>8</v>
      </c>
      <c r="F22" s="16" t="str">
        <f>IFERROR(VLOOKUP(B22,#REF!,6,FALSE),"")</f>
        <v/>
      </c>
      <c r="G22" s="17">
        <v>33000</v>
      </c>
      <c r="H22" s="17">
        <v>24000</v>
      </c>
      <c r="I22" s="17" t="str">
        <f>IFERROR(VLOOKUP(B22,#REF!,9,FALSE),"")</f>
        <v/>
      </c>
      <c r="J22" s="17">
        <v>12000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12000</v>
      </c>
      <c r="R22" s="19">
        <v>45000</v>
      </c>
      <c r="S22" s="20">
        <v>30</v>
      </c>
      <c r="T22" s="21">
        <v>28.3</v>
      </c>
      <c r="U22" s="19">
        <v>1500</v>
      </c>
      <c r="V22" s="17">
        <v>1589</v>
      </c>
      <c r="W22" s="22">
        <v>1.1000000000000001</v>
      </c>
      <c r="X22" s="23">
        <f t="shared" si="3"/>
        <v>100</v>
      </c>
      <c r="Y22" s="17">
        <v>2504</v>
      </c>
      <c r="Z22" s="17">
        <v>11800</v>
      </c>
      <c r="AA22" s="17">
        <v>9792</v>
      </c>
      <c r="AB22" s="17">
        <v>5952</v>
      </c>
      <c r="AC22" s="15" t="s">
        <v>36</v>
      </c>
    </row>
    <row r="23" spans="1:29">
      <c r="A23" s="13" t="str">
        <f t="shared" si="0"/>
        <v>ZeroZero</v>
      </c>
      <c r="B23" s="14" t="s">
        <v>59</v>
      </c>
      <c r="C23" s="15" t="s">
        <v>56</v>
      </c>
      <c r="D23" s="20" t="str">
        <f t="shared" si="1"/>
        <v>--</v>
      </c>
      <c r="E23" s="18" t="str">
        <f t="shared" si="2"/>
        <v>前八週無拉料</v>
      </c>
      <c r="F23" s="16" t="str">
        <f>IFERROR(VLOOKUP(B23,#REF!,6,FALSE),"")</f>
        <v/>
      </c>
      <c r="G23" s="17">
        <v>12000</v>
      </c>
      <c r="H23" s="17">
        <v>6000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12000</v>
      </c>
      <c r="S23" s="20" t="s">
        <v>34</v>
      </c>
      <c r="T23" s="21" t="s">
        <v>34</v>
      </c>
      <c r="U23" s="19">
        <v>0</v>
      </c>
      <c r="V23" s="17" t="s">
        <v>34</v>
      </c>
      <c r="W23" s="22" t="s">
        <v>35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OverStock</v>
      </c>
      <c r="B24" s="14" t="s">
        <v>60</v>
      </c>
      <c r="C24" s="15" t="s">
        <v>56</v>
      </c>
      <c r="D24" s="20">
        <f t="shared" si="1"/>
        <v>12</v>
      </c>
      <c r="E24" s="18">
        <f t="shared" si="2"/>
        <v>37.299999999999997</v>
      </c>
      <c r="F24" s="16" t="str">
        <f>IFERROR(VLOOKUP(B24,#REF!,6,FALSE),"")</f>
        <v/>
      </c>
      <c r="G24" s="17">
        <v>72000</v>
      </c>
      <c r="H24" s="17">
        <v>72000</v>
      </c>
      <c r="I24" s="17" t="str">
        <f>IFERROR(VLOOKUP(B24,#REF!,9,FALSE),"")</f>
        <v/>
      </c>
      <c r="J24" s="17">
        <v>84000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42000</v>
      </c>
      <c r="Q24" s="17">
        <v>42000</v>
      </c>
      <c r="R24" s="19">
        <v>156000</v>
      </c>
      <c r="S24" s="20">
        <v>69.3</v>
      </c>
      <c r="T24" s="21">
        <v>22.4</v>
      </c>
      <c r="U24" s="19">
        <v>2250</v>
      </c>
      <c r="V24" s="17">
        <v>6971</v>
      </c>
      <c r="W24" s="22">
        <v>3.1</v>
      </c>
      <c r="X24" s="23">
        <f t="shared" si="3"/>
        <v>150</v>
      </c>
      <c r="Y24" s="17">
        <v>21258</v>
      </c>
      <c r="Z24" s="17">
        <v>36254</v>
      </c>
      <c r="AA24" s="17">
        <v>25515</v>
      </c>
      <c r="AB24" s="17">
        <v>12903</v>
      </c>
      <c r="AC24" s="15" t="s">
        <v>36</v>
      </c>
    </row>
    <row r="25" spans="1:29">
      <c r="A25" s="13" t="str">
        <f t="shared" si="0"/>
        <v>Normal</v>
      </c>
      <c r="B25" s="14" t="s">
        <v>61</v>
      </c>
      <c r="C25" s="15" t="s">
        <v>62</v>
      </c>
      <c r="D25" s="20" t="str">
        <f t="shared" si="1"/>
        <v>--</v>
      </c>
      <c r="E25" s="18">
        <f t="shared" si="2"/>
        <v>0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0</v>
      </c>
      <c r="S25" s="20">
        <v>0</v>
      </c>
      <c r="T25" s="21" t="s">
        <v>34</v>
      </c>
      <c r="U25" s="19">
        <v>5000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Normal</v>
      </c>
      <c r="B26" s="14" t="s">
        <v>63</v>
      </c>
      <c r="C26" s="15" t="s">
        <v>62</v>
      </c>
      <c r="D26" s="20" t="str">
        <f t="shared" si="1"/>
        <v>--</v>
      </c>
      <c r="E26" s="18">
        <f t="shared" si="2"/>
        <v>2.7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10000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10000</v>
      </c>
      <c r="Q26" s="17">
        <v>0</v>
      </c>
      <c r="R26" s="19">
        <v>10000</v>
      </c>
      <c r="S26" s="20">
        <v>2.7</v>
      </c>
      <c r="T26" s="21" t="s">
        <v>34</v>
      </c>
      <c r="U26" s="19">
        <v>3750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>
      <c r="A27" s="13" t="str">
        <f t="shared" si="0"/>
        <v>ZeroZero</v>
      </c>
      <c r="B27" s="14" t="s">
        <v>64</v>
      </c>
      <c r="C27" s="15" t="s">
        <v>62</v>
      </c>
      <c r="D27" s="20" t="str">
        <f t="shared" si="1"/>
        <v>--</v>
      </c>
      <c r="E27" s="18" t="str">
        <f t="shared" si="2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500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500</v>
      </c>
      <c r="Q27" s="17">
        <v>0</v>
      </c>
      <c r="R27" s="19">
        <v>500</v>
      </c>
      <c r="S27" s="20" t="s">
        <v>34</v>
      </c>
      <c r="T27" s="21" t="s">
        <v>34</v>
      </c>
      <c r="U27" s="19">
        <v>0</v>
      </c>
      <c r="V27" s="17" t="s">
        <v>34</v>
      </c>
      <c r="W27" s="22" t="s">
        <v>35</v>
      </c>
      <c r="X27" s="23" t="str">
        <f t="shared" si="3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36</v>
      </c>
    </row>
    <row r="28" spans="1:29">
      <c r="A28" s="13" t="str">
        <f t="shared" si="0"/>
        <v>FCST</v>
      </c>
      <c r="B28" s="14" t="s">
        <v>65</v>
      </c>
      <c r="C28" s="15" t="s">
        <v>62</v>
      </c>
      <c r="D28" s="20">
        <f t="shared" si="1"/>
        <v>19.2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500</v>
      </c>
      <c r="R28" s="19">
        <v>500</v>
      </c>
      <c r="S28" s="20" t="s">
        <v>34</v>
      </c>
      <c r="T28" s="21">
        <v>19.2</v>
      </c>
      <c r="U28" s="19">
        <v>0</v>
      </c>
      <c r="V28" s="17">
        <v>26</v>
      </c>
      <c r="W28" s="22" t="s">
        <v>39</v>
      </c>
      <c r="X28" s="23" t="str">
        <f t="shared" si="3"/>
        <v>F</v>
      </c>
      <c r="Y28" s="17">
        <v>232</v>
      </c>
      <c r="Z28" s="17">
        <v>0</v>
      </c>
      <c r="AA28" s="17">
        <v>0</v>
      </c>
      <c r="AB28" s="17">
        <v>0</v>
      </c>
      <c r="AC28" s="15" t="s">
        <v>36</v>
      </c>
    </row>
    <row r="29" spans="1:29">
      <c r="A29" s="13" t="str">
        <f t="shared" si="0"/>
        <v>Normal</v>
      </c>
      <c r="B29" s="14" t="s">
        <v>66</v>
      </c>
      <c r="C29" s="15" t="s">
        <v>62</v>
      </c>
      <c r="D29" s="20">
        <f t="shared" si="1"/>
        <v>0</v>
      </c>
      <c r="E29" s="18">
        <f t="shared" si="2"/>
        <v>0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>
        <v>0</v>
      </c>
      <c r="T29" s="21">
        <v>0</v>
      </c>
      <c r="U29" s="19">
        <v>500</v>
      </c>
      <c r="V29" s="17">
        <v>40</v>
      </c>
      <c r="W29" s="22">
        <v>0.1</v>
      </c>
      <c r="X29" s="23">
        <f t="shared" si="3"/>
        <v>50</v>
      </c>
      <c r="Y29" s="17">
        <v>361</v>
      </c>
      <c r="Z29" s="17">
        <v>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ZeroZero</v>
      </c>
      <c r="B30" s="14" t="s">
        <v>67</v>
      </c>
      <c r="C30" s="15" t="s">
        <v>62</v>
      </c>
      <c r="D30" s="20" t="str">
        <f t="shared" si="1"/>
        <v>--</v>
      </c>
      <c r="E30" s="18" t="str">
        <f t="shared" si="2"/>
        <v>前八週無拉料</v>
      </c>
      <c r="F30" s="16" t="str">
        <f>IFERROR(VLOOKUP(B30,#REF!,6,FALSE),"")</f>
        <v/>
      </c>
      <c r="G30" s="17">
        <v>500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500</v>
      </c>
      <c r="S30" s="20" t="s">
        <v>34</v>
      </c>
      <c r="T30" s="21" t="s">
        <v>34</v>
      </c>
      <c r="U30" s="19">
        <v>0</v>
      </c>
      <c r="V30" s="17">
        <v>0</v>
      </c>
      <c r="W30" s="22" t="s">
        <v>35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>
      <c r="A31" s="13" t="str">
        <f t="shared" si="0"/>
        <v>FCST</v>
      </c>
      <c r="B31" s="14" t="s">
        <v>68</v>
      </c>
      <c r="C31" s="15" t="s">
        <v>50</v>
      </c>
      <c r="D31" s="20">
        <f t="shared" si="1"/>
        <v>0</v>
      </c>
      <c r="E31" s="18" t="str">
        <f t="shared" si="2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34</v>
      </c>
      <c r="T31" s="21">
        <v>0</v>
      </c>
      <c r="U31" s="19">
        <v>0</v>
      </c>
      <c r="V31" s="17">
        <v>1550</v>
      </c>
      <c r="W31" s="22" t="s">
        <v>39</v>
      </c>
      <c r="X31" s="23" t="str">
        <f t="shared" si="3"/>
        <v>F</v>
      </c>
      <c r="Y31" s="17">
        <v>0</v>
      </c>
      <c r="Z31" s="17">
        <v>13951</v>
      </c>
      <c r="AA31" s="17">
        <v>0</v>
      </c>
      <c r="AB31" s="17">
        <v>0</v>
      </c>
      <c r="AC31" s="15" t="s">
        <v>36</v>
      </c>
    </row>
    <row r="32" spans="1:29">
      <c r="A32" s="13" t="str">
        <f t="shared" si="0"/>
        <v>FCST</v>
      </c>
      <c r="B32" s="14" t="s">
        <v>69</v>
      </c>
      <c r="C32" s="15" t="s">
        <v>50</v>
      </c>
      <c r="D32" s="20">
        <f t="shared" si="1"/>
        <v>0</v>
      </c>
      <c r="E32" s="18" t="str">
        <f t="shared" si="2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34</v>
      </c>
      <c r="T32" s="21">
        <v>0</v>
      </c>
      <c r="U32" s="19">
        <v>0</v>
      </c>
      <c r="V32" s="17">
        <v>394</v>
      </c>
      <c r="W32" s="22" t="s">
        <v>39</v>
      </c>
      <c r="X32" s="23" t="str">
        <f t="shared" si="3"/>
        <v>F</v>
      </c>
      <c r="Y32" s="17">
        <v>0</v>
      </c>
      <c r="Z32" s="17">
        <v>3546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0"/>
        <v>ZeroZero</v>
      </c>
      <c r="B33" s="14" t="s">
        <v>70</v>
      </c>
      <c r="C33" s="15" t="s">
        <v>56</v>
      </c>
      <c r="D33" s="20" t="str">
        <f t="shared" si="1"/>
        <v>--</v>
      </c>
      <c r="E33" s="18" t="str">
        <f t="shared" si="2"/>
        <v>前八週無拉料</v>
      </c>
      <c r="F33" s="16" t="str">
        <f>IFERROR(VLOOKUP(B33,#REF!,6,FALSE),"")</f>
        <v/>
      </c>
      <c r="G33" s="17">
        <v>70000</v>
      </c>
      <c r="H33" s="17">
        <v>70000</v>
      </c>
      <c r="I33" s="17" t="str">
        <f>IFERROR(VLOOKUP(B33,#REF!,9,FALSE),"")</f>
        <v/>
      </c>
      <c r="J33" s="17">
        <v>200000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200000</v>
      </c>
      <c r="Q33" s="17">
        <v>0</v>
      </c>
      <c r="R33" s="19">
        <v>270000</v>
      </c>
      <c r="S33" s="20" t="s">
        <v>34</v>
      </c>
      <c r="T33" s="21" t="s">
        <v>34</v>
      </c>
      <c r="U33" s="19">
        <v>0</v>
      </c>
      <c r="V33" s="17" t="s">
        <v>34</v>
      </c>
      <c r="W33" s="22" t="s">
        <v>35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36</v>
      </c>
    </row>
    <row r="34" spans="1:29">
      <c r="A34" s="13" t="str">
        <f t="shared" si="0"/>
        <v>ZeroZero</v>
      </c>
      <c r="B34" s="14" t="s">
        <v>71</v>
      </c>
      <c r="C34" s="15" t="s">
        <v>56</v>
      </c>
      <c r="D34" s="20" t="str">
        <f t="shared" si="1"/>
        <v>--</v>
      </c>
      <c r="E34" s="18" t="str">
        <f t="shared" si="2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3000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3000</v>
      </c>
      <c r="Q34" s="17">
        <v>0</v>
      </c>
      <c r="R34" s="19">
        <v>3000</v>
      </c>
      <c r="S34" s="20" t="s">
        <v>34</v>
      </c>
      <c r="T34" s="21" t="s">
        <v>34</v>
      </c>
      <c r="U34" s="19">
        <v>0</v>
      </c>
      <c r="V34" s="17" t="s">
        <v>34</v>
      </c>
      <c r="W34" s="22" t="s">
        <v>35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OverStock</v>
      </c>
      <c r="B35" s="14" t="s">
        <v>72</v>
      </c>
      <c r="C35" s="15" t="s">
        <v>56</v>
      </c>
      <c r="D35" s="20">
        <f t="shared" si="1"/>
        <v>16.899999999999999</v>
      </c>
      <c r="E35" s="18">
        <f t="shared" si="2"/>
        <v>24</v>
      </c>
      <c r="F35" s="16" t="str">
        <f>IFERROR(VLOOKUP(B35,#REF!,6,FALSE),"")</f>
        <v/>
      </c>
      <c r="G35" s="17">
        <v>48000</v>
      </c>
      <c r="H35" s="17">
        <v>6000</v>
      </c>
      <c r="I35" s="17" t="str">
        <f>IFERROR(VLOOKUP(B35,#REF!,9,FALSE),"")</f>
        <v/>
      </c>
      <c r="J35" s="17">
        <v>18000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15000</v>
      </c>
      <c r="Q35" s="17">
        <v>3000</v>
      </c>
      <c r="R35" s="19">
        <v>66000</v>
      </c>
      <c r="S35" s="20">
        <v>88</v>
      </c>
      <c r="T35" s="21">
        <v>61.9</v>
      </c>
      <c r="U35" s="19">
        <v>750</v>
      </c>
      <c r="V35" s="17">
        <v>1066</v>
      </c>
      <c r="W35" s="22">
        <v>1.4</v>
      </c>
      <c r="X35" s="23">
        <f t="shared" si="3"/>
        <v>100</v>
      </c>
      <c r="Y35" s="17">
        <v>2457</v>
      </c>
      <c r="Z35" s="17">
        <v>7005</v>
      </c>
      <c r="AA35" s="17">
        <v>1965</v>
      </c>
      <c r="AB35" s="17">
        <v>2832</v>
      </c>
      <c r="AC35" s="15" t="s">
        <v>36</v>
      </c>
    </row>
    <row r="36" spans="1:29">
      <c r="A36" s="13" t="str">
        <f t="shared" si="0"/>
        <v>FCST</v>
      </c>
      <c r="B36" s="14" t="s">
        <v>73</v>
      </c>
      <c r="C36" s="15" t="s">
        <v>56</v>
      </c>
      <c r="D36" s="20">
        <f t="shared" si="1"/>
        <v>3000</v>
      </c>
      <c r="E36" s="18" t="str">
        <f t="shared" si="2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24000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24000</v>
      </c>
      <c r="Q36" s="17">
        <v>0</v>
      </c>
      <c r="R36" s="19">
        <v>24000</v>
      </c>
      <c r="S36" s="20" t="s">
        <v>34</v>
      </c>
      <c r="T36" s="21">
        <v>3000</v>
      </c>
      <c r="U36" s="19">
        <v>0</v>
      </c>
      <c r="V36" s="17">
        <v>8</v>
      </c>
      <c r="W36" s="22" t="s">
        <v>39</v>
      </c>
      <c r="X36" s="23" t="str">
        <f t="shared" si="3"/>
        <v>F</v>
      </c>
      <c r="Y36" s="17">
        <v>71</v>
      </c>
      <c r="Z36" s="17">
        <v>2</v>
      </c>
      <c r="AA36" s="17">
        <v>0</v>
      </c>
      <c r="AB36" s="17">
        <v>30</v>
      </c>
      <c r="AC36" s="15" t="s">
        <v>36</v>
      </c>
    </row>
    <row r="37" spans="1:29">
      <c r="A37" s="13" t="str">
        <f t="shared" si="0"/>
        <v>Normal</v>
      </c>
      <c r="B37" s="14" t="s">
        <v>74</v>
      </c>
      <c r="C37" s="15" t="s">
        <v>50</v>
      </c>
      <c r="D37" s="20">
        <f t="shared" si="1"/>
        <v>7.7</v>
      </c>
      <c r="E37" s="18">
        <f t="shared" si="2"/>
        <v>2.7</v>
      </c>
      <c r="F37" s="16" t="str">
        <f>IFERROR(VLOOKUP(B37,#REF!,6,FALSE),"")</f>
        <v/>
      </c>
      <c r="G37" s="17">
        <v>4000</v>
      </c>
      <c r="H37" s="17">
        <v>0</v>
      </c>
      <c r="I37" s="17" t="str">
        <f>IFERROR(VLOOKUP(B37,#REF!,9,FALSE),"")</f>
        <v/>
      </c>
      <c r="J37" s="17">
        <v>4000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4000</v>
      </c>
      <c r="Q37" s="17">
        <v>0</v>
      </c>
      <c r="R37" s="19">
        <v>8000</v>
      </c>
      <c r="S37" s="20">
        <v>5.3</v>
      </c>
      <c r="T37" s="21">
        <v>15.4</v>
      </c>
      <c r="U37" s="19">
        <v>1500</v>
      </c>
      <c r="V37" s="17">
        <v>519</v>
      </c>
      <c r="W37" s="22">
        <v>0.3</v>
      </c>
      <c r="X37" s="23">
        <f t="shared" si="3"/>
        <v>50</v>
      </c>
      <c r="Y37" s="17">
        <v>1074</v>
      </c>
      <c r="Z37" s="17">
        <v>3600</v>
      </c>
      <c r="AA37" s="17">
        <v>3048</v>
      </c>
      <c r="AB37" s="17">
        <v>0</v>
      </c>
      <c r="AC37" s="15" t="s">
        <v>36</v>
      </c>
    </row>
    <row r="38" spans="1:29">
      <c r="A38" s="13" t="str">
        <f t="shared" si="0"/>
        <v>Normal</v>
      </c>
      <c r="B38" s="14" t="s">
        <v>75</v>
      </c>
      <c r="C38" s="15" t="s">
        <v>50</v>
      </c>
      <c r="D38" s="20">
        <f t="shared" si="1"/>
        <v>6.4</v>
      </c>
      <c r="E38" s="18">
        <f t="shared" si="2"/>
        <v>1.6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2000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2000</v>
      </c>
      <c r="Q38" s="17">
        <v>0</v>
      </c>
      <c r="R38" s="19">
        <v>2000</v>
      </c>
      <c r="S38" s="20">
        <v>1.6</v>
      </c>
      <c r="T38" s="21">
        <v>6.4</v>
      </c>
      <c r="U38" s="19">
        <v>1250</v>
      </c>
      <c r="V38" s="17">
        <v>314</v>
      </c>
      <c r="W38" s="22">
        <v>0.3</v>
      </c>
      <c r="X38" s="23">
        <f t="shared" si="3"/>
        <v>50</v>
      </c>
      <c r="Y38" s="17">
        <v>0</v>
      </c>
      <c r="Z38" s="17">
        <v>2824</v>
      </c>
      <c r="AA38" s="17">
        <v>9200</v>
      </c>
      <c r="AB38" s="17">
        <v>9442</v>
      </c>
      <c r="AC38" s="15" t="s">
        <v>36</v>
      </c>
    </row>
    <row r="39" spans="1:29">
      <c r="A39" s="13" t="str">
        <f t="shared" si="0"/>
        <v>Normal</v>
      </c>
      <c r="B39" s="14" t="s">
        <v>76</v>
      </c>
      <c r="C39" s="15" t="s">
        <v>50</v>
      </c>
      <c r="D39" s="20">
        <f t="shared" si="1"/>
        <v>6.5</v>
      </c>
      <c r="E39" s="18">
        <f t="shared" si="2"/>
        <v>5.8</v>
      </c>
      <c r="F39" s="16" t="str">
        <f>IFERROR(VLOOKUP(B39,#REF!,6,FALSE),"")</f>
        <v/>
      </c>
      <c r="G39" s="17">
        <v>108000</v>
      </c>
      <c r="H39" s="17">
        <v>30000</v>
      </c>
      <c r="I39" s="17" t="str">
        <f>IFERROR(VLOOKUP(B39,#REF!,9,FALSE),"")</f>
        <v/>
      </c>
      <c r="J39" s="17">
        <v>74000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74000</v>
      </c>
      <c r="Q39" s="17">
        <v>0</v>
      </c>
      <c r="R39" s="19">
        <v>182000</v>
      </c>
      <c r="S39" s="20">
        <v>14.3</v>
      </c>
      <c r="T39" s="21">
        <v>16</v>
      </c>
      <c r="U39" s="19">
        <v>12750</v>
      </c>
      <c r="V39" s="17">
        <v>11378</v>
      </c>
      <c r="W39" s="22">
        <v>0.9</v>
      </c>
      <c r="X39" s="23">
        <f t="shared" si="3"/>
        <v>100</v>
      </c>
      <c r="Y39" s="17">
        <v>44691</v>
      </c>
      <c r="Z39" s="17">
        <v>50728</v>
      </c>
      <c r="AA39" s="17">
        <v>46694</v>
      </c>
      <c r="AB39" s="17">
        <v>48717</v>
      </c>
      <c r="AC39" s="15" t="s">
        <v>36</v>
      </c>
    </row>
    <row r="40" spans="1:29">
      <c r="A40" s="13" t="str">
        <f t="shared" si="0"/>
        <v>Normal</v>
      </c>
      <c r="B40" s="14" t="s">
        <v>77</v>
      </c>
      <c r="C40" s="15" t="s">
        <v>50</v>
      </c>
      <c r="D40" s="20">
        <f t="shared" si="1"/>
        <v>19.600000000000001</v>
      </c>
      <c r="E40" s="18">
        <f t="shared" si="2"/>
        <v>4</v>
      </c>
      <c r="F40" s="16" t="str">
        <f>IFERROR(VLOOKUP(B40,#REF!,6,FALSE),"")</f>
        <v/>
      </c>
      <c r="G40" s="17">
        <v>8000</v>
      </c>
      <c r="H40" s="17">
        <v>6000</v>
      </c>
      <c r="I40" s="17" t="str">
        <f>IFERROR(VLOOKUP(B40,#REF!,9,FALSE),"")</f>
        <v/>
      </c>
      <c r="J40" s="17">
        <v>8000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6000</v>
      </c>
      <c r="Q40" s="17">
        <v>2000</v>
      </c>
      <c r="R40" s="19">
        <v>16000</v>
      </c>
      <c r="S40" s="20">
        <v>8</v>
      </c>
      <c r="T40" s="21">
        <v>39.1</v>
      </c>
      <c r="U40" s="19">
        <v>2000</v>
      </c>
      <c r="V40" s="17">
        <v>409</v>
      </c>
      <c r="W40" s="22">
        <v>0.2</v>
      </c>
      <c r="X40" s="23">
        <f t="shared" si="3"/>
        <v>50</v>
      </c>
      <c r="Y40" s="17">
        <v>0</v>
      </c>
      <c r="Z40" s="17">
        <v>3679</v>
      </c>
      <c r="AA40" s="17">
        <v>2000</v>
      </c>
      <c r="AB40" s="17">
        <v>0</v>
      </c>
      <c r="AC40" s="15" t="s">
        <v>36</v>
      </c>
    </row>
    <row r="41" spans="1:29">
      <c r="A41" s="13" t="str">
        <f t="shared" si="0"/>
        <v>Normal</v>
      </c>
      <c r="B41" s="14" t="s">
        <v>78</v>
      </c>
      <c r="C41" s="15" t="s">
        <v>50</v>
      </c>
      <c r="D41" s="20">
        <f t="shared" si="1"/>
        <v>0</v>
      </c>
      <c r="E41" s="18">
        <f t="shared" si="2"/>
        <v>0</v>
      </c>
      <c r="F41" s="16" t="str">
        <f>IFERROR(VLOOKUP(B41,#REF!,6,FALSE),"")</f>
        <v/>
      </c>
      <c r="G41" s="17">
        <v>24000</v>
      </c>
      <c r="H41" s="17">
        <v>24000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24000</v>
      </c>
      <c r="S41" s="20">
        <v>3.3</v>
      </c>
      <c r="T41" s="21">
        <v>35.4</v>
      </c>
      <c r="U41" s="19">
        <v>7250</v>
      </c>
      <c r="V41" s="17">
        <v>678</v>
      </c>
      <c r="W41" s="22">
        <v>0.1</v>
      </c>
      <c r="X41" s="23">
        <f t="shared" si="3"/>
        <v>50</v>
      </c>
      <c r="Y41" s="17">
        <v>2000</v>
      </c>
      <c r="Z41" s="17">
        <v>2400</v>
      </c>
      <c r="AA41" s="17">
        <v>4480</v>
      </c>
      <c r="AB41" s="17">
        <v>0</v>
      </c>
      <c r="AC41" s="15" t="s">
        <v>36</v>
      </c>
    </row>
    <row r="42" spans="1:29">
      <c r="A42" s="13" t="str">
        <f t="shared" si="0"/>
        <v>Normal</v>
      </c>
      <c r="B42" s="14" t="s">
        <v>79</v>
      </c>
      <c r="C42" s="15" t="s">
        <v>50</v>
      </c>
      <c r="D42" s="20">
        <f t="shared" si="1"/>
        <v>1.3</v>
      </c>
      <c r="E42" s="18">
        <f t="shared" si="2"/>
        <v>0.8</v>
      </c>
      <c r="F42" s="16" t="str">
        <f>IFERROR(VLOOKUP(B42,#REF!,6,FALSE),"")</f>
        <v/>
      </c>
      <c r="G42" s="17">
        <v>164000</v>
      </c>
      <c r="H42" s="17">
        <v>92000</v>
      </c>
      <c r="I42" s="17" t="str">
        <f>IFERROR(VLOOKUP(B42,#REF!,9,FALSE),"")</f>
        <v/>
      </c>
      <c r="J42" s="17">
        <v>16000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16000</v>
      </c>
      <c r="R42" s="19">
        <v>180000</v>
      </c>
      <c r="S42" s="20">
        <v>9.4</v>
      </c>
      <c r="T42" s="21">
        <v>14.4</v>
      </c>
      <c r="U42" s="19">
        <v>19250</v>
      </c>
      <c r="V42" s="17">
        <v>12516</v>
      </c>
      <c r="W42" s="22">
        <v>0.7</v>
      </c>
      <c r="X42" s="23">
        <f t="shared" si="3"/>
        <v>100</v>
      </c>
      <c r="Y42" s="17">
        <v>46920</v>
      </c>
      <c r="Z42" s="17">
        <v>48220</v>
      </c>
      <c r="AA42" s="17">
        <v>62290</v>
      </c>
      <c r="AB42" s="17">
        <v>19490</v>
      </c>
      <c r="AC42" s="15" t="s">
        <v>36</v>
      </c>
    </row>
    <row r="43" spans="1:29">
      <c r="A43" s="13" t="str">
        <f t="shared" si="0"/>
        <v>ZeroZero</v>
      </c>
      <c r="B43" s="14" t="s">
        <v>80</v>
      </c>
      <c r="C43" s="15" t="s">
        <v>50</v>
      </c>
      <c r="D43" s="20" t="str">
        <f t="shared" si="1"/>
        <v>--</v>
      </c>
      <c r="E43" s="18" t="str">
        <f t="shared" si="2"/>
        <v>前八週無拉料</v>
      </c>
      <c r="F43" s="16" t="str">
        <f>IFERROR(VLOOKUP(B43,#REF!,6,FALSE),"")</f>
        <v/>
      </c>
      <c r="G43" s="17">
        <v>20000</v>
      </c>
      <c r="H43" s="17">
        <v>16000</v>
      </c>
      <c r="I43" s="17" t="str">
        <f>IFERROR(VLOOKUP(B43,#REF!,9,FALSE),"")</f>
        <v/>
      </c>
      <c r="J43" s="17">
        <v>4000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4000</v>
      </c>
      <c r="Q43" s="17">
        <v>0</v>
      </c>
      <c r="R43" s="19">
        <v>24000</v>
      </c>
      <c r="S43" s="20" t="s">
        <v>34</v>
      </c>
      <c r="T43" s="21" t="s">
        <v>34</v>
      </c>
      <c r="U43" s="19">
        <v>0</v>
      </c>
      <c r="V43" s="17">
        <v>0</v>
      </c>
      <c r="W43" s="22" t="s">
        <v>35</v>
      </c>
      <c r="X43" s="23" t="str">
        <f t="shared" si="3"/>
        <v>E</v>
      </c>
      <c r="Y43" s="17">
        <v>0</v>
      </c>
      <c r="Z43" s="17">
        <v>0</v>
      </c>
      <c r="AA43" s="17">
        <v>7066</v>
      </c>
      <c r="AB43" s="17">
        <v>6120</v>
      </c>
      <c r="AC43" s="15" t="s">
        <v>36</v>
      </c>
    </row>
    <row r="44" spans="1:29">
      <c r="A44" s="13" t="str">
        <f t="shared" si="0"/>
        <v>Normal</v>
      </c>
      <c r="B44" s="14" t="s">
        <v>81</v>
      </c>
      <c r="C44" s="15" t="s">
        <v>50</v>
      </c>
      <c r="D44" s="20">
        <f t="shared" si="1"/>
        <v>2</v>
      </c>
      <c r="E44" s="18">
        <f t="shared" si="2"/>
        <v>1.1000000000000001</v>
      </c>
      <c r="F44" s="16" t="str">
        <f>IFERROR(VLOOKUP(B44,#REF!,6,FALSE),"")</f>
        <v/>
      </c>
      <c r="G44" s="17">
        <v>36000</v>
      </c>
      <c r="H44" s="17">
        <v>16000</v>
      </c>
      <c r="I44" s="17" t="str">
        <f>IFERROR(VLOOKUP(B44,#REF!,9,FALSE),"")</f>
        <v/>
      </c>
      <c r="J44" s="17">
        <v>4000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4000</v>
      </c>
      <c r="R44" s="19">
        <v>40000</v>
      </c>
      <c r="S44" s="20">
        <v>11.4</v>
      </c>
      <c r="T44" s="21">
        <v>20.3</v>
      </c>
      <c r="U44" s="19">
        <v>3500</v>
      </c>
      <c r="V44" s="17">
        <v>1967</v>
      </c>
      <c r="W44" s="22">
        <v>0.6</v>
      </c>
      <c r="X44" s="23">
        <f t="shared" si="3"/>
        <v>100</v>
      </c>
      <c r="Y44" s="17">
        <v>4959</v>
      </c>
      <c r="Z44" s="17">
        <v>10348</v>
      </c>
      <c r="AA44" s="17">
        <v>8752</v>
      </c>
      <c r="AB44" s="17">
        <v>0</v>
      </c>
      <c r="AC44" s="15" t="s">
        <v>36</v>
      </c>
    </row>
    <row r="45" spans="1:29">
      <c r="A45" s="13" t="str">
        <f t="shared" si="0"/>
        <v>Normal</v>
      </c>
      <c r="B45" s="14" t="s">
        <v>82</v>
      </c>
      <c r="C45" s="15" t="s">
        <v>50</v>
      </c>
      <c r="D45" s="20">
        <f t="shared" si="1"/>
        <v>6.1</v>
      </c>
      <c r="E45" s="18">
        <f t="shared" si="2"/>
        <v>6</v>
      </c>
      <c r="F45" s="16" t="str">
        <f>IFERROR(VLOOKUP(B45,#REF!,6,FALSE),"")</f>
        <v/>
      </c>
      <c r="G45" s="17">
        <v>38000</v>
      </c>
      <c r="H45" s="17">
        <v>22000</v>
      </c>
      <c r="I45" s="17" t="str">
        <f>IFERROR(VLOOKUP(B45,#REF!,9,FALSE),"")</f>
        <v/>
      </c>
      <c r="J45" s="17">
        <v>18000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14000</v>
      </c>
      <c r="Q45" s="17">
        <v>4000</v>
      </c>
      <c r="R45" s="19">
        <v>56000</v>
      </c>
      <c r="S45" s="20">
        <v>18.7</v>
      </c>
      <c r="T45" s="21">
        <v>19.100000000000001</v>
      </c>
      <c r="U45" s="19">
        <v>3000</v>
      </c>
      <c r="V45" s="17">
        <v>2936</v>
      </c>
      <c r="W45" s="22">
        <v>1</v>
      </c>
      <c r="X45" s="23">
        <f t="shared" si="3"/>
        <v>100</v>
      </c>
      <c r="Y45" s="17">
        <v>13646</v>
      </c>
      <c r="Z45" s="17">
        <v>10378</v>
      </c>
      <c r="AA45" s="17">
        <v>17112</v>
      </c>
      <c r="AB45" s="17">
        <v>6120</v>
      </c>
      <c r="AC45" s="15" t="s">
        <v>36</v>
      </c>
    </row>
    <row r="46" spans="1:29">
      <c r="A46" s="13" t="str">
        <f t="shared" si="0"/>
        <v>FCST</v>
      </c>
      <c r="B46" s="14" t="s">
        <v>83</v>
      </c>
      <c r="C46" s="15" t="s">
        <v>56</v>
      </c>
      <c r="D46" s="20">
        <f t="shared" si="1"/>
        <v>33</v>
      </c>
      <c r="E46" s="18" t="str">
        <f t="shared" si="2"/>
        <v>前八週無拉料</v>
      </c>
      <c r="F46" s="16" t="str">
        <f>IFERROR(VLOOKUP(B46,#REF!,6,FALSE),"")</f>
        <v/>
      </c>
      <c r="G46" s="17">
        <v>20000</v>
      </c>
      <c r="H46" s="17">
        <v>20000</v>
      </c>
      <c r="I46" s="17" t="str">
        <f>IFERROR(VLOOKUP(B46,#REF!,9,FALSE),"")</f>
        <v/>
      </c>
      <c r="J46" s="17">
        <v>90000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50000</v>
      </c>
      <c r="Q46" s="17">
        <v>40000</v>
      </c>
      <c r="R46" s="19">
        <v>110000</v>
      </c>
      <c r="S46" s="20" t="s">
        <v>34</v>
      </c>
      <c r="T46" s="21">
        <v>40.299999999999997</v>
      </c>
      <c r="U46" s="19">
        <v>0</v>
      </c>
      <c r="V46" s="17">
        <v>2729</v>
      </c>
      <c r="W46" s="22" t="s">
        <v>39</v>
      </c>
      <c r="X46" s="23" t="str">
        <f t="shared" si="3"/>
        <v>F</v>
      </c>
      <c r="Y46" s="17">
        <v>0</v>
      </c>
      <c r="Z46" s="17">
        <v>18498</v>
      </c>
      <c r="AA46" s="17">
        <v>27469</v>
      </c>
      <c r="AB46" s="17">
        <v>10000</v>
      </c>
      <c r="AC46" s="15" t="s">
        <v>36</v>
      </c>
    </row>
    <row r="47" spans="1:29">
      <c r="A47" s="13" t="str">
        <f t="shared" si="0"/>
        <v>OverStock</v>
      </c>
      <c r="B47" s="14" t="s">
        <v>84</v>
      </c>
      <c r="C47" s="15" t="s">
        <v>56</v>
      </c>
      <c r="D47" s="20">
        <f t="shared" si="1"/>
        <v>13.3</v>
      </c>
      <c r="E47" s="18">
        <f t="shared" si="2"/>
        <v>22</v>
      </c>
      <c r="F47" s="16" t="str">
        <f>IFERROR(VLOOKUP(B47,#REF!,6,FALSE),"")</f>
        <v/>
      </c>
      <c r="G47" s="17">
        <v>210000</v>
      </c>
      <c r="H47" s="17">
        <v>210000</v>
      </c>
      <c r="I47" s="17" t="str">
        <f>IFERROR(VLOOKUP(B47,#REF!,9,FALSE),"")</f>
        <v/>
      </c>
      <c r="J47" s="17">
        <v>220000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220000</v>
      </c>
      <c r="Q47" s="17">
        <v>0</v>
      </c>
      <c r="R47" s="19">
        <v>430000</v>
      </c>
      <c r="S47" s="20">
        <v>43</v>
      </c>
      <c r="T47" s="21">
        <v>25.9</v>
      </c>
      <c r="U47" s="19">
        <v>10000</v>
      </c>
      <c r="V47" s="17">
        <v>16583</v>
      </c>
      <c r="W47" s="22">
        <v>1.7</v>
      </c>
      <c r="X47" s="23">
        <f t="shared" si="3"/>
        <v>100</v>
      </c>
      <c r="Y47" s="17">
        <v>34643</v>
      </c>
      <c r="Z47" s="17">
        <v>82500</v>
      </c>
      <c r="AA47" s="17">
        <v>84600</v>
      </c>
      <c r="AB47" s="17">
        <v>0</v>
      </c>
      <c r="AC47" s="15" t="s">
        <v>36</v>
      </c>
    </row>
    <row r="48" spans="1:29">
      <c r="A48" s="13" t="str">
        <f t="shared" si="0"/>
        <v>OverStock</v>
      </c>
      <c r="B48" s="14" t="s">
        <v>85</v>
      </c>
      <c r="C48" s="15" t="s">
        <v>56</v>
      </c>
      <c r="D48" s="20">
        <f t="shared" si="1"/>
        <v>1079.3</v>
      </c>
      <c r="E48" s="18">
        <f t="shared" si="2"/>
        <v>50.4</v>
      </c>
      <c r="F48" s="16" t="str">
        <f>IFERROR(VLOOKUP(B48,#REF!,6,FALSE),"")</f>
        <v/>
      </c>
      <c r="G48" s="17">
        <v>90000</v>
      </c>
      <c r="H48" s="17">
        <v>90000</v>
      </c>
      <c r="I48" s="17" t="str">
        <f>IFERROR(VLOOKUP(B48,#REF!,9,FALSE),"")</f>
        <v/>
      </c>
      <c r="J48" s="17">
        <v>359410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263410</v>
      </c>
      <c r="Q48" s="17">
        <v>96000</v>
      </c>
      <c r="R48" s="19">
        <v>449410</v>
      </c>
      <c r="S48" s="20">
        <v>63.1</v>
      </c>
      <c r="T48" s="21">
        <v>1349.6</v>
      </c>
      <c r="U48" s="19">
        <v>7125</v>
      </c>
      <c r="V48" s="17">
        <v>333</v>
      </c>
      <c r="W48" s="22">
        <v>0</v>
      </c>
      <c r="X48" s="23">
        <f t="shared" si="3"/>
        <v>50</v>
      </c>
      <c r="Y48" s="17">
        <v>0</v>
      </c>
      <c r="Z48" s="17">
        <v>3000</v>
      </c>
      <c r="AA48" s="17">
        <v>0</v>
      </c>
      <c r="AB48" s="17">
        <v>0</v>
      </c>
      <c r="AC48" s="15" t="s">
        <v>36</v>
      </c>
    </row>
    <row r="49" spans="1:29">
      <c r="A49" s="13" t="str">
        <f t="shared" si="0"/>
        <v>OverStock</v>
      </c>
      <c r="B49" s="14" t="s">
        <v>86</v>
      </c>
      <c r="C49" s="15" t="s">
        <v>56</v>
      </c>
      <c r="D49" s="20">
        <f t="shared" si="1"/>
        <v>165.5</v>
      </c>
      <c r="E49" s="18">
        <f t="shared" si="2"/>
        <v>1272</v>
      </c>
      <c r="F49" s="16" t="str">
        <f>IFERROR(VLOOKUP(B49,#REF!,6,FALSE),"")</f>
        <v/>
      </c>
      <c r="G49" s="17">
        <v>567000</v>
      </c>
      <c r="H49" s="17">
        <v>567000</v>
      </c>
      <c r="I49" s="17" t="str">
        <f>IFERROR(VLOOKUP(B49,#REF!,9,FALSE),"")</f>
        <v/>
      </c>
      <c r="J49" s="17">
        <v>954000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945000</v>
      </c>
      <c r="Q49" s="17">
        <v>9000</v>
      </c>
      <c r="R49" s="19">
        <v>1521000</v>
      </c>
      <c r="S49" s="20">
        <v>2028</v>
      </c>
      <c r="T49" s="21">
        <v>263.89999999999998</v>
      </c>
      <c r="U49" s="19">
        <v>750</v>
      </c>
      <c r="V49" s="17">
        <v>5764</v>
      </c>
      <c r="W49" s="22">
        <v>7.7</v>
      </c>
      <c r="X49" s="23">
        <f t="shared" si="3"/>
        <v>150</v>
      </c>
      <c r="Y49" s="17">
        <v>6000</v>
      </c>
      <c r="Z49" s="17">
        <v>21000</v>
      </c>
      <c r="AA49" s="17">
        <v>73825</v>
      </c>
      <c r="AB49" s="17">
        <v>0</v>
      </c>
      <c r="AC49" s="15" t="s">
        <v>36</v>
      </c>
    </row>
    <row r="50" spans="1:29">
      <c r="A50" s="13" t="str">
        <f t="shared" si="0"/>
        <v>FCST</v>
      </c>
      <c r="B50" s="14" t="s">
        <v>87</v>
      </c>
      <c r="C50" s="15" t="s">
        <v>56</v>
      </c>
      <c r="D50" s="20">
        <f t="shared" si="1"/>
        <v>0</v>
      </c>
      <c r="E50" s="18" t="str">
        <f t="shared" si="2"/>
        <v>前八週無拉料</v>
      </c>
      <c r="F50" s="16" t="str">
        <f>IFERROR(VLOOKUP(B50,#REF!,6,FALSE),"")</f>
        <v/>
      </c>
      <c r="G50" s="17">
        <v>105000</v>
      </c>
      <c r="H50" s="17">
        <v>84000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105000</v>
      </c>
      <c r="S50" s="20" t="s">
        <v>34</v>
      </c>
      <c r="T50" s="21">
        <v>29.1</v>
      </c>
      <c r="U50" s="19">
        <v>0</v>
      </c>
      <c r="V50" s="17">
        <v>3612</v>
      </c>
      <c r="W50" s="22" t="s">
        <v>39</v>
      </c>
      <c r="X50" s="23" t="str">
        <f t="shared" si="3"/>
        <v>F</v>
      </c>
      <c r="Y50" s="17">
        <v>5453</v>
      </c>
      <c r="Z50" s="17">
        <v>23037</v>
      </c>
      <c r="AA50" s="17">
        <v>13627</v>
      </c>
      <c r="AB50" s="17">
        <v>17113</v>
      </c>
      <c r="AC50" s="15" t="s">
        <v>36</v>
      </c>
    </row>
    <row r="51" spans="1:29">
      <c r="A51" s="13" t="str">
        <f t="shared" si="0"/>
        <v>OverStock</v>
      </c>
      <c r="B51" s="14" t="s">
        <v>88</v>
      </c>
      <c r="C51" s="15" t="s">
        <v>56</v>
      </c>
      <c r="D51" s="20">
        <f t="shared" si="1"/>
        <v>5400.5</v>
      </c>
      <c r="E51" s="18">
        <f t="shared" si="2"/>
        <v>269.7</v>
      </c>
      <c r="F51" s="16" t="str">
        <f>IFERROR(VLOOKUP(B51,#REF!,6,FALSE),"")</f>
        <v/>
      </c>
      <c r="G51" s="17">
        <v>1410000</v>
      </c>
      <c r="H51" s="17">
        <v>1410000</v>
      </c>
      <c r="I51" s="17" t="str">
        <f>IFERROR(VLOOKUP(B51,#REF!,9,FALSE),"")</f>
        <v/>
      </c>
      <c r="J51" s="17">
        <v>2360000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2280000</v>
      </c>
      <c r="Q51" s="17">
        <v>80000</v>
      </c>
      <c r="R51" s="19">
        <v>3770000</v>
      </c>
      <c r="S51" s="20">
        <v>430.9</v>
      </c>
      <c r="T51" s="21">
        <v>8627</v>
      </c>
      <c r="U51" s="19">
        <v>8750</v>
      </c>
      <c r="V51" s="17">
        <v>437</v>
      </c>
      <c r="W51" s="22">
        <v>0</v>
      </c>
      <c r="X51" s="23">
        <f t="shared" si="3"/>
        <v>50</v>
      </c>
      <c r="Y51" s="17">
        <v>3510</v>
      </c>
      <c r="Z51" s="17">
        <v>420</v>
      </c>
      <c r="AA51" s="17">
        <v>109440</v>
      </c>
      <c r="AB51" s="17">
        <v>85680</v>
      </c>
      <c r="AC51" s="15" t="s">
        <v>36</v>
      </c>
    </row>
    <row r="52" spans="1:29">
      <c r="A52" s="13" t="str">
        <f t="shared" si="0"/>
        <v>ZeroZero</v>
      </c>
      <c r="B52" s="14" t="s">
        <v>89</v>
      </c>
      <c r="C52" s="15" t="s">
        <v>56</v>
      </c>
      <c r="D52" s="20" t="str">
        <f t="shared" si="1"/>
        <v>--</v>
      </c>
      <c r="E52" s="18" t="str">
        <f t="shared" si="2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580000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580000</v>
      </c>
      <c r="Q52" s="17">
        <v>0</v>
      </c>
      <c r="R52" s="19">
        <v>580000</v>
      </c>
      <c r="S52" s="20" t="s">
        <v>34</v>
      </c>
      <c r="T52" s="21" t="s">
        <v>34</v>
      </c>
      <c r="U52" s="19">
        <v>0</v>
      </c>
      <c r="V52" s="17" t="s">
        <v>34</v>
      </c>
      <c r="W52" s="22" t="s">
        <v>35</v>
      </c>
      <c r="X52" s="23" t="str">
        <f t="shared" si="3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0"/>
        <v>Normal</v>
      </c>
      <c r="B53" s="14" t="s">
        <v>90</v>
      </c>
      <c r="C53" s="15" t="s">
        <v>56</v>
      </c>
      <c r="D53" s="20">
        <f t="shared" si="1"/>
        <v>14.2</v>
      </c>
      <c r="E53" s="18">
        <f t="shared" si="2"/>
        <v>9.5</v>
      </c>
      <c r="F53" s="16" t="str">
        <f>IFERROR(VLOOKUP(B53,#REF!,6,FALSE),"")</f>
        <v/>
      </c>
      <c r="G53" s="17">
        <v>2240000</v>
      </c>
      <c r="H53" s="17">
        <v>2240000</v>
      </c>
      <c r="I53" s="17" t="str">
        <f>IFERROR(VLOOKUP(B53,#REF!,9,FALSE),"")</f>
        <v/>
      </c>
      <c r="J53" s="17">
        <v>2220550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10000</v>
      </c>
      <c r="P53" s="17">
        <v>1290550</v>
      </c>
      <c r="Q53" s="17">
        <v>920000</v>
      </c>
      <c r="R53" s="19">
        <v>4460550</v>
      </c>
      <c r="S53" s="20">
        <v>19.100000000000001</v>
      </c>
      <c r="T53" s="21">
        <v>28.5</v>
      </c>
      <c r="U53" s="19">
        <v>233750</v>
      </c>
      <c r="V53" s="17">
        <v>156784</v>
      </c>
      <c r="W53" s="22">
        <v>0.7</v>
      </c>
      <c r="X53" s="23">
        <f t="shared" si="3"/>
        <v>100</v>
      </c>
      <c r="Y53" s="17">
        <v>361580</v>
      </c>
      <c r="Z53" s="17">
        <v>687831</v>
      </c>
      <c r="AA53" s="17">
        <v>1354821</v>
      </c>
      <c r="AB53" s="17">
        <v>1168154</v>
      </c>
      <c r="AC53" s="15" t="s">
        <v>36</v>
      </c>
    </row>
    <row r="54" spans="1:29">
      <c r="A54" s="13" t="str">
        <f t="shared" si="0"/>
        <v>ZeroZero</v>
      </c>
      <c r="B54" s="14" t="s">
        <v>91</v>
      </c>
      <c r="C54" s="15" t="s">
        <v>56</v>
      </c>
      <c r="D54" s="20" t="str">
        <f t="shared" si="1"/>
        <v>--</v>
      </c>
      <c r="E54" s="18" t="str">
        <f t="shared" si="2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65000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65000</v>
      </c>
      <c r="Q54" s="17">
        <v>0</v>
      </c>
      <c r="R54" s="19">
        <v>65000</v>
      </c>
      <c r="S54" s="20" t="s">
        <v>34</v>
      </c>
      <c r="T54" s="21" t="s">
        <v>34</v>
      </c>
      <c r="U54" s="19">
        <v>0</v>
      </c>
      <c r="V54" s="17" t="s">
        <v>34</v>
      </c>
      <c r="W54" s="22" t="s">
        <v>35</v>
      </c>
      <c r="X54" s="23" t="str">
        <f t="shared" si="3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36</v>
      </c>
    </row>
    <row r="55" spans="1:29">
      <c r="A55" s="13" t="str">
        <f t="shared" si="0"/>
        <v>OverStock</v>
      </c>
      <c r="B55" s="14" t="s">
        <v>92</v>
      </c>
      <c r="C55" s="15" t="s">
        <v>56</v>
      </c>
      <c r="D55" s="20">
        <f t="shared" si="1"/>
        <v>67.599999999999994</v>
      </c>
      <c r="E55" s="18">
        <f t="shared" si="2"/>
        <v>41.1</v>
      </c>
      <c r="F55" s="16" t="str">
        <f>IFERROR(VLOOKUP(B55,#REF!,6,FALSE),"")</f>
        <v/>
      </c>
      <c r="G55" s="17">
        <v>1330000</v>
      </c>
      <c r="H55" s="17">
        <v>260000</v>
      </c>
      <c r="I55" s="17" t="str">
        <f>IFERROR(VLOOKUP(B55,#REF!,9,FALSE),"")</f>
        <v/>
      </c>
      <c r="J55" s="17">
        <v>360000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360000</v>
      </c>
      <c r="Q55" s="17">
        <v>0</v>
      </c>
      <c r="R55" s="19">
        <v>1690000</v>
      </c>
      <c r="S55" s="20">
        <v>193.1</v>
      </c>
      <c r="T55" s="21">
        <v>317.5</v>
      </c>
      <c r="U55" s="19">
        <v>8750</v>
      </c>
      <c r="V55" s="17">
        <v>5323</v>
      </c>
      <c r="W55" s="22">
        <v>0.6</v>
      </c>
      <c r="X55" s="23">
        <f t="shared" si="3"/>
        <v>100</v>
      </c>
      <c r="Y55" s="17">
        <v>20000</v>
      </c>
      <c r="Z55" s="17">
        <v>10000</v>
      </c>
      <c r="AA55" s="17">
        <v>43076</v>
      </c>
      <c r="AB55" s="17">
        <v>13058</v>
      </c>
      <c r="AC55" s="15" t="s">
        <v>36</v>
      </c>
    </row>
    <row r="56" spans="1:29">
      <c r="A56" s="13" t="str">
        <f t="shared" si="0"/>
        <v>ZeroZero</v>
      </c>
      <c r="B56" s="14" t="s">
        <v>93</v>
      </c>
      <c r="C56" s="15" t="s">
        <v>56</v>
      </c>
      <c r="D56" s="20" t="str">
        <f t="shared" si="1"/>
        <v>--</v>
      </c>
      <c r="E56" s="18" t="str">
        <f t="shared" si="2"/>
        <v>前八週無拉料</v>
      </c>
      <c r="F56" s="16" t="str">
        <f>IFERROR(VLOOKUP(B56,#REF!,6,FALSE),"")</f>
        <v/>
      </c>
      <c r="G56" s="17">
        <v>240000</v>
      </c>
      <c r="H56" s="17">
        <v>240000</v>
      </c>
      <c r="I56" s="17" t="str">
        <f>IFERROR(VLOOKUP(B56,#REF!,9,FALSE),"")</f>
        <v/>
      </c>
      <c r="J56" s="17">
        <v>90000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90000</v>
      </c>
      <c r="Q56" s="17">
        <v>0</v>
      </c>
      <c r="R56" s="19">
        <v>330000</v>
      </c>
      <c r="S56" s="20" t="s">
        <v>34</v>
      </c>
      <c r="T56" s="21" t="s">
        <v>34</v>
      </c>
      <c r="U56" s="19">
        <v>0</v>
      </c>
      <c r="V56" s="17" t="s">
        <v>34</v>
      </c>
      <c r="W56" s="22" t="s">
        <v>35</v>
      </c>
      <c r="X56" s="23" t="str">
        <f t="shared" si="3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36</v>
      </c>
    </row>
    <row r="57" spans="1:29">
      <c r="A57" s="13" t="str">
        <f t="shared" si="0"/>
        <v>OverStock</v>
      </c>
      <c r="B57" s="14" t="s">
        <v>94</v>
      </c>
      <c r="C57" s="15" t="s">
        <v>56</v>
      </c>
      <c r="D57" s="20">
        <f t="shared" si="1"/>
        <v>15.4</v>
      </c>
      <c r="E57" s="18">
        <f t="shared" si="2"/>
        <v>19.2</v>
      </c>
      <c r="F57" s="16" t="str">
        <f>IFERROR(VLOOKUP(B57,#REF!,6,FALSE),"")</f>
        <v/>
      </c>
      <c r="G57" s="17">
        <v>3390000</v>
      </c>
      <c r="H57" s="17">
        <v>3390000</v>
      </c>
      <c r="I57" s="17" t="str">
        <f>IFERROR(VLOOKUP(B57,#REF!,9,FALSE),"")</f>
        <v/>
      </c>
      <c r="J57" s="17">
        <v>8110000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4080000</v>
      </c>
      <c r="Q57" s="17">
        <v>4030000</v>
      </c>
      <c r="R57" s="19">
        <v>11500000</v>
      </c>
      <c r="S57" s="20">
        <v>27.2</v>
      </c>
      <c r="T57" s="21">
        <v>21.9</v>
      </c>
      <c r="U57" s="19">
        <v>422500</v>
      </c>
      <c r="V57" s="17">
        <v>525525</v>
      </c>
      <c r="W57" s="22">
        <v>1.2</v>
      </c>
      <c r="X57" s="23">
        <f t="shared" si="3"/>
        <v>100</v>
      </c>
      <c r="Y57" s="17">
        <v>2963696</v>
      </c>
      <c r="Z57" s="17">
        <v>1458419</v>
      </c>
      <c r="AA57" s="17">
        <v>1329089</v>
      </c>
      <c r="AB57" s="17">
        <v>917587</v>
      </c>
      <c r="AC57" s="15" t="s">
        <v>36</v>
      </c>
    </row>
    <row r="58" spans="1:29">
      <c r="A58" s="13" t="str">
        <f t="shared" si="0"/>
        <v>Normal</v>
      </c>
      <c r="B58" s="14" t="s">
        <v>95</v>
      </c>
      <c r="C58" s="15" t="s">
        <v>96</v>
      </c>
      <c r="D58" s="20">
        <f t="shared" si="1"/>
        <v>1.6</v>
      </c>
      <c r="E58" s="18">
        <f t="shared" si="2"/>
        <v>1.3</v>
      </c>
      <c r="F58" s="16" t="str">
        <f>IFERROR(VLOOKUP(B58,#REF!,6,FALSE),"")</f>
        <v/>
      </c>
      <c r="G58" s="17">
        <v>15000</v>
      </c>
      <c r="H58" s="17">
        <v>3000</v>
      </c>
      <c r="I58" s="17" t="str">
        <f>IFERROR(VLOOKUP(B58,#REF!,9,FALSE),"")</f>
        <v/>
      </c>
      <c r="J58" s="17">
        <v>3000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3000</v>
      </c>
      <c r="R58" s="19">
        <v>18000</v>
      </c>
      <c r="S58" s="20">
        <v>8</v>
      </c>
      <c r="T58" s="21">
        <v>9.8000000000000007</v>
      </c>
      <c r="U58" s="19">
        <v>2250</v>
      </c>
      <c r="V58" s="17">
        <v>1846</v>
      </c>
      <c r="W58" s="22">
        <v>0.8</v>
      </c>
      <c r="X58" s="23">
        <f t="shared" si="3"/>
        <v>100</v>
      </c>
      <c r="Y58" s="17">
        <v>7947</v>
      </c>
      <c r="Z58" s="17">
        <v>6263</v>
      </c>
      <c r="AA58" s="17">
        <v>12160</v>
      </c>
      <c r="AB58" s="17">
        <v>10080</v>
      </c>
      <c r="AC58" s="15" t="s">
        <v>36</v>
      </c>
    </row>
    <row r="59" spans="1:29">
      <c r="A59" s="13" t="str">
        <f t="shared" si="0"/>
        <v>OverStock</v>
      </c>
      <c r="B59" s="14" t="s">
        <v>97</v>
      </c>
      <c r="C59" s="15" t="s">
        <v>96</v>
      </c>
      <c r="D59" s="20">
        <f t="shared" si="1"/>
        <v>2.6</v>
      </c>
      <c r="E59" s="18">
        <f t="shared" si="2"/>
        <v>13.1</v>
      </c>
      <c r="F59" s="16" t="str">
        <f>IFERROR(VLOOKUP(B59,#REF!,6,FALSE),"")</f>
        <v/>
      </c>
      <c r="G59" s="17">
        <v>357000</v>
      </c>
      <c r="H59" s="17">
        <v>42000</v>
      </c>
      <c r="I59" s="17" t="str">
        <f>IFERROR(VLOOKUP(B59,#REF!,9,FALSE),"")</f>
        <v/>
      </c>
      <c r="J59" s="17">
        <v>201000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201000</v>
      </c>
      <c r="R59" s="19">
        <v>558000</v>
      </c>
      <c r="S59" s="20">
        <v>36.299999999999997</v>
      </c>
      <c r="T59" s="21">
        <v>7.3</v>
      </c>
      <c r="U59" s="19">
        <v>15375</v>
      </c>
      <c r="V59" s="17">
        <v>76000</v>
      </c>
      <c r="W59" s="22">
        <v>4.9000000000000004</v>
      </c>
      <c r="X59" s="23">
        <f t="shared" si="3"/>
        <v>150</v>
      </c>
      <c r="Y59" s="17">
        <v>276602</v>
      </c>
      <c r="Z59" s="17">
        <v>385130</v>
      </c>
      <c r="AA59" s="17">
        <v>127268</v>
      </c>
      <c r="AB59" s="17">
        <v>84000</v>
      </c>
      <c r="AC59" s="15" t="s">
        <v>36</v>
      </c>
    </row>
    <row r="60" spans="1:29">
      <c r="A60" s="13" t="str">
        <f t="shared" si="0"/>
        <v>Normal</v>
      </c>
      <c r="B60" s="14" t="s">
        <v>98</v>
      </c>
      <c r="C60" s="15" t="s">
        <v>96</v>
      </c>
      <c r="D60" s="20">
        <f t="shared" si="1"/>
        <v>6.3</v>
      </c>
      <c r="E60" s="18">
        <f t="shared" si="2"/>
        <v>6.9</v>
      </c>
      <c r="F60" s="16" t="str">
        <f>IFERROR(VLOOKUP(B60,#REF!,6,FALSE),"")</f>
        <v/>
      </c>
      <c r="G60" s="17">
        <v>26000</v>
      </c>
      <c r="H60" s="17">
        <v>0</v>
      </c>
      <c r="I60" s="17" t="str">
        <f>IFERROR(VLOOKUP(B60,#REF!,9,FALSE),"")</f>
        <v/>
      </c>
      <c r="J60" s="17">
        <v>38000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12000</v>
      </c>
      <c r="Q60" s="17">
        <v>26000</v>
      </c>
      <c r="R60" s="19">
        <v>64000</v>
      </c>
      <c r="S60" s="20">
        <v>11.6</v>
      </c>
      <c r="T60" s="21">
        <v>10.6</v>
      </c>
      <c r="U60" s="19">
        <v>5500</v>
      </c>
      <c r="V60" s="17">
        <v>6064</v>
      </c>
      <c r="W60" s="22">
        <v>1.1000000000000001</v>
      </c>
      <c r="X60" s="23">
        <f t="shared" si="3"/>
        <v>100</v>
      </c>
      <c r="Y60" s="17">
        <v>29688</v>
      </c>
      <c r="Z60" s="17">
        <v>19124</v>
      </c>
      <c r="AA60" s="17">
        <v>29262</v>
      </c>
      <c r="AB60" s="17">
        <v>17300</v>
      </c>
      <c r="AC60" s="15" t="s">
        <v>36</v>
      </c>
    </row>
    <row r="61" spans="1:29">
      <c r="A61" s="13" t="str">
        <f t="shared" si="0"/>
        <v>ZeroZero</v>
      </c>
      <c r="B61" s="14" t="s">
        <v>99</v>
      </c>
      <c r="C61" s="15" t="s">
        <v>96</v>
      </c>
      <c r="D61" s="20" t="str">
        <f t="shared" si="1"/>
        <v>--</v>
      </c>
      <c r="E61" s="18" t="str">
        <f t="shared" si="2"/>
        <v>前八週無拉料</v>
      </c>
      <c r="F61" s="16" t="str">
        <f>IFERROR(VLOOKUP(B61,#REF!,6,FALSE),"")</f>
        <v/>
      </c>
      <c r="G61" s="17">
        <v>4000</v>
      </c>
      <c r="H61" s="17">
        <v>4000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4000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3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0"/>
        <v>FCST</v>
      </c>
      <c r="B62" s="14" t="s">
        <v>100</v>
      </c>
      <c r="C62" s="15" t="s">
        <v>96</v>
      </c>
      <c r="D62" s="20">
        <f t="shared" si="1"/>
        <v>0</v>
      </c>
      <c r="E62" s="18" t="str">
        <f t="shared" si="2"/>
        <v>前八週無拉料</v>
      </c>
      <c r="F62" s="16" t="str">
        <f>IFERROR(VLOOKUP(B62,#REF!,6,FALSE),"")</f>
        <v/>
      </c>
      <c r="G62" s="17">
        <v>800</v>
      </c>
      <c r="H62" s="17">
        <v>800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800</v>
      </c>
      <c r="S62" s="20" t="s">
        <v>34</v>
      </c>
      <c r="T62" s="21">
        <v>20</v>
      </c>
      <c r="U62" s="19">
        <v>0</v>
      </c>
      <c r="V62" s="17">
        <v>40</v>
      </c>
      <c r="W62" s="22" t="s">
        <v>39</v>
      </c>
      <c r="X62" s="23" t="str">
        <f t="shared" si="3"/>
        <v>F</v>
      </c>
      <c r="Y62" s="17">
        <v>183</v>
      </c>
      <c r="Z62" s="17">
        <v>180</v>
      </c>
      <c r="AA62" s="17">
        <v>268</v>
      </c>
      <c r="AB62" s="17">
        <v>0</v>
      </c>
      <c r="AC62" s="15" t="s">
        <v>36</v>
      </c>
    </row>
    <row r="63" spans="1:29">
      <c r="A63" s="13" t="str">
        <f t="shared" si="0"/>
        <v>ZeroZero</v>
      </c>
      <c r="B63" s="14" t="s">
        <v>101</v>
      </c>
      <c r="C63" s="15" t="s">
        <v>96</v>
      </c>
      <c r="D63" s="20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10000</v>
      </c>
      <c r="H63" s="17">
        <v>10000</v>
      </c>
      <c r="I63" s="17" t="str">
        <f>IFERROR(VLOOKUP(B63,#REF!,9,FALSE),"")</f>
        <v/>
      </c>
      <c r="J63" s="17">
        <v>6000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6000</v>
      </c>
      <c r="Q63" s="17">
        <v>0</v>
      </c>
      <c r="R63" s="19">
        <v>16000</v>
      </c>
      <c r="S63" s="20" t="s">
        <v>34</v>
      </c>
      <c r="T63" s="21" t="s">
        <v>34</v>
      </c>
      <c r="U63" s="19">
        <v>0</v>
      </c>
      <c r="V63" s="17">
        <v>0</v>
      </c>
      <c r="W63" s="22" t="s">
        <v>35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0"/>
        <v>ZeroZero</v>
      </c>
      <c r="B64" s="14" t="s">
        <v>102</v>
      </c>
      <c r="C64" s="15" t="s">
        <v>96</v>
      </c>
      <c r="D64" s="20" t="str">
        <f t="shared" si="1"/>
        <v>--</v>
      </c>
      <c r="E64" s="18" t="str">
        <f t="shared" si="2"/>
        <v>前八週無拉料</v>
      </c>
      <c r="F64" s="16" t="str">
        <f>IFERROR(VLOOKUP(B64,#REF!,6,FALSE),"")</f>
        <v/>
      </c>
      <c r="G64" s="17">
        <v>11000</v>
      </c>
      <c r="H64" s="17">
        <v>11000</v>
      </c>
      <c r="I64" s="17" t="str">
        <f>IFERROR(VLOOKUP(B64,#REF!,9,FALSE),"")</f>
        <v/>
      </c>
      <c r="J64" s="17">
        <v>5000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5000</v>
      </c>
      <c r="Q64" s="17">
        <v>0</v>
      </c>
      <c r="R64" s="19">
        <v>16000</v>
      </c>
      <c r="S64" s="20" t="s">
        <v>34</v>
      </c>
      <c r="T64" s="21" t="s">
        <v>34</v>
      </c>
      <c r="U64" s="19">
        <v>0</v>
      </c>
      <c r="V64" s="17">
        <v>0</v>
      </c>
      <c r="W64" s="22" t="s">
        <v>35</v>
      </c>
      <c r="X64" s="23" t="str">
        <f t="shared" si="3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36</v>
      </c>
    </row>
    <row r="65" spans="1:29">
      <c r="A65" s="13" t="str">
        <f t="shared" si="0"/>
        <v>ZeroZero</v>
      </c>
      <c r="B65" s="14" t="s">
        <v>103</v>
      </c>
      <c r="C65" s="15" t="s">
        <v>96</v>
      </c>
      <c r="D65" s="20" t="str">
        <f t="shared" si="1"/>
        <v>--</v>
      </c>
      <c r="E65" s="18" t="str">
        <f t="shared" si="2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6000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6000</v>
      </c>
      <c r="Q65" s="17">
        <v>0</v>
      </c>
      <c r="R65" s="19">
        <v>6000</v>
      </c>
      <c r="S65" s="20" t="s">
        <v>34</v>
      </c>
      <c r="T65" s="21" t="s">
        <v>34</v>
      </c>
      <c r="U65" s="19">
        <v>0</v>
      </c>
      <c r="V65" s="17">
        <v>0</v>
      </c>
      <c r="W65" s="22" t="s">
        <v>35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0"/>
        <v>ZeroZero</v>
      </c>
      <c r="B66" s="14" t="s">
        <v>104</v>
      </c>
      <c r="C66" s="15" t="s">
        <v>96</v>
      </c>
      <c r="D66" s="20" t="str">
        <f t="shared" si="1"/>
        <v>--</v>
      </c>
      <c r="E66" s="18" t="str">
        <f t="shared" si="2"/>
        <v>前八週無拉料</v>
      </c>
      <c r="F66" s="16" t="str">
        <f>IFERROR(VLOOKUP(B66,#REF!,6,FALSE),"")</f>
        <v/>
      </c>
      <c r="G66" s="17">
        <v>51000</v>
      </c>
      <c r="H66" s="17">
        <v>51000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51000</v>
      </c>
      <c r="S66" s="20" t="s">
        <v>34</v>
      </c>
      <c r="T66" s="21" t="s">
        <v>34</v>
      </c>
      <c r="U66" s="19">
        <v>0</v>
      </c>
      <c r="V66" s="17">
        <v>0</v>
      </c>
      <c r="W66" s="22" t="s">
        <v>35</v>
      </c>
      <c r="X66" s="23" t="str">
        <f t="shared" si="3"/>
        <v>E</v>
      </c>
      <c r="Y66" s="17">
        <v>1</v>
      </c>
      <c r="Z66" s="17">
        <v>0</v>
      </c>
      <c r="AA66" s="17">
        <v>200</v>
      </c>
      <c r="AB66" s="17">
        <v>0</v>
      </c>
      <c r="AC66" s="15" t="s">
        <v>36</v>
      </c>
    </row>
    <row r="67" spans="1:29">
      <c r="A67" s="13" t="str">
        <f t="shared" si="0"/>
        <v>Normal</v>
      </c>
      <c r="B67" s="14" t="s">
        <v>105</v>
      </c>
      <c r="C67" s="15" t="s">
        <v>96</v>
      </c>
      <c r="D67" s="20" t="str">
        <f t="shared" si="1"/>
        <v>--</v>
      </c>
      <c r="E67" s="18">
        <f t="shared" si="2"/>
        <v>24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3000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2000</v>
      </c>
      <c r="Q67" s="17">
        <v>1000</v>
      </c>
      <c r="R67" s="19">
        <v>3000</v>
      </c>
      <c r="S67" s="20">
        <v>24</v>
      </c>
      <c r="T67" s="21" t="s">
        <v>34</v>
      </c>
      <c r="U67" s="19">
        <v>125</v>
      </c>
      <c r="V67" s="17">
        <v>0</v>
      </c>
      <c r="W67" s="22" t="s">
        <v>35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ZeroZero</v>
      </c>
      <c r="B68" s="14" t="s">
        <v>106</v>
      </c>
      <c r="C68" s="15" t="s">
        <v>96</v>
      </c>
      <c r="D68" s="20" t="str">
        <f t="shared" ref="D68:D131" si="5">IF(OR(V68=0,LEN(V68)=0),"--",ROUND(J68/V68,1))</f>
        <v>--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9000</v>
      </c>
      <c r="H68" s="17">
        <v>9000</v>
      </c>
      <c r="I68" s="17" t="str">
        <f>IFERROR(VLOOKUP(B68,#REF!,9,FALSE),"")</f>
        <v/>
      </c>
      <c r="J68" s="17">
        <v>3000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3000</v>
      </c>
      <c r="Q68" s="17">
        <v>0</v>
      </c>
      <c r="R68" s="19">
        <v>12000</v>
      </c>
      <c r="S68" s="20" t="s">
        <v>34</v>
      </c>
      <c r="T68" s="21" t="s">
        <v>34</v>
      </c>
      <c r="U68" s="19">
        <v>0</v>
      </c>
      <c r="V68" s="17" t="s">
        <v>34</v>
      </c>
      <c r="W68" s="22" t="s">
        <v>35</v>
      </c>
      <c r="X68" s="23" t="str">
        <f t="shared" ref="X68:X131" si="7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36</v>
      </c>
    </row>
    <row r="69" spans="1:29">
      <c r="A69" s="13" t="str">
        <f t="shared" si="4"/>
        <v>Normal</v>
      </c>
      <c r="B69" s="14" t="s">
        <v>107</v>
      </c>
      <c r="C69" s="15" t="s">
        <v>96</v>
      </c>
      <c r="D69" s="20">
        <f t="shared" si="5"/>
        <v>0</v>
      </c>
      <c r="E69" s="18">
        <f t="shared" si="6"/>
        <v>0</v>
      </c>
      <c r="F69" s="16" t="str">
        <f>IFERROR(VLOOKUP(B69,#REF!,6,FALSE),"")</f>
        <v/>
      </c>
      <c r="G69" s="17">
        <v>9000</v>
      </c>
      <c r="H69" s="17">
        <v>6000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9000</v>
      </c>
      <c r="S69" s="20">
        <v>4</v>
      </c>
      <c r="T69" s="21">
        <v>6.8</v>
      </c>
      <c r="U69" s="19">
        <v>2250</v>
      </c>
      <c r="V69" s="17">
        <v>1333</v>
      </c>
      <c r="W69" s="22">
        <v>0.6</v>
      </c>
      <c r="X69" s="23">
        <f t="shared" si="7"/>
        <v>100</v>
      </c>
      <c r="Y69" s="17">
        <v>0</v>
      </c>
      <c r="Z69" s="17">
        <v>9000</v>
      </c>
      <c r="AA69" s="17">
        <v>6000</v>
      </c>
      <c r="AB69" s="17">
        <v>3000</v>
      </c>
      <c r="AC69" s="15" t="s">
        <v>36</v>
      </c>
    </row>
    <row r="70" spans="1:29">
      <c r="A70" s="13" t="str">
        <f t="shared" si="4"/>
        <v>FCST</v>
      </c>
      <c r="B70" s="14" t="s">
        <v>108</v>
      </c>
      <c r="C70" s="15" t="s">
        <v>96</v>
      </c>
      <c r="D70" s="20">
        <f t="shared" si="5"/>
        <v>0</v>
      </c>
      <c r="E70" s="18" t="str">
        <f t="shared" si="6"/>
        <v>前八週無拉料</v>
      </c>
      <c r="F70" s="16" t="str">
        <f>IFERROR(VLOOKUP(B70,#REF!,6,FALSE),"")</f>
        <v/>
      </c>
      <c r="G70" s="17">
        <v>3000</v>
      </c>
      <c r="H70" s="17">
        <v>3000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3000</v>
      </c>
      <c r="S70" s="20" t="s">
        <v>34</v>
      </c>
      <c r="T70" s="21">
        <v>9</v>
      </c>
      <c r="U70" s="19">
        <v>0</v>
      </c>
      <c r="V70" s="17">
        <v>333</v>
      </c>
      <c r="W70" s="22" t="s">
        <v>39</v>
      </c>
      <c r="X70" s="23" t="str">
        <f t="shared" si="7"/>
        <v>F</v>
      </c>
      <c r="Y70" s="17">
        <v>3000</v>
      </c>
      <c r="Z70" s="17">
        <v>0</v>
      </c>
      <c r="AA70" s="17">
        <v>3000</v>
      </c>
      <c r="AB70" s="17">
        <v>0</v>
      </c>
      <c r="AC70" s="15" t="s">
        <v>36</v>
      </c>
    </row>
    <row r="71" spans="1:29">
      <c r="A71" s="13" t="str">
        <f t="shared" si="4"/>
        <v>ZeroZero</v>
      </c>
      <c r="B71" s="14" t="s">
        <v>109</v>
      </c>
      <c r="C71" s="15" t="s">
        <v>96</v>
      </c>
      <c r="D71" s="20" t="str">
        <f t="shared" si="5"/>
        <v>--</v>
      </c>
      <c r="E71" s="18" t="str">
        <f t="shared" si="6"/>
        <v>前八週無拉料</v>
      </c>
      <c r="F71" s="16" t="str">
        <f>IFERROR(VLOOKUP(B71,#REF!,6,FALSE),"")</f>
        <v/>
      </c>
      <c r="G71" s="17">
        <v>3000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3000</v>
      </c>
      <c r="S71" s="20" t="s">
        <v>34</v>
      </c>
      <c r="T71" s="21" t="s">
        <v>34</v>
      </c>
      <c r="U71" s="19">
        <v>0</v>
      </c>
      <c r="V71" s="17">
        <v>0</v>
      </c>
      <c r="W71" s="22" t="s">
        <v>35</v>
      </c>
      <c r="X71" s="23" t="str">
        <f t="shared" si="7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36</v>
      </c>
    </row>
    <row r="72" spans="1:29">
      <c r="A72" s="13" t="str">
        <f t="shared" si="4"/>
        <v>FCST</v>
      </c>
      <c r="B72" s="14" t="s">
        <v>110</v>
      </c>
      <c r="C72" s="15" t="s">
        <v>96</v>
      </c>
      <c r="D72" s="20">
        <f t="shared" si="5"/>
        <v>7</v>
      </c>
      <c r="E72" s="18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15000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15000</v>
      </c>
      <c r="R72" s="19">
        <v>15000</v>
      </c>
      <c r="S72" s="20" t="s">
        <v>34</v>
      </c>
      <c r="T72" s="21">
        <v>7</v>
      </c>
      <c r="U72" s="19">
        <v>0</v>
      </c>
      <c r="V72" s="17">
        <v>2136</v>
      </c>
      <c r="W72" s="22" t="s">
        <v>39</v>
      </c>
      <c r="X72" s="23" t="str">
        <f t="shared" si="7"/>
        <v>F</v>
      </c>
      <c r="Y72" s="17">
        <v>0</v>
      </c>
      <c r="Z72" s="17">
        <v>18875</v>
      </c>
      <c r="AA72" s="17">
        <v>2316</v>
      </c>
      <c r="AB72" s="17">
        <v>0</v>
      </c>
      <c r="AC72" s="15" t="s">
        <v>36</v>
      </c>
    </row>
    <row r="73" spans="1:29">
      <c r="A73" s="13" t="str">
        <f t="shared" si="4"/>
        <v>ZeroZero</v>
      </c>
      <c r="B73" s="14" t="s">
        <v>111</v>
      </c>
      <c r="C73" s="15" t="s">
        <v>96</v>
      </c>
      <c r="D73" s="20" t="str">
        <f t="shared" si="5"/>
        <v>--</v>
      </c>
      <c r="E73" s="18" t="str">
        <f t="shared" si="6"/>
        <v>前八週無拉料</v>
      </c>
      <c r="F73" s="16" t="str">
        <f>IFERROR(VLOOKUP(B73,#REF!,6,FALSE),"")</f>
        <v/>
      </c>
      <c r="G73" s="17">
        <v>3000</v>
      </c>
      <c r="H73" s="17">
        <v>3000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3000</v>
      </c>
      <c r="S73" s="20" t="s">
        <v>34</v>
      </c>
      <c r="T73" s="21" t="s">
        <v>34</v>
      </c>
      <c r="U73" s="19">
        <v>0</v>
      </c>
      <c r="V73" s="17" t="s">
        <v>34</v>
      </c>
      <c r="W73" s="22" t="s">
        <v>35</v>
      </c>
      <c r="X73" s="23" t="str">
        <f t="shared" si="7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4"/>
        <v>Normal</v>
      </c>
      <c r="B74" s="14" t="s">
        <v>112</v>
      </c>
      <c r="C74" s="15" t="s">
        <v>96</v>
      </c>
      <c r="D74" s="20">
        <f t="shared" si="5"/>
        <v>4</v>
      </c>
      <c r="E74" s="18">
        <f t="shared" si="6"/>
        <v>12.6</v>
      </c>
      <c r="F74" s="16" t="str">
        <f>IFERROR(VLOOKUP(B74,#REF!,6,FALSE),"")</f>
        <v/>
      </c>
      <c r="G74" s="17">
        <v>30000</v>
      </c>
      <c r="H74" s="17">
        <v>24000</v>
      </c>
      <c r="I74" s="17" t="str">
        <f>IFERROR(VLOOKUP(B74,#REF!,9,FALSE),"")</f>
        <v/>
      </c>
      <c r="J74" s="17">
        <v>33000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9000</v>
      </c>
      <c r="Q74" s="17">
        <v>24000</v>
      </c>
      <c r="R74" s="19">
        <v>63000</v>
      </c>
      <c r="S74" s="20">
        <v>24</v>
      </c>
      <c r="T74" s="21">
        <v>7.6</v>
      </c>
      <c r="U74" s="19">
        <v>2625</v>
      </c>
      <c r="V74" s="17">
        <v>8333</v>
      </c>
      <c r="W74" s="22">
        <v>3.2</v>
      </c>
      <c r="X74" s="23">
        <f t="shared" si="7"/>
        <v>150</v>
      </c>
      <c r="Y74" s="17">
        <v>22108</v>
      </c>
      <c r="Z74" s="17">
        <v>39192</v>
      </c>
      <c r="AA74" s="17">
        <v>25700</v>
      </c>
      <c r="AB74" s="17">
        <v>0</v>
      </c>
      <c r="AC74" s="15" t="s">
        <v>36</v>
      </c>
    </row>
    <row r="75" spans="1:29">
      <c r="A75" s="13" t="str">
        <f t="shared" si="4"/>
        <v>Normal</v>
      </c>
      <c r="B75" s="14" t="s">
        <v>113</v>
      </c>
      <c r="C75" s="15" t="s">
        <v>96</v>
      </c>
      <c r="D75" s="20">
        <f t="shared" si="5"/>
        <v>58.8</v>
      </c>
      <c r="E75" s="18">
        <f t="shared" si="6"/>
        <v>10.5</v>
      </c>
      <c r="F75" s="16" t="str">
        <f>IFERROR(VLOOKUP(B75,#REF!,6,FALSE),"")</f>
        <v/>
      </c>
      <c r="G75" s="17">
        <v>3000</v>
      </c>
      <c r="H75" s="17">
        <v>3000</v>
      </c>
      <c r="I75" s="17" t="str">
        <f>IFERROR(VLOOKUP(B75,#REF!,9,FALSE),"")</f>
        <v/>
      </c>
      <c r="J75" s="17">
        <v>141704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141704</v>
      </c>
      <c r="R75" s="19">
        <v>144704</v>
      </c>
      <c r="S75" s="20">
        <v>10.7</v>
      </c>
      <c r="T75" s="21">
        <v>60.1</v>
      </c>
      <c r="U75" s="19">
        <v>13500</v>
      </c>
      <c r="V75" s="17">
        <v>2409</v>
      </c>
      <c r="W75" s="22">
        <v>0.2</v>
      </c>
      <c r="X75" s="23">
        <f t="shared" si="7"/>
        <v>50</v>
      </c>
      <c r="Y75" s="17">
        <v>0</v>
      </c>
      <c r="Z75" s="17">
        <v>1819</v>
      </c>
      <c r="AA75" s="17">
        <v>123916</v>
      </c>
      <c r="AB75" s="17">
        <v>0</v>
      </c>
      <c r="AC75" s="15" t="s">
        <v>36</v>
      </c>
    </row>
    <row r="76" spans="1:29">
      <c r="A76" s="13" t="str">
        <f t="shared" si="4"/>
        <v>Normal</v>
      </c>
      <c r="B76" s="14" t="s">
        <v>114</v>
      </c>
      <c r="C76" s="15" t="s">
        <v>96</v>
      </c>
      <c r="D76" s="20">
        <f t="shared" si="5"/>
        <v>5.9</v>
      </c>
      <c r="E76" s="18">
        <f t="shared" si="6"/>
        <v>15.3</v>
      </c>
      <c r="F76" s="16" t="str">
        <f>IFERROR(VLOOKUP(B76,#REF!,6,FALSE),"")</f>
        <v/>
      </c>
      <c r="G76" s="17">
        <v>12000</v>
      </c>
      <c r="H76" s="17">
        <v>3000</v>
      </c>
      <c r="I76" s="17" t="str">
        <f>IFERROR(VLOOKUP(B76,#REF!,9,FALSE),"")</f>
        <v/>
      </c>
      <c r="J76" s="17">
        <v>63000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63000</v>
      </c>
      <c r="R76" s="19">
        <v>75000</v>
      </c>
      <c r="S76" s="20">
        <v>18.2</v>
      </c>
      <c r="T76" s="21">
        <v>7</v>
      </c>
      <c r="U76" s="19">
        <v>4125</v>
      </c>
      <c r="V76" s="17">
        <v>10753</v>
      </c>
      <c r="W76" s="22">
        <v>2.6</v>
      </c>
      <c r="X76" s="23">
        <f t="shared" si="7"/>
        <v>150</v>
      </c>
      <c r="Y76" s="17">
        <v>39324</v>
      </c>
      <c r="Z76" s="17">
        <v>36977</v>
      </c>
      <c r="AA76" s="17">
        <v>43700</v>
      </c>
      <c r="AB76" s="17">
        <v>15000</v>
      </c>
      <c r="AC76" s="15" t="s">
        <v>36</v>
      </c>
    </row>
    <row r="77" spans="1:29">
      <c r="A77" s="13" t="str">
        <f t="shared" si="4"/>
        <v>OverStock</v>
      </c>
      <c r="B77" s="14" t="s">
        <v>115</v>
      </c>
      <c r="C77" s="15" t="s">
        <v>96</v>
      </c>
      <c r="D77" s="20">
        <f t="shared" si="5"/>
        <v>10.4</v>
      </c>
      <c r="E77" s="18">
        <f t="shared" si="6"/>
        <v>32</v>
      </c>
      <c r="F77" s="16" t="str">
        <f>IFERROR(VLOOKUP(B77,#REF!,6,FALSE),"")</f>
        <v/>
      </c>
      <c r="G77" s="17">
        <v>60000</v>
      </c>
      <c r="H77" s="17">
        <v>60000</v>
      </c>
      <c r="I77" s="17" t="str">
        <f>IFERROR(VLOOKUP(B77,#REF!,9,FALSE),"")</f>
        <v/>
      </c>
      <c r="J77" s="17">
        <v>120000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21000</v>
      </c>
      <c r="Q77" s="17">
        <v>99000</v>
      </c>
      <c r="R77" s="19">
        <v>180000</v>
      </c>
      <c r="S77" s="20">
        <v>48</v>
      </c>
      <c r="T77" s="21">
        <v>15.6</v>
      </c>
      <c r="U77" s="19">
        <v>3750</v>
      </c>
      <c r="V77" s="17">
        <v>11523</v>
      </c>
      <c r="W77" s="22">
        <v>3.1</v>
      </c>
      <c r="X77" s="23">
        <f t="shared" si="7"/>
        <v>150</v>
      </c>
      <c r="Y77" s="17">
        <v>30000</v>
      </c>
      <c r="Z77" s="17">
        <v>66391</v>
      </c>
      <c r="AA77" s="17">
        <v>68918</v>
      </c>
      <c r="AB77" s="17">
        <v>60476</v>
      </c>
      <c r="AC77" s="15" t="s">
        <v>36</v>
      </c>
    </row>
    <row r="78" spans="1:29">
      <c r="A78" s="13" t="str">
        <f t="shared" si="4"/>
        <v>ZeroZero</v>
      </c>
      <c r="B78" s="14" t="s">
        <v>116</v>
      </c>
      <c r="C78" s="15" t="s">
        <v>96</v>
      </c>
      <c r="D78" s="20" t="str">
        <f t="shared" si="5"/>
        <v>--</v>
      </c>
      <c r="E78" s="18" t="str">
        <f t="shared" si="6"/>
        <v>前八週無拉料</v>
      </c>
      <c r="F78" s="16" t="str">
        <f>IFERROR(VLOOKUP(B78,#REF!,6,FALSE),"")</f>
        <v/>
      </c>
      <c r="G78" s="17">
        <v>123000</v>
      </c>
      <c r="H78" s="17">
        <v>123000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123000</v>
      </c>
      <c r="S78" s="20" t="s">
        <v>34</v>
      </c>
      <c r="T78" s="21" t="s">
        <v>34</v>
      </c>
      <c r="U78" s="19">
        <v>0</v>
      </c>
      <c r="V78" s="17" t="s">
        <v>34</v>
      </c>
      <c r="W78" s="22" t="s">
        <v>35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>
      <c r="A79" s="13" t="str">
        <f t="shared" si="4"/>
        <v>Normal</v>
      </c>
      <c r="B79" s="14" t="s">
        <v>117</v>
      </c>
      <c r="C79" s="15" t="s">
        <v>96</v>
      </c>
      <c r="D79" s="20">
        <f t="shared" si="5"/>
        <v>7.4</v>
      </c>
      <c r="E79" s="18">
        <f t="shared" si="6"/>
        <v>14.9</v>
      </c>
      <c r="F79" s="16" t="str">
        <f>IFERROR(VLOOKUP(B79,#REF!,6,FALSE),"")</f>
        <v/>
      </c>
      <c r="G79" s="17">
        <v>60000</v>
      </c>
      <c r="H79" s="17">
        <v>0</v>
      </c>
      <c r="I79" s="17" t="str">
        <f>IFERROR(VLOOKUP(B79,#REF!,9,FALSE),"")</f>
        <v/>
      </c>
      <c r="J79" s="17">
        <v>410000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50000</v>
      </c>
      <c r="P79" s="17">
        <v>100000</v>
      </c>
      <c r="Q79" s="17">
        <v>260000</v>
      </c>
      <c r="R79" s="19">
        <v>470000</v>
      </c>
      <c r="S79" s="20">
        <v>17.100000000000001</v>
      </c>
      <c r="T79" s="21">
        <v>8.5</v>
      </c>
      <c r="U79" s="19">
        <v>27500</v>
      </c>
      <c r="V79" s="17">
        <v>55536</v>
      </c>
      <c r="W79" s="22">
        <v>2</v>
      </c>
      <c r="X79" s="23">
        <f t="shared" si="7"/>
        <v>150</v>
      </c>
      <c r="Y79" s="17">
        <v>190465</v>
      </c>
      <c r="Z79" s="17">
        <v>249571</v>
      </c>
      <c r="AA79" s="17">
        <v>184627</v>
      </c>
      <c r="AB79" s="17">
        <v>95589</v>
      </c>
      <c r="AC79" s="15" t="s">
        <v>36</v>
      </c>
    </row>
    <row r="80" spans="1:29">
      <c r="A80" s="13" t="str">
        <f t="shared" si="4"/>
        <v>Normal</v>
      </c>
      <c r="B80" s="14" t="s">
        <v>118</v>
      </c>
      <c r="C80" s="15" t="s">
        <v>96</v>
      </c>
      <c r="D80" s="20" t="str">
        <f t="shared" si="5"/>
        <v>--</v>
      </c>
      <c r="E80" s="18">
        <f t="shared" si="6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34</v>
      </c>
      <c r="U80" s="19">
        <v>375</v>
      </c>
      <c r="V80" s="17">
        <v>0</v>
      </c>
      <c r="W80" s="22" t="s">
        <v>35</v>
      </c>
      <c r="X80" s="23" t="str">
        <f t="shared" si="7"/>
        <v>E</v>
      </c>
      <c r="Y80" s="17">
        <v>0</v>
      </c>
      <c r="Z80" s="17">
        <v>0</v>
      </c>
      <c r="AA80" s="17">
        <v>2518</v>
      </c>
      <c r="AB80" s="17">
        <v>849</v>
      </c>
      <c r="AC80" s="15" t="s">
        <v>36</v>
      </c>
    </row>
    <row r="81" spans="1:29">
      <c r="A81" s="13" t="str">
        <f t="shared" si="4"/>
        <v>FCST</v>
      </c>
      <c r="B81" s="14" t="s">
        <v>119</v>
      </c>
      <c r="C81" s="15" t="s">
        <v>96</v>
      </c>
      <c r="D81" s="20">
        <f t="shared" si="5"/>
        <v>0</v>
      </c>
      <c r="E81" s="18" t="str">
        <f t="shared" si="6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34</v>
      </c>
      <c r="T81" s="21">
        <v>0</v>
      </c>
      <c r="U81" s="19">
        <v>0</v>
      </c>
      <c r="V81" s="17">
        <v>19</v>
      </c>
      <c r="W81" s="22" t="s">
        <v>39</v>
      </c>
      <c r="X81" s="23" t="str">
        <f t="shared" si="7"/>
        <v>F</v>
      </c>
      <c r="Y81" s="17">
        <v>168</v>
      </c>
      <c r="Z81" s="17">
        <v>0</v>
      </c>
      <c r="AA81" s="17">
        <v>0</v>
      </c>
      <c r="AB81" s="17">
        <v>0</v>
      </c>
      <c r="AC81" s="15" t="s">
        <v>36</v>
      </c>
    </row>
    <row r="82" spans="1:29">
      <c r="A82" s="13" t="str">
        <f t="shared" si="4"/>
        <v>FCST</v>
      </c>
      <c r="B82" s="14" t="s">
        <v>120</v>
      </c>
      <c r="C82" s="15" t="s">
        <v>96</v>
      </c>
      <c r="D82" s="20">
        <f t="shared" si="5"/>
        <v>0</v>
      </c>
      <c r="E82" s="18" t="str">
        <f t="shared" si="6"/>
        <v>前八週無拉料</v>
      </c>
      <c r="F82" s="16" t="str">
        <f>IFERROR(VLOOKUP(B82,#REF!,6,FALSE),"")</f>
        <v/>
      </c>
      <c r="G82" s="17">
        <v>3000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3000</v>
      </c>
      <c r="S82" s="20" t="s">
        <v>34</v>
      </c>
      <c r="T82" s="21">
        <v>3000</v>
      </c>
      <c r="U82" s="19">
        <v>0</v>
      </c>
      <c r="V82" s="17">
        <v>1</v>
      </c>
      <c r="W82" s="22" t="s">
        <v>39</v>
      </c>
      <c r="X82" s="23" t="str">
        <f t="shared" si="7"/>
        <v>F</v>
      </c>
      <c r="Y82" s="17">
        <v>6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4"/>
        <v>Normal</v>
      </c>
      <c r="B83" s="14" t="s">
        <v>121</v>
      </c>
      <c r="C83" s="15" t="s">
        <v>96</v>
      </c>
      <c r="D83" s="20">
        <f t="shared" si="5"/>
        <v>1.6</v>
      </c>
      <c r="E83" s="18">
        <f t="shared" si="6"/>
        <v>0.8</v>
      </c>
      <c r="F83" s="16" t="str">
        <f>IFERROR(VLOOKUP(B83,#REF!,6,FALSE),"")</f>
        <v/>
      </c>
      <c r="G83" s="17">
        <v>399000</v>
      </c>
      <c r="H83" s="17">
        <v>399000</v>
      </c>
      <c r="I83" s="17" t="str">
        <f>IFERROR(VLOOKUP(B83,#REF!,9,FALSE),"")</f>
        <v/>
      </c>
      <c r="J83" s="17">
        <v>42000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42000</v>
      </c>
      <c r="R83" s="19">
        <v>441000</v>
      </c>
      <c r="S83" s="20">
        <v>8.6</v>
      </c>
      <c r="T83" s="21">
        <v>16.399999999999999</v>
      </c>
      <c r="U83" s="19">
        <v>51000</v>
      </c>
      <c r="V83" s="17">
        <v>26928</v>
      </c>
      <c r="W83" s="22">
        <v>0.5</v>
      </c>
      <c r="X83" s="23">
        <f t="shared" si="7"/>
        <v>100</v>
      </c>
      <c r="Y83" s="17">
        <v>102183</v>
      </c>
      <c r="Z83" s="17">
        <v>86817</v>
      </c>
      <c r="AA83" s="17">
        <v>225000</v>
      </c>
      <c r="AB83" s="17">
        <v>144000</v>
      </c>
      <c r="AC83" s="15" t="s">
        <v>36</v>
      </c>
    </row>
    <row r="84" spans="1:29">
      <c r="A84" s="13" t="str">
        <f t="shared" si="4"/>
        <v>Normal</v>
      </c>
      <c r="B84" s="14" t="s">
        <v>122</v>
      </c>
      <c r="C84" s="15" t="s">
        <v>96</v>
      </c>
      <c r="D84" s="20">
        <f t="shared" si="5"/>
        <v>4</v>
      </c>
      <c r="E84" s="18">
        <f t="shared" si="6"/>
        <v>2.2000000000000002</v>
      </c>
      <c r="F84" s="16" t="str">
        <f>IFERROR(VLOOKUP(B84,#REF!,6,FALSE),"")</f>
        <v/>
      </c>
      <c r="G84" s="17">
        <v>624000</v>
      </c>
      <c r="H84" s="17">
        <v>114000</v>
      </c>
      <c r="I84" s="17" t="str">
        <f>IFERROR(VLOOKUP(B84,#REF!,9,FALSE),"")</f>
        <v/>
      </c>
      <c r="J84" s="17">
        <v>300000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150000</v>
      </c>
      <c r="P84" s="17">
        <v>0</v>
      </c>
      <c r="Q84" s="17">
        <v>150000</v>
      </c>
      <c r="R84" s="19">
        <v>924000</v>
      </c>
      <c r="S84" s="20">
        <v>6.9</v>
      </c>
      <c r="T84" s="21">
        <v>12.4</v>
      </c>
      <c r="U84" s="19">
        <v>134625</v>
      </c>
      <c r="V84" s="17">
        <v>74667</v>
      </c>
      <c r="W84" s="22">
        <v>0.6</v>
      </c>
      <c r="X84" s="23">
        <f t="shared" si="7"/>
        <v>100</v>
      </c>
      <c r="Y84" s="17">
        <v>393908</v>
      </c>
      <c r="Z84" s="17">
        <v>210053</v>
      </c>
      <c r="AA84" s="17">
        <v>353091</v>
      </c>
      <c r="AB84" s="17">
        <v>350948</v>
      </c>
      <c r="AC84" s="15" t="s">
        <v>36</v>
      </c>
    </row>
    <row r="85" spans="1:29">
      <c r="A85" s="13" t="str">
        <f t="shared" si="4"/>
        <v>OverStock</v>
      </c>
      <c r="B85" s="14" t="s">
        <v>123</v>
      </c>
      <c r="C85" s="15" t="s">
        <v>96</v>
      </c>
      <c r="D85" s="20">
        <f t="shared" si="5"/>
        <v>14.6</v>
      </c>
      <c r="E85" s="18">
        <f t="shared" si="6"/>
        <v>56</v>
      </c>
      <c r="F85" s="16" t="str">
        <f>IFERROR(VLOOKUP(B85,#REF!,6,FALSE),"")</f>
        <v/>
      </c>
      <c r="G85" s="17">
        <v>9000</v>
      </c>
      <c r="H85" s="17">
        <v>6000</v>
      </c>
      <c r="I85" s="17" t="str">
        <f>IFERROR(VLOOKUP(B85,#REF!,9,FALSE),"")</f>
        <v/>
      </c>
      <c r="J85" s="17">
        <v>21000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6000</v>
      </c>
      <c r="Q85" s="17">
        <v>15000</v>
      </c>
      <c r="R85" s="19">
        <v>30000</v>
      </c>
      <c r="S85" s="20">
        <v>80</v>
      </c>
      <c r="T85" s="21">
        <v>20.9</v>
      </c>
      <c r="U85" s="19">
        <v>375</v>
      </c>
      <c r="V85" s="17">
        <v>1434</v>
      </c>
      <c r="W85" s="22">
        <v>3.8</v>
      </c>
      <c r="X85" s="23">
        <f t="shared" si="7"/>
        <v>150</v>
      </c>
      <c r="Y85" s="17">
        <v>3090</v>
      </c>
      <c r="Z85" s="17">
        <v>7784</v>
      </c>
      <c r="AA85" s="17">
        <v>10150</v>
      </c>
      <c r="AB85" s="17">
        <v>8120</v>
      </c>
      <c r="AC85" s="15" t="s">
        <v>36</v>
      </c>
    </row>
    <row r="86" spans="1:29">
      <c r="A86" s="13" t="str">
        <f t="shared" si="4"/>
        <v>Normal</v>
      </c>
      <c r="B86" s="14" t="s">
        <v>124</v>
      </c>
      <c r="C86" s="15" t="s">
        <v>96</v>
      </c>
      <c r="D86" s="20">
        <f t="shared" si="5"/>
        <v>4.5</v>
      </c>
      <c r="E86" s="18">
        <f t="shared" si="6"/>
        <v>2.7</v>
      </c>
      <c r="F86" s="16" t="str">
        <f>IFERROR(VLOOKUP(B86,#REF!,6,FALSE),"")</f>
        <v/>
      </c>
      <c r="G86" s="17">
        <v>144000</v>
      </c>
      <c r="H86" s="17">
        <v>54000</v>
      </c>
      <c r="I86" s="17" t="str">
        <f>IFERROR(VLOOKUP(B86,#REF!,9,FALSE),"")</f>
        <v/>
      </c>
      <c r="J86" s="17">
        <v>72000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21000</v>
      </c>
      <c r="P86" s="17">
        <v>0</v>
      </c>
      <c r="Q86" s="17">
        <v>51000</v>
      </c>
      <c r="R86" s="19">
        <v>216000</v>
      </c>
      <c r="S86" s="20">
        <v>8.1999999999999993</v>
      </c>
      <c r="T86" s="21">
        <v>13.5</v>
      </c>
      <c r="U86" s="19">
        <v>26250</v>
      </c>
      <c r="V86" s="17">
        <v>15957</v>
      </c>
      <c r="W86" s="22">
        <v>0.6</v>
      </c>
      <c r="X86" s="23">
        <f t="shared" si="7"/>
        <v>100</v>
      </c>
      <c r="Y86" s="17">
        <v>70272</v>
      </c>
      <c r="Z86" s="17">
        <v>59653</v>
      </c>
      <c r="AA86" s="17">
        <v>63930</v>
      </c>
      <c r="AB86" s="17">
        <v>17553</v>
      </c>
      <c r="AC86" s="15" t="s">
        <v>36</v>
      </c>
    </row>
    <row r="87" spans="1:29">
      <c r="A87" s="13" t="str">
        <f t="shared" si="4"/>
        <v>Normal</v>
      </c>
      <c r="B87" s="14" t="s">
        <v>125</v>
      </c>
      <c r="C87" s="15" t="s">
        <v>96</v>
      </c>
      <c r="D87" s="20">
        <f t="shared" si="5"/>
        <v>3</v>
      </c>
      <c r="E87" s="18">
        <f t="shared" si="6"/>
        <v>1.6</v>
      </c>
      <c r="F87" s="16" t="str">
        <f>IFERROR(VLOOKUP(B87,#REF!,6,FALSE),"")</f>
        <v/>
      </c>
      <c r="G87" s="17">
        <v>146000</v>
      </c>
      <c r="H87" s="17">
        <v>0</v>
      </c>
      <c r="I87" s="17" t="str">
        <f>IFERROR(VLOOKUP(B87,#REF!,9,FALSE),"")</f>
        <v/>
      </c>
      <c r="J87" s="17">
        <v>51000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51000</v>
      </c>
      <c r="R87" s="19">
        <v>197000</v>
      </c>
      <c r="S87" s="20">
        <v>6.2</v>
      </c>
      <c r="T87" s="21">
        <v>11.6</v>
      </c>
      <c r="U87" s="19">
        <v>31875</v>
      </c>
      <c r="V87" s="17">
        <v>17000</v>
      </c>
      <c r="W87" s="22">
        <v>0.5</v>
      </c>
      <c r="X87" s="23">
        <f t="shared" si="7"/>
        <v>100</v>
      </c>
      <c r="Y87" s="17">
        <v>85048</v>
      </c>
      <c r="Z87" s="17">
        <v>31983</v>
      </c>
      <c r="AA87" s="17">
        <v>101487</v>
      </c>
      <c r="AB87" s="17">
        <v>77067</v>
      </c>
      <c r="AC87" s="15" t="s">
        <v>36</v>
      </c>
    </row>
    <row r="88" spans="1:29">
      <c r="A88" s="13" t="str">
        <f t="shared" si="4"/>
        <v>Normal</v>
      </c>
      <c r="B88" s="14" t="s">
        <v>126</v>
      </c>
      <c r="C88" s="15" t="s">
        <v>96</v>
      </c>
      <c r="D88" s="20">
        <f t="shared" si="5"/>
        <v>0.7</v>
      </c>
      <c r="E88" s="18">
        <f t="shared" si="6"/>
        <v>0.5</v>
      </c>
      <c r="F88" s="16" t="str">
        <f>IFERROR(VLOOKUP(B88,#REF!,6,FALSE),"")</f>
        <v/>
      </c>
      <c r="G88" s="17">
        <v>167000</v>
      </c>
      <c r="H88" s="17">
        <v>68000</v>
      </c>
      <c r="I88" s="17" t="str">
        <f>IFERROR(VLOOKUP(B88,#REF!,9,FALSE),"")</f>
        <v/>
      </c>
      <c r="J88" s="17">
        <v>10000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10000</v>
      </c>
      <c r="R88" s="19">
        <v>177000</v>
      </c>
      <c r="S88" s="20">
        <v>8.9</v>
      </c>
      <c r="T88" s="21">
        <v>11.8</v>
      </c>
      <c r="U88" s="19">
        <v>20000</v>
      </c>
      <c r="V88" s="17">
        <v>15020</v>
      </c>
      <c r="W88" s="22">
        <v>0.8</v>
      </c>
      <c r="X88" s="23">
        <f t="shared" si="7"/>
        <v>100</v>
      </c>
      <c r="Y88" s="17">
        <v>61836</v>
      </c>
      <c r="Z88" s="17">
        <v>59653</v>
      </c>
      <c r="AA88" s="17">
        <v>64767</v>
      </c>
      <c r="AB88" s="17">
        <v>81522</v>
      </c>
      <c r="AC88" s="15" t="s">
        <v>36</v>
      </c>
    </row>
    <row r="89" spans="1:29">
      <c r="A89" s="13" t="str">
        <f t="shared" si="4"/>
        <v>OverStock</v>
      </c>
      <c r="B89" s="14" t="s">
        <v>127</v>
      </c>
      <c r="C89" s="15" t="s">
        <v>96</v>
      </c>
      <c r="D89" s="20">
        <f t="shared" si="5"/>
        <v>6.5</v>
      </c>
      <c r="E89" s="18">
        <f t="shared" si="6"/>
        <v>36.4</v>
      </c>
      <c r="F89" s="16" t="str">
        <f>IFERROR(VLOOKUP(B89,#REF!,6,FALSE),"")</f>
        <v/>
      </c>
      <c r="G89" s="17">
        <v>78000</v>
      </c>
      <c r="H89" s="17">
        <v>33000</v>
      </c>
      <c r="I89" s="17" t="str">
        <f>IFERROR(VLOOKUP(B89,#REF!,9,FALSE),"")</f>
        <v/>
      </c>
      <c r="J89" s="17">
        <v>150000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0</v>
      </c>
      <c r="Q89" s="17">
        <v>150000</v>
      </c>
      <c r="R89" s="19">
        <v>228000</v>
      </c>
      <c r="S89" s="20">
        <v>55.3</v>
      </c>
      <c r="T89" s="21">
        <v>9.8000000000000007</v>
      </c>
      <c r="U89" s="19">
        <v>4125</v>
      </c>
      <c r="V89" s="17">
        <v>23246</v>
      </c>
      <c r="W89" s="22">
        <v>5.6</v>
      </c>
      <c r="X89" s="23">
        <f t="shared" si="7"/>
        <v>150</v>
      </c>
      <c r="Y89" s="17">
        <v>54971</v>
      </c>
      <c r="Z89" s="17">
        <v>146029</v>
      </c>
      <c r="AA89" s="17">
        <v>48845</v>
      </c>
      <c r="AB89" s="17">
        <v>23642</v>
      </c>
      <c r="AC89" s="15" t="s">
        <v>36</v>
      </c>
    </row>
    <row r="90" spans="1:29">
      <c r="A90" s="13" t="str">
        <f t="shared" si="4"/>
        <v>Normal</v>
      </c>
      <c r="B90" s="14" t="s">
        <v>128</v>
      </c>
      <c r="C90" s="15" t="s">
        <v>96</v>
      </c>
      <c r="D90" s="20">
        <f t="shared" si="5"/>
        <v>6.8</v>
      </c>
      <c r="E90" s="18">
        <f t="shared" si="6"/>
        <v>4.5999999999999996</v>
      </c>
      <c r="F90" s="16" t="str">
        <f>IFERROR(VLOOKUP(B90,#REF!,6,FALSE),"")</f>
        <v/>
      </c>
      <c r="G90" s="17">
        <v>18000</v>
      </c>
      <c r="H90" s="17">
        <v>3000</v>
      </c>
      <c r="I90" s="17" t="str">
        <f>IFERROR(VLOOKUP(B90,#REF!,9,FALSE),"")</f>
        <v/>
      </c>
      <c r="J90" s="17">
        <v>12000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12000</v>
      </c>
      <c r="R90" s="19">
        <v>30000</v>
      </c>
      <c r="S90" s="20">
        <v>11.4</v>
      </c>
      <c r="T90" s="21">
        <v>17</v>
      </c>
      <c r="U90" s="19">
        <v>2625</v>
      </c>
      <c r="V90" s="17">
        <v>1762</v>
      </c>
      <c r="W90" s="22">
        <v>0.7</v>
      </c>
      <c r="X90" s="23">
        <f t="shared" si="7"/>
        <v>100</v>
      </c>
      <c r="Y90" s="17">
        <v>6356</v>
      </c>
      <c r="Z90" s="17">
        <v>6622</v>
      </c>
      <c r="AA90" s="17">
        <v>12096</v>
      </c>
      <c r="AB90" s="17">
        <v>9792</v>
      </c>
      <c r="AC90" s="15" t="s">
        <v>36</v>
      </c>
    </row>
    <row r="91" spans="1:29">
      <c r="A91" s="13" t="str">
        <f t="shared" si="4"/>
        <v>Normal</v>
      </c>
      <c r="B91" s="14" t="s">
        <v>129</v>
      </c>
      <c r="C91" s="15" t="s">
        <v>96</v>
      </c>
      <c r="D91" s="20">
        <f t="shared" si="5"/>
        <v>11.4</v>
      </c>
      <c r="E91" s="18">
        <f t="shared" si="6"/>
        <v>10.7</v>
      </c>
      <c r="F91" s="16" t="str">
        <f>IFERROR(VLOOKUP(B91,#REF!,6,FALSE),"")</f>
        <v/>
      </c>
      <c r="G91" s="17">
        <v>3000</v>
      </c>
      <c r="H91" s="17">
        <v>0</v>
      </c>
      <c r="I91" s="17" t="str">
        <f>IFERROR(VLOOKUP(B91,#REF!,9,FALSE),"")</f>
        <v/>
      </c>
      <c r="J91" s="17">
        <v>12000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9000</v>
      </c>
      <c r="Q91" s="17">
        <v>3000</v>
      </c>
      <c r="R91" s="19">
        <v>15000</v>
      </c>
      <c r="S91" s="20">
        <v>13.3</v>
      </c>
      <c r="T91" s="21">
        <v>14.3</v>
      </c>
      <c r="U91" s="19">
        <v>1125</v>
      </c>
      <c r="V91" s="17">
        <v>1052</v>
      </c>
      <c r="W91" s="22">
        <v>0.9</v>
      </c>
      <c r="X91" s="23">
        <f t="shared" si="7"/>
        <v>100</v>
      </c>
      <c r="Y91" s="17">
        <v>4670</v>
      </c>
      <c r="Z91" s="17">
        <v>4800</v>
      </c>
      <c r="AA91" s="17">
        <v>4800</v>
      </c>
      <c r="AB91" s="17">
        <v>5120</v>
      </c>
      <c r="AC91" s="15" t="s">
        <v>36</v>
      </c>
    </row>
    <row r="92" spans="1:29">
      <c r="A92" s="13" t="str">
        <f t="shared" si="4"/>
        <v>Normal</v>
      </c>
      <c r="B92" s="14" t="s">
        <v>130</v>
      </c>
      <c r="C92" s="15" t="s">
        <v>96</v>
      </c>
      <c r="D92" s="20">
        <f t="shared" si="5"/>
        <v>1.9</v>
      </c>
      <c r="E92" s="18">
        <f t="shared" si="6"/>
        <v>3.5</v>
      </c>
      <c r="F92" s="16" t="str">
        <f>IFERROR(VLOOKUP(B92,#REF!,6,FALSE),"")</f>
        <v/>
      </c>
      <c r="G92" s="17">
        <v>282000</v>
      </c>
      <c r="H92" s="17">
        <v>42000</v>
      </c>
      <c r="I92" s="17" t="str">
        <f>IFERROR(VLOOKUP(B92,#REF!,9,FALSE),"")</f>
        <v/>
      </c>
      <c r="J92" s="17">
        <v>180000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180000</v>
      </c>
      <c r="R92" s="19">
        <v>462000</v>
      </c>
      <c r="S92" s="20">
        <v>9.1</v>
      </c>
      <c r="T92" s="21">
        <v>4.9000000000000004</v>
      </c>
      <c r="U92" s="19">
        <v>51000</v>
      </c>
      <c r="V92" s="17">
        <v>94333</v>
      </c>
      <c r="W92" s="22">
        <v>1.8</v>
      </c>
      <c r="X92" s="23">
        <f t="shared" si="7"/>
        <v>100</v>
      </c>
      <c r="Y92" s="17">
        <v>429000</v>
      </c>
      <c r="Z92" s="17">
        <v>407457</v>
      </c>
      <c r="AA92" s="17">
        <v>207543</v>
      </c>
      <c r="AB92" s="17">
        <v>126000</v>
      </c>
      <c r="AC92" s="15" t="s">
        <v>36</v>
      </c>
    </row>
    <row r="93" spans="1:29">
      <c r="A93" s="13" t="str">
        <f t="shared" si="4"/>
        <v>Normal</v>
      </c>
      <c r="B93" s="14" t="s">
        <v>131</v>
      </c>
      <c r="C93" s="15" t="s">
        <v>96</v>
      </c>
      <c r="D93" s="20">
        <f t="shared" si="5"/>
        <v>4.2</v>
      </c>
      <c r="E93" s="18">
        <f t="shared" si="6"/>
        <v>7.2</v>
      </c>
      <c r="F93" s="16" t="str">
        <f>IFERROR(VLOOKUP(B93,#REF!,6,FALSE),"")</f>
        <v/>
      </c>
      <c r="G93" s="17">
        <v>428000</v>
      </c>
      <c r="H93" s="17">
        <v>128000</v>
      </c>
      <c r="I93" s="17" t="str">
        <f>IFERROR(VLOOKUP(B93,#REF!,9,FALSE),"")</f>
        <v/>
      </c>
      <c r="J93" s="17">
        <v>610000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250000</v>
      </c>
      <c r="P93" s="17">
        <v>0</v>
      </c>
      <c r="Q93" s="17">
        <v>360000</v>
      </c>
      <c r="R93" s="19">
        <v>1038000</v>
      </c>
      <c r="S93" s="20">
        <v>12.2</v>
      </c>
      <c r="T93" s="21">
        <v>7.2</v>
      </c>
      <c r="U93" s="19">
        <v>85000</v>
      </c>
      <c r="V93" s="17">
        <v>144257</v>
      </c>
      <c r="W93" s="22">
        <v>1.7</v>
      </c>
      <c r="X93" s="23">
        <f t="shared" si="7"/>
        <v>100</v>
      </c>
      <c r="Y93" s="17">
        <v>501000</v>
      </c>
      <c r="Z93" s="17">
        <v>521806</v>
      </c>
      <c r="AA93" s="17">
        <v>477220</v>
      </c>
      <c r="AB93" s="17">
        <v>112583</v>
      </c>
      <c r="AC93" s="15" t="s">
        <v>36</v>
      </c>
    </row>
    <row r="94" spans="1:29">
      <c r="A94" s="13" t="str">
        <f t="shared" si="4"/>
        <v>Normal</v>
      </c>
      <c r="B94" s="14" t="s">
        <v>132</v>
      </c>
      <c r="C94" s="15" t="s">
        <v>96</v>
      </c>
      <c r="D94" s="20" t="str">
        <f t="shared" si="5"/>
        <v>--</v>
      </c>
      <c r="E94" s="18">
        <f t="shared" si="6"/>
        <v>0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>
        <v>0</v>
      </c>
      <c r="T94" s="21" t="s">
        <v>34</v>
      </c>
      <c r="U94" s="19">
        <v>375</v>
      </c>
      <c r="V94" s="17" t="s">
        <v>34</v>
      </c>
      <c r="W94" s="22" t="s">
        <v>35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4"/>
        <v>Normal</v>
      </c>
      <c r="B95" s="14" t="s">
        <v>133</v>
      </c>
      <c r="C95" s="15" t="s">
        <v>96</v>
      </c>
      <c r="D95" s="20">
        <f t="shared" si="5"/>
        <v>4</v>
      </c>
      <c r="E95" s="18">
        <f t="shared" si="6"/>
        <v>3.5</v>
      </c>
      <c r="F95" s="16" t="str">
        <f>IFERROR(VLOOKUP(B95,#REF!,6,FALSE),"")</f>
        <v/>
      </c>
      <c r="G95" s="17">
        <v>93000</v>
      </c>
      <c r="H95" s="17">
        <v>3000</v>
      </c>
      <c r="I95" s="17" t="str">
        <f>IFERROR(VLOOKUP(B95,#REF!,9,FALSE),"")</f>
        <v/>
      </c>
      <c r="J95" s="17">
        <v>159000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159000</v>
      </c>
      <c r="R95" s="19">
        <v>252000</v>
      </c>
      <c r="S95" s="20">
        <v>5.5</v>
      </c>
      <c r="T95" s="21">
        <v>6.3</v>
      </c>
      <c r="U95" s="19">
        <v>45750</v>
      </c>
      <c r="V95" s="17">
        <v>40000</v>
      </c>
      <c r="W95" s="22">
        <v>0.9</v>
      </c>
      <c r="X95" s="23">
        <f t="shared" si="7"/>
        <v>100</v>
      </c>
      <c r="Y95" s="17">
        <v>245265</v>
      </c>
      <c r="Z95" s="17">
        <v>80742</v>
      </c>
      <c r="AA95" s="17">
        <v>129993</v>
      </c>
      <c r="AB95" s="17">
        <v>135000</v>
      </c>
      <c r="AC95" s="15" t="s">
        <v>36</v>
      </c>
    </row>
    <row r="96" spans="1:29">
      <c r="A96" s="13" t="str">
        <f t="shared" si="4"/>
        <v>Normal</v>
      </c>
      <c r="B96" s="14" t="s">
        <v>134</v>
      </c>
      <c r="C96" s="15" t="s">
        <v>96</v>
      </c>
      <c r="D96" s="20">
        <f t="shared" si="5"/>
        <v>4.5999999999999996</v>
      </c>
      <c r="E96" s="18">
        <f t="shared" si="6"/>
        <v>4.4000000000000004</v>
      </c>
      <c r="F96" s="16" t="str">
        <f>IFERROR(VLOOKUP(B96,#REF!,6,FALSE),"")</f>
        <v/>
      </c>
      <c r="G96" s="17">
        <v>282000</v>
      </c>
      <c r="H96" s="17">
        <v>0</v>
      </c>
      <c r="I96" s="17" t="str">
        <f>IFERROR(VLOOKUP(B96,#REF!,9,FALSE),"")</f>
        <v/>
      </c>
      <c r="J96" s="17">
        <v>357000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357000</v>
      </c>
      <c r="R96" s="19">
        <v>639000</v>
      </c>
      <c r="S96" s="20">
        <v>7.9</v>
      </c>
      <c r="T96" s="21">
        <v>8.1</v>
      </c>
      <c r="U96" s="19">
        <v>81375</v>
      </c>
      <c r="V96" s="17">
        <v>78423</v>
      </c>
      <c r="W96" s="22">
        <v>1</v>
      </c>
      <c r="X96" s="23">
        <f t="shared" si="7"/>
        <v>100</v>
      </c>
      <c r="Y96" s="17">
        <v>349153</v>
      </c>
      <c r="Z96" s="17">
        <v>268684</v>
      </c>
      <c r="AA96" s="17">
        <v>317996</v>
      </c>
      <c r="AB96" s="17">
        <v>75984</v>
      </c>
      <c r="AC96" s="15" t="s">
        <v>36</v>
      </c>
    </row>
    <row r="97" spans="1:29">
      <c r="A97" s="13" t="str">
        <f t="shared" si="4"/>
        <v>ZeroZero</v>
      </c>
      <c r="B97" s="14" t="s">
        <v>135</v>
      </c>
      <c r="C97" s="15" t="s">
        <v>96</v>
      </c>
      <c r="D97" s="20" t="str">
        <f t="shared" si="5"/>
        <v>--</v>
      </c>
      <c r="E97" s="18" t="str">
        <f t="shared" si="6"/>
        <v>前八週無拉料</v>
      </c>
      <c r="F97" s="16" t="str">
        <f>IFERROR(VLOOKUP(B97,#REF!,6,FALSE),"")</f>
        <v/>
      </c>
      <c r="G97" s="17">
        <v>351000</v>
      </c>
      <c r="H97" s="17">
        <v>351000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351000</v>
      </c>
      <c r="S97" s="20" t="s">
        <v>34</v>
      </c>
      <c r="T97" s="21" t="s">
        <v>34</v>
      </c>
      <c r="U97" s="19">
        <v>0</v>
      </c>
      <c r="V97" s="17">
        <v>0</v>
      </c>
      <c r="W97" s="22" t="s">
        <v>35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36</v>
      </c>
    </row>
    <row r="98" spans="1:29">
      <c r="A98" s="13" t="str">
        <f t="shared" si="4"/>
        <v>Normal</v>
      </c>
      <c r="B98" s="14" t="s">
        <v>136</v>
      </c>
      <c r="C98" s="15" t="s">
        <v>96</v>
      </c>
      <c r="D98" s="20">
        <f t="shared" si="5"/>
        <v>5.3</v>
      </c>
      <c r="E98" s="18">
        <f t="shared" si="6"/>
        <v>8</v>
      </c>
      <c r="F98" s="16" t="str">
        <f>IFERROR(VLOOKUP(B98,#REF!,6,FALSE),"")</f>
        <v/>
      </c>
      <c r="G98" s="17">
        <v>75000</v>
      </c>
      <c r="H98" s="17">
        <v>0</v>
      </c>
      <c r="I98" s="17" t="str">
        <f>IFERROR(VLOOKUP(B98,#REF!,9,FALSE),"")</f>
        <v/>
      </c>
      <c r="J98" s="17">
        <v>174000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45000</v>
      </c>
      <c r="Q98" s="17">
        <v>129000</v>
      </c>
      <c r="R98" s="19">
        <v>249000</v>
      </c>
      <c r="S98" s="20">
        <v>11.4</v>
      </c>
      <c r="T98" s="21">
        <v>7.6</v>
      </c>
      <c r="U98" s="19">
        <v>21750</v>
      </c>
      <c r="V98" s="17">
        <v>32752</v>
      </c>
      <c r="W98" s="22">
        <v>1.5</v>
      </c>
      <c r="X98" s="23">
        <f t="shared" si="7"/>
        <v>100</v>
      </c>
      <c r="Y98" s="17">
        <v>116507</v>
      </c>
      <c r="Z98" s="17">
        <v>158111</v>
      </c>
      <c r="AA98" s="17">
        <v>119813</v>
      </c>
      <c r="AB98" s="17">
        <v>95898</v>
      </c>
      <c r="AC98" s="15" t="s">
        <v>36</v>
      </c>
    </row>
    <row r="99" spans="1:29">
      <c r="A99" s="13" t="str">
        <f t="shared" si="4"/>
        <v>OverStock</v>
      </c>
      <c r="B99" s="14" t="s">
        <v>137</v>
      </c>
      <c r="C99" s="15" t="s">
        <v>96</v>
      </c>
      <c r="D99" s="20">
        <f t="shared" si="5"/>
        <v>3.4</v>
      </c>
      <c r="E99" s="18">
        <f t="shared" si="6"/>
        <v>13.3</v>
      </c>
      <c r="F99" s="16" t="str">
        <f>IFERROR(VLOOKUP(B99,#REF!,6,FALSE),"")</f>
        <v/>
      </c>
      <c r="G99" s="17">
        <v>15000</v>
      </c>
      <c r="H99" s="17">
        <v>12000</v>
      </c>
      <c r="I99" s="17" t="str">
        <f>IFERROR(VLOOKUP(B99,#REF!,9,FALSE),"")</f>
        <v/>
      </c>
      <c r="J99" s="17">
        <v>15000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6000</v>
      </c>
      <c r="P99" s="17">
        <v>0</v>
      </c>
      <c r="Q99" s="17">
        <v>9000</v>
      </c>
      <c r="R99" s="19">
        <v>30000</v>
      </c>
      <c r="S99" s="20">
        <v>26.7</v>
      </c>
      <c r="T99" s="21">
        <v>6.8</v>
      </c>
      <c r="U99" s="19">
        <v>1125</v>
      </c>
      <c r="V99" s="17">
        <v>4435</v>
      </c>
      <c r="W99" s="22">
        <v>3.9</v>
      </c>
      <c r="X99" s="23">
        <f t="shared" si="7"/>
        <v>150</v>
      </c>
      <c r="Y99" s="17">
        <v>21912</v>
      </c>
      <c r="Z99" s="17">
        <v>14400</v>
      </c>
      <c r="AA99" s="17">
        <v>18000</v>
      </c>
      <c r="AB99" s="17">
        <v>7200</v>
      </c>
      <c r="AC99" s="15" t="s">
        <v>36</v>
      </c>
    </row>
    <row r="100" spans="1:29">
      <c r="A100" s="13" t="str">
        <f t="shared" si="4"/>
        <v>Normal</v>
      </c>
      <c r="B100" s="14" t="s">
        <v>138</v>
      </c>
      <c r="C100" s="15" t="s">
        <v>96</v>
      </c>
      <c r="D100" s="20">
        <f t="shared" si="5"/>
        <v>11</v>
      </c>
      <c r="E100" s="18">
        <f t="shared" si="6"/>
        <v>6.4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24000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9000</v>
      </c>
      <c r="P100" s="17">
        <v>6000</v>
      </c>
      <c r="Q100" s="17">
        <v>9000</v>
      </c>
      <c r="R100" s="19">
        <v>24000</v>
      </c>
      <c r="S100" s="20">
        <v>6.4</v>
      </c>
      <c r="T100" s="21">
        <v>11</v>
      </c>
      <c r="U100" s="19">
        <v>3750</v>
      </c>
      <c r="V100" s="17">
        <v>2179</v>
      </c>
      <c r="W100" s="22">
        <v>0.6</v>
      </c>
      <c r="X100" s="23">
        <f t="shared" si="7"/>
        <v>100</v>
      </c>
      <c r="Y100" s="17">
        <v>9000</v>
      </c>
      <c r="Z100" s="17">
        <v>6000</v>
      </c>
      <c r="AA100" s="17">
        <v>6418</v>
      </c>
      <c r="AB100" s="17">
        <v>0</v>
      </c>
      <c r="AC100" s="15" t="s">
        <v>36</v>
      </c>
    </row>
    <row r="101" spans="1:29">
      <c r="A101" s="13" t="str">
        <f t="shared" si="4"/>
        <v>OverStock</v>
      </c>
      <c r="B101" s="14" t="s">
        <v>139</v>
      </c>
      <c r="C101" s="15" t="s">
        <v>56</v>
      </c>
      <c r="D101" s="20">
        <f t="shared" si="5"/>
        <v>15</v>
      </c>
      <c r="E101" s="18">
        <f t="shared" si="6"/>
        <v>27.3</v>
      </c>
      <c r="F101" s="16" t="str">
        <f>IFERROR(VLOOKUP(B101,#REF!,6,FALSE),"")</f>
        <v/>
      </c>
      <c r="G101" s="17">
        <v>112000</v>
      </c>
      <c r="H101" s="17">
        <v>112000</v>
      </c>
      <c r="I101" s="17" t="str">
        <f>IFERROR(VLOOKUP(B101,#REF!,9,FALSE),"")</f>
        <v/>
      </c>
      <c r="J101" s="17">
        <v>259500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187500</v>
      </c>
      <c r="Q101" s="17">
        <v>72000</v>
      </c>
      <c r="R101" s="19">
        <v>371500</v>
      </c>
      <c r="S101" s="20">
        <v>39.1</v>
      </c>
      <c r="T101" s="21">
        <v>21.4</v>
      </c>
      <c r="U101" s="19">
        <v>9500</v>
      </c>
      <c r="V101" s="17">
        <v>17333</v>
      </c>
      <c r="W101" s="22">
        <v>1.8</v>
      </c>
      <c r="X101" s="23">
        <f t="shared" si="7"/>
        <v>100</v>
      </c>
      <c r="Y101" s="17">
        <v>58723</v>
      </c>
      <c r="Z101" s="17">
        <v>82500</v>
      </c>
      <c r="AA101" s="17">
        <v>36600</v>
      </c>
      <c r="AB101" s="17">
        <v>0</v>
      </c>
      <c r="AC101" s="15" t="s">
        <v>36</v>
      </c>
    </row>
    <row r="102" spans="1:29">
      <c r="A102" s="13" t="str">
        <f t="shared" si="4"/>
        <v>Normal</v>
      </c>
      <c r="B102" s="14" t="s">
        <v>140</v>
      </c>
      <c r="C102" s="15" t="s">
        <v>96</v>
      </c>
      <c r="D102" s="20" t="str">
        <f t="shared" si="5"/>
        <v>--</v>
      </c>
      <c r="E102" s="18">
        <f t="shared" si="6"/>
        <v>0</v>
      </c>
      <c r="F102" s="16" t="str">
        <f>IFERROR(VLOOKUP(B102,#REF!,6,FALSE),"")</f>
        <v/>
      </c>
      <c r="G102" s="17">
        <v>4000</v>
      </c>
      <c r="H102" s="17">
        <v>4000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4000</v>
      </c>
      <c r="S102" s="20">
        <v>16</v>
      </c>
      <c r="T102" s="21" t="s">
        <v>34</v>
      </c>
      <c r="U102" s="19">
        <v>250</v>
      </c>
      <c r="V102" s="17" t="s">
        <v>34</v>
      </c>
      <c r="W102" s="22" t="s">
        <v>35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ZeroZero</v>
      </c>
      <c r="B103" s="14" t="s">
        <v>141</v>
      </c>
      <c r="C103" s="15" t="s">
        <v>96</v>
      </c>
      <c r="D103" s="20" t="str">
        <f t="shared" si="5"/>
        <v>--</v>
      </c>
      <c r="E103" s="18" t="str">
        <f t="shared" si="6"/>
        <v>前八週無拉料</v>
      </c>
      <c r="F103" s="16" t="str">
        <f>IFERROR(VLOOKUP(B103,#REF!,6,FALSE),"")</f>
        <v/>
      </c>
      <c r="G103" s="17">
        <v>12000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12000</v>
      </c>
      <c r="S103" s="20" t="s">
        <v>34</v>
      </c>
      <c r="T103" s="21" t="s">
        <v>34</v>
      </c>
      <c r="U103" s="19">
        <v>0</v>
      </c>
      <c r="V103" s="17" t="s">
        <v>34</v>
      </c>
      <c r="W103" s="22" t="s">
        <v>35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ZeroZero</v>
      </c>
      <c r="B104" s="14" t="s">
        <v>142</v>
      </c>
      <c r="C104" s="15" t="s">
        <v>96</v>
      </c>
      <c r="D104" s="20" t="str">
        <f t="shared" si="5"/>
        <v>--</v>
      </c>
      <c r="E104" s="18" t="str">
        <f t="shared" si="6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7000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7000</v>
      </c>
      <c r="Q104" s="17">
        <v>0</v>
      </c>
      <c r="R104" s="19">
        <v>7000</v>
      </c>
      <c r="S104" s="20" t="s">
        <v>34</v>
      </c>
      <c r="T104" s="21" t="s">
        <v>34</v>
      </c>
      <c r="U104" s="19">
        <v>0</v>
      </c>
      <c r="V104" s="17">
        <v>0</v>
      </c>
      <c r="W104" s="22" t="s">
        <v>35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4"/>
        <v>Normal</v>
      </c>
      <c r="B105" s="14" t="s">
        <v>143</v>
      </c>
      <c r="C105" s="15" t="s">
        <v>96</v>
      </c>
      <c r="D105" s="20">
        <f t="shared" si="5"/>
        <v>0</v>
      </c>
      <c r="E105" s="18">
        <f t="shared" si="6"/>
        <v>0</v>
      </c>
      <c r="F105" s="16" t="str">
        <f>IFERROR(VLOOKUP(B105,#REF!,6,FALSE),"")</f>
        <v/>
      </c>
      <c r="G105" s="17">
        <v>30000</v>
      </c>
      <c r="H105" s="17">
        <v>9000</v>
      </c>
      <c r="I105" s="17" t="str">
        <f>IFERROR(VLOOKUP(B105,#REF!,9,FALSE),"")</f>
        <v/>
      </c>
      <c r="J105" s="17">
        <v>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0</v>
      </c>
      <c r="R105" s="19">
        <v>30000</v>
      </c>
      <c r="S105" s="20">
        <v>8</v>
      </c>
      <c r="T105" s="21">
        <v>4.9000000000000004</v>
      </c>
      <c r="U105" s="19">
        <v>3750</v>
      </c>
      <c r="V105" s="17">
        <v>6180</v>
      </c>
      <c r="W105" s="22">
        <v>1.6</v>
      </c>
      <c r="X105" s="23">
        <f t="shared" si="7"/>
        <v>100</v>
      </c>
      <c r="Y105" s="17">
        <v>25919</v>
      </c>
      <c r="Z105" s="17">
        <v>23752</v>
      </c>
      <c r="AA105" s="17">
        <v>29648</v>
      </c>
      <c r="AB105" s="17">
        <v>16552</v>
      </c>
      <c r="AC105" s="15" t="s">
        <v>36</v>
      </c>
    </row>
    <row r="106" spans="1:29">
      <c r="A106" s="13" t="str">
        <f t="shared" si="4"/>
        <v>Normal</v>
      </c>
      <c r="B106" s="14" t="s">
        <v>144</v>
      </c>
      <c r="C106" s="15" t="s">
        <v>96</v>
      </c>
      <c r="D106" s="20">
        <f t="shared" si="5"/>
        <v>9</v>
      </c>
      <c r="E106" s="18">
        <f t="shared" si="6"/>
        <v>8</v>
      </c>
      <c r="F106" s="16" t="str">
        <f>IFERROR(VLOOKUP(B106,#REF!,6,FALSE),"")</f>
        <v/>
      </c>
      <c r="G106" s="17">
        <v>6000</v>
      </c>
      <c r="H106" s="17">
        <v>2000</v>
      </c>
      <c r="I106" s="17" t="str">
        <f>IFERROR(VLOOKUP(B106,#REF!,9,FALSE),"")</f>
        <v/>
      </c>
      <c r="J106" s="17">
        <v>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4000</v>
      </c>
      <c r="R106" s="19">
        <v>10000</v>
      </c>
      <c r="S106" s="20">
        <v>20</v>
      </c>
      <c r="T106" s="21">
        <v>22.5</v>
      </c>
      <c r="U106" s="19">
        <v>500</v>
      </c>
      <c r="V106" s="17">
        <v>444</v>
      </c>
      <c r="W106" s="22">
        <v>0.9</v>
      </c>
      <c r="X106" s="23">
        <f t="shared" si="7"/>
        <v>100</v>
      </c>
      <c r="Y106" s="17">
        <v>4000</v>
      </c>
      <c r="Z106" s="17">
        <v>0</v>
      </c>
      <c r="AA106" s="17">
        <v>0</v>
      </c>
      <c r="AB106" s="17">
        <v>0</v>
      </c>
      <c r="AC106" s="15" t="s">
        <v>36</v>
      </c>
    </row>
    <row r="107" spans="1:29">
      <c r="A107" s="13" t="str">
        <f t="shared" si="4"/>
        <v>ZeroZero</v>
      </c>
      <c r="B107" s="14" t="s">
        <v>145</v>
      </c>
      <c r="C107" s="15" t="s">
        <v>146</v>
      </c>
      <c r="D107" s="20" t="str">
        <f t="shared" si="5"/>
        <v>--</v>
      </c>
      <c r="E107" s="18" t="str">
        <f t="shared" si="6"/>
        <v>前八週無拉料</v>
      </c>
      <c r="F107" s="16" t="str">
        <f>IFERROR(VLOOKUP(B107,#REF!,6,FALSE),"")</f>
        <v/>
      </c>
      <c r="G107" s="17">
        <v>30000</v>
      </c>
      <c r="H107" s="17">
        <v>30000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30000</v>
      </c>
      <c r="S107" s="20" t="s">
        <v>34</v>
      </c>
      <c r="T107" s="21" t="s">
        <v>34</v>
      </c>
      <c r="U107" s="19">
        <v>0</v>
      </c>
      <c r="V107" s="17" t="s">
        <v>34</v>
      </c>
      <c r="W107" s="22" t="s">
        <v>35</v>
      </c>
      <c r="X107" s="23" t="str">
        <f t="shared" si="7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4"/>
        <v>ZeroZero</v>
      </c>
      <c r="B108" s="14" t="s">
        <v>147</v>
      </c>
      <c r="C108" s="15" t="s">
        <v>148</v>
      </c>
      <c r="D108" s="20" t="str">
        <f t="shared" si="5"/>
        <v>--</v>
      </c>
      <c r="E108" s="18" t="str">
        <f t="shared" si="6"/>
        <v>前八週無拉料</v>
      </c>
      <c r="F108" s="16" t="str">
        <f>IFERROR(VLOOKUP(B108,#REF!,6,FALSE),"")</f>
        <v/>
      </c>
      <c r="G108" s="17">
        <v>12000</v>
      </c>
      <c r="H108" s="17">
        <v>12000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12000</v>
      </c>
      <c r="S108" s="20" t="s">
        <v>34</v>
      </c>
      <c r="T108" s="21" t="s">
        <v>34</v>
      </c>
      <c r="U108" s="19">
        <v>0</v>
      </c>
      <c r="V108" s="17" t="s">
        <v>34</v>
      </c>
      <c r="W108" s="22" t="s">
        <v>35</v>
      </c>
      <c r="X108" s="23" t="str">
        <f t="shared" si="7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36</v>
      </c>
    </row>
    <row r="109" spans="1:29">
      <c r="A109" s="13" t="str">
        <f t="shared" si="4"/>
        <v>OverStock</v>
      </c>
      <c r="B109" s="14" t="s">
        <v>149</v>
      </c>
      <c r="C109" s="15" t="s">
        <v>148</v>
      </c>
      <c r="D109" s="20" t="str">
        <f t="shared" si="5"/>
        <v>--</v>
      </c>
      <c r="E109" s="18">
        <f t="shared" si="6"/>
        <v>0</v>
      </c>
      <c r="F109" s="16" t="str">
        <f>IFERROR(VLOOKUP(B109,#REF!,6,FALSE),"")</f>
        <v/>
      </c>
      <c r="G109" s="17">
        <v>54000</v>
      </c>
      <c r="H109" s="17">
        <v>24000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54000</v>
      </c>
      <c r="S109" s="20">
        <v>36</v>
      </c>
      <c r="T109" s="21" t="s">
        <v>34</v>
      </c>
      <c r="U109" s="19">
        <v>1500</v>
      </c>
      <c r="V109" s="17" t="s">
        <v>34</v>
      </c>
      <c r="W109" s="22" t="s">
        <v>35</v>
      </c>
      <c r="X109" s="23" t="str">
        <f t="shared" si="7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36</v>
      </c>
    </row>
    <row r="110" spans="1:29">
      <c r="A110" s="13" t="str">
        <f t="shared" si="4"/>
        <v>ZeroZero</v>
      </c>
      <c r="B110" s="14" t="s">
        <v>150</v>
      </c>
      <c r="C110" s="15" t="s">
        <v>148</v>
      </c>
      <c r="D110" s="20" t="str">
        <f t="shared" si="5"/>
        <v>--</v>
      </c>
      <c r="E110" s="18" t="str">
        <f t="shared" si="6"/>
        <v>前八週無拉料</v>
      </c>
      <c r="F110" s="16" t="str">
        <f>IFERROR(VLOOKUP(B110,#REF!,6,FALSE),"")</f>
        <v/>
      </c>
      <c r="G110" s="17">
        <v>12000</v>
      </c>
      <c r="H110" s="17">
        <v>12000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12000</v>
      </c>
      <c r="S110" s="20" t="s">
        <v>34</v>
      </c>
      <c r="T110" s="21" t="s">
        <v>34</v>
      </c>
      <c r="U110" s="19">
        <v>0</v>
      </c>
      <c r="V110" s="17" t="s">
        <v>34</v>
      </c>
      <c r="W110" s="22" t="s">
        <v>35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ZeroZero</v>
      </c>
      <c r="B111" s="14" t="s">
        <v>151</v>
      </c>
      <c r="C111" s="15" t="s">
        <v>148</v>
      </c>
      <c r="D111" s="20" t="str">
        <f t="shared" si="5"/>
        <v>--</v>
      </c>
      <c r="E111" s="18" t="str">
        <f t="shared" si="6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6000</v>
      </c>
      <c r="Q111" s="17">
        <v>0</v>
      </c>
      <c r="R111" s="19">
        <v>6000</v>
      </c>
      <c r="S111" s="20" t="s">
        <v>34</v>
      </c>
      <c r="T111" s="21" t="s">
        <v>34</v>
      </c>
      <c r="U111" s="19">
        <v>0</v>
      </c>
      <c r="V111" s="17" t="s">
        <v>34</v>
      </c>
      <c r="W111" s="22" t="s">
        <v>35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36</v>
      </c>
    </row>
    <row r="112" spans="1:29">
      <c r="A112" s="13" t="str">
        <f t="shared" si="4"/>
        <v>Normal</v>
      </c>
      <c r="B112" s="14" t="s">
        <v>152</v>
      </c>
      <c r="C112" s="15" t="s">
        <v>56</v>
      </c>
      <c r="D112" s="20">
        <f t="shared" si="5"/>
        <v>16.600000000000001</v>
      </c>
      <c r="E112" s="18">
        <f t="shared" si="6"/>
        <v>6.5</v>
      </c>
      <c r="F112" s="16" t="str">
        <f>IFERROR(VLOOKUP(B112,#REF!,6,FALSE),"")</f>
        <v/>
      </c>
      <c r="G112" s="17">
        <v>296000</v>
      </c>
      <c r="H112" s="17">
        <v>296000</v>
      </c>
      <c r="I112" s="17" t="str">
        <f>IFERROR(VLOOKUP(B112,#REF!,9,FALSE),"")</f>
        <v/>
      </c>
      <c r="J112" s="17">
        <v>168000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168000</v>
      </c>
      <c r="Q112" s="17">
        <v>0</v>
      </c>
      <c r="R112" s="19">
        <v>464000</v>
      </c>
      <c r="S112" s="20">
        <v>17.8</v>
      </c>
      <c r="T112" s="21">
        <v>45.7</v>
      </c>
      <c r="U112" s="19">
        <v>26000</v>
      </c>
      <c r="V112" s="17">
        <v>10143</v>
      </c>
      <c r="W112" s="22">
        <v>0.4</v>
      </c>
      <c r="X112" s="23">
        <f t="shared" si="7"/>
        <v>50</v>
      </c>
      <c r="Y112" s="17">
        <v>0</v>
      </c>
      <c r="Z112" s="17">
        <v>91286</v>
      </c>
      <c r="AA112" s="17">
        <v>59088</v>
      </c>
      <c r="AB112" s="17">
        <v>0</v>
      </c>
      <c r="AC112" s="15" t="s">
        <v>36</v>
      </c>
    </row>
    <row r="113" spans="1:29">
      <c r="A113" s="13" t="str">
        <f t="shared" si="4"/>
        <v>OverStock</v>
      </c>
      <c r="B113" s="14" t="s">
        <v>153</v>
      </c>
      <c r="C113" s="15" t="s">
        <v>56</v>
      </c>
      <c r="D113" s="20">
        <f t="shared" si="5"/>
        <v>15.5</v>
      </c>
      <c r="E113" s="18">
        <f t="shared" si="6"/>
        <v>17.899999999999999</v>
      </c>
      <c r="F113" s="16" t="str">
        <f>IFERROR(VLOOKUP(B113,#REF!,6,FALSE),"")</f>
        <v/>
      </c>
      <c r="G113" s="17">
        <v>208000</v>
      </c>
      <c r="H113" s="17">
        <v>160000</v>
      </c>
      <c r="I113" s="17" t="str">
        <f>IFERROR(VLOOKUP(B113,#REF!,9,FALSE),"")</f>
        <v/>
      </c>
      <c r="J113" s="17">
        <v>304000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40000</v>
      </c>
      <c r="P113" s="17">
        <v>136000</v>
      </c>
      <c r="Q113" s="17">
        <v>128000</v>
      </c>
      <c r="R113" s="19">
        <v>512000</v>
      </c>
      <c r="S113" s="20">
        <v>30.1</v>
      </c>
      <c r="T113" s="21">
        <v>26.2</v>
      </c>
      <c r="U113" s="19">
        <v>17000</v>
      </c>
      <c r="V113" s="17">
        <v>19556</v>
      </c>
      <c r="W113" s="22">
        <v>1.2</v>
      </c>
      <c r="X113" s="23">
        <f t="shared" si="7"/>
        <v>100</v>
      </c>
      <c r="Y113" s="17">
        <v>126285</v>
      </c>
      <c r="Z113" s="17">
        <v>35080</v>
      </c>
      <c r="AA113" s="17">
        <v>26354</v>
      </c>
      <c r="AB113" s="17">
        <v>0</v>
      </c>
      <c r="AC113" s="15" t="s">
        <v>36</v>
      </c>
    </row>
    <row r="114" spans="1:29">
      <c r="A114" s="13" t="str">
        <f t="shared" si="4"/>
        <v>OverStock</v>
      </c>
      <c r="B114" s="14" t="s">
        <v>154</v>
      </c>
      <c r="C114" s="15" t="s">
        <v>56</v>
      </c>
      <c r="D114" s="20">
        <f t="shared" si="5"/>
        <v>23.9</v>
      </c>
      <c r="E114" s="18">
        <f t="shared" si="6"/>
        <v>25.1</v>
      </c>
      <c r="F114" s="16" t="str">
        <f>IFERROR(VLOOKUP(B114,#REF!,6,FALSE),"")</f>
        <v/>
      </c>
      <c r="G114" s="17">
        <v>1038000</v>
      </c>
      <c r="H114" s="17">
        <v>1038000</v>
      </c>
      <c r="I114" s="17" t="str">
        <f>IFERROR(VLOOKUP(B114,#REF!,9,FALSE),"")</f>
        <v/>
      </c>
      <c r="J114" s="17">
        <v>1791000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1356000</v>
      </c>
      <c r="Q114" s="17">
        <v>435000</v>
      </c>
      <c r="R114" s="19">
        <v>2829000</v>
      </c>
      <c r="S114" s="20">
        <v>39.700000000000003</v>
      </c>
      <c r="T114" s="21">
        <v>37.799999999999997</v>
      </c>
      <c r="U114" s="19">
        <v>71250</v>
      </c>
      <c r="V114" s="17">
        <v>74910</v>
      </c>
      <c r="W114" s="22">
        <v>1.1000000000000001</v>
      </c>
      <c r="X114" s="23">
        <f t="shared" si="7"/>
        <v>100</v>
      </c>
      <c r="Y114" s="17">
        <v>20548</v>
      </c>
      <c r="Z114" s="17">
        <v>407721</v>
      </c>
      <c r="AA114" s="17">
        <v>661720</v>
      </c>
      <c r="AB114" s="17">
        <v>0</v>
      </c>
      <c r="AC114" s="15" t="s">
        <v>36</v>
      </c>
    </row>
    <row r="115" spans="1:29">
      <c r="A115" s="13" t="str">
        <f t="shared" si="4"/>
        <v>OverStock</v>
      </c>
      <c r="B115" s="14" t="s">
        <v>155</v>
      </c>
      <c r="C115" s="15" t="s">
        <v>56</v>
      </c>
      <c r="D115" s="20">
        <f t="shared" si="5"/>
        <v>21.2</v>
      </c>
      <c r="E115" s="18">
        <f t="shared" si="6"/>
        <v>27.6</v>
      </c>
      <c r="F115" s="16" t="str">
        <f>IFERROR(VLOOKUP(B115,#REF!,6,FALSE),"")</f>
        <v/>
      </c>
      <c r="G115" s="17">
        <v>112000</v>
      </c>
      <c r="H115" s="17">
        <v>112000</v>
      </c>
      <c r="I115" s="17" t="str">
        <f>IFERROR(VLOOKUP(B115,#REF!,9,FALSE),"")</f>
        <v/>
      </c>
      <c r="J115" s="17">
        <v>304000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232000</v>
      </c>
      <c r="Q115" s="17">
        <v>72000</v>
      </c>
      <c r="R115" s="19">
        <v>416000</v>
      </c>
      <c r="S115" s="20">
        <v>37.799999999999997</v>
      </c>
      <c r="T115" s="21">
        <v>29</v>
      </c>
      <c r="U115" s="19">
        <v>11000</v>
      </c>
      <c r="V115" s="17">
        <v>14322</v>
      </c>
      <c r="W115" s="22">
        <v>1.3</v>
      </c>
      <c r="X115" s="23">
        <f t="shared" si="7"/>
        <v>100</v>
      </c>
      <c r="Y115" s="17">
        <v>89722</v>
      </c>
      <c r="Z115" s="17">
        <v>30659</v>
      </c>
      <c r="AA115" s="17">
        <v>21177</v>
      </c>
      <c r="AB115" s="17">
        <v>0</v>
      </c>
      <c r="AC115" s="15" t="s">
        <v>36</v>
      </c>
    </row>
    <row r="116" spans="1:29">
      <c r="A116" s="13" t="str">
        <f t="shared" si="4"/>
        <v>Normal</v>
      </c>
      <c r="B116" s="14" t="s">
        <v>156</v>
      </c>
      <c r="C116" s="15" t="s">
        <v>157</v>
      </c>
      <c r="D116" s="20">
        <f t="shared" si="5"/>
        <v>7.8</v>
      </c>
      <c r="E116" s="18">
        <f t="shared" si="6"/>
        <v>8.1999999999999993</v>
      </c>
      <c r="F116" s="16" t="str">
        <f>IFERROR(VLOOKUP(B116,#REF!,6,FALSE),"")</f>
        <v/>
      </c>
      <c r="G116" s="17">
        <v>87000</v>
      </c>
      <c r="H116" s="17">
        <v>57000</v>
      </c>
      <c r="I116" s="17" t="str">
        <f>IFERROR(VLOOKUP(B116,#REF!,9,FALSE),"")</f>
        <v/>
      </c>
      <c r="J116" s="17">
        <v>129000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48000</v>
      </c>
      <c r="Q116" s="17">
        <v>81000</v>
      </c>
      <c r="R116" s="19">
        <v>216000</v>
      </c>
      <c r="S116" s="20">
        <v>13.7</v>
      </c>
      <c r="T116" s="21">
        <v>13</v>
      </c>
      <c r="U116" s="19">
        <v>15750</v>
      </c>
      <c r="V116" s="17">
        <v>16645</v>
      </c>
      <c r="W116" s="22">
        <v>1.1000000000000001</v>
      </c>
      <c r="X116" s="23">
        <f t="shared" si="7"/>
        <v>100</v>
      </c>
      <c r="Y116" s="17">
        <v>65532</v>
      </c>
      <c r="Z116" s="17">
        <v>63630</v>
      </c>
      <c r="AA116" s="17">
        <v>38190</v>
      </c>
      <c r="AB116" s="17">
        <v>0</v>
      </c>
      <c r="AC116" s="15" t="s">
        <v>36</v>
      </c>
    </row>
    <row r="117" spans="1:29">
      <c r="A117" s="13" t="str">
        <f t="shared" si="4"/>
        <v>Normal</v>
      </c>
      <c r="B117" s="14" t="s">
        <v>158</v>
      </c>
      <c r="C117" s="15" t="s">
        <v>157</v>
      </c>
      <c r="D117" s="20">
        <f t="shared" si="5"/>
        <v>3.1</v>
      </c>
      <c r="E117" s="18">
        <f t="shared" si="6"/>
        <v>2.2999999999999998</v>
      </c>
      <c r="F117" s="16" t="str">
        <f>IFERROR(VLOOKUP(B117,#REF!,6,FALSE),"")</f>
        <v/>
      </c>
      <c r="G117" s="17">
        <v>72000</v>
      </c>
      <c r="H117" s="17">
        <v>72000</v>
      </c>
      <c r="I117" s="17" t="str">
        <f>IFERROR(VLOOKUP(B117,#REF!,9,FALSE),"")</f>
        <v/>
      </c>
      <c r="J117" s="17">
        <v>36000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3000</v>
      </c>
      <c r="Q117" s="17">
        <v>33000</v>
      </c>
      <c r="R117" s="19">
        <v>108000</v>
      </c>
      <c r="S117" s="20">
        <v>7</v>
      </c>
      <c r="T117" s="21">
        <v>9.4</v>
      </c>
      <c r="U117" s="19">
        <v>15375</v>
      </c>
      <c r="V117" s="17">
        <v>11472</v>
      </c>
      <c r="W117" s="22">
        <v>0.7</v>
      </c>
      <c r="X117" s="23">
        <f t="shared" si="7"/>
        <v>100</v>
      </c>
      <c r="Y117" s="17">
        <v>52992</v>
      </c>
      <c r="Z117" s="17">
        <v>41460</v>
      </c>
      <c r="AA117" s="17">
        <v>10850</v>
      </c>
      <c r="AB117" s="17">
        <v>0</v>
      </c>
      <c r="AC117" s="15" t="s">
        <v>36</v>
      </c>
    </row>
    <row r="118" spans="1:29">
      <c r="A118" s="13" t="str">
        <f t="shared" si="4"/>
        <v>ZeroZero</v>
      </c>
      <c r="B118" s="14" t="s">
        <v>159</v>
      </c>
      <c r="C118" s="15" t="s">
        <v>157</v>
      </c>
      <c r="D118" s="20" t="str">
        <f t="shared" si="5"/>
        <v>--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33000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33000</v>
      </c>
      <c r="Q118" s="17">
        <v>0</v>
      </c>
      <c r="R118" s="19">
        <v>33000</v>
      </c>
      <c r="S118" s="20" t="s">
        <v>34</v>
      </c>
      <c r="T118" s="21" t="s">
        <v>34</v>
      </c>
      <c r="U118" s="19">
        <v>0</v>
      </c>
      <c r="V118" s="17">
        <v>0</v>
      </c>
      <c r="W118" s="22" t="s">
        <v>35</v>
      </c>
      <c r="X118" s="23" t="str">
        <f t="shared" si="7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4"/>
        <v>ZeroZero</v>
      </c>
      <c r="B119" s="14" t="s">
        <v>160</v>
      </c>
      <c r="C119" s="15" t="s">
        <v>157</v>
      </c>
      <c r="D119" s="20" t="str">
        <f t="shared" si="5"/>
        <v>--</v>
      </c>
      <c r="E119" s="18" t="str">
        <f t="shared" si="6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3000</v>
      </c>
      <c r="R119" s="19">
        <v>3000</v>
      </c>
      <c r="S119" s="20" t="s">
        <v>34</v>
      </c>
      <c r="T119" s="21" t="s">
        <v>34</v>
      </c>
      <c r="U119" s="19">
        <v>0</v>
      </c>
      <c r="V119" s="17">
        <v>0</v>
      </c>
      <c r="W119" s="22" t="s">
        <v>35</v>
      </c>
      <c r="X119" s="23" t="str">
        <f t="shared" si="7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36</v>
      </c>
    </row>
    <row r="120" spans="1:29">
      <c r="A120" s="13" t="str">
        <f t="shared" si="4"/>
        <v>Normal</v>
      </c>
      <c r="B120" s="14" t="s">
        <v>161</v>
      </c>
      <c r="C120" s="15" t="s">
        <v>157</v>
      </c>
      <c r="D120" s="20">
        <f t="shared" si="5"/>
        <v>5.9</v>
      </c>
      <c r="E120" s="18">
        <f t="shared" si="6"/>
        <v>15.8</v>
      </c>
      <c r="F120" s="16" t="str">
        <f>IFERROR(VLOOKUP(B120,#REF!,6,FALSE),"")</f>
        <v/>
      </c>
      <c r="G120" s="17">
        <v>90000</v>
      </c>
      <c r="H120" s="17">
        <v>75000</v>
      </c>
      <c r="I120" s="17" t="str">
        <f>IFERROR(VLOOKUP(B120,#REF!,9,FALSE),"")</f>
        <v/>
      </c>
      <c r="J120" s="17">
        <v>207000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81000</v>
      </c>
      <c r="Q120" s="17">
        <v>126000</v>
      </c>
      <c r="R120" s="19">
        <v>297000</v>
      </c>
      <c r="S120" s="20">
        <v>22.6</v>
      </c>
      <c r="T120" s="21">
        <v>8.4</v>
      </c>
      <c r="U120" s="19">
        <v>13125</v>
      </c>
      <c r="V120" s="17">
        <v>35248</v>
      </c>
      <c r="W120" s="22">
        <v>2.7</v>
      </c>
      <c r="X120" s="23">
        <f t="shared" si="7"/>
        <v>150</v>
      </c>
      <c r="Y120" s="17">
        <v>161105</v>
      </c>
      <c r="Z120" s="17">
        <v>122730</v>
      </c>
      <c r="AA120" s="17">
        <v>53272</v>
      </c>
      <c r="AB120" s="17">
        <v>0</v>
      </c>
      <c r="AC120" s="15" t="s">
        <v>36</v>
      </c>
    </row>
    <row r="121" spans="1:29">
      <c r="A121" s="13" t="str">
        <f t="shared" si="4"/>
        <v>Normal</v>
      </c>
      <c r="B121" s="14" t="s">
        <v>162</v>
      </c>
      <c r="C121" s="15" t="s">
        <v>157</v>
      </c>
      <c r="D121" s="20">
        <f t="shared" si="5"/>
        <v>3.3</v>
      </c>
      <c r="E121" s="18">
        <f t="shared" si="6"/>
        <v>9.6999999999999993</v>
      </c>
      <c r="F121" s="16" t="str">
        <f>IFERROR(VLOOKUP(B121,#REF!,6,FALSE),"")</f>
        <v/>
      </c>
      <c r="G121" s="17">
        <v>120000</v>
      </c>
      <c r="H121" s="17">
        <v>120000</v>
      </c>
      <c r="I121" s="17" t="str">
        <f>IFERROR(VLOOKUP(B121,#REF!,9,FALSE),"")</f>
        <v/>
      </c>
      <c r="J121" s="17">
        <v>120000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15000</v>
      </c>
      <c r="Q121" s="17">
        <v>105000</v>
      </c>
      <c r="R121" s="19">
        <v>240000</v>
      </c>
      <c r="S121" s="20">
        <v>19.399999999999999</v>
      </c>
      <c r="T121" s="21">
        <v>6.6</v>
      </c>
      <c r="U121" s="19">
        <v>12375</v>
      </c>
      <c r="V121" s="17">
        <v>36589</v>
      </c>
      <c r="W121" s="22">
        <v>3</v>
      </c>
      <c r="X121" s="23">
        <f t="shared" si="7"/>
        <v>150</v>
      </c>
      <c r="Y121" s="17">
        <v>180790</v>
      </c>
      <c r="Z121" s="17">
        <v>113978</v>
      </c>
      <c r="AA121" s="17">
        <v>87930</v>
      </c>
      <c r="AB121" s="17">
        <v>0</v>
      </c>
      <c r="AC121" s="15" t="s">
        <v>36</v>
      </c>
    </row>
    <row r="122" spans="1:29">
      <c r="A122" s="13" t="str">
        <f t="shared" si="4"/>
        <v>ZeroZero</v>
      </c>
      <c r="B122" s="14" t="s">
        <v>163</v>
      </c>
      <c r="C122" s="15" t="s">
        <v>148</v>
      </c>
      <c r="D122" s="20" t="str">
        <f t="shared" si="5"/>
        <v>--</v>
      </c>
      <c r="E122" s="18" t="str">
        <f t="shared" si="6"/>
        <v>前八週無拉料</v>
      </c>
      <c r="F122" s="16" t="str">
        <f>IFERROR(VLOOKUP(B122,#REF!,6,FALSE),"")</f>
        <v/>
      </c>
      <c r="G122" s="17">
        <v>12000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12000</v>
      </c>
      <c r="S122" s="20" t="s">
        <v>34</v>
      </c>
      <c r="T122" s="21" t="s">
        <v>34</v>
      </c>
      <c r="U122" s="19">
        <v>0</v>
      </c>
      <c r="V122" s="17" t="s">
        <v>34</v>
      </c>
      <c r="W122" s="22" t="s">
        <v>35</v>
      </c>
      <c r="X122" s="23" t="str">
        <f t="shared" si="7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4"/>
        <v>ZeroZero</v>
      </c>
      <c r="B123" s="14" t="s">
        <v>164</v>
      </c>
      <c r="C123" s="15" t="s">
        <v>56</v>
      </c>
      <c r="D123" s="20" t="str">
        <f t="shared" si="5"/>
        <v>--</v>
      </c>
      <c r="E123" s="18" t="str">
        <f t="shared" si="6"/>
        <v>前八週無拉料</v>
      </c>
      <c r="F123" s="16" t="str">
        <f>IFERROR(VLOOKUP(B123,#REF!,6,FALSE),"")</f>
        <v/>
      </c>
      <c r="G123" s="17">
        <v>6000</v>
      </c>
      <c r="H123" s="17">
        <v>6000</v>
      </c>
      <c r="I123" s="17" t="str">
        <f>IFERROR(VLOOKUP(B123,#REF!,9,FALSE),"")</f>
        <v/>
      </c>
      <c r="J123" s="17">
        <v>33000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33000</v>
      </c>
      <c r="Q123" s="17">
        <v>0</v>
      </c>
      <c r="R123" s="19">
        <v>39000</v>
      </c>
      <c r="S123" s="20" t="s">
        <v>34</v>
      </c>
      <c r="T123" s="21" t="s">
        <v>34</v>
      </c>
      <c r="U123" s="19">
        <v>0</v>
      </c>
      <c r="V123" s="17" t="s">
        <v>34</v>
      </c>
      <c r="W123" s="22" t="s">
        <v>35</v>
      </c>
      <c r="X123" s="23" t="str">
        <f t="shared" si="7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36</v>
      </c>
    </row>
    <row r="124" spans="1:29">
      <c r="A124" s="13" t="str">
        <f t="shared" si="4"/>
        <v>Normal</v>
      </c>
      <c r="B124" s="14" t="s">
        <v>165</v>
      </c>
      <c r="C124" s="15" t="s">
        <v>56</v>
      </c>
      <c r="D124" s="20" t="str">
        <f t="shared" si="5"/>
        <v>--</v>
      </c>
      <c r="E124" s="18">
        <f t="shared" si="6"/>
        <v>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>
        <v>0</v>
      </c>
      <c r="T124" s="21" t="s">
        <v>34</v>
      </c>
      <c r="U124" s="19">
        <v>1250</v>
      </c>
      <c r="V124" s="17" t="s">
        <v>34</v>
      </c>
      <c r="W124" s="22" t="s">
        <v>35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OverStock</v>
      </c>
      <c r="B125" s="14" t="s">
        <v>166</v>
      </c>
      <c r="C125" s="15" t="s">
        <v>56</v>
      </c>
      <c r="D125" s="20">
        <f t="shared" si="5"/>
        <v>0.7</v>
      </c>
      <c r="E125" s="18">
        <f t="shared" si="6"/>
        <v>1.3</v>
      </c>
      <c r="F125" s="16" t="str">
        <f>IFERROR(VLOOKUP(B125,#REF!,6,FALSE),"")</f>
        <v/>
      </c>
      <c r="G125" s="17">
        <v>3474000</v>
      </c>
      <c r="H125" s="17">
        <v>2004000</v>
      </c>
      <c r="I125" s="17" t="str">
        <f>IFERROR(VLOOKUP(B125,#REF!,9,FALSE),"")</f>
        <v/>
      </c>
      <c r="J125" s="17">
        <v>117000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30000</v>
      </c>
      <c r="P125" s="17">
        <v>39000</v>
      </c>
      <c r="Q125" s="17">
        <v>48000</v>
      </c>
      <c r="R125" s="19">
        <v>3591000</v>
      </c>
      <c r="S125" s="20">
        <v>38.5</v>
      </c>
      <c r="T125" s="21">
        <v>21.9</v>
      </c>
      <c r="U125" s="19">
        <v>93375</v>
      </c>
      <c r="V125" s="17">
        <v>163920</v>
      </c>
      <c r="W125" s="22">
        <v>1.8</v>
      </c>
      <c r="X125" s="23">
        <f t="shared" si="7"/>
        <v>100</v>
      </c>
      <c r="Y125" s="17">
        <v>620117</v>
      </c>
      <c r="Z125" s="17">
        <v>731071</v>
      </c>
      <c r="AA125" s="17">
        <v>609278</v>
      </c>
      <c r="AB125" s="17">
        <v>76022</v>
      </c>
      <c r="AC125" s="15" t="s">
        <v>36</v>
      </c>
    </row>
    <row r="126" spans="1:29">
      <c r="A126" s="13" t="str">
        <f t="shared" si="4"/>
        <v>OverStock</v>
      </c>
      <c r="B126" s="14" t="s">
        <v>167</v>
      </c>
      <c r="C126" s="15" t="s">
        <v>56</v>
      </c>
      <c r="D126" s="20">
        <f t="shared" si="5"/>
        <v>28.5</v>
      </c>
      <c r="E126" s="18">
        <f t="shared" si="6"/>
        <v>15.4</v>
      </c>
      <c r="F126" s="16" t="str">
        <f>IFERROR(VLOOKUP(B126,#REF!,6,FALSE),"")</f>
        <v/>
      </c>
      <c r="G126" s="17">
        <v>372000</v>
      </c>
      <c r="H126" s="17">
        <v>372000</v>
      </c>
      <c r="I126" s="17" t="str">
        <f>IFERROR(VLOOKUP(B126,#REF!,9,FALSE),"")</f>
        <v/>
      </c>
      <c r="J126" s="17">
        <v>375000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303000</v>
      </c>
      <c r="Q126" s="17">
        <v>72000</v>
      </c>
      <c r="R126" s="19">
        <v>747000</v>
      </c>
      <c r="S126" s="20">
        <v>30.6</v>
      </c>
      <c r="T126" s="21">
        <v>56.8</v>
      </c>
      <c r="U126" s="19">
        <v>24375</v>
      </c>
      <c r="V126" s="17">
        <v>13141</v>
      </c>
      <c r="W126" s="22">
        <v>0.5</v>
      </c>
      <c r="X126" s="23">
        <f t="shared" si="7"/>
        <v>100</v>
      </c>
      <c r="Y126" s="17">
        <v>88208</v>
      </c>
      <c r="Z126" s="17">
        <v>21540</v>
      </c>
      <c r="AA126" s="17">
        <v>21177</v>
      </c>
      <c r="AB126" s="17">
        <v>0</v>
      </c>
      <c r="AC126" s="15" t="s">
        <v>36</v>
      </c>
    </row>
    <row r="127" spans="1:29">
      <c r="A127" s="13" t="str">
        <f t="shared" si="4"/>
        <v>ZeroZero</v>
      </c>
      <c r="B127" s="14" t="s">
        <v>168</v>
      </c>
      <c r="C127" s="15" t="s">
        <v>56</v>
      </c>
      <c r="D127" s="20" t="str">
        <f t="shared" si="5"/>
        <v>--</v>
      </c>
      <c r="E127" s="18" t="str">
        <f t="shared" si="6"/>
        <v>前八週無拉料</v>
      </c>
      <c r="F127" s="16" t="str">
        <f>IFERROR(VLOOKUP(B127,#REF!,6,FALSE),"")</f>
        <v/>
      </c>
      <c r="G127" s="17">
        <v>3000</v>
      </c>
      <c r="H127" s="17">
        <v>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3000</v>
      </c>
      <c r="S127" s="20" t="s">
        <v>34</v>
      </c>
      <c r="T127" s="21" t="s">
        <v>34</v>
      </c>
      <c r="U127" s="19">
        <v>0</v>
      </c>
      <c r="V127" s="17">
        <v>0</v>
      </c>
      <c r="W127" s="22" t="s">
        <v>35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36</v>
      </c>
    </row>
    <row r="128" spans="1:29">
      <c r="A128" s="13" t="str">
        <f t="shared" si="4"/>
        <v>ZeroZero</v>
      </c>
      <c r="B128" s="14" t="s">
        <v>169</v>
      </c>
      <c r="C128" s="15" t="s">
        <v>56</v>
      </c>
      <c r="D128" s="20" t="str">
        <f t="shared" si="5"/>
        <v>--</v>
      </c>
      <c r="E128" s="18" t="str">
        <f t="shared" si="6"/>
        <v>前八週無拉料</v>
      </c>
      <c r="F128" s="16" t="str">
        <f>IFERROR(VLOOKUP(B128,#REF!,6,FALSE),"")</f>
        <v/>
      </c>
      <c r="G128" s="17">
        <v>144000</v>
      </c>
      <c r="H128" s="17">
        <v>144000</v>
      </c>
      <c r="I128" s="17" t="str">
        <f>IFERROR(VLOOKUP(B128,#REF!,9,FALSE),"")</f>
        <v/>
      </c>
      <c r="J128" s="17">
        <v>318000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318000</v>
      </c>
      <c r="Q128" s="17">
        <v>0</v>
      </c>
      <c r="R128" s="19">
        <v>462000</v>
      </c>
      <c r="S128" s="20" t="s">
        <v>34</v>
      </c>
      <c r="T128" s="21" t="s">
        <v>34</v>
      </c>
      <c r="U128" s="19">
        <v>0</v>
      </c>
      <c r="V128" s="17" t="s">
        <v>34</v>
      </c>
      <c r="W128" s="22" t="s">
        <v>35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36</v>
      </c>
    </row>
    <row r="129" spans="1:29">
      <c r="A129" s="13" t="str">
        <f t="shared" si="4"/>
        <v>OverStock</v>
      </c>
      <c r="B129" s="14" t="s">
        <v>170</v>
      </c>
      <c r="C129" s="15" t="s">
        <v>56</v>
      </c>
      <c r="D129" s="20">
        <f t="shared" si="5"/>
        <v>19.8</v>
      </c>
      <c r="E129" s="18">
        <f t="shared" si="6"/>
        <v>13.2</v>
      </c>
      <c r="F129" s="16" t="str">
        <f>IFERROR(VLOOKUP(B129,#REF!,6,FALSE),"")</f>
        <v/>
      </c>
      <c r="G129" s="17">
        <v>7072000</v>
      </c>
      <c r="H129" s="17">
        <v>7056000</v>
      </c>
      <c r="I129" s="17" t="str">
        <f>IFERROR(VLOOKUP(B129,#REF!,9,FALSE),"")</f>
        <v/>
      </c>
      <c r="J129" s="17">
        <v>7984000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6120000</v>
      </c>
      <c r="Q129" s="17">
        <v>1864000</v>
      </c>
      <c r="R129" s="19">
        <v>15056000</v>
      </c>
      <c r="S129" s="20">
        <v>24.8</v>
      </c>
      <c r="T129" s="21">
        <v>37.299999999999997</v>
      </c>
      <c r="U129" s="19">
        <v>606000</v>
      </c>
      <c r="V129" s="17">
        <v>403659</v>
      </c>
      <c r="W129" s="22">
        <v>0.7</v>
      </c>
      <c r="X129" s="23">
        <f t="shared" si="7"/>
        <v>100</v>
      </c>
      <c r="Y129" s="17">
        <v>1901478</v>
      </c>
      <c r="Z129" s="17">
        <v>1453347</v>
      </c>
      <c r="AA129" s="17">
        <v>1670748</v>
      </c>
      <c r="AB129" s="17">
        <v>3965688</v>
      </c>
      <c r="AC129" s="15" t="s">
        <v>36</v>
      </c>
    </row>
    <row r="130" spans="1:29">
      <c r="A130" s="13" t="str">
        <f t="shared" si="4"/>
        <v>OverStock</v>
      </c>
      <c r="B130" s="14" t="s">
        <v>171</v>
      </c>
      <c r="C130" s="15" t="s">
        <v>56</v>
      </c>
      <c r="D130" s="20" t="str">
        <f t="shared" si="5"/>
        <v>--</v>
      </c>
      <c r="E130" s="18">
        <f t="shared" si="6"/>
        <v>10.7</v>
      </c>
      <c r="F130" s="16" t="str">
        <f>IFERROR(VLOOKUP(B130,#REF!,6,FALSE),"")</f>
        <v/>
      </c>
      <c r="G130" s="17">
        <v>144000</v>
      </c>
      <c r="H130" s="17">
        <v>40000</v>
      </c>
      <c r="I130" s="17" t="str">
        <f>IFERROR(VLOOKUP(B130,#REF!,9,FALSE),"")</f>
        <v/>
      </c>
      <c r="J130" s="17">
        <v>32000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32000</v>
      </c>
      <c r="Q130" s="17">
        <v>0</v>
      </c>
      <c r="R130" s="19">
        <v>176000</v>
      </c>
      <c r="S130" s="20">
        <v>58.7</v>
      </c>
      <c r="T130" s="21" t="s">
        <v>34</v>
      </c>
      <c r="U130" s="19">
        <v>3000</v>
      </c>
      <c r="V130" s="17">
        <v>0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OverStock</v>
      </c>
      <c r="B131" s="14" t="s">
        <v>172</v>
      </c>
      <c r="C131" s="15" t="s">
        <v>56</v>
      </c>
      <c r="D131" s="20">
        <f t="shared" si="5"/>
        <v>228.3</v>
      </c>
      <c r="E131" s="18">
        <f t="shared" si="6"/>
        <v>94.4</v>
      </c>
      <c r="F131" s="16" t="str">
        <f>IFERROR(VLOOKUP(B131,#REF!,6,FALSE),"")</f>
        <v/>
      </c>
      <c r="G131" s="17">
        <v>6243000</v>
      </c>
      <c r="H131" s="17">
        <v>4563000</v>
      </c>
      <c r="I131" s="17" t="str">
        <f>IFERROR(VLOOKUP(B131,#REF!,9,FALSE),"")</f>
        <v/>
      </c>
      <c r="J131" s="17">
        <v>1557000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549000</v>
      </c>
      <c r="Q131" s="17">
        <v>1008000</v>
      </c>
      <c r="R131" s="19">
        <v>7800000</v>
      </c>
      <c r="S131" s="20">
        <v>472.7</v>
      </c>
      <c r="T131" s="21">
        <v>1143.5</v>
      </c>
      <c r="U131" s="19">
        <v>16500</v>
      </c>
      <c r="V131" s="17">
        <v>6821</v>
      </c>
      <c r="W131" s="22">
        <v>0.4</v>
      </c>
      <c r="X131" s="23">
        <f t="shared" si="7"/>
        <v>50</v>
      </c>
      <c r="Y131" s="17">
        <v>24838</v>
      </c>
      <c r="Z131" s="17">
        <v>28737</v>
      </c>
      <c r="AA131" s="17">
        <v>639276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OverStock</v>
      </c>
      <c r="B132" s="14" t="s">
        <v>173</v>
      </c>
      <c r="C132" s="15" t="s">
        <v>56</v>
      </c>
      <c r="D132" s="20">
        <f t="shared" ref="D132:D195" si="9">IF(OR(V132=0,LEN(V132)=0),"--",ROUND(J132/V132,1))</f>
        <v>0.6</v>
      </c>
      <c r="E132" s="18">
        <f t="shared" ref="E132:E195" si="10">IF(U132=0,"前八週無拉料",ROUND(J132/U132,1))</f>
        <v>0.8</v>
      </c>
      <c r="F132" s="16" t="str">
        <f>IFERROR(VLOOKUP(B132,#REF!,6,FALSE),"")</f>
        <v/>
      </c>
      <c r="G132" s="17">
        <v>1332000</v>
      </c>
      <c r="H132" s="17">
        <v>1332000</v>
      </c>
      <c r="I132" s="17" t="str">
        <f>IFERROR(VLOOKUP(B132,#REF!,9,FALSE),"")</f>
        <v/>
      </c>
      <c r="J132" s="17">
        <v>42000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39000</v>
      </c>
      <c r="P132" s="17">
        <v>0</v>
      </c>
      <c r="Q132" s="17">
        <v>3000</v>
      </c>
      <c r="R132" s="19">
        <v>1374000</v>
      </c>
      <c r="S132" s="20">
        <v>26</v>
      </c>
      <c r="T132" s="21">
        <v>20.2</v>
      </c>
      <c r="U132" s="19">
        <v>52875</v>
      </c>
      <c r="V132" s="17">
        <v>67913</v>
      </c>
      <c r="W132" s="22">
        <v>1.3</v>
      </c>
      <c r="X132" s="23">
        <f t="shared" ref="X132:X195" si="11">IF($W132="E","E",IF($W132="F","F",IF($W132&lt;0.5,50,IF($W132&lt;2,100,150))))</f>
        <v>100</v>
      </c>
      <c r="Y132" s="17">
        <v>323563</v>
      </c>
      <c r="Z132" s="17">
        <v>229864</v>
      </c>
      <c r="AA132" s="17">
        <v>230392</v>
      </c>
      <c r="AB132" s="17">
        <v>55873</v>
      </c>
      <c r="AC132" s="15" t="s">
        <v>36</v>
      </c>
    </row>
    <row r="133" spans="1:29">
      <c r="A133" s="13" t="str">
        <f t="shared" si="8"/>
        <v>OverStock</v>
      </c>
      <c r="B133" s="14" t="s">
        <v>174</v>
      </c>
      <c r="C133" s="15" t="s">
        <v>56</v>
      </c>
      <c r="D133" s="20" t="str">
        <f t="shared" si="9"/>
        <v>--</v>
      </c>
      <c r="E133" s="18">
        <f t="shared" si="10"/>
        <v>0</v>
      </c>
      <c r="F133" s="16" t="str">
        <f>IFERROR(VLOOKUP(B133,#REF!,6,FALSE),"")</f>
        <v/>
      </c>
      <c r="G133" s="17">
        <v>87000</v>
      </c>
      <c r="H133" s="17">
        <v>12000</v>
      </c>
      <c r="I133" s="17" t="str">
        <f>IFERROR(VLOOKUP(B133,#REF!,9,FALSE),"")</f>
        <v/>
      </c>
      <c r="J133" s="17">
        <v>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0</v>
      </c>
      <c r="R133" s="19">
        <v>87000</v>
      </c>
      <c r="S133" s="20">
        <v>116</v>
      </c>
      <c r="T133" s="21" t="s">
        <v>34</v>
      </c>
      <c r="U133" s="19">
        <v>750</v>
      </c>
      <c r="V133" s="17" t="s">
        <v>34</v>
      </c>
      <c r="W133" s="22" t="s">
        <v>35</v>
      </c>
      <c r="X133" s="23" t="str">
        <f t="shared" si="11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36</v>
      </c>
    </row>
    <row r="134" spans="1:29">
      <c r="A134" s="13" t="str">
        <f t="shared" si="8"/>
        <v>FCST</v>
      </c>
      <c r="B134" s="14" t="s">
        <v>175</v>
      </c>
      <c r="C134" s="15" t="s">
        <v>56</v>
      </c>
      <c r="D134" s="20">
        <f t="shared" si="9"/>
        <v>77.400000000000006</v>
      </c>
      <c r="E134" s="18" t="str">
        <f t="shared" si="10"/>
        <v>前八週無拉料</v>
      </c>
      <c r="F134" s="16" t="str">
        <f>IFERROR(VLOOKUP(B134,#REF!,6,FALSE),"")</f>
        <v/>
      </c>
      <c r="G134" s="17">
        <v>24000</v>
      </c>
      <c r="H134" s="17">
        <v>16000</v>
      </c>
      <c r="I134" s="17" t="str">
        <f>IFERROR(VLOOKUP(B134,#REF!,9,FALSE),"")</f>
        <v/>
      </c>
      <c r="J134" s="17">
        <v>24000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16000</v>
      </c>
      <c r="Q134" s="17">
        <v>8000</v>
      </c>
      <c r="R134" s="19">
        <v>48000</v>
      </c>
      <c r="S134" s="20" t="s">
        <v>34</v>
      </c>
      <c r="T134" s="21">
        <v>154.80000000000001</v>
      </c>
      <c r="U134" s="19">
        <v>0</v>
      </c>
      <c r="V134" s="17">
        <v>310</v>
      </c>
      <c r="W134" s="22" t="s">
        <v>39</v>
      </c>
      <c r="X134" s="23" t="str">
        <f t="shared" si="11"/>
        <v>F</v>
      </c>
      <c r="Y134" s="17">
        <v>0</v>
      </c>
      <c r="Z134" s="17">
        <v>2788</v>
      </c>
      <c r="AA134" s="17">
        <v>1020</v>
      </c>
      <c r="AB134" s="17">
        <v>2032</v>
      </c>
      <c r="AC134" s="15" t="s">
        <v>36</v>
      </c>
    </row>
    <row r="135" spans="1:29">
      <c r="A135" s="13" t="str">
        <f t="shared" si="8"/>
        <v>ZeroZero</v>
      </c>
      <c r="B135" s="14" t="s">
        <v>176</v>
      </c>
      <c r="C135" s="15" t="s">
        <v>56</v>
      </c>
      <c r="D135" s="20" t="str">
        <f t="shared" si="9"/>
        <v>--</v>
      </c>
      <c r="E135" s="18" t="str">
        <f t="shared" si="10"/>
        <v>前八週無拉料</v>
      </c>
      <c r="F135" s="16" t="str">
        <f>IFERROR(VLOOKUP(B135,#REF!,6,FALSE),"")</f>
        <v/>
      </c>
      <c r="G135" s="17">
        <v>120000</v>
      </c>
      <c r="H135" s="17">
        <v>0</v>
      </c>
      <c r="I135" s="17" t="str">
        <f>IFERROR(VLOOKUP(B135,#REF!,9,FALSE),"")</f>
        <v/>
      </c>
      <c r="J135" s="17">
        <v>40000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40000</v>
      </c>
      <c r="Q135" s="17">
        <v>0</v>
      </c>
      <c r="R135" s="19">
        <v>160000</v>
      </c>
      <c r="S135" s="20" t="s">
        <v>34</v>
      </c>
      <c r="T135" s="21" t="s">
        <v>34</v>
      </c>
      <c r="U135" s="19">
        <v>0</v>
      </c>
      <c r="V135" s="17" t="s">
        <v>34</v>
      </c>
      <c r="W135" s="22" t="s">
        <v>35</v>
      </c>
      <c r="X135" s="23" t="str">
        <f t="shared" si="11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36</v>
      </c>
    </row>
    <row r="136" spans="1:29">
      <c r="A136" s="13" t="str">
        <f t="shared" si="8"/>
        <v>ZeroZero</v>
      </c>
      <c r="B136" s="14" t="s">
        <v>177</v>
      </c>
      <c r="C136" s="15" t="s">
        <v>56</v>
      </c>
      <c r="D136" s="20" t="str">
        <f t="shared" si="9"/>
        <v>--</v>
      </c>
      <c r="E136" s="18" t="str">
        <f t="shared" si="10"/>
        <v>前八週無拉料</v>
      </c>
      <c r="F136" s="16" t="str">
        <f>IFERROR(VLOOKUP(B136,#REF!,6,FALSE),"")</f>
        <v/>
      </c>
      <c r="G136" s="17">
        <v>63000</v>
      </c>
      <c r="H136" s="17">
        <v>36000</v>
      </c>
      <c r="I136" s="17" t="str">
        <f>IFERROR(VLOOKUP(B136,#REF!,9,FALSE),"")</f>
        <v/>
      </c>
      <c r="J136" s="17">
        <v>6000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6000</v>
      </c>
      <c r="Q136" s="17">
        <v>0</v>
      </c>
      <c r="R136" s="19">
        <v>69000</v>
      </c>
      <c r="S136" s="20" t="s">
        <v>34</v>
      </c>
      <c r="T136" s="21" t="s">
        <v>34</v>
      </c>
      <c r="U136" s="19">
        <v>0</v>
      </c>
      <c r="V136" s="17" t="s">
        <v>34</v>
      </c>
      <c r="W136" s="22" t="s">
        <v>35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36</v>
      </c>
    </row>
    <row r="137" spans="1:29">
      <c r="A137" s="13" t="str">
        <f t="shared" si="8"/>
        <v>OverStock</v>
      </c>
      <c r="B137" s="14" t="s">
        <v>178</v>
      </c>
      <c r="C137" s="15" t="s">
        <v>56</v>
      </c>
      <c r="D137" s="20">
        <f t="shared" si="9"/>
        <v>17.5</v>
      </c>
      <c r="E137" s="18">
        <f t="shared" si="10"/>
        <v>13.4</v>
      </c>
      <c r="F137" s="16" t="str">
        <f>IFERROR(VLOOKUP(B137,#REF!,6,FALSE),"")</f>
        <v/>
      </c>
      <c r="G137" s="17">
        <v>309000</v>
      </c>
      <c r="H137" s="17">
        <v>105000</v>
      </c>
      <c r="I137" s="17" t="str">
        <f>IFERROR(VLOOKUP(B137,#REF!,9,FALSE),"")</f>
        <v/>
      </c>
      <c r="J137" s="17">
        <v>348000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258000</v>
      </c>
      <c r="Q137" s="17">
        <v>90000</v>
      </c>
      <c r="R137" s="19">
        <v>657000</v>
      </c>
      <c r="S137" s="20">
        <v>25.4</v>
      </c>
      <c r="T137" s="21">
        <v>33</v>
      </c>
      <c r="U137" s="19">
        <v>25875</v>
      </c>
      <c r="V137" s="17">
        <v>19937</v>
      </c>
      <c r="W137" s="22">
        <v>0.8</v>
      </c>
      <c r="X137" s="23">
        <f t="shared" si="11"/>
        <v>100</v>
      </c>
      <c r="Y137" s="17">
        <v>175107</v>
      </c>
      <c r="Z137" s="17">
        <v>4049</v>
      </c>
      <c r="AA137" s="17">
        <v>940</v>
      </c>
      <c r="AB137" s="17">
        <v>0</v>
      </c>
      <c r="AC137" s="15" t="s">
        <v>36</v>
      </c>
    </row>
    <row r="138" spans="1:29">
      <c r="A138" s="13" t="str">
        <f t="shared" si="8"/>
        <v>ZeroZero</v>
      </c>
      <c r="B138" s="14" t="s">
        <v>179</v>
      </c>
      <c r="C138" s="15" t="s">
        <v>56</v>
      </c>
      <c r="D138" s="20" t="str">
        <f t="shared" si="9"/>
        <v>--</v>
      </c>
      <c r="E138" s="18" t="str">
        <f t="shared" si="10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9000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6000</v>
      </c>
      <c r="Q138" s="17">
        <v>3000</v>
      </c>
      <c r="R138" s="19">
        <v>9000</v>
      </c>
      <c r="S138" s="20" t="s">
        <v>34</v>
      </c>
      <c r="T138" s="21" t="s">
        <v>34</v>
      </c>
      <c r="U138" s="19">
        <v>0</v>
      </c>
      <c r="V138" s="17" t="s">
        <v>34</v>
      </c>
      <c r="W138" s="22" t="s">
        <v>35</v>
      </c>
      <c r="X138" s="23" t="str">
        <f t="shared" si="11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36</v>
      </c>
    </row>
    <row r="139" spans="1:29">
      <c r="A139" s="13" t="str">
        <f t="shared" si="8"/>
        <v>FCST</v>
      </c>
      <c r="B139" s="14" t="s">
        <v>180</v>
      </c>
      <c r="C139" s="15" t="s">
        <v>56</v>
      </c>
      <c r="D139" s="20">
        <f t="shared" si="9"/>
        <v>258.10000000000002</v>
      </c>
      <c r="E139" s="18" t="str">
        <f t="shared" si="10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16000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16000</v>
      </c>
      <c r="Q139" s="17">
        <v>0</v>
      </c>
      <c r="R139" s="19">
        <v>16000</v>
      </c>
      <c r="S139" s="20" t="s">
        <v>34</v>
      </c>
      <c r="T139" s="21">
        <v>258.10000000000002</v>
      </c>
      <c r="U139" s="19">
        <v>0</v>
      </c>
      <c r="V139" s="17">
        <v>62</v>
      </c>
      <c r="W139" s="22" t="s">
        <v>39</v>
      </c>
      <c r="X139" s="23" t="str">
        <f t="shared" si="11"/>
        <v>F</v>
      </c>
      <c r="Y139" s="17">
        <v>560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>
      <c r="A140" s="13" t="str">
        <f t="shared" si="8"/>
        <v>OverStock</v>
      </c>
      <c r="B140" s="14" t="s">
        <v>181</v>
      </c>
      <c r="C140" s="15" t="s">
        <v>56</v>
      </c>
      <c r="D140" s="20">
        <f t="shared" si="9"/>
        <v>6.9</v>
      </c>
      <c r="E140" s="18">
        <f t="shared" si="10"/>
        <v>3.7</v>
      </c>
      <c r="F140" s="16" t="str">
        <f>IFERROR(VLOOKUP(B140,#REF!,6,FALSE),"")</f>
        <v/>
      </c>
      <c r="G140" s="17">
        <v>40544000</v>
      </c>
      <c r="H140" s="17">
        <v>32032000</v>
      </c>
      <c r="I140" s="17" t="str">
        <f>IFERROR(VLOOKUP(B140,#REF!,9,FALSE),"")</f>
        <v/>
      </c>
      <c r="J140" s="17">
        <v>4872000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1800000</v>
      </c>
      <c r="Q140" s="17">
        <v>3072000</v>
      </c>
      <c r="R140" s="19">
        <v>45416000</v>
      </c>
      <c r="S140" s="20">
        <v>34.6</v>
      </c>
      <c r="T140" s="21">
        <v>64.5</v>
      </c>
      <c r="U140" s="19">
        <v>1312000</v>
      </c>
      <c r="V140" s="17">
        <v>704216</v>
      </c>
      <c r="W140" s="22">
        <v>0.5</v>
      </c>
      <c r="X140" s="23">
        <f t="shared" si="11"/>
        <v>100</v>
      </c>
      <c r="Y140" s="17">
        <v>3280655</v>
      </c>
      <c r="Z140" s="17">
        <v>2239552</v>
      </c>
      <c r="AA140" s="17">
        <v>2205275</v>
      </c>
      <c r="AB140" s="17">
        <v>1600177</v>
      </c>
      <c r="AC140" s="15" t="s">
        <v>36</v>
      </c>
    </row>
    <row r="141" spans="1:29">
      <c r="A141" s="13" t="str">
        <f t="shared" si="8"/>
        <v>OverStock</v>
      </c>
      <c r="B141" s="14" t="s">
        <v>182</v>
      </c>
      <c r="C141" s="15" t="s">
        <v>56</v>
      </c>
      <c r="D141" s="20">
        <f t="shared" si="9"/>
        <v>113.8</v>
      </c>
      <c r="E141" s="18">
        <f t="shared" si="10"/>
        <v>5.0999999999999996</v>
      </c>
      <c r="F141" s="16" t="str">
        <f>IFERROR(VLOOKUP(B141,#REF!,6,FALSE),"")</f>
        <v/>
      </c>
      <c r="G141" s="17">
        <v>140000</v>
      </c>
      <c r="H141" s="17">
        <v>48000</v>
      </c>
      <c r="I141" s="17" t="str">
        <f>IFERROR(VLOOKUP(B141,#REF!,9,FALSE),"")</f>
        <v/>
      </c>
      <c r="J141" s="17">
        <v>28000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28000</v>
      </c>
      <c r="Q141" s="17">
        <v>0</v>
      </c>
      <c r="R141" s="19">
        <v>168000</v>
      </c>
      <c r="S141" s="20">
        <v>30.5</v>
      </c>
      <c r="T141" s="21">
        <v>682.9</v>
      </c>
      <c r="U141" s="19">
        <v>5500</v>
      </c>
      <c r="V141" s="17">
        <v>246</v>
      </c>
      <c r="W141" s="22">
        <v>0</v>
      </c>
      <c r="X141" s="23">
        <f t="shared" si="11"/>
        <v>50</v>
      </c>
      <c r="Y141" s="17">
        <v>2211</v>
      </c>
      <c r="Z141" s="17">
        <v>0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8"/>
        <v>OverStock</v>
      </c>
      <c r="B142" s="14" t="s">
        <v>183</v>
      </c>
      <c r="C142" s="15" t="s">
        <v>56</v>
      </c>
      <c r="D142" s="20">
        <f t="shared" si="9"/>
        <v>15.4</v>
      </c>
      <c r="E142" s="18">
        <f t="shared" si="10"/>
        <v>35.299999999999997</v>
      </c>
      <c r="F142" s="16" t="str">
        <f>IFERROR(VLOOKUP(B142,#REF!,6,FALSE),"")</f>
        <v/>
      </c>
      <c r="G142" s="17">
        <v>2619000</v>
      </c>
      <c r="H142" s="17">
        <v>2607000</v>
      </c>
      <c r="I142" s="17" t="str">
        <f>IFERROR(VLOOKUP(B142,#REF!,9,FALSE),"")</f>
        <v/>
      </c>
      <c r="J142" s="17">
        <v>4371000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2496000</v>
      </c>
      <c r="Q142" s="17">
        <v>1875000</v>
      </c>
      <c r="R142" s="19">
        <v>6990000</v>
      </c>
      <c r="S142" s="20">
        <v>56.5</v>
      </c>
      <c r="T142" s="21">
        <v>24.6</v>
      </c>
      <c r="U142" s="19">
        <v>123750</v>
      </c>
      <c r="V142" s="17">
        <v>284702</v>
      </c>
      <c r="W142" s="22">
        <v>2.2999999999999998</v>
      </c>
      <c r="X142" s="23">
        <f t="shared" si="11"/>
        <v>150</v>
      </c>
      <c r="Y142" s="17">
        <v>1307989</v>
      </c>
      <c r="Z142" s="17">
        <v>977833</v>
      </c>
      <c r="AA142" s="17">
        <v>553092</v>
      </c>
      <c r="AB142" s="17">
        <v>6817</v>
      </c>
      <c r="AC142" s="15" t="s">
        <v>36</v>
      </c>
    </row>
    <row r="143" spans="1:29">
      <c r="A143" s="13" t="str">
        <f t="shared" si="8"/>
        <v>Normal</v>
      </c>
      <c r="B143" s="14" t="s">
        <v>184</v>
      </c>
      <c r="C143" s="15" t="s">
        <v>56</v>
      </c>
      <c r="D143" s="20">
        <f t="shared" si="9"/>
        <v>14.3</v>
      </c>
      <c r="E143" s="18">
        <f t="shared" si="10"/>
        <v>10.9</v>
      </c>
      <c r="F143" s="16" t="str">
        <f>IFERROR(VLOOKUP(B143,#REF!,6,FALSE),"")</f>
        <v/>
      </c>
      <c r="G143" s="17">
        <v>392000</v>
      </c>
      <c r="H143" s="17">
        <v>380000</v>
      </c>
      <c r="I143" s="17" t="str">
        <f>IFERROR(VLOOKUP(B143,#REF!,9,FALSE),"")</f>
        <v/>
      </c>
      <c r="J143" s="17">
        <v>456000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48000</v>
      </c>
      <c r="P143" s="17">
        <v>280000</v>
      </c>
      <c r="Q143" s="17">
        <v>128000</v>
      </c>
      <c r="R143" s="19">
        <v>848000</v>
      </c>
      <c r="S143" s="20">
        <v>20.2</v>
      </c>
      <c r="T143" s="21">
        <v>26.5</v>
      </c>
      <c r="U143" s="19">
        <v>42000</v>
      </c>
      <c r="V143" s="17">
        <v>31987</v>
      </c>
      <c r="W143" s="22">
        <v>0.8</v>
      </c>
      <c r="X143" s="23">
        <f t="shared" si="11"/>
        <v>100</v>
      </c>
      <c r="Y143" s="17">
        <v>141201</v>
      </c>
      <c r="Z143" s="17">
        <v>119306</v>
      </c>
      <c r="AA143" s="17">
        <v>151545</v>
      </c>
      <c r="AB143" s="17">
        <v>207948</v>
      </c>
      <c r="AC143" s="15" t="s">
        <v>36</v>
      </c>
    </row>
    <row r="144" spans="1:29">
      <c r="A144" s="13" t="str">
        <f t="shared" si="8"/>
        <v>OverStock</v>
      </c>
      <c r="B144" s="14" t="s">
        <v>185</v>
      </c>
      <c r="C144" s="15" t="s">
        <v>56</v>
      </c>
      <c r="D144" s="20">
        <f t="shared" si="9"/>
        <v>30.7</v>
      </c>
      <c r="E144" s="18">
        <f t="shared" si="10"/>
        <v>44.8</v>
      </c>
      <c r="F144" s="16" t="str">
        <f>IFERROR(VLOOKUP(B144,#REF!,6,FALSE),"")</f>
        <v/>
      </c>
      <c r="G144" s="17">
        <v>1875000</v>
      </c>
      <c r="H144" s="17">
        <v>1875000</v>
      </c>
      <c r="I144" s="17" t="str">
        <f>IFERROR(VLOOKUP(B144,#REF!,9,FALSE),"")</f>
        <v/>
      </c>
      <c r="J144" s="17">
        <v>3513000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2940000</v>
      </c>
      <c r="Q144" s="17">
        <v>573000</v>
      </c>
      <c r="R144" s="19">
        <v>5388000</v>
      </c>
      <c r="S144" s="20">
        <v>68.7</v>
      </c>
      <c r="T144" s="21">
        <v>47.1</v>
      </c>
      <c r="U144" s="19">
        <v>78375</v>
      </c>
      <c r="V144" s="17">
        <v>114278</v>
      </c>
      <c r="W144" s="22">
        <v>1.5</v>
      </c>
      <c r="X144" s="23">
        <f t="shared" si="11"/>
        <v>100</v>
      </c>
      <c r="Y144" s="17">
        <v>412959</v>
      </c>
      <c r="Z144" s="17">
        <v>516370</v>
      </c>
      <c r="AA144" s="17">
        <v>483128</v>
      </c>
      <c r="AB144" s="17">
        <v>0</v>
      </c>
      <c r="AC144" s="15" t="s">
        <v>36</v>
      </c>
    </row>
    <row r="145" spans="1:29">
      <c r="A145" s="13" t="str">
        <f t="shared" si="8"/>
        <v>OverStock</v>
      </c>
      <c r="B145" s="14" t="s">
        <v>186</v>
      </c>
      <c r="C145" s="15" t="s">
        <v>56</v>
      </c>
      <c r="D145" s="20">
        <f t="shared" si="9"/>
        <v>20.2</v>
      </c>
      <c r="E145" s="18">
        <f t="shared" si="10"/>
        <v>14.5</v>
      </c>
      <c r="F145" s="16" t="str">
        <f>IFERROR(VLOOKUP(B145,#REF!,6,FALSE),"")</f>
        <v/>
      </c>
      <c r="G145" s="17">
        <v>15312000</v>
      </c>
      <c r="H145" s="17">
        <v>15312000</v>
      </c>
      <c r="I145" s="17" t="str">
        <f>IFERROR(VLOOKUP(B145,#REF!,9,FALSE),"")</f>
        <v/>
      </c>
      <c r="J145" s="17">
        <v>9562000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6794000</v>
      </c>
      <c r="Q145" s="17">
        <v>2768000</v>
      </c>
      <c r="R145" s="19">
        <v>24874000</v>
      </c>
      <c r="S145" s="20">
        <v>37.6</v>
      </c>
      <c r="T145" s="21">
        <v>52.7</v>
      </c>
      <c r="U145" s="19">
        <v>661000</v>
      </c>
      <c r="V145" s="17">
        <v>472285</v>
      </c>
      <c r="W145" s="22">
        <v>0.7</v>
      </c>
      <c r="X145" s="23">
        <f t="shared" si="11"/>
        <v>100</v>
      </c>
      <c r="Y145" s="17">
        <v>2639565</v>
      </c>
      <c r="Z145" s="17">
        <v>1250287</v>
      </c>
      <c r="AA145" s="17">
        <v>591214</v>
      </c>
      <c r="AB145" s="17">
        <v>0</v>
      </c>
      <c r="AC145" s="15" t="s">
        <v>36</v>
      </c>
    </row>
    <row r="146" spans="1:29">
      <c r="A146" s="13" t="str">
        <f t="shared" si="8"/>
        <v>OverStock</v>
      </c>
      <c r="B146" s="14" t="s">
        <v>187</v>
      </c>
      <c r="C146" s="15" t="s">
        <v>56</v>
      </c>
      <c r="D146" s="20">
        <f t="shared" si="9"/>
        <v>17.100000000000001</v>
      </c>
      <c r="E146" s="18">
        <f t="shared" si="10"/>
        <v>28.7</v>
      </c>
      <c r="F146" s="16" t="str">
        <f>IFERROR(VLOOKUP(B146,#REF!,6,FALSE),"")</f>
        <v/>
      </c>
      <c r="G146" s="17">
        <v>3330000</v>
      </c>
      <c r="H146" s="17">
        <v>2430000</v>
      </c>
      <c r="I146" s="17" t="str">
        <f>IFERROR(VLOOKUP(B146,#REF!,9,FALSE),"")</f>
        <v/>
      </c>
      <c r="J146" s="17">
        <v>5454000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3498000</v>
      </c>
      <c r="Q146" s="17">
        <v>1956000</v>
      </c>
      <c r="R146" s="19">
        <v>8784000</v>
      </c>
      <c r="S146" s="20">
        <v>46.2</v>
      </c>
      <c r="T146" s="21">
        <v>27.6</v>
      </c>
      <c r="U146" s="19">
        <v>190125</v>
      </c>
      <c r="V146" s="17">
        <v>318761</v>
      </c>
      <c r="W146" s="22">
        <v>1.7</v>
      </c>
      <c r="X146" s="23">
        <f t="shared" si="11"/>
        <v>100</v>
      </c>
      <c r="Y146" s="17">
        <v>1328108</v>
      </c>
      <c r="Z146" s="17">
        <v>1373386</v>
      </c>
      <c r="AA146" s="17">
        <v>606999</v>
      </c>
      <c r="AB146" s="17">
        <v>252549</v>
      </c>
      <c r="AC146" s="15" t="s">
        <v>36</v>
      </c>
    </row>
    <row r="147" spans="1:29">
      <c r="A147" s="13" t="str">
        <f t="shared" si="8"/>
        <v>OverStock</v>
      </c>
      <c r="B147" s="14" t="s">
        <v>188</v>
      </c>
      <c r="C147" s="15" t="s">
        <v>56</v>
      </c>
      <c r="D147" s="20">
        <f t="shared" si="9"/>
        <v>71.599999999999994</v>
      </c>
      <c r="E147" s="18">
        <f t="shared" si="10"/>
        <v>24.4</v>
      </c>
      <c r="F147" s="16" t="str">
        <f>IFERROR(VLOOKUP(B147,#REF!,6,FALSE),"")</f>
        <v/>
      </c>
      <c r="G147" s="17">
        <v>756000</v>
      </c>
      <c r="H147" s="17">
        <v>756000</v>
      </c>
      <c r="I147" s="17" t="str">
        <f>IFERROR(VLOOKUP(B147,#REF!,9,FALSE),"")</f>
        <v/>
      </c>
      <c r="J147" s="17">
        <v>759000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534000</v>
      </c>
      <c r="Q147" s="17">
        <v>225000</v>
      </c>
      <c r="R147" s="19">
        <v>1515000</v>
      </c>
      <c r="S147" s="20">
        <v>48.7</v>
      </c>
      <c r="T147" s="21">
        <v>143</v>
      </c>
      <c r="U147" s="19">
        <v>31125</v>
      </c>
      <c r="V147" s="17">
        <v>10598</v>
      </c>
      <c r="W147" s="22">
        <v>0.3</v>
      </c>
      <c r="X147" s="23">
        <f t="shared" si="11"/>
        <v>50</v>
      </c>
      <c r="Y147" s="17">
        <v>69000</v>
      </c>
      <c r="Z147" s="17">
        <v>18000</v>
      </c>
      <c r="AA147" s="17">
        <v>45000</v>
      </c>
      <c r="AB147" s="17">
        <v>69710</v>
      </c>
      <c r="AC147" s="15" t="s">
        <v>36</v>
      </c>
    </row>
    <row r="148" spans="1:29">
      <c r="A148" s="13" t="str">
        <f t="shared" si="8"/>
        <v>OverStock</v>
      </c>
      <c r="B148" s="14" t="s">
        <v>189</v>
      </c>
      <c r="C148" s="15" t="s">
        <v>56</v>
      </c>
      <c r="D148" s="20">
        <f t="shared" si="9"/>
        <v>10.5</v>
      </c>
      <c r="E148" s="18">
        <f t="shared" si="10"/>
        <v>37.6</v>
      </c>
      <c r="F148" s="16" t="str">
        <f>IFERROR(VLOOKUP(B148,#REF!,6,FALSE),"")</f>
        <v/>
      </c>
      <c r="G148" s="17">
        <v>2898000</v>
      </c>
      <c r="H148" s="17">
        <v>2496000</v>
      </c>
      <c r="I148" s="17" t="str">
        <f>IFERROR(VLOOKUP(B148,#REF!,9,FALSE),"")</f>
        <v/>
      </c>
      <c r="J148" s="17">
        <v>3837000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609000</v>
      </c>
      <c r="P148" s="17">
        <v>1536000</v>
      </c>
      <c r="Q148" s="17">
        <v>1692000</v>
      </c>
      <c r="R148" s="19">
        <v>6735000</v>
      </c>
      <c r="S148" s="20">
        <v>66</v>
      </c>
      <c r="T148" s="21">
        <v>18.5</v>
      </c>
      <c r="U148" s="19">
        <v>102000</v>
      </c>
      <c r="V148" s="17">
        <v>363918</v>
      </c>
      <c r="W148" s="22">
        <v>3.6</v>
      </c>
      <c r="X148" s="23">
        <f t="shared" si="11"/>
        <v>150</v>
      </c>
      <c r="Y148" s="17">
        <v>1597713</v>
      </c>
      <c r="Z148" s="17">
        <v>1609395</v>
      </c>
      <c r="AA148" s="17">
        <v>941123</v>
      </c>
      <c r="AB148" s="17">
        <v>908362</v>
      </c>
      <c r="AC148" s="15" t="s">
        <v>36</v>
      </c>
    </row>
    <row r="149" spans="1:29">
      <c r="A149" s="13" t="str">
        <f t="shared" si="8"/>
        <v>OverStock</v>
      </c>
      <c r="B149" s="14" t="s">
        <v>190</v>
      </c>
      <c r="C149" s="15" t="s">
        <v>56</v>
      </c>
      <c r="D149" s="20">
        <f t="shared" si="9"/>
        <v>18.899999999999999</v>
      </c>
      <c r="E149" s="18">
        <f t="shared" si="10"/>
        <v>39.4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22047000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14223000</v>
      </c>
      <c r="Q149" s="17">
        <v>7824000</v>
      </c>
      <c r="R149" s="19">
        <v>22047000</v>
      </c>
      <c r="S149" s="20">
        <v>39.4</v>
      </c>
      <c r="T149" s="21">
        <v>18.899999999999999</v>
      </c>
      <c r="U149" s="19">
        <v>559125</v>
      </c>
      <c r="V149" s="17">
        <v>1167229</v>
      </c>
      <c r="W149" s="22">
        <v>2.1</v>
      </c>
      <c r="X149" s="23">
        <f t="shared" si="11"/>
        <v>150</v>
      </c>
      <c r="Y149" s="17">
        <v>6146409</v>
      </c>
      <c r="Z149" s="17">
        <v>4050113</v>
      </c>
      <c r="AA149" s="17">
        <v>3363427</v>
      </c>
      <c r="AB149" s="17">
        <v>1824644</v>
      </c>
      <c r="AC149" s="15" t="s">
        <v>36</v>
      </c>
    </row>
    <row r="150" spans="1:29">
      <c r="A150" s="13" t="str">
        <f t="shared" si="8"/>
        <v>ZeroZero</v>
      </c>
      <c r="B150" s="14" t="s">
        <v>191</v>
      </c>
      <c r="C150" s="15" t="s">
        <v>56</v>
      </c>
      <c r="D150" s="20" t="str">
        <f t="shared" si="9"/>
        <v>--</v>
      </c>
      <c r="E150" s="18" t="str">
        <f t="shared" si="10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1000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1000</v>
      </c>
      <c r="Q150" s="17">
        <v>0</v>
      </c>
      <c r="R150" s="19">
        <v>1000</v>
      </c>
      <c r="S150" s="20" t="s">
        <v>34</v>
      </c>
      <c r="T150" s="21" t="s">
        <v>34</v>
      </c>
      <c r="U150" s="19">
        <v>0</v>
      </c>
      <c r="V150" s="17" t="s">
        <v>34</v>
      </c>
      <c r="W150" s="22" t="s">
        <v>35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8"/>
        <v>OverStock</v>
      </c>
      <c r="B151" s="14" t="s">
        <v>192</v>
      </c>
      <c r="C151" s="15" t="s">
        <v>56</v>
      </c>
      <c r="D151" s="20">
        <f t="shared" si="9"/>
        <v>9.4</v>
      </c>
      <c r="E151" s="18">
        <f t="shared" si="10"/>
        <v>6.4</v>
      </c>
      <c r="F151" s="16" t="str">
        <f>IFERROR(VLOOKUP(B151,#REF!,6,FALSE),"")</f>
        <v/>
      </c>
      <c r="G151" s="17">
        <v>24000</v>
      </c>
      <c r="H151" s="17">
        <v>22000</v>
      </c>
      <c r="I151" s="17" t="str">
        <f>IFERROR(VLOOKUP(B151,#REF!,9,FALSE),"")</f>
        <v/>
      </c>
      <c r="J151" s="17">
        <v>8000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8000</v>
      </c>
      <c r="R151" s="19">
        <v>32000</v>
      </c>
      <c r="S151" s="20">
        <v>25.6</v>
      </c>
      <c r="T151" s="21">
        <v>37.5</v>
      </c>
      <c r="U151" s="19">
        <v>1250</v>
      </c>
      <c r="V151" s="17">
        <v>853</v>
      </c>
      <c r="W151" s="22">
        <v>0.7</v>
      </c>
      <c r="X151" s="23">
        <f t="shared" si="11"/>
        <v>100</v>
      </c>
      <c r="Y151" s="17">
        <v>0</v>
      </c>
      <c r="Z151" s="17">
        <v>7673</v>
      </c>
      <c r="AA151" s="17">
        <v>2040</v>
      </c>
      <c r="AB151" s="17">
        <v>4064</v>
      </c>
      <c r="AC151" s="15" t="s">
        <v>36</v>
      </c>
    </row>
    <row r="152" spans="1:29">
      <c r="A152" s="13" t="str">
        <f t="shared" si="8"/>
        <v>ZeroZero</v>
      </c>
      <c r="B152" s="14" t="s">
        <v>193</v>
      </c>
      <c r="C152" s="15" t="s">
        <v>56</v>
      </c>
      <c r="D152" s="20" t="str">
        <f t="shared" si="9"/>
        <v>--</v>
      </c>
      <c r="E152" s="18" t="str">
        <f t="shared" si="10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16000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16000</v>
      </c>
      <c r="Q152" s="17">
        <v>0</v>
      </c>
      <c r="R152" s="19">
        <v>16000</v>
      </c>
      <c r="S152" s="20" t="s">
        <v>34</v>
      </c>
      <c r="T152" s="21" t="s">
        <v>34</v>
      </c>
      <c r="U152" s="19">
        <v>0</v>
      </c>
      <c r="V152" s="17">
        <v>0</v>
      </c>
      <c r="W152" s="22" t="s">
        <v>35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8"/>
        <v>OverStock</v>
      </c>
      <c r="B153" s="14" t="s">
        <v>194</v>
      </c>
      <c r="C153" s="15" t="s">
        <v>56</v>
      </c>
      <c r="D153" s="20">
        <f t="shared" si="9"/>
        <v>21.5</v>
      </c>
      <c r="E153" s="18">
        <f t="shared" si="10"/>
        <v>37.6</v>
      </c>
      <c r="F153" s="16" t="str">
        <f>IFERROR(VLOOKUP(B153,#REF!,6,FALSE),"")</f>
        <v/>
      </c>
      <c r="G153" s="17">
        <v>6000</v>
      </c>
      <c r="H153" s="17">
        <v>3000</v>
      </c>
      <c r="I153" s="17" t="str">
        <f>IFERROR(VLOOKUP(B153,#REF!,9,FALSE),"")</f>
        <v/>
      </c>
      <c r="J153" s="17">
        <v>14085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11085</v>
      </c>
      <c r="Q153" s="17">
        <v>3000</v>
      </c>
      <c r="R153" s="19">
        <v>20085</v>
      </c>
      <c r="S153" s="20">
        <v>53.6</v>
      </c>
      <c r="T153" s="21">
        <v>30.7</v>
      </c>
      <c r="U153" s="19">
        <v>375</v>
      </c>
      <c r="V153" s="17">
        <v>654</v>
      </c>
      <c r="W153" s="22">
        <v>1.7</v>
      </c>
      <c r="X153" s="23">
        <f t="shared" si="11"/>
        <v>100</v>
      </c>
      <c r="Y153" s="17">
        <v>2642</v>
      </c>
      <c r="Z153" s="17">
        <v>3240</v>
      </c>
      <c r="AA153" s="17">
        <v>3240</v>
      </c>
      <c r="AB153" s="17">
        <v>2472</v>
      </c>
      <c r="AC153" s="15" t="s">
        <v>36</v>
      </c>
    </row>
    <row r="154" spans="1:29">
      <c r="A154" s="13" t="str">
        <f t="shared" si="8"/>
        <v>Normal</v>
      </c>
      <c r="B154" s="14" t="s">
        <v>195</v>
      </c>
      <c r="C154" s="15" t="s">
        <v>56</v>
      </c>
      <c r="D154" s="20">
        <f t="shared" si="9"/>
        <v>0.5</v>
      </c>
      <c r="E154" s="18">
        <f t="shared" si="10"/>
        <v>1.2</v>
      </c>
      <c r="F154" s="16" t="str">
        <f>IFERROR(VLOOKUP(B154,#REF!,6,FALSE),"")</f>
        <v/>
      </c>
      <c r="G154" s="17">
        <v>22000</v>
      </c>
      <c r="H154" s="17">
        <v>22000</v>
      </c>
      <c r="I154" s="17" t="str">
        <f>IFERROR(VLOOKUP(B154,#REF!,9,FALSE),"")</f>
        <v/>
      </c>
      <c r="J154" s="17">
        <v>2000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2000</v>
      </c>
      <c r="R154" s="19">
        <v>24000</v>
      </c>
      <c r="S154" s="20">
        <v>14.9</v>
      </c>
      <c r="T154" s="21">
        <v>5.6</v>
      </c>
      <c r="U154" s="19">
        <v>1615</v>
      </c>
      <c r="V154" s="17">
        <v>4280</v>
      </c>
      <c r="W154" s="22">
        <v>2.7</v>
      </c>
      <c r="X154" s="23">
        <f t="shared" si="11"/>
        <v>150</v>
      </c>
      <c r="Y154" s="17">
        <v>20519</v>
      </c>
      <c r="Z154" s="17">
        <v>14400</v>
      </c>
      <c r="AA154" s="17">
        <v>18000</v>
      </c>
      <c r="AB154" s="17">
        <v>7200</v>
      </c>
      <c r="AC154" s="15" t="s">
        <v>36</v>
      </c>
    </row>
    <row r="155" spans="1:29">
      <c r="A155" s="13" t="str">
        <f t="shared" si="8"/>
        <v>OverStock</v>
      </c>
      <c r="B155" s="14" t="s">
        <v>196</v>
      </c>
      <c r="C155" s="15" t="s">
        <v>56</v>
      </c>
      <c r="D155" s="20">
        <f t="shared" si="9"/>
        <v>26.3</v>
      </c>
      <c r="E155" s="18">
        <f t="shared" si="10"/>
        <v>16</v>
      </c>
      <c r="F155" s="16" t="str">
        <f>IFERROR(VLOOKUP(B155,#REF!,6,FALSE),"")</f>
        <v/>
      </c>
      <c r="G155" s="17">
        <v>4000</v>
      </c>
      <c r="H155" s="17">
        <v>2000</v>
      </c>
      <c r="I155" s="17" t="str">
        <f>IFERROR(VLOOKUP(B155,#REF!,9,FALSE),"")</f>
        <v/>
      </c>
      <c r="J155" s="17">
        <v>4000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4000</v>
      </c>
      <c r="R155" s="19">
        <v>8000</v>
      </c>
      <c r="S155" s="20">
        <v>32</v>
      </c>
      <c r="T155" s="21">
        <v>52.6</v>
      </c>
      <c r="U155" s="19">
        <v>250</v>
      </c>
      <c r="V155" s="17">
        <v>152</v>
      </c>
      <c r="W155" s="22">
        <v>0.6</v>
      </c>
      <c r="X155" s="23">
        <f t="shared" si="11"/>
        <v>100</v>
      </c>
      <c r="Y155" s="17">
        <v>0</v>
      </c>
      <c r="Z155" s="17">
        <v>1366</v>
      </c>
      <c r="AA155" s="17">
        <v>0</v>
      </c>
      <c r="AB155" s="17">
        <v>0</v>
      </c>
      <c r="AC155" s="15" t="s">
        <v>36</v>
      </c>
    </row>
    <row r="156" spans="1:29">
      <c r="A156" s="13" t="str">
        <f t="shared" si="8"/>
        <v>OverStock</v>
      </c>
      <c r="B156" s="14" t="s">
        <v>197</v>
      </c>
      <c r="C156" s="15" t="s">
        <v>56</v>
      </c>
      <c r="D156" s="20">
        <f t="shared" si="9"/>
        <v>26.9</v>
      </c>
      <c r="E156" s="18">
        <f t="shared" si="10"/>
        <v>672.5</v>
      </c>
      <c r="F156" s="16" t="str">
        <f>IFERROR(VLOOKUP(B156,#REF!,6,FALSE),"")</f>
        <v/>
      </c>
      <c r="G156" s="17">
        <v>7000</v>
      </c>
      <c r="H156" s="17">
        <v>0</v>
      </c>
      <c r="I156" s="17" t="str">
        <f>IFERROR(VLOOKUP(B156,#REF!,9,FALSE),"")</f>
        <v/>
      </c>
      <c r="J156" s="17">
        <v>4035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4035</v>
      </c>
      <c r="Q156" s="17">
        <v>0</v>
      </c>
      <c r="R156" s="19">
        <v>11035</v>
      </c>
      <c r="S156" s="20">
        <v>1839.2</v>
      </c>
      <c r="T156" s="21">
        <v>73.599999999999994</v>
      </c>
      <c r="U156" s="19">
        <v>6</v>
      </c>
      <c r="V156" s="17">
        <v>150</v>
      </c>
      <c r="W156" s="22">
        <v>25</v>
      </c>
      <c r="X156" s="23">
        <f t="shared" si="11"/>
        <v>150</v>
      </c>
      <c r="Y156" s="17">
        <v>500</v>
      </c>
      <c r="Z156" s="17">
        <v>400</v>
      </c>
      <c r="AA156" s="17">
        <v>450</v>
      </c>
      <c r="AB156" s="17">
        <v>5900</v>
      </c>
      <c r="AC156" s="15" t="s">
        <v>36</v>
      </c>
    </row>
    <row r="157" spans="1:29">
      <c r="A157" s="13" t="str">
        <f t="shared" si="8"/>
        <v>OverStock</v>
      </c>
      <c r="B157" s="14" t="s">
        <v>198</v>
      </c>
      <c r="C157" s="15" t="s">
        <v>56</v>
      </c>
      <c r="D157" s="20">
        <f t="shared" si="9"/>
        <v>36.1</v>
      </c>
      <c r="E157" s="18">
        <f t="shared" si="10"/>
        <v>26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13000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8000</v>
      </c>
      <c r="Q157" s="17">
        <v>5000</v>
      </c>
      <c r="R157" s="19">
        <v>13000</v>
      </c>
      <c r="S157" s="20">
        <v>26</v>
      </c>
      <c r="T157" s="21">
        <v>36.1</v>
      </c>
      <c r="U157" s="19">
        <v>500</v>
      </c>
      <c r="V157" s="17">
        <v>360</v>
      </c>
      <c r="W157" s="22">
        <v>0.7</v>
      </c>
      <c r="X157" s="23">
        <f t="shared" si="11"/>
        <v>100</v>
      </c>
      <c r="Y157" s="17">
        <v>1236</v>
      </c>
      <c r="Z157" s="17">
        <v>2000</v>
      </c>
      <c r="AA157" s="17">
        <v>1000</v>
      </c>
      <c r="AB157" s="17">
        <v>0</v>
      </c>
      <c r="AC157" s="15" t="s">
        <v>36</v>
      </c>
    </row>
    <row r="158" spans="1:29">
      <c r="A158" s="13" t="str">
        <f t="shared" si="8"/>
        <v>FCST</v>
      </c>
      <c r="B158" s="14" t="s">
        <v>199</v>
      </c>
      <c r="C158" s="15" t="s">
        <v>56</v>
      </c>
      <c r="D158" s="20">
        <f t="shared" si="9"/>
        <v>0</v>
      </c>
      <c r="E158" s="18" t="str">
        <f t="shared" si="10"/>
        <v>前八週無拉料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0</v>
      </c>
      <c r="S158" s="20" t="s">
        <v>34</v>
      </c>
      <c r="T158" s="21">
        <v>0</v>
      </c>
      <c r="U158" s="19">
        <v>0</v>
      </c>
      <c r="V158" s="17">
        <v>11</v>
      </c>
      <c r="W158" s="22" t="s">
        <v>39</v>
      </c>
      <c r="X158" s="23" t="str">
        <f t="shared" si="11"/>
        <v>F</v>
      </c>
      <c r="Y158" s="17">
        <v>96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ZeroZero</v>
      </c>
      <c r="B159" s="14" t="s">
        <v>200</v>
      </c>
      <c r="C159" s="15" t="s">
        <v>56</v>
      </c>
      <c r="D159" s="20" t="str">
        <f t="shared" si="9"/>
        <v>--</v>
      </c>
      <c r="E159" s="18" t="str">
        <f t="shared" si="10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5000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5000</v>
      </c>
      <c r="Q159" s="17">
        <v>0</v>
      </c>
      <c r="R159" s="19">
        <v>5000</v>
      </c>
      <c r="S159" s="20" t="s">
        <v>34</v>
      </c>
      <c r="T159" s="21" t="s">
        <v>34</v>
      </c>
      <c r="U159" s="19">
        <v>0</v>
      </c>
      <c r="V159" s="17" t="s">
        <v>34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8"/>
        <v>Normal</v>
      </c>
      <c r="B160" s="14" t="s">
        <v>201</v>
      </c>
      <c r="C160" s="15" t="s">
        <v>56</v>
      </c>
      <c r="D160" s="20" t="str">
        <f t="shared" si="9"/>
        <v>--</v>
      </c>
      <c r="E160" s="18">
        <f t="shared" si="10"/>
        <v>6.3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415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415</v>
      </c>
      <c r="Q160" s="17">
        <v>0</v>
      </c>
      <c r="R160" s="19">
        <v>415</v>
      </c>
      <c r="S160" s="20">
        <v>6.3</v>
      </c>
      <c r="T160" s="21" t="s">
        <v>34</v>
      </c>
      <c r="U160" s="19">
        <v>66</v>
      </c>
      <c r="V160" s="17" t="s">
        <v>34</v>
      </c>
      <c r="W160" s="22" t="s">
        <v>35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>
      <c r="A161" s="13" t="str">
        <f t="shared" si="8"/>
        <v>OverStock</v>
      </c>
      <c r="B161" s="14" t="s">
        <v>202</v>
      </c>
      <c r="C161" s="15" t="s">
        <v>56</v>
      </c>
      <c r="D161" s="20" t="str">
        <f t="shared" si="9"/>
        <v>--</v>
      </c>
      <c r="E161" s="18">
        <f t="shared" si="10"/>
        <v>0</v>
      </c>
      <c r="F161" s="16" t="str">
        <f>IFERROR(VLOOKUP(B161,#REF!,6,FALSE),"")</f>
        <v/>
      </c>
      <c r="G161" s="17">
        <v>2100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2100</v>
      </c>
      <c r="S161" s="20">
        <v>100</v>
      </c>
      <c r="T161" s="21" t="s">
        <v>34</v>
      </c>
      <c r="U161" s="19">
        <v>21</v>
      </c>
      <c r="V161" s="17" t="s">
        <v>34</v>
      </c>
      <c r="W161" s="22" t="s">
        <v>35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36</v>
      </c>
    </row>
    <row r="162" spans="1:29">
      <c r="A162" s="13" t="str">
        <f t="shared" si="8"/>
        <v>Normal</v>
      </c>
      <c r="B162" s="14" t="s">
        <v>203</v>
      </c>
      <c r="C162" s="15" t="s">
        <v>56</v>
      </c>
      <c r="D162" s="20" t="str">
        <f t="shared" si="9"/>
        <v>--</v>
      </c>
      <c r="E162" s="18">
        <f t="shared" si="10"/>
        <v>0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>
        <v>0</v>
      </c>
      <c r="T162" s="21" t="s">
        <v>34</v>
      </c>
      <c r="U162" s="19">
        <v>631</v>
      </c>
      <c r="V162" s="17" t="s">
        <v>34</v>
      </c>
      <c r="W162" s="22" t="s">
        <v>35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36</v>
      </c>
    </row>
    <row r="163" spans="1:29">
      <c r="A163" s="13" t="str">
        <f t="shared" si="8"/>
        <v>FCST</v>
      </c>
      <c r="B163" s="14" t="s">
        <v>204</v>
      </c>
      <c r="C163" s="15" t="s">
        <v>56</v>
      </c>
      <c r="D163" s="20">
        <f t="shared" si="9"/>
        <v>0</v>
      </c>
      <c r="E163" s="18" t="str">
        <f t="shared" si="10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0</v>
      </c>
      <c r="R163" s="19">
        <v>0</v>
      </c>
      <c r="S163" s="20" t="s">
        <v>34</v>
      </c>
      <c r="T163" s="21">
        <v>0</v>
      </c>
      <c r="U163" s="19">
        <v>0</v>
      </c>
      <c r="V163" s="17">
        <v>44</v>
      </c>
      <c r="W163" s="22" t="s">
        <v>39</v>
      </c>
      <c r="X163" s="23" t="str">
        <f t="shared" si="11"/>
        <v>F</v>
      </c>
      <c r="Y163" s="17">
        <v>398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Normal</v>
      </c>
      <c r="B164" s="14" t="s">
        <v>205</v>
      </c>
      <c r="C164" s="15" t="s">
        <v>56</v>
      </c>
      <c r="D164" s="20">
        <f t="shared" si="9"/>
        <v>0</v>
      </c>
      <c r="E164" s="18">
        <f t="shared" si="10"/>
        <v>0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>
        <v>0</v>
      </c>
      <c r="T164" s="21">
        <v>0</v>
      </c>
      <c r="U164" s="19">
        <v>500</v>
      </c>
      <c r="V164" s="17">
        <v>537</v>
      </c>
      <c r="W164" s="22">
        <v>1.1000000000000001</v>
      </c>
      <c r="X164" s="23">
        <f t="shared" si="11"/>
        <v>100</v>
      </c>
      <c r="Y164" s="17">
        <v>2572</v>
      </c>
      <c r="Z164" s="17">
        <v>2264</v>
      </c>
      <c r="AA164" s="17">
        <v>0</v>
      </c>
      <c r="AB164" s="17">
        <v>0</v>
      </c>
      <c r="AC164" s="15" t="s">
        <v>36</v>
      </c>
    </row>
    <row r="165" spans="1:29">
      <c r="A165" s="13" t="str">
        <f t="shared" si="8"/>
        <v>Normal</v>
      </c>
      <c r="B165" s="14" t="s">
        <v>206</v>
      </c>
      <c r="C165" s="15" t="s">
        <v>56</v>
      </c>
      <c r="D165" s="20" t="str">
        <f t="shared" si="9"/>
        <v>--</v>
      </c>
      <c r="E165" s="18">
        <f t="shared" si="10"/>
        <v>11.8</v>
      </c>
      <c r="F165" s="16" t="str">
        <f>IFERROR(VLOOKUP(B165,#REF!,6,FALSE),"")</f>
        <v/>
      </c>
      <c r="G165" s="17">
        <v>69000</v>
      </c>
      <c r="H165" s="17">
        <v>42000</v>
      </c>
      <c r="I165" s="17" t="str">
        <f>IFERROR(VLOOKUP(B165,#REF!,9,FALSE),"")</f>
        <v/>
      </c>
      <c r="J165" s="17">
        <v>102000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102000</v>
      </c>
      <c r="Q165" s="17">
        <v>0</v>
      </c>
      <c r="R165" s="19">
        <v>171000</v>
      </c>
      <c r="S165" s="20">
        <v>19.8</v>
      </c>
      <c r="T165" s="21" t="s">
        <v>34</v>
      </c>
      <c r="U165" s="19">
        <v>8625</v>
      </c>
      <c r="V165" s="17" t="s">
        <v>34</v>
      </c>
      <c r="W165" s="22" t="s">
        <v>35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>
      <c r="A166" s="13" t="str">
        <f t="shared" si="8"/>
        <v>FCST</v>
      </c>
      <c r="B166" s="14" t="s">
        <v>207</v>
      </c>
      <c r="C166" s="15" t="s">
        <v>56</v>
      </c>
      <c r="D166" s="20">
        <f t="shared" si="9"/>
        <v>0</v>
      </c>
      <c r="E166" s="18" t="str">
        <f t="shared" si="10"/>
        <v>前八週無拉料</v>
      </c>
      <c r="F166" s="16" t="str">
        <f>IFERROR(VLOOKUP(B166,#REF!,6,FALSE),"")</f>
        <v/>
      </c>
      <c r="G166" s="17">
        <v>192000</v>
      </c>
      <c r="H166" s="17">
        <v>128000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192000</v>
      </c>
      <c r="S166" s="20" t="s">
        <v>34</v>
      </c>
      <c r="T166" s="21">
        <v>25.1</v>
      </c>
      <c r="U166" s="19">
        <v>0</v>
      </c>
      <c r="V166" s="17">
        <v>7636</v>
      </c>
      <c r="W166" s="22" t="s">
        <v>39</v>
      </c>
      <c r="X166" s="23" t="str">
        <f t="shared" si="11"/>
        <v>F</v>
      </c>
      <c r="Y166" s="17">
        <v>14612</v>
      </c>
      <c r="Z166" s="17">
        <v>46074</v>
      </c>
      <c r="AA166" s="17">
        <v>27254</v>
      </c>
      <c r="AB166" s="17">
        <v>34226</v>
      </c>
      <c r="AC166" s="15" t="s">
        <v>36</v>
      </c>
    </row>
    <row r="167" spans="1:29">
      <c r="A167" s="13" t="str">
        <f t="shared" si="8"/>
        <v>Normal</v>
      </c>
      <c r="B167" s="14" t="s">
        <v>208</v>
      </c>
      <c r="C167" s="15" t="s">
        <v>56</v>
      </c>
      <c r="D167" s="20" t="str">
        <f t="shared" si="9"/>
        <v>--</v>
      </c>
      <c r="E167" s="18">
        <f t="shared" si="10"/>
        <v>0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>
        <v>0</v>
      </c>
      <c r="T167" s="21" t="s">
        <v>34</v>
      </c>
      <c r="U167" s="19">
        <v>375</v>
      </c>
      <c r="V167" s="17" t="s">
        <v>34</v>
      </c>
      <c r="W167" s="22" t="s">
        <v>35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36</v>
      </c>
    </row>
    <row r="168" spans="1:29">
      <c r="A168" s="13" t="str">
        <f t="shared" si="8"/>
        <v>ZeroZero</v>
      </c>
      <c r="B168" s="14" t="s">
        <v>209</v>
      </c>
      <c r="C168" s="15" t="s">
        <v>56</v>
      </c>
      <c r="D168" s="20" t="str">
        <f t="shared" si="9"/>
        <v>--</v>
      </c>
      <c r="E168" s="18" t="str">
        <f t="shared" si="10"/>
        <v>前八週無拉料</v>
      </c>
      <c r="F168" s="16" t="str">
        <f>IFERROR(VLOOKUP(B168,#REF!,6,FALSE),"")</f>
        <v/>
      </c>
      <c r="G168" s="17">
        <v>40000</v>
      </c>
      <c r="H168" s="17">
        <v>40000</v>
      </c>
      <c r="I168" s="17" t="str">
        <f>IFERROR(VLOOKUP(B168,#REF!,9,FALSE),"")</f>
        <v/>
      </c>
      <c r="J168" s="17">
        <v>10000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10000</v>
      </c>
      <c r="R168" s="19">
        <v>50000</v>
      </c>
      <c r="S168" s="20" t="s">
        <v>34</v>
      </c>
      <c r="T168" s="21" t="s">
        <v>34</v>
      </c>
      <c r="U168" s="19">
        <v>0</v>
      </c>
      <c r="V168" s="17">
        <v>0</v>
      </c>
      <c r="W168" s="22" t="s">
        <v>35</v>
      </c>
      <c r="X168" s="23" t="str">
        <f t="shared" si="11"/>
        <v>E</v>
      </c>
      <c r="Y168" s="17">
        <v>0</v>
      </c>
      <c r="Z168" s="17">
        <v>0</v>
      </c>
      <c r="AA168" s="17">
        <v>13100</v>
      </c>
      <c r="AB168" s="17">
        <v>0</v>
      </c>
      <c r="AC168" s="15" t="s">
        <v>36</v>
      </c>
    </row>
    <row r="169" spans="1:29">
      <c r="A169" s="13" t="str">
        <f t="shared" si="8"/>
        <v>Normal</v>
      </c>
      <c r="B169" s="14" t="s">
        <v>210</v>
      </c>
      <c r="C169" s="15" t="s">
        <v>56</v>
      </c>
      <c r="D169" s="20">
        <f t="shared" si="9"/>
        <v>22.2</v>
      </c>
      <c r="E169" s="18">
        <f t="shared" si="10"/>
        <v>19.600000000000001</v>
      </c>
      <c r="F169" s="16" t="str">
        <f>IFERROR(VLOOKUP(B169,#REF!,6,FALSE),"")</f>
        <v/>
      </c>
      <c r="G169" s="17">
        <v>45000</v>
      </c>
      <c r="H169" s="17">
        <v>45000</v>
      </c>
      <c r="I169" s="17" t="str">
        <f>IFERROR(VLOOKUP(B169,#REF!,9,FALSE),"")</f>
        <v/>
      </c>
      <c r="J169" s="17">
        <v>198000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45000</v>
      </c>
      <c r="P169" s="17">
        <v>87000</v>
      </c>
      <c r="Q169" s="17">
        <v>66000</v>
      </c>
      <c r="R169" s="19">
        <v>243000</v>
      </c>
      <c r="S169" s="20">
        <v>24</v>
      </c>
      <c r="T169" s="21">
        <v>27.3</v>
      </c>
      <c r="U169" s="19">
        <v>10125</v>
      </c>
      <c r="V169" s="17">
        <v>8917</v>
      </c>
      <c r="W169" s="22">
        <v>0.9</v>
      </c>
      <c r="X169" s="23">
        <f t="shared" si="11"/>
        <v>100</v>
      </c>
      <c r="Y169" s="17">
        <v>30335</v>
      </c>
      <c r="Z169" s="17">
        <v>39410</v>
      </c>
      <c r="AA169" s="17">
        <v>38384</v>
      </c>
      <c r="AB169" s="17">
        <v>38388</v>
      </c>
      <c r="AC169" s="15" t="s">
        <v>36</v>
      </c>
    </row>
    <row r="170" spans="1:29">
      <c r="A170" s="13" t="str">
        <f t="shared" si="8"/>
        <v>ZeroZero</v>
      </c>
      <c r="B170" s="14" t="s">
        <v>211</v>
      </c>
      <c r="C170" s="15" t="s">
        <v>56</v>
      </c>
      <c r="D170" s="20" t="str">
        <f t="shared" si="9"/>
        <v>--</v>
      </c>
      <c r="E170" s="18" t="str">
        <f t="shared" si="10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3000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3000</v>
      </c>
      <c r="Q170" s="17">
        <v>0</v>
      </c>
      <c r="R170" s="19">
        <v>3000</v>
      </c>
      <c r="S170" s="20" t="s">
        <v>34</v>
      </c>
      <c r="T170" s="21" t="s">
        <v>34</v>
      </c>
      <c r="U170" s="19">
        <v>0</v>
      </c>
      <c r="V170" s="17" t="s">
        <v>34</v>
      </c>
      <c r="W170" s="22" t="s">
        <v>35</v>
      </c>
      <c r="X170" s="23" t="str">
        <f t="shared" si="11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36</v>
      </c>
    </row>
    <row r="171" spans="1:29">
      <c r="A171" s="13" t="str">
        <f t="shared" si="8"/>
        <v>Normal</v>
      </c>
      <c r="B171" s="14" t="s">
        <v>212</v>
      </c>
      <c r="C171" s="15" t="s">
        <v>56</v>
      </c>
      <c r="D171" s="20">
        <f t="shared" si="9"/>
        <v>5.2</v>
      </c>
      <c r="E171" s="18">
        <f t="shared" si="10"/>
        <v>5.3</v>
      </c>
      <c r="F171" s="16" t="str">
        <f>IFERROR(VLOOKUP(B171,#REF!,6,FALSE),"")</f>
        <v/>
      </c>
      <c r="G171" s="17">
        <v>60000</v>
      </c>
      <c r="H171" s="17">
        <v>60000</v>
      </c>
      <c r="I171" s="17" t="str">
        <f>IFERROR(VLOOKUP(B171,#REF!,9,FALSE),"")</f>
        <v/>
      </c>
      <c r="J171" s="17">
        <v>18000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9000</v>
      </c>
      <c r="Q171" s="17">
        <v>9000</v>
      </c>
      <c r="R171" s="19">
        <v>78000</v>
      </c>
      <c r="S171" s="20">
        <v>23.1</v>
      </c>
      <c r="T171" s="21">
        <v>22.7</v>
      </c>
      <c r="U171" s="19">
        <v>3375</v>
      </c>
      <c r="V171" s="17">
        <v>3443</v>
      </c>
      <c r="W171" s="22">
        <v>1</v>
      </c>
      <c r="X171" s="23">
        <f t="shared" si="11"/>
        <v>100</v>
      </c>
      <c r="Y171" s="17">
        <v>13618</v>
      </c>
      <c r="Z171" s="17">
        <v>9245</v>
      </c>
      <c r="AA171" s="17">
        <v>19466</v>
      </c>
      <c r="AB171" s="17">
        <v>6408</v>
      </c>
      <c r="AC171" s="15" t="s">
        <v>36</v>
      </c>
    </row>
    <row r="172" spans="1:29">
      <c r="A172" s="13" t="str">
        <f t="shared" si="8"/>
        <v>ZeroZero</v>
      </c>
      <c r="B172" s="14" t="s">
        <v>213</v>
      </c>
      <c r="C172" s="15" t="s">
        <v>56</v>
      </c>
      <c r="D172" s="20" t="str">
        <f t="shared" si="9"/>
        <v>--</v>
      </c>
      <c r="E172" s="18" t="str">
        <f t="shared" si="10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32000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32000</v>
      </c>
      <c r="Q172" s="17">
        <v>0</v>
      </c>
      <c r="R172" s="19">
        <v>32000</v>
      </c>
      <c r="S172" s="20" t="s">
        <v>34</v>
      </c>
      <c r="T172" s="21" t="s">
        <v>34</v>
      </c>
      <c r="U172" s="19">
        <v>0</v>
      </c>
      <c r="V172" s="17" t="s">
        <v>34</v>
      </c>
      <c r="W172" s="22" t="s">
        <v>35</v>
      </c>
      <c r="X172" s="23" t="str">
        <f t="shared" si="11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36</v>
      </c>
    </row>
    <row r="173" spans="1:29">
      <c r="A173" s="13" t="str">
        <f t="shared" si="8"/>
        <v>Normal</v>
      </c>
      <c r="B173" s="14" t="s">
        <v>214</v>
      </c>
      <c r="C173" s="15" t="s">
        <v>56</v>
      </c>
      <c r="D173" s="20">
        <f t="shared" si="9"/>
        <v>10.7</v>
      </c>
      <c r="E173" s="18">
        <f t="shared" si="10"/>
        <v>10.199999999999999</v>
      </c>
      <c r="F173" s="16" t="str">
        <f>IFERROR(VLOOKUP(B173,#REF!,6,FALSE),"")</f>
        <v/>
      </c>
      <c r="G173" s="17">
        <v>9357000</v>
      </c>
      <c r="H173" s="17">
        <v>6357000</v>
      </c>
      <c r="I173" s="17" t="str">
        <f>IFERROR(VLOOKUP(B173,#REF!,9,FALSE),"")</f>
        <v/>
      </c>
      <c r="J173" s="17">
        <v>7605000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807000</v>
      </c>
      <c r="P173" s="17">
        <v>3582000</v>
      </c>
      <c r="Q173" s="17">
        <v>3216000</v>
      </c>
      <c r="R173" s="19">
        <v>16962000</v>
      </c>
      <c r="S173" s="20">
        <v>22.8</v>
      </c>
      <c r="T173" s="21">
        <v>23.8</v>
      </c>
      <c r="U173" s="19">
        <v>742500</v>
      </c>
      <c r="V173" s="17">
        <v>711976</v>
      </c>
      <c r="W173" s="22">
        <v>1</v>
      </c>
      <c r="X173" s="23">
        <f t="shared" si="11"/>
        <v>100</v>
      </c>
      <c r="Y173" s="17">
        <v>3875523</v>
      </c>
      <c r="Z173" s="17">
        <v>2073370</v>
      </c>
      <c r="AA173" s="17">
        <v>1449753</v>
      </c>
      <c r="AB173" s="17">
        <v>1183052</v>
      </c>
      <c r="AC173" s="15" t="s">
        <v>36</v>
      </c>
    </row>
    <row r="174" spans="1:29">
      <c r="A174" s="13" t="str">
        <f t="shared" si="8"/>
        <v>OverStock</v>
      </c>
      <c r="B174" s="14" t="s">
        <v>215</v>
      </c>
      <c r="C174" s="15" t="s">
        <v>56</v>
      </c>
      <c r="D174" s="20">
        <f t="shared" si="9"/>
        <v>15.3</v>
      </c>
      <c r="E174" s="18">
        <f t="shared" si="10"/>
        <v>16</v>
      </c>
      <c r="F174" s="16" t="str">
        <f>IFERROR(VLOOKUP(B174,#REF!,6,FALSE),"")</f>
        <v/>
      </c>
      <c r="G174" s="17">
        <v>168000</v>
      </c>
      <c r="H174" s="17">
        <v>96000</v>
      </c>
      <c r="I174" s="17" t="str">
        <f>IFERROR(VLOOKUP(B174,#REF!,9,FALSE),"")</f>
        <v/>
      </c>
      <c r="J174" s="17">
        <v>228000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132000</v>
      </c>
      <c r="Q174" s="17">
        <v>96000</v>
      </c>
      <c r="R174" s="19">
        <v>396000</v>
      </c>
      <c r="S174" s="20">
        <v>27.8</v>
      </c>
      <c r="T174" s="21">
        <v>26.6</v>
      </c>
      <c r="U174" s="19">
        <v>14250</v>
      </c>
      <c r="V174" s="17">
        <v>14896</v>
      </c>
      <c r="W174" s="22">
        <v>1</v>
      </c>
      <c r="X174" s="23">
        <f t="shared" si="11"/>
        <v>100</v>
      </c>
      <c r="Y174" s="17">
        <v>64059</v>
      </c>
      <c r="Z174" s="17">
        <v>66961</v>
      </c>
      <c r="AA174" s="17">
        <v>19544</v>
      </c>
      <c r="AB174" s="17">
        <v>18434</v>
      </c>
      <c r="AC174" s="15" t="s">
        <v>36</v>
      </c>
    </row>
    <row r="175" spans="1:29">
      <c r="A175" s="13" t="str">
        <f t="shared" si="8"/>
        <v>Normal</v>
      </c>
      <c r="B175" s="14" t="s">
        <v>216</v>
      </c>
      <c r="C175" s="15" t="s">
        <v>56</v>
      </c>
      <c r="D175" s="20" t="str">
        <f t="shared" si="9"/>
        <v>--</v>
      </c>
      <c r="E175" s="18">
        <f t="shared" si="10"/>
        <v>24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9000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9000</v>
      </c>
      <c r="Q175" s="17">
        <v>0</v>
      </c>
      <c r="R175" s="19">
        <v>9000</v>
      </c>
      <c r="S175" s="20">
        <v>24</v>
      </c>
      <c r="T175" s="21" t="s">
        <v>34</v>
      </c>
      <c r="U175" s="19">
        <v>375</v>
      </c>
      <c r="V175" s="17">
        <v>0</v>
      </c>
      <c r="W175" s="22" t="s">
        <v>35</v>
      </c>
      <c r="X175" s="23" t="str">
        <f t="shared" si="11"/>
        <v>E</v>
      </c>
      <c r="Y175" s="17">
        <v>0</v>
      </c>
      <c r="Z175" s="17">
        <v>0</v>
      </c>
      <c r="AA175" s="17">
        <v>1447</v>
      </c>
      <c r="AB175" s="17">
        <v>684</v>
      </c>
      <c r="AC175" s="15" t="s">
        <v>36</v>
      </c>
    </row>
    <row r="176" spans="1:29">
      <c r="A176" s="13" t="str">
        <f t="shared" si="8"/>
        <v>OverStock</v>
      </c>
      <c r="B176" s="14" t="s">
        <v>217</v>
      </c>
      <c r="C176" s="15" t="s">
        <v>56</v>
      </c>
      <c r="D176" s="20">
        <f t="shared" si="9"/>
        <v>30.2</v>
      </c>
      <c r="E176" s="18">
        <f t="shared" si="10"/>
        <v>72.099999999999994</v>
      </c>
      <c r="F176" s="16" t="str">
        <f>IFERROR(VLOOKUP(B176,#REF!,6,FALSE),"")</f>
        <v/>
      </c>
      <c r="G176" s="17">
        <v>132000</v>
      </c>
      <c r="H176" s="17">
        <v>132000</v>
      </c>
      <c r="I176" s="17" t="str">
        <f>IFERROR(VLOOKUP(B176,#REF!,9,FALSE),"")</f>
        <v/>
      </c>
      <c r="J176" s="17">
        <v>297500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270500</v>
      </c>
      <c r="Q176" s="17">
        <v>27000</v>
      </c>
      <c r="R176" s="19">
        <v>429500</v>
      </c>
      <c r="S176" s="20">
        <v>104.1</v>
      </c>
      <c r="T176" s="21">
        <v>43.6</v>
      </c>
      <c r="U176" s="19">
        <v>4125</v>
      </c>
      <c r="V176" s="17">
        <v>9861</v>
      </c>
      <c r="W176" s="22">
        <v>2.4</v>
      </c>
      <c r="X176" s="23">
        <f t="shared" si="11"/>
        <v>150</v>
      </c>
      <c r="Y176" s="17">
        <v>34925</v>
      </c>
      <c r="Z176" s="17">
        <v>46703</v>
      </c>
      <c r="AA176" s="17">
        <v>27919</v>
      </c>
      <c r="AB176" s="17">
        <v>20208</v>
      </c>
      <c r="AC176" s="15" t="s">
        <v>36</v>
      </c>
    </row>
    <row r="177" spans="1:29">
      <c r="A177" s="13" t="str">
        <f t="shared" si="8"/>
        <v>OverStock</v>
      </c>
      <c r="B177" s="14" t="s">
        <v>218</v>
      </c>
      <c r="C177" s="15" t="s">
        <v>56</v>
      </c>
      <c r="D177" s="20">
        <f t="shared" si="9"/>
        <v>12.8</v>
      </c>
      <c r="E177" s="18">
        <f t="shared" si="10"/>
        <v>24</v>
      </c>
      <c r="F177" s="16" t="str">
        <f>IFERROR(VLOOKUP(B177,#REF!,6,FALSE),"")</f>
        <v/>
      </c>
      <c r="G177" s="17">
        <v>6000</v>
      </c>
      <c r="H177" s="17">
        <v>6000</v>
      </c>
      <c r="I177" s="17" t="str">
        <f>IFERROR(VLOOKUP(B177,#REF!,9,FALSE),"")</f>
        <v/>
      </c>
      <c r="J177" s="17">
        <v>9000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6000</v>
      </c>
      <c r="Q177" s="17">
        <v>3000</v>
      </c>
      <c r="R177" s="19">
        <v>15000</v>
      </c>
      <c r="S177" s="20">
        <v>40</v>
      </c>
      <c r="T177" s="21">
        <v>21.4</v>
      </c>
      <c r="U177" s="19">
        <v>375</v>
      </c>
      <c r="V177" s="17">
        <v>701</v>
      </c>
      <c r="W177" s="22">
        <v>1.9</v>
      </c>
      <c r="X177" s="23">
        <f t="shared" si="11"/>
        <v>100</v>
      </c>
      <c r="Y177" s="17">
        <v>3000</v>
      </c>
      <c r="Z177" s="17">
        <v>444</v>
      </c>
      <c r="AA177" s="17">
        <v>4470</v>
      </c>
      <c r="AB177" s="17">
        <v>108</v>
      </c>
      <c r="AC177" s="15" t="s">
        <v>36</v>
      </c>
    </row>
    <row r="178" spans="1:29">
      <c r="A178" s="13" t="str">
        <f t="shared" si="8"/>
        <v>FCST</v>
      </c>
      <c r="B178" s="14" t="s">
        <v>219</v>
      </c>
      <c r="C178" s="15" t="s">
        <v>56</v>
      </c>
      <c r="D178" s="20">
        <f t="shared" si="9"/>
        <v>56.1</v>
      </c>
      <c r="E178" s="18" t="str">
        <f t="shared" si="10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6000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3000</v>
      </c>
      <c r="P178" s="17">
        <v>3000</v>
      </c>
      <c r="Q178" s="17">
        <v>0</v>
      </c>
      <c r="R178" s="19">
        <v>6000</v>
      </c>
      <c r="S178" s="20" t="s">
        <v>34</v>
      </c>
      <c r="T178" s="21">
        <v>56.1</v>
      </c>
      <c r="U178" s="19">
        <v>0</v>
      </c>
      <c r="V178" s="17">
        <v>107</v>
      </c>
      <c r="W178" s="22" t="s">
        <v>39</v>
      </c>
      <c r="X178" s="23" t="str">
        <f t="shared" si="11"/>
        <v>F</v>
      </c>
      <c r="Y178" s="17">
        <v>292</v>
      </c>
      <c r="Z178" s="17">
        <v>0</v>
      </c>
      <c r="AA178" s="17">
        <v>1215</v>
      </c>
      <c r="AB178" s="17">
        <v>72</v>
      </c>
      <c r="AC178" s="15" t="s">
        <v>36</v>
      </c>
    </row>
    <row r="179" spans="1:29">
      <c r="A179" s="13" t="str">
        <f t="shared" si="8"/>
        <v>Normal</v>
      </c>
      <c r="B179" s="14" t="s">
        <v>220</v>
      </c>
      <c r="C179" s="15" t="s">
        <v>56</v>
      </c>
      <c r="D179" s="20">
        <f t="shared" si="9"/>
        <v>5.9</v>
      </c>
      <c r="E179" s="18">
        <f t="shared" si="10"/>
        <v>11.2</v>
      </c>
      <c r="F179" s="16" t="str">
        <f>IFERROR(VLOOKUP(B179,#REF!,6,FALSE),"")</f>
        <v/>
      </c>
      <c r="G179" s="17">
        <v>9000</v>
      </c>
      <c r="H179" s="17">
        <v>9000</v>
      </c>
      <c r="I179" s="17" t="str">
        <f>IFERROR(VLOOKUP(B179,#REF!,9,FALSE),"")</f>
        <v/>
      </c>
      <c r="J179" s="17">
        <v>21000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12000</v>
      </c>
      <c r="Q179" s="17">
        <v>9000</v>
      </c>
      <c r="R179" s="19">
        <v>30000</v>
      </c>
      <c r="S179" s="20">
        <v>16</v>
      </c>
      <c r="T179" s="21">
        <v>8.4</v>
      </c>
      <c r="U179" s="19">
        <v>1875</v>
      </c>
      <c r="V179" s="17">
        <v>3583</v>
      </c>
      <c r="W179" s="22">
        <v>1.9</v>
      </c>
      <c r="X179" s="23">
        <f t="shared" si="11"/>
        <v>100</v>
      </c>
      <c r="Y179" s="17">
        <v>2598</v>
      </c>
      <c r="Z179" s="17">
        <v>16992</v>
      </c>
      <c r="AA179" s="17">
        <v>36833</v>
      </c>
      <c r="AB179" s="17">
        <v>2043</v>
      </c>
      <c r="AC179" s="15" t="s">
        <v>36</v>
      </c>
    </row>
    <row r="180" spans="1:29">
      <c r="A180" s="13" t="str">
        <f t="shared" si="8"/>
        <v>OverStock</v>
      </c>
      <c r="B180" s="14" t="s">
        <v>221</v>
      </c>
      <c r="C180" s="15" t="s">
        <v>56</v>
      </c>
      <c r="D180" s="20">
        <f t="shared" si="9"/>
        <v>5.0999999999999996</v>
      </c>
      <c r="E180" s="18">
        <f t="shared" si="10"/>
        <v>7.3</v>
      </c>
      <c r="F180" s="16" t="str">
        <f>IFERROR(VLOOKUP(B180,#REF!,6,FALSE),"")</f>
        <v/>
      </c>
      <c r="G180" s="17">
        <v>1251000</v>
      </c>
      <c r="H180" s="17">
        <v>891000</v>
      </c>
      <c r="I180" s="17" t="str">
        <f>IFERROR(VLOOKUP(B180,#REF!,9,FALSE),"")</f>
        <v/>
      </c>
      <c r="J180" s="17">
        <v>423000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54000</v>
      </c>
      <c r="P180" s="17">
        <v>57000</v>
      </c>
      <c r="Q180" s="17">
        <v>312000</v>
      </c>
      <c r="R180" s="19">
        <v>1674000</v>
      </c>
      <c r="S180" s="20">
        <v>28.8</v>
      </c>
      <c r="T180" s="21">
        <v>20.100000000000001</v>
      </c>
      <c r="U180" s="19">
        <v>58125</v>
      </c>
      <c r="V180" s="17">
        <v>83413</v>
      </c>
      <c r="W180" s="22">
        <v>1.4</v>
      </c>
      <c r="X180" s="23">
        <f t="shared" si="11"/>
        <v>100</v>
      </c>
      <c r="Y180" s="17">
        <v>414180</v>
      </c>
      <c r="Z180" s="17">
        <v>275368</v>
      </c>
      <c r="AA180" s="17">
        <v>278166</v>
      </c>
      <c r="AB180" s="17">
        <v>233145</v>
      </c>
      <c r="AC180" s="15" t="s">
        <v>36</v>
      </c>
    </row>
    <row r="181" spans="1:29">
      <c r="A181" s="13" t="str">
        <f t="shared" si="8"/>
        <v>Normal</v>
      </c>
      <c r="B181" s="14" t="s">
        <v>222</v>
      </c>
      <c r="C181" s="15" t="s">
        <v>56</v>
      </c>
      <c r="D181" s="20">
        <f t="shared" si="9"/>
        <v>137.9</v>
      </c>
      <c r="E181" s="18">
        <f t="shared" si="10"/>
        <v>16</v>
      </c>
      <c r="F181" s="16" t="str">
        <f>IFERROR(VLOOKUP(B181,#REF!,6,FALSE),"")</f>
        <v/>
      </c>
      <c r="G181" s="17">
        <v>8000</v>
      </c>
      <c r="H181" s="17">
        <v>0</v>
      </c>
      <c r="I181" s="17" t="str">
        <f>IFERROR(VLOOKUP(B181,#REF!,9,FALSE),"")</f>
        <v/>
      </c>
      <c r="J181" s="17">
        <v>16000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16000</v>
      </c>
      <c r="Q181" s="17">
        <v>0</v>
      </c>
      <c r="R181" s="19">
        <v>24000</v>
      </c>
      <c r="S181" s="20">
        <v>24</v>
      </c>
      <c r="T181" s="21">
        <v>206.9</v>
      </c>
      <c r="U181" s="19">
        <v>1000</v>
      </c>
      <c r="V181" s="17">
        <v>116</v>
      </c>
      <c r="W181" s="22">
        <v>0.1</v>
      </c>
      <c r="X181" s="23">
        <f t="shared" si="11"/>
        <v>50</v>
      </c>
      <c r="Y181" s="17">
        <v>1040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OverStock</v>
      </c>
      <c r="B182" s="14" t="s">
        <v>223</v>
      </c>
      <c r="C182" s="15" t="s">
        <v>56</v>
      </c>
      <c r="D182" s="20">
        <f t="shared" si="9"/>
        <v>18.7</v>
      </c>
      <c r="E182" s="18">
        <f t="shared" si="10"/>
        <v>22</v>
      </c>
      <c r="F182" s="16" t="str">
        <f>IFERROR(VLOOKUP(B182,#REF!,6,FALSE),"")</f>
        <v/>
      </c>
      <c r="G182" s="17">
        <v>282000</v>
      </c>
      <c r="H182" s="17">
        <v>282000</v>
      </c>
      <c r="I182" s="17" t="str">
        <f>IFERROR(VLOOKUP(B182,#REF!,9,FALSE),"")</f>
        <v/>
      </c>
      <c r="J182" s="17">
        <v>552000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429000</v>
      </c>
      <c r="Q182" s="17">
        <v>123000</v>
      </c>
      <c r="R182" s="19">
        <v>834000</v>
      </c>
      <c r="S182" s="20">
        <v>33.200000000000003</v>
      </c>
      <c r="T182" s="21">
        <v>28.3</v>
      </c>
      <c r="U182" s="19">
        <v>25125</v>
      </c>
      <c r="V182" s="17">
        <v>29509</v>
      </c>
      <c r="W182" s="22">
        <v>1.2</v>
      </c>
      <c r="X182" s="23">
        <f t="shared" si="11"/>
        <v>100</v>
      </c>
      <c r="Y182" s="17">
        <v>113103</v>
      </c>
      <c r="Z182" s="17">
        <v>97230</v>
      </c>
      <c r="AA182" s="17">
        <v>129931</v>
      </c>
      <c r="AB182" s="17">
        <v>32995</v>
      </c>
      <c r="AC182" s="15" t="s">
        <v>36</v>
      </c>
    </row>
    <row r="183" spans="1:29">
      <c r="A183" s="13" t="str">
        <f t="shared" si="8"/>
        <v>Normal</v>
      </c>
      <c r="B183" s="14" t="s">
        <v>224</v>
      </c>
      <c r="C183" s="15" t="s">
        <v>56</v>
      </c>
      <c r="D183" s="20">
        <f t="shared" si="9"/>
        <v>16.7</v>
      </c>
      <c r="E183" s="18">
        <f t="shared" si="10"/>
        <v>12.5</v>
      </c>
      <c r="F183" s="16" t="str">
        <f>IFERROR(VLOOKUP(B183,#REF!,6,FALSE),"")</f>
        <v/>
      </c>
      <c r="G183" s="17">
        <v>2244000</v>
      </c>
      <c r="H183" s="17">
        <v>1636000</v>
      </c>
      <c r="I183" s="17" t="str">
        <f>IFERROR(VLOOKUP(B183,#REF!,9,FALSE),"")</f>
        <v/>
      </c>
      <c r="J183" s="17">
        <v>2736000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1648000</v>
      </c>
      <c r="Q183" s="17">
        <v>1088000</v>
      </c>
      <c r="R183" s="19">
        <v>4980000</v>
      </c>
      <c r="S183" s="20">
        <v>22.8</v>
      </c>
      <c r="T183" s="21">
        <v>30.4</v>
      </c>
      <c r="U183" s="19">
        <v>218500</v>
      </c>
      <c r="V183" s="17">
        <v>163679</v>
      </c>
      <c r="W183" s="22">
        <v>0.7</v>
      </c>
      <c r="X183" s="23">
        <f t="shared" si="11"/>
        <v>100</v>
      </c>
      <c r="Y183" s="17">
        <v>785804</v>
      </c>
      <c r="Z183" s="17">
        <v>569290</v>
      </c>
      <c r="AA183" s="17">
        <v>686321</v>
      </c>
      <c r="AB183" s="17">
        <v>274541</v>
      </c>
      <c r="AC183" s="15" t="s">
        <v>36</v>
      </c>
    </row>
    <row r="184" spans="1:29">
      <c r="A184" s="13" t="str">
        <f t="shared" si="8"/>
        <v>OverStock</v>
      </c>
      <c r="B184" s="14" t="s">
        <v>225</v>
      </c>
      <c r="C184" s="15" t="s">
        <v>56</v>
      </c>
      <c r="D184" s="20">
        <f t="shared" si="9"/>
        <v>10.199999999999999</v>
      </c>
      <c r="E184" s="18">
        <f t="shared" si="10"/>
        <v>14.2</v>
      </c>
      <c r="F184" s="16" t="str">
        <f>IFERROR(VLOOKUP(B184,#REF!,6,FALSE),"")</f>
        <v/>
      </c>
      <c r="G184" s="17">
        <v>4110000</v>
      </c>
      <c r="H184" s="17">
        <v>4110000</v>
      </c>
      <c r="I184" s="17" t="str">
        <f>IFERROR(VLOOKUP(B184,#REF!,9,FALSE),"")</f>
        <v/>
      </c>
      <c r="J184" s="17">
        <v>2226000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90000</v>
      </c>
      <c r="P184" s="17">
        <v>963000</v>
      </c>
      <c r="Q184" s="17">
        <v>1173000</v>
      </c>
      <c r="R184" s="19">
        <v>6336000</v>
      </c>
      <c r="S184" s="20">
        <v>40.299999999999997</v>
      </c>
      <c r="T184" s="21">
        <v>28.9</v>
      </c>
      <c r="U184" s="19">
        <v>157125</v>
      </c>
      <c r="V184" s="17">
        <v>219168</v>
      </c>
      <c r="W184" s="22">
        <v>1.4</v>
      </c>
      <c r="X184" s="23">
        <f t="shared" si="11"/>
        <v>100</v>
      </c>
      <c r="Y184" s="17">
        <v>996678</v>
      </c>
      <c r="Z184" s="17">
        <v>750575</v>
      </c>
      <c r="AA184" s="17">
        <v>723460</v>
      </c>
      <c r="AB184" s="17">
        <v>203995</v>
      </c>
      <c r="AC184" s="15" t="s">
        <v>36</v>
      </c>
    </row>
    <row r="185" spans="1:29">
      <c r="A185" s="13" t="str">
        <f t="shared" si="8"/>
        <v>OverStock</v>
      </c>
      <c r="B185" s="14" t="s">
        <v>226</v>
      </c>
      <c r="C185" s="15" t="s">
        <v>56</v>
      </c>
      <c r="D185" s="20" t="str">
        <f t="shared" si="9"/>
        <v>--</v>
      </c>
      <c r="E185" s="18">
        <f t="shared" si="10"/>
        <v>53.3</v>
      </c>
      <c r="F185" s="16" t="str">
        <f>IFERROR(VLOOKUP(B185,#REF!,6,FALSE),"")</f>
        <v/>
      </c>
      <c r="G185" s="17">
        <v>21000</v>
      </c>
      <c r="H185" s="17">
        <v>21000</v>
      </c>
      <c r="I185" s="17" t="str">
        <f>IFERROR(VLOOKUP(B185,#REF!,9,FALSE),"")</f>
        <v/>
      </c>
      <c r="J185" s="17">
        <v>60000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54000</v>
      </c>
      <c r="Q185" s="17">
        <v>6000</v>
      </c>
      <c r="R185" s="19">
        <v>81000</v>
      </c>
      <c r="S185" s="20">
        <v>72</v>
      </c>
      <c r="T185" s="21" t="s">
        <v>34</v>
      </c>
      <c r="U185" s="19">
        <v>1125</v>
      </c>
      <c r="V185" s="17" t="s">
        <v>34</v>
      </c>
      <c r="W185" s="22" t="s">
        <v>35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36</v>
      </c>
    </row>
    <row r="186" spans="1:29">
      <c r="A186" s="13" t="str">
        <f t="shared" si="8"/>
        <v>OverStock</v>
      </c>
      <c r="B186" s="14" t="s">
        <v>227</v>
      </c>
      <c r="C186" s="15" t="s">
        <v>56</v>
      </c>
      <c r="D186" s="20">
        <f t="shared" si="9"/>
        <v>7.3</v>
      </c>
      <c r="E186" s="18">
        <f t="shared" si="10"/>
        <v>6.1</v>
      </c>
      <c r="F186" s="16" t="str">
        <f>IFERROR(VLOOKUP(B186,#REF!,6,FALSE),"")</f>
        <v/>
      </c>
      <c r="G186" s="17">
        <v>1437000</v>
      </c>
      <c r="H186" s="17">
        <v>1437000</v>
      </c>
      <c r="I186" s="17" t="str">
        <f>IFERROR(VLOOKUP(B186,#REF!,9,FALSE),"")</f>
        <v/>
      </c>
      <c r="J186" s="17">
        <v>354000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105000</v>
      </c>
      <c r="P186" s="17">
        <v>0</v>
      </c>
      <c r="Q186" s="17">
        <v>249000</v>
      </c>
      <c r="R186" s="19">
        <v>1791000</v>
      </c>
      <c r="S186" s="20">
        <v>30.8</v>
      </c>
      <c r="T186" s="21">
        <v>36.9</v>
      </c>
      <c r="U186" s="19">
        <v>58125</v>
      </c>
      <c r="V186" s="17">
        <v>48566</v>
      </c>
      <c r="W186" s="22">
        <v>0.8</v>
      </c>
      <c r="X186" s="23">
        <f t="shared" si="11"/>
        <v>100</v>
      </c>
      <c r="Y186" s="17">
        <v>147436</v>
      </c>
      <c r="Z186" s="17">
        <v>192152</v>
      </c>
      <c r="AA186" s="17">
        <v>302978</v>
      </c>
      <c r="AB186" s="17">
        <v>0</v>
      </c>
      <c r="AC186" s="15" t="s">
        <v>36</v>
      </c>
    </row>
    <row r="187" spans="1:29">
      <c r="A187" s="13" t="str">
        <f t="shared" si="8"/>
        <v>ZeroZero</v>
      </c>
      <c r="B187" s="14" t="s">
        <v>228</v>
      </c>
      <c r="C187" s="15" t="s">
        <v>56</v>
      </c>
      <c r="D187" s="20" t="str">
        <f t="shared" si="9"/>
        <v>--</v>
      </c>
      <c r="E187" s="18" t="str">
        <f t="shared" si="10"/>
        <v>前八週無拉料</v>
      </c>
      <c r="F187" s="16" t="str">
        <f>IFERROR(VLOOKUP(B187,#REF!,6,FALSE),"")</f>
        <v/>
      </c>
      <c r="G187" s="17">
        <v>0</v>
      </c>
      <c r="H187" s="17">
        <v>0</v>
      </c>
      <c r="I187" s="17" t="str">
        <f>IFERROR(VLOOKUP(B187,#REF!,9,FALSE),"")</f>
        <v/>
      </c>
      <c r="J187" s="17">
        <v>21000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21000</v>
      </c>
      <c r="Q187" s="17">
        <v>0</v>
      </c>
      <c r="R187" s="19">
        <v>21000</v>
      </c>
      <c r="S187" s="20" t="s">
        <v>34</v>
      </c>
      <c r="T187" s="21" t="s">
        <v>34</v>
      </c>
      <c r="U187" s="19">
        <v>0</v>
      </c>
      <c r="V187" s="17" t="s">
        <v>34</v>
      </c>
      <c r="W187" s="22" t="s">
        <v>35</v>
      </c>
      <c r="X187" s="23" t="str">
        <f t="shared" si="11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36</v>
      </c>
    </row>
    <row r="188" spans="1:29">
      <c r="A188" s="13" t="str">
        <f t="shared" si="8"/>
        <v>OverStock</v>
      </c>
      <c r="B188" s="14" t="s">
        <v>229</v>
      </c>
      <c r="C188" s="15" t="s">
        <v>56</v>
      </c>
      <c r="D188" s="20">
        <f t="shared" si="9"/>
        <v>31.2</v>
      </c>
      <c r="E188" s="18">
        <f t="shared" si="10"/>
        <v>8.6</v>
      </c>
      <c r="F188" s="16" t="str">
        <f>IFERROR(VLOOKUP(B188,#REF!,6,FALSE),"")</f>
        <v/>
      </c>
      <c r="G188" s="17">
        <v>204000</v>
      </c>
      <c r="H188" s="17">
        <v>164000</v>
      </c>
      <c r="I188" s="17" t="str">
        <f>IFERROR(VLOOKUP(B188,#REF!,9,FALSE),"")</f>
        <v/>
      </c>
      <c r="J188" s="17">
        <v>112000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40000</v>
      </c>
      <c r="Q188" s="17">
        <v>72000</v>
      </c>
      <c r="R188" s="19">
        <v>316000</v>
      </c>
      <c r="S188" s="20">
        <v>24.3</v>
      </c>
      <c r="T188" s="21">
        <v>88</v>
      </c>
      <c r="U188" s="19">
        <v>13000</v>
      </c>
      <c r="V188" s="17">
        <v>3592</v>
      </c>
      <c r="W188" s="22">
        <v>0.3</v>
      </c>
      <c r="X188" s="23">
        <f t="shared" si="11"/>
        <v>50</v>
      </c>
      <c r="Y188" s="17">
        <v>0</v>
      </c>
      <c r="Z188" s="17">
        <v>32332</v>
      </c>
      <c r="AA188" s="17">
        <v>29544</v>
      </c>
      <c r="AB188" s="17">
        <v>0</v>
      </c>
      <c r="AC188" s="15" t="s">
        <v>36</v>
      </c>
    </row>
    <row r="189" spans="1:29">
      <c r="A189" s="13" t="str">
        <f t="shared" si="8"/>
        <v>OverStock</v>
      </c>
      <c r="B189" s="14" t="s">
        <v>230</v>
      </c>
      <c r="C189" s="15" t="s">
        <v>56</v>
      </c>
      <c r="D189" s="20">
        <f t="shared" si="9"/>
        <v>47.4</v>
      </c>
      <c r="E189" s="18">
        <f t="shared" si="10"/>
        <v>10.9</v>
      </c>
      <c r="F189" s="16" t="str">
        <f>IFERROR(VLOOKUP(B189,#REF!,6,FALSE),"")</f>
        <v/>
      </c>
      <c r="G189" s="17">
        <v>1383000</v>
      </c>
      <c r="H189" s="17">
        <v>1383000</v>
      </c>
      <c r="I189" s="17" t="str">
        <f>IFERROR(VLOOKUP(B189,#REF!,9,FALSE),"")</f>
        <v/>
      </c>
      <c r="J189" s="17">
        <v>168000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3000</v>
      </c>
      <c r="P189" s="17">
        <v>69000</v>
      </c>
      <c r="Q189" s="17">
        <v>96000</v>
      </c>
      <c r="R189" s="19">
        <v>1551000</v>
      </c>
      <c r="S189" s="20">
        <v>100.9</v>
      </c>
      <c r="T189" s="21">
        <v>437.6</v>
      </c>
      <c r="U189" s="19">
        <v>15375</v>
      </c>
      <c r="V189" s="17">
        <v>3544</v>
      </c>
      <c r="W189" s="22">
        <v>0.2</v>
      </c>
      <c r="X189" s="23">
        <f t="shared" si="11"/>
        <v>50</v>
      </c>
      <c r="Y189" s="17">
        <v>2043</v>
      </c>
      <c r="Z189" s="17">
        <v>14857</v>
      </c>
      <c r="AA189" s="17">
        <v>157100</v>
      </c>
      <c r="AB189" s="17">
        <v>0</v>
      </c>
      <c r="AC189" s="15" t="s">
        <v>36</v>
      </c>
    </row>
    <row r="190" spans="1:29">
      <c r="A190" s="13" t="str">
        <f t="shared" si="8"/>
        <v>OverStock</v>
      </c>
      <c r="B190" s="14" t="s">
        <v>231</v>
      </c>
      <c r="C190" s="15" t="s">
        <v>56</v>
      </c>
      <c r="D190" s="20">
        <f t="shared" si="9"/>
        <v>15.1</v>
      </c>
      <c r="E190" s="18">
        <f t="shared" si="10"/>
        <v>19.3</v>
      </c>
      <c r="F190" s="16" t="str">
        <f>IFERROR(VLOOKUP(B190,#REF!,6,FALSE),"")</f>
        <v/>
      </c>
      <c r="G190" s="17">
        <v>348000</v>
      </c>
      <c r="H190" s="17">
        <v>348000</v>
      </c>
      <c r="I190" s="17" t="str">
        <f>IFERROR(VLOOKUP(B190,#REF!,9,FALSE),"")</f>
        <v/>
      </c>
      <c r="J190" s="17">
        <v>246000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165000</v>
      </c>
      <c r="Q190" s="17">
        <v>81000</v>
      </c>
      <c r="R190" s="19">
        <v>594000</v>
      </c>
      <c r="S190" s="20">
        <v>46.6</v>
      </c>
      <c r="T190" s="21">
        <v>36.4</v>
      </c>
      <c r="U190" s="19">
        <v>12750</v>
      </c>
      <c r="V190" s="17">
        <v>16335</v>
      </c>
      <c r="W190" s="22">
        <v>1.3</v>
      </c>
      <c r="X190" s="23">
        <f t="shared" si="11"/>
        <v>100</v>
      </c>
      <c r="Y190" s="17">
        <v>61021</v>
      </c>
      <c r="Z190" s="17">
        <v>71963</v>
      </c>
      <c r="AA190" s="17">
        <v>34158</v>
      </c>
      <c r="AB190" s="17">
        <v>0</v>
      </c>
      <c r="AC190" s="15" t="s">
        <v>36</v>
      </c>
    </row>
    <row r="191" spans="1:29">
      <c r="A191" s="13" t="str">
        <f t="shared" si="8"/>
        <v>FCST</v>
      </c>
      <c r="B191" s="14" t="s">
        <v>232</v>
      </c>
      <c r="C191" s="15" t="s">
        <v>56</v>
      </c>
      <c r="D191" s="20">
        <f t="shared" si="9"/>
        <v>16.2</v>
      </c>
      <c r="E191" s="18" t="str">
        <f t="shared" si="10"/>
        <v>前八週無拉料</v>
      </c>
      <c r="F191" s="16" t="str">
        <f>IFERROR(VLOOKUP(B191,#REF!,6,FALSE),"")</f>
        <v/>
      </c>
      <c r="G191" s="17">
        <v>6000</v>
      </c>
      <c r="H191" s="17">
        <v>6000</v>
      </c>
      <c r="I191" s="17" t="str">
        <f>IFERROR(VLOOKUP(B191,#REF!,9,FALSE),"")</f>
        <v/>
      </c>
      <c r="J191" s="17">
        <v>12000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12000</v>
      </c>
      <c r="Q191" s="17">
        <v>0</v>
      </c>
      <c r="R191" s="19">
        <v>18000</v>
      </c>
      <c r="S191" s="20" t="s">
        <v>34</v>
      </c>
      <c r="T191" s="21">
        <v>24.3</v>
      </c>
      <c r="U191" s="19">
        <v>0</v>
      </c>
      <c r="V191" s="17">
        <v>741</v>
      </c>
      <c r="W191" s="22" t="s">
        <v>39</v>
      </c>
      <c r="X191" s="23" t="str">
        <f t="shared" si="11"/>
        <v>F</v>
      </c>
      <c r="Y191" s="17">
        <v>2943</v>
      </c>
      <c r="Z191" s="17">
        <v>30</v>
      </c>
      <c r="AA191" s="17">
        <v>16256</v>
      </c>
      <c r="AB191" s="17">
        <v>0</v>
      </c>
      <c r="AC191" s="15" t="s">
        <v>36</v>
      </c>
    </row>
    <row r="192" spans="1:29">
      <c r="A192" s="13" t="str">
        <f t="shared" si="8"/>
        <v>OverStock</v>
      </c>
      <c r="B192" s="14" t="s">
        <v>233</v>
      </c>
      <c r="C192" s="15" t="s">
        <v>56</v>
      </c>
      <c r="D192" s="20">
        <f t="shared" si="9"/>
        <v>37</v>
      </c>
      <c r="E192" s="18">
        <f t="shared" si="10"/>
        <v>27.4</v>
      </c>
      <c r="F192" s="16" t="str">
        <f>IFERROR(VLOOKUP(B192,#REF!,6,FALSE),"")</f>
        <v/>
      </c>
      <c r="G192" s="17">
        <v>918000</v>
      </c>
      <c r="H192" s="17">
        <v>918000</v>
      </c>
      <c r="I192" s="17" t="str">
        <f>IFERROR(VLOOKUP(B192,#REF!,9,FALSE),"")</f>
        <v/>
      </c>
      <c r="J192" s="17">
        <v>576000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513000</v>
      </c>
      <c r="Q192" s="17">
        <v>63000</v>
      </c>
      <c r="R192" s="19">
        <v>1494000</v>
      </c>
      <c r="S192" s="20">
        <v>71.099999999999994</v>
      </c>
      <c r="T192" s="21">
        <v>95.9</v>
      </c>
      <c r="U192" s="19">
        <v>21000</v>
      </c>
      <c r="V192" s="17">
        <v>15574</v>
      </c>
      <c r="W192" s="22">
        <v>0.7</v>
      </c>
      <c r="X192" s="23">
        <f t="shared" si="11"/>
        <v>100</v>
      </c>
      <c r="Y192" s="17">
        <v>61227</v>
      </c>
      <c r="Z192" s="17">
        <v>63744</v>
      </c>
      <c r="AA192" s="17">
        <v>47423</v>
      </c>
      <c r="AB192" s="17">
        <v>19609</v>
      </c>
      <c r="AC192" s="15" t="s">
        <v>36</v>
      </c>
    </row>
    <row r="193" spans="1:29">
      <c r="A193" s="13" t="str">
        <f t="shared" si="8"/>
        <v>OverStock</v>
      </c>
      <c r="B193" s="14" t="s">
        <v>234</v>
      </c>
      <c r="C193" s="15" t="s">
        <v>56</v>
      </c>
      <c r="D193" s="20">
        <f t="shared" si="9"/>
        <v>166.8</v>
      </c>
      <c r="E193" s="18">
        <f t="shared" si="10"/>
        <v>28.2</v>
      </c>
      <c r="F193" s="16" t="str">
        <f>IFERROR(VLOOKUP(B193,#REF!,6,FALSE),"")</f>
        <v/>
      </c>
      <c r="G193" s="17">
        <v>495000</v>
      </c>
      <c r="H193" s="17">
        <v>495000</v>
      </c>
      <c r="I193" s="17" t="str">
        <f>IFERROR(VLOOKUP(B193,#REF!,9,FALSE),"")</f>
        <v/>
      </c>
      <c r="J193" s="17">
        <v>561000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405000</v>
      </c>
      <c r="Q193" s="17">
        <v>156000</v>
      </c>
      <c r="R193" s="19">
        <v>1056000</v>
      </c>
      <c r="S193" s="20">
        <v>53.1</v>
      </c>
      <c r="T193" s="21">
        <v>314</v>
      </c>
      <c r="U193" s="19">
        <v>19875</v>
      </c>
      <c r="V193" s="17">
        <v>3363</v>
      </c>
      <c r="W193" s="22">
        <v>0.2</v>
      </c>
      <c r="X193" s="23">
        <f t="shared" si="11"/>
        <v>50</v>
      </c>
      <c r="Y193" s="17">
        <v>2399</v>
      </c>
      <c r="Z193" s="17">
        <v>15867</v>
      </c>
      <c r="AA193" s="17">
        <v>87000</v>
      </c>
      <c r="AB193" s="17">
        <v>0</v>
      </c>
      <c r="AC193" s="15" t="s">
        <v>36</v>
      </c>
    </row>
    <row r="194" spans="1:29">
      <c r="A194" s="13" t="str">
        <f t="shared" si="8"/>
        <v>OverStock</v>
      </c>
      <c r="B194" s="14" t="s">
        <v>235</v>
      </c>
      <c r="C194" s="15" t="s">
        <v>56</v>
      </c>
      <c r="D194" s="20">
        <f t="shared" si="9"/>
        <v>5.7</v>
      </c>
      <c r="E194" s="18">
        <f t="shared" si="10"/>
        <v>8</v>
      </c>
      <c r="F194" s="16" t="str">
        <f>IFERROR(VLOOKUP(B194,#REF!,6,FALSE),"")</f>
        <v/>
      </c>
      <c r="G194" s="17">
        <v>522000</v>
      </c>
      <c r="H194" s="17">
        <v>300000</v>
      </c>
      <c r="I194" s="17" t="str">
        <f>IFERROR(VLOOKUP(B194,#REF!,9,FALSE),"")</f>
        <v/>
      </c>
      <c r="J194" s="17">
        <v>162000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42000</v>
      </c>
      <c r="P194" s="17">
        <v>0</v>
      </c>
      <c r="Q194" s="17">
        <v>120000</v>
      </c>
      <c r="R194" s="19">
        <v>684000</v>
      </c>
      <c r="S194" s="20">
        <v>33.799999999999997</v>
      </c>
      <c r="T194" s="21">
        <v>23.9</v>
      </c>
      <c r="U194" s="19">
        <v>20250</v>
      </c>
      <c r="V194" s="17">
        <v>28636</v>
      </c>
      <c r="W194" s="22">
        <v>1.4</v>
      </c>
      <c r="X194" s="23">
        <f t="shared" si="11"/>
        <v>100</v>
      </c>
      <c r="Y194" s="17">
        <v>173115</v>
      </c>
      <c r="Z194" s="17">
        <v>69810</v>
      </c>
      <c r="AA194" s="17">
        <v>49574</v>
      </c>
      <c r="AB194" s="17">
        <v>40980</v>
      </c>
      <c r="AC194" s="15" t="s">
        <v>36</v>
      </c>
    </row>
    <row r="195" spans="1:29">
      <c r="A195" s="13" t="str">
        <f t="shared" si="8"/>
        <v>ZeroZero</v>
      </c>
      <c r="B195" s="14" t="s">
        <v>236</v>
      </c>
      <c r="C195" s="15" t="s">
        <v>56</v>
      </c>
      <c r="D195" s="20" t="str">
        <f t="shared" si="9"/>
        <v>--</v>
      </c>
      <c r="E195" s="18" t="str">
        <f t="shared" si="10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3000</v>
      </c>
      <c r="Q195" s="17">
        <v>0</v>
      </c>
      <c r="R195" s="19">
        <v>3000</v>
      </c>
      <c r="S195" s="20" t="s">
        <v>34</v>
      </c>
      <c r="T195" s="21" t="s">
        <v>34</v>
      </c>
      <c r="U195" s="19">
        <v>0</v>
      </c>
      <c r="V195" s="17" t="s">
        <v>34</v>
      </c>
      <c r="W195" s="22" t="s">
        <v>35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36</v>
      </c>
    </row>
    <row r="196" spans="1:29">
      <c r="A196" s="13" t="str">
        <f t="shared" ref="A196:A245" si="12">IF(OR(U196=0,LEN(U196)=0)*OR(V196=0,LEN(V196)=0),IF(R196&gt;0,"ZeroZero","None"),IF(IF(LEN(S196)=0,0,S196)&gt;24,"OverStock",IF(U196=0,"FCST","Normal")))</f>
        <v>Normal</v>
      </c>
      <c r="B196" s="14" t="s">
        <v>237</v>
      </c>
      <c r="C196" s="15" t="s">
        <v>56</v>
      </c>
      <c r="D196" s="20">
        <f t="shared" ref="D196:D245" si="13">IF(OR(V196=0,LEN(V196)=0),"--",ROUND(J196/V196,1))</f>
        <v>17.600000000000001</v>
      </c>
      <c r="E196" s="18">
        <f t="shared" ref="E196:E245" si="14">IF(U196=0,"前八週無拉料",ROUND(J196/U196,1))</f>
        <v>16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6000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6000</v>
      </c>
      <c r="R196" s="19">
        <v>6000</v>
      </c>
      <c r="S196" s="20">
        <v>16</v>
      </c>
      <c r="T196" s="21">
        <v>17.600000000000001</v>
      </c>
      <c r="U196" s="19">
        <v>375</v>
      </c>
      <c r="V196" s="17">
        <v>340</v>
      </c>
      <c r="W196" s="22">
        <v>0.9</v>
      </c>
      <c r="X196" s="23">
        <f t="shared" ref="X196:X245" si="15">IF($W196="E","E",IF($W196="F","F",IF($W196&lt;0.5,50,IF($W196&lt;2,100,150))))</f>
        <v>100</v>
      </c>
      <c r="Y196" s="17">
        <v>0</v>
      </c>
      <c r="Z196" s="17">
        <v>2406</v>
      </c>
      <c r="AA196" s="17">
        <v>750</v>
      </c>
      <c r="AB196" s="17">
        <v>0</v>
      </c>
      <c r="AC196" s="15" t="s">
        <v>36</v>
      </c>
    </row>
    <row r="197" spans="1:29">
      <c r="A197" s="13" t="str">
        <f t="shared" si="12"/>
        <v>Normal</v>
      </c>
      <c r="B197" s="14" t="s">
        <v>238</v>
      </c>
      <c r="C197" s="15" t="s">
        <v>56</v>
      </c>
      <c r="D197" s="20">
        <f t="shared" si="13"/>
        <v>9.1999999999999993</v>
      </c>
      <c r="E197" s="18">
        <f t="shared" si="14"/>
        <v>8</v>
      </c>
      <c r="F197" s="16" t="str">
        <f>IFERROR(VLOOKUP(B197,#REF!,6,FALSE),"")</f>
        <v/>
      </c>
      <c r="G197" s="17">
        <v>3000</v>
      </c>
      <c r="H197" s="17">
        <v>3000</v>
      </c>
      <c r="I197" s="17" t="str">
        <f>IFERROR(VLOOKUP(B197,#REF!,9,FALSE),"")</f>
        <v/>
      </c>
      <c r="J197" s="17">
        <v>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3000</v>
      </c>
      <c r="R197" s="19">
        <v>6000</v>
      </c>
      <c r="S197" s="20">
        <v>16</v>
      </c>
      <c r="T197" s="21">
        <v>18.399999999999999</v>
      </c>
      <c r="U197" s="19">
        <v>375</v>
      </c>
      <c r="V197" s="17">
        <v>326</v>
      </c>
      <c r="W197" s="22">
        <v>0.9</v>
      </c>
      <c r="X197" s="23">
        <f t="shared" si="15"/>
        <v>100</v>
      </c>
      <c r="Y197" s="17">
        <v>0</v>
      </c>
      <c r="Z197" s="17">
        <v>2284</v>
      </c>
      <c r="AA197" s="17">
        <v>750</v>
      </c>
      <c r="AB197" s="17">
        <v>0</v>
      </c>
      <c r="AC197" s="15" t="s">
        <v>36</v>
      </c>
    </row>
    <row r="198" spans="1:29">
      <c r="A198" s="13" t="str">
        <f t="shared" si="12"/>
        <v>Normal</v>
      </c>
      <c r="B198" s="14" t="s">
        <v>239</v>
      </c>
      <c r="C198" s="15" t="s">
        <v>56</v>
      </c>
      <c r="D198" s="20">
        <f t="shared" si="13"/>
        <v>17.600000000000001</v>
      </c>
      <c r="E198" s="18">
        <f t="shared" si="14"/>
        <v>16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6000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3000</v>
      </c>
      <c r="Q198" s="17">
        <v>3000</v>
      </c>
      <c r="R198" s="19">
        <v>6000</v>
      </c>
      <c r="S198" s="20">
        <v>16</v>
      </c>
      <c r="T198" s="21">
        <v>17.600000000000001</v>
      </c>
      <c r="U198" s="19">
        <v>375</v>
      </c>
      <c r="V198" s="17">
        <v>340</v>
      </c>
      <c r="W198" s="22">
        <v>0.9</v>
      </c>
      <c r="X198" s="23">
        <f t="shared" si="15"/>
        <v>100</v>
      </c>
      <c r="Y198" s="17">
        <v>0</v>
      </c>
      <c r="Z198" s="17">
        <v>2407</v>
      </c>
      <c r="AA198" s="17">
        <v>750</v>
      </c>
      <c r="AB198" s="17">
        <v>0</v>
      </c>
      <c r="AC198" s="15" t="s">
        <v>36</v>
      </c>
    </row>
    <row r="199" spans="1:29">
      <c r="A199" s="13" t="str">
        <f t="shared" si="12"/>
        <v>OverStock</v>
      </c>
      <c r="B199" s="14" t="s">
        <v>240</v>
      </c>
      <c r="C199" s="15" t="s">
        <v>56</v>
      </c>
      <c r="D199" s="20">
        <f t="shared" si="13"/>
        <v>11.9</v>
      </c>
      <c r="E199" s="18">
        <f t="shared" si="14"/>
        <v>9.3000000000000007</v>
      </c>
      <c r="F199" s="16" t="str">
        <f>IFERROR(VLOOKUP(B199,#REF!,6,FALSE),"")</f>
        <v/>
      </c>
      <c r="G199" s="17">
        <v>48000</v>
      </c>
      <c r="H199" s="17">
        <v>24000</v>
      </c>
      <c r="I199" s="17" t="str">
        <f>IFERROR(VLOOKUP(B199,#REF!,9,FALSE),"")</f>
        <v/>
      </c>
      <c r="J199" s="17">
        <v>21000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15000</v>
      </c>
      <c r="Q199" s="17">
        <v>6000</v>
      </c>
      <c r="R199" s="19">
        <v>69000</v>
      </c>
      <c r="S199" s="20">
        <v>30.7</v>
      </c>
      <c r="T199" s="21">
        <v>39.200000000000003</v>
      </c>
      <c r="U199" s="19">
        <v>2250</v>
      </c>
      <c r="V199" s="17">
        <v>1761</v>
      </c>
      <c r="W199" s="22">
        <v>0.8</v>
      </c>
      <c r="X199" s="23">
        <f t="shared" si="15"/>
        <v>100</v>
      </c>
      <c r="Y199" s="17">
        <v>9037</v>
      </c>
      <c r="Z199" s="17">
        <v>5963</v>
      </c>
      <c r="AA199" s="17">
        <v>23317</v>
      </c>
      <c r="AB199" s="17">
        <v>12240</v>
      </c>
      <c r="AC199" s="15" t="s">
        <v>36</v>
      </c>
    </row>
    <row r="200" spans="1:29">
      <c r="A200" s="13" t="str">
        <f t="shared" si="12"/>
        <v>Normal</v>
      </c>
      <c r="B200" s="14" t="s">
        <v>241</v>
      </c>
      <c r="C200" s="15" t="s">
        <v>56</v>
      </c>
      <c r="D200" s="20">
        <f t="shared" si="13"/>
        <v>7.7</v>
      </c>
      <c r="E200" s="18">
        <f t="shared" si="14"/>
        <v>8</v>
      </c>
      <c r="F200" s="16" t="str">
        <f>IFERROR(VLOOKUP(B200,#REF!,6,FALSE),"")</f>
        <v/>
      </c>
      <c r="G200" s="17">
        <v>36000</v>
      </c>
      <c r="H200" s="17">
        <v>33000</v>
      </c>
      <c r="I200" s="17" t="str">
        <f>IFERROR(VLOOKUP(B200,#REF!,9,FALSE),"")</f>
        <v/>
      </c>
      <c r="J200" s="17">
        <v>18000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9000</v>
      </c>
      <c r="P200" s="17">
        <v>9000</v>
      </c>
      <c r="Q200" s="17">
        <v>0</v>
      </c>
      <c r="R200" s="19">
        <v>54000</v>
      </c>
      <c r="S200" s="20">
        <v>24</v>
      </c>
      <c r="T200" s="21">
        <v>23.1</v>
      </c>
      <c r="U200" s="19">
        <v>2250</v>
      </c>
      <c r="V200" s="17">
        <v>2342</v>
      </c>
      <c r="W200" s="22">
        <v>1</v>
      </c>
      <c r="X200" s="23">
        <f t="shared" si="15"/>
        <v>100</v>
      </c>
      <c r="Y200" s="17">
        <v>8331</v>
      </c>
      <c r="Z200" s="17">
        <v>10348</v>
      </c>
      <c r="AA200" s="17">
        <v>8152</v>
      </c>
      <c r="AB200" s="17">
        <v>0</v>
      </c>
      <c r="AC200" s="15" t="s">
        <v>36</v>
      </c>
    </row>
    <row r="201" spans="1:29">
      <c r="A201" s="13" t="str">
        <f t="shared" si="12"/>
        <v>OverStock</v>
      </c>
      <c r="B201" s="14" t="s">
        <v>242</v>
      </c>
      <c r="C201" s="15" t="s">
        <v>56</v>
      </c>
      <c r="D201" s="20" t="str">
        <f t="shared" si="13"/>
        <v>--</v>
      </c>
      <c r="E201" s="18">
        <f t="shared" si="14"/>
        <v>16</v>
      </c>
      <c r="F201" s="16" t="str">
        <f>IFERROR(VLOOKUP(B201,#REF!,6,FALSE),"")</f>
        <v/>
      </c>
      <c r="G201" s="17">
        <v>48000</v>
      </c>
      <c r="H201" s="17">
        <v>39000</v>
      </c>
      <c r="I201" s="17" t="str">
        <f>IFERROR(VLOOKUP(B201,#REF!,9,FALSE),"")</f>
        <v/>
      </c>
      <c r="J201" s="17">
        <v>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6000</v>
      </c>
      <c r="Q201" s="17">
        <v>0</v>
      </c>
      <c r="R201" s="19">
        <v>54000</v>
      </c>
      <c r="S201" s="20">
        <v>144</v>
      </c>
      <c r="T201" s="21" t="s">
        <v>34</v>
      </c>
      <c r="U201" s="19">
        <v>375</v>
      </c>
      <c r="V201" s="17">
        <v>0</v>
      </c>
      <c r="W201" s="22" t="s">
        <v>35</v>
      </c>
      <c r="X201" s="23" t="str">
        <f t="shared" si="15"/>
        <v>E</v>
      </c>
      <c r="Y201" s="17">
        <v>0</v>
      </c>
      <c r="Z201" s="17">
        <v>0</v>
      </c>
      <c r="AA201" s="17">
        <v>13708</v>
      </c>
      <c r="AB201" s="17">
        <v>12240</v>
      </c>
      <c r="AC201" s="15" t="s">
        <v>36</v>
      </c>
    </row>
    <row r="202" spans="1:29">
      <c r="A202" s="13" t="str">
        <f t="shared" si="12"/>
        <v>FCST</v>
      </c>
      <c r="B202" s="14" t="s">
        <v>243</v>
      </c>
      <c r="C202" s="15" t="s">
        <v>56</v>
      </c>
      <c r="D202" s="20">
        <f t="shared" si="13"/>
        <v>238.1</v>
      </c>
      <c r="E202" s="18" t="str">
        <f t="shared" si="14"/>
        <v>前八週無拉料</v>
      </c>
      <c r="F202" s="16" t="str">
        <f>IFERROR(VLOOKUP(B202,#REF!,6,FALSE),"")</f>
        <v/>
      </c>
      <c r="G202" s="17">
        <v>20000</v>
      </c>
      <c r="H202" s="17">
        <v>20000</v>
      </c>
      <c r="I202" s="17" t="str">
        <f>IFERROR(VLOOKUP(B202,#REF!,9,FALSE),"")</f>
        <v/>
      </c>
      <c r="J202" s="17">
        <v>20000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20000</v>
      </c>
      <c r="R202" s="19">
        <v>40000</v>
      </c>
      <c r="S202" s="20" t="s">
        <v>34</v>
      </c>
      <c r="T202" s="21">
        <v>476.2</v>
      </c>
      <c r="U202" s="19">
        <v>0</v>
      </c>
      <c r="V202" s="17">
        <v>84</v>
      </c>
      <c r="W202" s="22" t="s">
        <v>39</v>
      </c>
      <c r="X202" s="23" t="str">
        <f t="shared" si="15"/>
        <v>F</v>
      </c>
      <c r="Y202" s="17">
        <v>0</v>
      </c>
      <c r="Z202" s="17">
        <v>759</v>
      </c>
      <c r="AA202" s="17">
        <v>740</v>
      </c>
      <c r="AB202" s="17">
        <v>0</v>
      </c>
      <c r="AC202" s="15" t="s">
        <v>36</v>
      </c>
    </row>
    <row r="203" spans="1:29">
      <c r="A203" s="13" t="str">
        <f t="shared" si="12"/>
        <v>ZeroZero</v>
      </c>
      <c r="B203" s="14" t="s">
        <v>244</v>
      </c>
      <c r="C203" s="15" t="s">
        <v>56</v>
      </c>
      <c r="D203" s="20" t="str">
        <f t="shared" si="13"/>
        <v>--</v>
      </c>
      <c r="E203" s="18" t="str">
        <f t="shared" si="14"/>
        <v>前八週無拉料</v>
      </c>
      <c r="F203" s="16" t="str">
        <f>IFERROR(VLOOKUP(B203,#REF!,6,FALSE),"")</f>
        <v/>
      </c>
      <c r="G203" s="17">
        <v>20000</v>
      </c>
      <c r="H203" s="17">
        <v>20000</v>
      </c>
      <c r="I203" s="17" t="str">
        <f>IFERROR(VLOOKUP(B203,#REF!,9,FALSE),"")</f>
        <v/>
      </c>
      <c r="J203" s="17">
        <v>20000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10000</v>
      </c>
      <c r="Q203" s="17">
        <v>10000</v>
      </c>
      <c r="R203" s="19">
        <v>40000</v>
      </c>
      <c r="S203" s="20" t="s">
        <v>34</v>
      </c>
      <c r="T203" s="21" t="s">
        <v>34</v>
      </c>
      <c r="U203" s="19">
        <v>0</v>
      </c>
      <c r="V203" s="17">
        <v>0</v>
      </c>
      <c r="W203" s="22" t="s">
        <v>35</v>
      </c>
      <c r="X203" s="23" t="str">
        <f t="shared" si="15"/>
        <v>E</v>
      </c>
      <c r="Y203" s="17">
        <v>0</v>
      </c>
      <c r="Z203" s="17">
        <v>0</v>
      </c>
      <c r="AA203" s="17">
        <v>21</v>
      </c>
      <c r="AB203" s="17">
        <v>0</v>
      </c>
      <c r="AC203" s="15" t="s">
        <v>36</v>
      </c>
    </row>
    <row r="204" spans="1:29">
      <c r="A204" s="13" t="str">
        <f t="shared" si="12"/>
        <v>Normal</v>
      </c>
      <c r="B204" s="14" t="s">
        <v>245</v>
      </c>
      <c r="C204" s="15" t="s">
        <v>56</v>
      </c>
      <c r="D204" s="20">
        <f t="shared" si="13"/>
        <v>71.7</v>
      </c>
      <c r="E204" s="18">
        <f t="shared" si="14"/>
        <v>16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20000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10000</v>
      </c>
      <c r="Q204" s="17">
        <v>10000</v>
      </c>
      <c r="R204" s="19">
        <v>20000</v>
      </c>
      <c r="S204" s="20">
        <v>16</v>
      </c>
      <c r="T204" s="21">
        <v>71.7</v>
      </c>
      <c r="U204" s="19">
        <v>1250</v>
      </c>
      <c r="V204" s="17">
        <v>279</v>
      </c>
      <c r="W204" s="22">
        <v>0.2</v>
      </c>
      <c r="X204" s="23">
        <f t="shared" si="15"/>
        <v>50</v>
      </c>
      <c r="Y204" s="17">
        <v>0</v>
      </c>
      <c r="Z204" s="17">
        <v>1209</v>
      </c>
      <c r="AA204" s="17">
        <v>1500</v>
      </c>
      <c r="AB204" s="17">
        <v>0</v>
      </c>
      <c r="AC204" s="15" t="s">
        <v>36</v>
      </c>
    </row>
    <row r="205" spans="1:29">
      <c r="A205" s="13" t="str">
        <f t="shared" si="12"/>
        <v>OverStock</v>
      </c>
      <c r="B205" s="14" t="s">
        <v>246</v>
      </c>
      <c r="C205" s="15" t="s">
        <v>56</v>
      </c>
      <c r="D205" s="20">
        <f t="shared" si="13"/>
        <v>41.6</v>
      </c>
      <c r="E205" s="18">
        <f t="shared" si="14"/>
        <v>22.1</v>
      </c>
      <c r="F205" s="16" t="str">
        <f>IFERROR(VLOOKUP(B205,#REF!,6,FALSE),"")</f>
        <v/>
      </c>
      <c r="G205" s="17">
        <v>660000</v>
      </c>
      <c r="H205" s="17">
        <v>660000</v>
      </c>
      <c r="I205" s="17" t="str">
        <f>IFERROR(VLOOKUP(B205,#REF!,9,FALSE),"")</f>
        <v/>
      </c>
      <c r="J205" s="17">
        <v>960000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720000</v>
      </c>
      <c r="Q205" s="17">
        <v>240000</v>
      </c>
      <c r="R205" s="19">
        <v>1620000</v>
      </c>
      <c r="S205" s="20">
        <v>37.200000000000003</v>
      </c>
      <c r="T205" s="21">
        <v>70.099999999999994</v>
      </c>
      <c r="U205" s="19">
        <v>43500</v>
      </c>
      <c r="V205" s="17">
        <v>23094</v>
      </c>
      <c r="W205" s="22">
        <v>0.5</v>
      </c>
      <c r="X205" s="23">
        <f t="shared" si="15"/>
        <v>100</v>
      </c>
      <c r="Y205" s="17">
        <v>86628</v>
      </c>
      <c r="Z205" s="17">
        <v>90312</v>
      </c>
      <c r="AA205" s="17">
        <v>156393</v>
      </c>
      <c r="AB205" s="17">
        <v>126616</v>
      </c>
      <c r="AC205" s="15" t="s">
        <v>36</v>
      </c>
    </row>
    <row r="206" spans="1:29">
      <c r="A206" s="13" t="str">
        <f t="shared" si="12"/>
        <v>OverStock</v>
      </c>
      <c r="B206" s="14" t="s">
        <v>247</v>
      </c>
      <c r="C206" s="15" t="s">
        <v>56</v>
      </c>
      <c r="D206" s="20">
        <f t="shared" si="13"/>
        <v>39.5</v>
      </c>
      <c r="E206" s="18">
        <f t="shared" si="14"/>
        <v>22.4</v>
      </c>
      <c r="F206" s="16" t="str">
        <f>IFERROR(VLOOKUP(B206,#REF!,6,FALSE),"")</f>
        <v/>
      </c>
      <c r="G206" s="17">
        <v>660000</v>
      </c>
      <c r="H206" s="17">
        <v>660000</v>
      </c>
      <c r="I206" s="17" t="str">
        <f>IFERROR(VLOOKUP(B206,#REF!,9,FALSE),"")</f>
        <v/>
      </c>
      <c r="J206" s="17">
        <v>981000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738000</v>
      </c>
      <c r="Q206" s="17">
        <v>243000</v>
      </c>
      <c r="R206" s="19">
        <v>1641000</v>
      </c>
      <c r="S206" s="20">
        <v>37.4</v>
      </c>
      <c r="T206" s="21">
        <v>66</v>
      </c>
      <c r="U206" s="19">
        <v>43875</v>
      </c>
      <c r="V206" s="17">
        <v>24866</v>
      </c>
      <c r="W206" s="22">
        <v>0.6</v>
      </c>
      <c r="X206" s="23">
        <f t="shared" si="15"/>
        <v>100</v>
      </c>
      <c r="Y206" s="17">
        <v>83674</v>
      </c>
      <c r="Z206" s="17">
        <v>105348</v>
      </c>
      <c r="AA206" s="17">
        <v>140573</v>
      </c>
      <c r="AB206" s="17">
        <v>86077</v>
      </c>
      <c r="AC206" s="15" t="s">
        <v>36</v>
      </c>
    </row>
    <row r="207" spans="1:29">
      <c r="A207" s="13" t="str">
        <f t="shared" si="12"/>
        <v>Normal</v>
      </c>
      <c r="B207" s="14" t="s">
        <v>248</v>
      </c>
      <c r="C207" s="15" t="s">
        <v>56</v>
      </c>
      <c r="D207" s="20" t="str">
        <f t="shared" si="13"/>
        <v>--</v>
      </c>
      <c r="E207" s="18">
        <f t="shared" si="14"/>
        <v>0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>
        <v>0</v>
      </c>
      <c r="T207" s="21" t="s">
        <v>34</v>
      </c>
      <c r="U207" s="19">
        <v>10</v>
      </c>
      <c r="V207" s="17" t="s">
        <v>34</v>
      </c>
      <c r="W207" s="22" t="s">
        <v>35</v>
      </c>
      <c r="X207" s="23" t="str">
        <f t="shared" si="15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36</v>
      </c>
    </row>
    <row r="208" spans="1:29">
      <c r="A208" s="13" t="str">
        <f t="shared" si="12"/>
        <v>FCST</v>
      </c>
      <c r="B208" s="14" t="s">
        <v>249</v>
      </c>
      <c r="C208" s="15" t="s">
        <v>56</v>
      </c>
      <c r="D208" s="20">
        <f t="shared" si="13"/>
        <v>12.9</v>
      </c>
      <c r="E208" s="18" t="str">
        <f t="shared" si="14"/>
        <v>前八週無拉料</v>
      </c>
      <c r="F208" s="16" t="str">
        <f>IFERROR(VLOOKUP(B208,#REF!,6,FALSE),"")</f>
        <v/>
      </c>
      <c r="G208" s="17">
        <v>2000</v>
      </c>
      <c r="H208" s="17">
        <v>2000</v>
      </c>
      <c r="I208" s="17" t="str">
        <f>IFERROR(VLOOKUP(B208,#REF!,9,FALSE),"")</f>
        <v/>
      </c>
      <c r="J208" s="17">
        <v>2000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2000</v>
      </c>
      <c r="Q208" s="17">
        <v>0</v>
      </c>
      <c r="R208" s="19">
        <v>4000</v>
      </c>
      <c r="S208" s="20" t="s">
        <v>34</v>
      </c>
      <c r="T208" s="21">
        <v>25.8</v>
      </c>
      <c r="U208" s="19">
        <v>0</v>
      </c>
      <c r="V208" s="17">
        <v>155</v>
      </c>
      <c r="W208" s="22" t="s">
        <v>39</v>
      </c>
      <c r="X208" s="23" t="str">
        <f t="shared" si="15"/>
        <v>F</v>
      </c>
      <c r="Y208" s="17">
        <v>0</v>
      </c>
      <c r="Z208" s="17">
        <v>1394</v>
      </c>
      <c r="AA208" s="17">
        <v>0</v>
      </c>
      <c r="AB208" s="17">
        <v>0</v>
      </c>
      <c r="AC208" s="15" t="s">
        <v>36</v>
      </c>
    </row>
    <row r="209" spans="1:29">
      <c r="A209" s="13" t="str">
        <f t="shared" si="12"/>
        <v>OverStock</v>
      </c>
      <c r="B209" s="14" t="s">
        <v>250</v>
      </c>
      <c r="C209" s="15" t="s">
        <v>56</v>
      </c>
      <c r="D209" s="20" t="str">
        <f t="shared" si="13"/>
        <v>--</v>
      </c>
      <c r="E209" s="18">
        <f t="shared" si="14"/>
        <v>42.7</v>
      </c>
      <c r="F209" s="16" t="str">
        <f>IFERROR(VLOOKUP(B209,#REF!,6,FALSE),"")</f>
        <v/>
      </c>
      <c r="G209" s="17">
        <v>54</v>
      </c>
      <c r="H209" s="17">
        <v>54</v>
      </c>
      <c r="I209" s="17" t="str">
        <f>IFERROR(VLOOKUP(B209,#REF!,9,FALSE),"")</f>
        <v/>
      </c>
      <c r="J209" s="17">
        <v>128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128</v>
      </c>
      <c r="Q209" s="17">
        <v>0</v>
      </c>
      <c r="R209" s="19">
        <v>182</v>
      </c>
      <c r="S209" s="20">
        <v>60.7</v>
      </c>
      <c r="T209" s="21" t="s">
        <v>34</v>
      </c>
      <c r="U209" s="19">
        <v>3</v>
      </c>
      <c r="V209" s="17" t="s">
        <v>34</v>
      </c>
      <c r="W209" s="22" t="s">
        <v>35</v>
      </c>
      <c r="X209" s="23" t="str">
        <f t="shared" si="15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ZeroZero</v>
      </c>
      <c r="B210" s="14" t="s">
        <v>251</v>
      </c>
      <c r="C210" s="15" t="s">
        <v>56</v>
      </c>
      <c r="D210" s="20" t="str">
        <f t="shared" si="13"/>
        <v>--</v>
      </c>
      <c r="E210" s="18" t="str">
        <f t="shared" si="14"/>
        <v>前八週無拉料</v>
      </c>
      <c r="F210" s="16" t="str">
        <f>IFERROR(VLOOKUP(B210,#REF!,6,FALSE),"")</f>
        <v/>
      </c>
      <c r="G210" s="17">
        <v>83</v>
      </c>
      <c r="H210" s="17">
        <v>83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83</v>
      </c>
      <c r="S210" s="20" t="s">
        <v>34</v>
      </c>
      <c r="T210" s="21" t="s">
        <v>34</v>
      </c>
      <c r="U210" s="19">
        <v>0</v>
      </c>
      <c r="V210" s="17" t="s">
        <v>34</v>
      </c>
      <c r="W210" s="22" t="s">
        <v>35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36</v>
      </c>
    </row>
    <row r="211" spans="1:29">
      <c r="A211" s="13" t="str">
        <f t="shared" si="12"/>
        <v>Normal</v>
      </c>
      <c r="B211" s="14" t="s">
        <v>252</v>
      </c>
      <c r="C211" s="15" t="s">
        <v>56</v>
      </c>
      <c r="D211" s="20" t="str">
        <f t="shared" si="13"/>
        <v>--</v>
      </c>
      <c r="E211" s="18">
        <f t="shared" si="14"/>
        <v>0</v>
      </c>
      <c r="F211" s="16" t="str">
        <f>IFERROR(VLOOKUP(B211,#REF!,6,FALSE),"")</f>
        <v/>
      </c>
      <c r="G211" s="17">
        <v>30</v>
      </c>
      <c r="H211" s="17">
        <v>30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30</v>
      </c>
      <c r="S211" s="20">
        <v>10</v>
      </c>
      <c r="T211" s="21" t="s">
        <v>34</v>
      </c>
      <c r="U211" s="19">
        <v>3</v>
      </c>
      <c r="V211" s="17" t="s">
        <v>34</v>
      </c>
      <c r="W211" s="22" t="s">
        <v>35</v>
      </c>
      <c r="X211" s="23" t="str">
        <f t="shared" si="15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36</v>
      </c>
    </row>
    <row r="212" spans="1:29">
      <c r="A212" s="13" t="str">
        <f t="shared" si="12"/>
        <v>OverStock</v>
      </c>
      <c r="B212" s="14" t="s">
        <v>253</v>
      </c>
      <c r="C212" s="15" t="s">
        <v>56</v>
      </c>
      <c r="D212" s="20">
        <f t="shared" si="13"/>
        <v>0</v>
      </c>
      <c r="E212" s="18">
        <f t="shared" si="14"/>
        <v>0</v>
      </c>
      <c r="F212" s="16" t="str">
        <f>IFERROR(VLOOKUP(B212,#REF!,6,FALSE),"")</f>
        <v/>
      </c>
      <c r="G212" s="17">
        <v>49509</v>
      </c>
      <c r="H212" s="17">
        <v>8800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49509</v>
      </c>
      <c r="S212" s="20">
        <v>40.1</v>
      </c>
      <c r="T212" s="21">
        <v>11.5</v>
      </c>
      <c r="U212" s="19">
        <v>1235</v>
      </c>
      <c r="V212" s="17">
        <v>4310</v>
      </c>
      <c r="W212" s="22">
        <v>3.5</v>
      </c>
      <c r="X212" s="23">
        <f t="shared" si="15"/>
        <v>150</v>
      </c>
      <c r="Y212" s="17">
        <v>20789</v>
      </c>
      <c r="Z212" s="17">
        <v>14400</v>
      </c>
      <c r="AA212" s="17">
        <v>18000</v>
      </c>
      <c r="AB212" s="17">
        <v>7200</v>
      </c>
      <c r="AC212" s="15" t="s">
        <v>36</v>
      </c>
    </row>
    <row r="213" spans="1:29">
      <c r="A213" s="13" t="str">
        <f t="shared" si="12"/>
        <v>ZeroZero</v>
      </c>
      <c r="B213" s="14" t="s">
        <v>254</v>
      </c>
      <c r="C213" s="15" t="s">
        <v>56</v>
      </c>
      <c r="D213" s="20" t="str">
        <f t="shared" si="13"/>
        <v>--</v>
      </c>
      <c r="E213" s="18" t="str">
        <f t="shared" si="14"/>
        <v>前八週無拉料</v>
      </c>
      <c r="F213" s="16" t="str">
        <f>IFERROR(VLOOKUP(B213,#REF!,6,FALSE),"")</f>
        <v/>
      </c>
      <c r="G213" s="17">
        <v>2000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2000</v>
      </c>
      <c r="S213" s="20" t="s">
        <v>34</v>
      </c>
      <c r="T213" s="21" t="s">
        <v>34</v>
      </c>
      <c r="U213" s="19">
        <v>0</v>
      </c>
      <c r="V213" s="17">
        <v>0</v>
      </c>
      <c r="W213" s="22" t="s">
        <v>35</v>
      </c>
      <c r="X213" s="23" t="str">
        <f t="shared" si="15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36</v>
      </c>
    </row>
    <row r="214" spans="1:29">
      <c r="A214" s="13" t="str">
        <f t="shared" si="12"/>
        <v>ZeroZero</v>
      </c>
      <c r="B214" s="14" t="s">
        <v>255</v>
      </c>
      <c r="C214" s="15" t="s">
        <v>56</v>
      </c>
      <c r="D214" s="20" t="str">
        <f t="shared" si="13"/>
        <v>--</v>
      </c>
      <c r="E214" s="18" t="str">
        <f t="shared" si="14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2000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2000</v>
      </c>
      <c r="Q214" s="17">
        <v>0</v>
      </c>
      <c r="R214" s="19">
        <v>2000</v>
      </c>
      <c r="S214" s="20" t="s">
        <v>34</v>
      </c>
      <c r="T214" s="21" t="s">
        <v>34</v>
      </c>
      <c r="U214" s="19">
        <v>0</v>
      </c>
      <c r="V214" s="17" t="s">
        <v>34</v>
      </c>
      <c r="W214" s="22" t="s">
        <v>35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>
      <c r="A215" s="13" t="str">
        <f t="shared" si="12"/>
        <v>Normal</v>
      </c>
      <c r="B215" s="14" t="s">
        <v>256</v>
      </c>
      <c r="C215" s="15" t="s">
        <v>56</v>
      </c>
      <c r="D215" s="20" t="str">
        <f t="shared" si="13"/>
        <v>--</v>
      </c>
      <c r="E215" s="18">
        <f t="shared" si="14"/>
        <v>0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>
        <v>0</v>
      </c>
      <c r="T215" s="21" t="s">
        <v>34</v>
      </c>
      <c r="U215" s="19">
        <v>125</v>
      </c>
      <c r="V215" s="17" t="s">
        <v>34</v>
      </c>
      <c r="W215" s="22" t="s">
        <v>35</v>
      </c>
      <c r="X215" s="23" t="str">
        <f t="shared" si="15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>
      <c r="A216" s="13" t="str">
        <f t="shared" si="12"/>
        <v>OverStock</v>
      </c>
      <c r="B216" s="14" t="s">
        <v>257</v>
      </c>
      <c r="C216" s="15" t="s">
        <v>56</v>
      </c>
      <c r="D216" s="20">
        <f t="shared" si="13"/>
        <v>8374.7000000000007</v>
      </c>
      <c r="E216" s="18">
        <f t="shared" si="14"/>
        <v>27.5</v>
      </c>
      <c r="F216" s="16" t="str">
        <f>IFERROR(VLOOKUP(B216,#REF!,6,FALSE),"")</f>
        <v/>
      </c>
      <c r="G216" s="17">
        <v>3699000</v>
      </c>
      <c r="H216" s="17">
        <v>2199000</v>
      </c>
      <c r="I216" s="17" t="str">
        <f>IFERROR(VLOOKUP(B216,#REF!,9,FALSE),"")</f>
        <v/>
      </c>
      <c r="J216" s="17">
        <v>3576000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3576000</v>
      </c>
      <c r="Q216" s="17">
        <v>0</v>
      </c>
      <c r="R216" s="19">
        <v>7275000</v>
      </c>
      <c r="S216" s="20">
        <v>55.9</v>
      </c>
      <c r="T216" s="21">
        <v>17037.5</v>
      </c>
      <c r="U216" s="19">
        <v>130125</v>
      </c>
      <c r="V216" s="17">
        <v>427</v>
      </c>
      <c r="W216" s="22">
        <v>0</v>
      </c>
      <c r="X216" s="23">
        <f t="shared" si="15"/>
        <v>50</v>
      </c>
      <c r="Y216" s="17">
        <v>840</v>
      </c>
      <c r="Z216" s="17">
        <v>3000</v>
      </c>
      <c r="AA216" s="17">
        <v>0</v>
      </c>
      <c r="AB216" s="17">
        <v>0</v>
      </c>
      <c r="AC216" s="15" t="s">
        <v>36</v>
      </c>
    </row>
    <row r="217" spans="1:29">
      <c r="A217" s="13" t="str">
        <f t="shared" si="12"/>
        <v>Normal</v>
      </c>
      <c r="B217" s="14" t="s">
        <v>258</v>
      </c>
      <c r="C217" s="15" t="s">
        <v>56</v>
      </c>
      <c r="D217" s="20">
        <f t="shared" si="13"/>
        <v>31.5</v>
      </c>
      <c r="E217" s="18">
        <f t="shared" si="14"/>
        <v>14</v>
      </c>
      <c r="F217" s="16" t="str">
        <f>IFERROR(VLOOKUP(B217,#REF!,6,FALSE),"")</f>
        <v/>
      </c>
      <c r="G217" s="17">
        <v>6000</v>
      </c>
      <c r="H217" s="17">
        <v>0</v>
      </c>
      <c r="I217" s="17" t="str">
        <f>IFERROR(VLOOKUP(B217,#REF!,9,FALSE),"")</f>
        <v/>
      </c>
      <c r="J217" s="17">
        <v>21000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15000</v>
      </c>
      <c r="Q217" s="17">
        <v>6000</v>
      </c>
      <c r="R217" s="19">
        <v>27000</v>
      </c>
      <c r="S217" s="20">
        <v>18</v>
      </c>
      <c r="T217" s="21">
        <v>40.5</v>
      </c>
      <c r="U217" s="19">
        <v>1500</v>
      </c>
      <c r="V217" s="17">
        <v>667</v>
      </c>
      <c r="W217" s="22">
        <v>0.4</v>
      </c>
      <c r="X217" s="23">
        <f t="shared" si="15"/>
        <v>50</v>
      </c>
      <c r="Y217" s="17">
        <v>3000</v>
      </c>
      <c r="Z217" s="17">
        <v>3000</v>
      </c>
      <c r="AA217" s="17">
        <v>3000</v>
      </c>
      <c r="AB217" s="17">
        <v>2841</v>
      </c>
      <c r="AC217" s="15" t="s">
        <v>36</v>
      </c>
    </row>
    <row r="218" spans="1:29">
      <c r="A218" s="13" t="str">
        <f t="shared" si="12"/>
        <v>ZeroZero</v>
      </c>
      <c r="B218" s="14" t="s">
        <v>259</v>
      </c>
      <c r="C218" s="15" t="s">
        <v>56</v>
      </c>
      <c r="D218" s="20" t="str">
        <f t="shared" si="13"/>
        <v>--</v>
      </c>
      <c r="E218" s="18" t="str">
        <f t="shared" si="14"/>
        <v>前八週無拉料</v>
      </c>
      <c r="F218" s="16" t="str">
        <f>IFERROR(VLOOKUP(B218,#REF!,6,FALSE),"")</f>
        <v/>
      </c>
      <c r="G218" s="17">
        <v>50000</v>
      </c>
      <c r="H218" s="17">
        <v>15000</v>
      </c>
      <c r="I218" s="17" t="str">
        <f>IFERROR(VLOOKUP(B218,#REF!,9,FALSE),"")</f>
        <v/>
      </c>
      <c r="J218" s="17">
        <v>20000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20000</v>
      </c>
      <c r="Q218" s="17">
        <v>0</v>
      </c>
      <c r="R218" s="19">
        <v>70000</v>
      </c>
      <c r="S218" s="20" t="s">
        <v>34</v>
      </c>
      <c r="T218" s="21" t="s">
        <v>34</v>
      </c>
      <c r="U218" s="19">
        <v>0</v>
      </c>
      <c r="V218" s="17" t="s">
        <v>34</v>
      </c>
      <c r="W218" s="22" t="s">
        <v>35</v>
      </c>
      <c r="X218" s="23" t="str">
        <f t="shared" si="15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>
      <c r="A219" s="13" t="str">
        <f t="shared" si="12"/>
        <v>OverStock</v>
      </c>
      <c r="B219" s="14" t="s">
        <v>260</v>
      </c>
      <c r="C219" s="15" t="s">
        <v>56</v>
      </c>
      <c r="D219" s="20">
        <f t="shared" si="13"/>
        <v>73.7</v>
      </c>
      <c r="E219" s="18">
        <f t="shared" si="14"/>
        <v>26.3</v>
      </c>
      <c r="F219" s="16" t="str">
        <f>IFERROR(VLOOKUP(B219,#REF!,6,FALSE),"")</f>
        <v/>
      </c>
      <c r="G219" s="17">
        <v>15000</v>
      </c>
      <c r="H219" s="17">
        <v>0</v>
      </c>
      <c r="I219" s="17" t="str">
        <f>IFERROR(VLOOKUP(B219,#REF!,9,FALSE),"")</f>
        <v/>
      </c>
      <c r="J219" s="17">
        <v>115000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82500</v>
      </c>
      <c r="Q219" s="17">
        <v>32500</v>
      </c>
      <c r="R219" s="19">
        <v>130000</v>
      </c>
      <c r="S219" s="20">
        <v>29.7</v>
      </c>
      <c r="T219" s="21">
        <v>83.3</v>
      </c>
      <c r="U219" s="19">
        <v>4375</v>
      </c>
      <c r="V219" s="17">
        <v>1561</v>
      </c>
      <c r="W219" s="22">
        <v>0.4</v>
      </c>
      <c r="X219" s="23">
        <f t="shared" si="15"/>
        <v>50</v>
      </c>
      <c r="Y219" s="17">
        <v>14045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ZeroZero</v>
      </c>
      <c r="B220" s="14" t="s">
        <v>261</v>
      </c>
      <c r="C220" s="15" t="s">
        <v>56</v>
      </c>
      <c r="D220" s="20" t="str">
        <f t="shared" si="13"/>
        <v>--</v>
      </c>
      <c r="E220" s="18" t="str">
        <f t="shared" si="14"/>
        <v>前八週無拉料</v>
      </c>
      <c r="F220" s="16" t="str">
        <f>IFERROR(VLOOKUP(B220,#REF!,6,FALSE),"")</f>
        <v/>
      </c>
      <c r="G220" s="17">
        <v>45000</v>
      </c>
      <c r="H220" s="17">
        <v>0</v>
      </c>
      <c r="I220" s="17" t="str">
        <f>IFERROR(VLOOKUP(B220,#REF!,9,FALSE),"")</f>
        <v/>
      </c>
      <c r="J220" s="17">
        <v>10000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10000</v>
      </c>
      <c r="Q220" s="17">
        <v>0</v>
      </c>
      <c r="R220" s="19">
        <v>55000</v>
      </c>
      <c r="S220" s="20" t="s">
        <v>34</v>
      </c>
      <c r="T220" s="21" t="s">
        <v>34</v>
      </c>
      <c r="U220" s="19">
        <v>0</v>
      </c>
      <c r="V220" s="17">
        <v>0</v>
      </c>
      <c r="W220" s="22" t="s">
        <v>35</v>
      </c>
      <c r="X220" s="23" t="str">
        <f t="shared" si="15"/>
        <v>E</v>
      </c>
      <c r="Y220" s="17">
        <v>0</v>
      </c>
      <c r="Z220" s="17">
        <v>0</v>
      </c>
      <c r="AA220" s="17">
        <v>16428</v>
      </c>
      <c r="AB220" s="17">
        <v>12240</v>
      </c>
      <c r="AC220" s="15" t="s">
        <v>36</v>
      </c>
    </row>
    <row r="221" spans="1:29">
      <c r="A221" s="13" t="str">
        <f t="shared" si="12"/>
        <v>OverStock</v>
      </c>
      <c r="B221" s="14" t="s">
        <v>262</v>
      </c>
      <c r="C221" s="15" t="s">
        <v>56</v>
      </c>
      <c r="D221" s="20">
        <f t="shared" si="13"/>
        <v>18.899999999999999</v>
      </c>
      <c r="E221" s="18">
        <f t="shared" si="14"/>
        <v>31.3</v>
      </c>
      <c r="F221" s="16" t="str">
        <f>IFERROR(VLOOKUP(B221,#REF!,6,FALSE),"")</f>
        <v/>
      </c>
      <c r="G221" s="17">
        <v>642000</v>
      </c>
      <c r="H221" s="17">
        <v>522000</v>
      </c>
      <c r="I221" s="17" t="str">
        <f>IFERROR(VLOOKUP(B221,#REF!,9,FALSE),"")</f>
        <v/>
      </c>
      <c r="J221" s="17">
        <v>705000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120000</v>
      </c>
      <c r="P221" s="17">
        <v>309000</v>
      </c>
      <c r="Q221" s="17">
        <v>276000</v>
      </c>
      <c r="R221" s="19">
        <v>1347000</v>
      </c>
      <c r="S221" s="20">
        <v>59.9</v>
      </c>
      <c r="T221" s="21">
        <v>36.1</v>
      </c>
      <c r="U221" s="19">
        <v>22500</v>
      </c>
      <c r="V221" s="17">
        <v>37342</v>
      </c>
      <c r="W221" s="22">
        <v>1.7</v>
      </c>
      <c r="X221" s="23">
        <f t="shared" si="15"/>
        <v>100</v>
      </c>
      <c r="Y221" s="17">
        <v>169947</v>
      </c>
      <c r="Z221" s="17">
        <v>149967</v>
      </c>
      <c r="AA221" s="17">
        <v>124414</v>
      </c>
      <c r="AB221" s="17">
        <v>182464</v>
      </c>
      <c r="AC221" s="15" t="s">
        <v>36</v>
      </c>
    </row>
    <row r="222" spans="1:29">
      <c r="A222" s="13" t="str">
        <f t="shared" si="12"/>
        <v>FCST</v>
      </c>
      <c r="B222" s="14" t="s">
        <v>263</v>
      </c>
      <c r="C222" s="15" t="s">
        <v>56</v>
      </c>
      <c r="D222" s="20">
        <f t="shared" si="13"/>
        <v>12</v>
      </c>
      <c r="E222" s="18" t="str">
        <f t="shared" si="14"/>
        <v>前八週無拉料</v>
      </c>
      <c r="F222" s="16" t="str">
        <f>IFERROR(VLOOKUP(B222,#REF!,6,FALSE),"")</f>
        <v/>
      </c>
      <c r="G222" s="17">
        <v>18000</v>
      </c>
      <c r="H222" s="17">
        <v>9000</v>
      </c>
      <c r="I222" s="17" t="str">
        <f>IFERROR(VLOOKUP(B222,#REF!,9,FALSE),"")</f>
        <v/>
      </c>
      <c r="J222" s="17">
        <v>24000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12000</v>
      </c>
      <c r="Q222" s="17">
        <v>12000</v>
      </c>
      <c r="R222" s="19">
        <v>42000</v>
      </c>
      <c r="S222" s="20" t="s">
        <v>34</v>
      </c>
      <c r="T222" s="21">
        <v>21</v>
      </c>
      <c r="U222" s="19">
        <v>0</v>
      </c>
      <c r="V222" s="17">
        <v>2000</v>
      </c>
      <c r="W222" s="22" t="s">
        <v>39</v>
      </c>
      <c r="X222" s="23" t="str">
        <f t="shared" si="15"/>
        <v>F</v>
      </c>
      <c r="Y222" s="17">
        <v>6216</v>
      </c>
      <c r="Z222" s="17">
        <v>10857</v>
      </c>
      <c r="AA222" s="17">
        <v>1388</v>
      </c>
      <c r="AB222" s="17">
        <v>0</v>
      </c>
      <c r="AC222" s="15" t="s">
        <v>36</v>
      </c>
    </row>
    <row r="223" spans="1:29">
      <c r="A223" s="13" t="str">
        <f t="shared" si="12"/>
        <v>OverStock</v>
      </c>
      <c r="B223" s="14" t="s">
        <v>264</v>
      </c>
      <c r="C223" s="15" t="s">
        <v>56</v>
      </c>
      <c r="D223" s="20">
        <f t="shared" si="13"/>
        <v>15.2</v>
      </c>
      <c r="E223" s="18">
        <f t="shared" si="14"/>
        <v>8</v>
      </c>
      <c r="F223" s="16" t="str">
        <f>IFERROR(VLOOKUP(B223,#REF!,6,FALSE),"")</f>
        <v/>
      </c>
      <c r="G223" s="17">
        <v>1164000</v>
      </c>
      <c r="H223" s="17">
        <v>810000</v>
      </c>
      <c r="I223" s="17" t="str">
        <f>IFERROR(VLOOKUP(B223,#REF!,9,FALSE),"")</f>
        <v/>
      </c>
      <c r="J223" s="17">
        <v>342000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30000</v>
      </c>
      <c r="P223" s="17">
        <v>168000</v>
      </c>
      <c r="Q223" s="17">
        <v>144000</v>
      </c>
      <c r="R223" s="19">
        <v>1506000</v>
      </c>
      <c r="S223" s="20">
        <v>35.200000000000003</v>
      </c>
      <c r="T223" s="21">
        <v>67</v>
      </c>
      <c r="U223" s="19">
        <v>42750</v>
      </c>
      <c r="V223" s="17">
        <v>22468</v>
      </c>
      <c r="W223" s="22">
        <v>0.5</v>
      </c>
      <c r="X223" s="23">
        <f t="shared" si="15"/>
        <v>100</v>
      </c>
      <c r="Y223" s="17">
        <v>157985</v>
      </c>
      <c r="Z223" s="17">
        <v>36371</v>
      </c>
      <c r="AA223" s="17">
        <v>65553</v>
      </c>
      <c r="AB223" s="17">
        <v>37328</v>
      </c>
      <c r="AC223" s="15" t="s">
        <v>36</v>
      </c>
    </row>
    <row r="224" spans="1:29">
      <c r="A224" s="13" t="str">
        <f t="shared" si="12"/>
        <v>Normal</v>
      </c>
      <c r="B224" s="14" t="s">
        <v>265</v>
      </c>
      <c r="C224" s="15" t="s">
        <v>56</v>
      </c>
      <c r="D224" s="20">
        <f t="shared" si="13"/>
        <v>4.4000000000000004</v>
      </c>
      <c r="E224" s="18">
        <f t="shared" si="14"/>
        <v>3.5</v>
      </c>
      <c r="F224" s="16" t="str">
        <f>IFERROR(VLOOKUP(B224,#REF!,6,FALSE),"")</f>
        <v/>
      </c>
      <c r="G224" s="17">
        <v>2706000</v>
      </c>
      <c r="H224" s="17">
        <v>2046000</v>
      </c>
      <c r="I224" s="17" t="str">
        <f>IFERROR(VLOOKUP(B224,#REF!,9,FALSE),"")</f>
        <v/>
      </c>
      <c r="J224" s="17">
        <v>516000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168000</v>
      </c>
      <c r="Q224" s="17">
        <v>348000</v>
      </c>
      <c r="R224" s="19">
        <v>3222000</v>
      </c>
      <c r="S224" s="20">
        <v>21.8</v>
      </c>
      <c r="T224" s="21">
        <v>27.4</v>
      </c>
      <c r="U224" s="19">
        <v>148125</v>
      </c>
      <c r="V224" s="17">
        <v>117430</v>
      </c>
      <c r="W224" s="22">
        <v>0.8</v>
      </c>
      <c r="X224" s="23">
        <f t="shared" si="15"/>
        <v>100</v>
      </c>
      <c r="Y224" s="17">
        <v>605738</v>
      </c>
      <c r="Z224" s="17">
        <v>322780</v>
      </c>
      <c r="AA224" s="17">
        <v>356942</v>
      </c>
      <c r="AB224" s="17">
        <v>270219</v>
      </c>
      <c r="AC224" s="15" t="s">
        <v>36</v>
      </c>
    </row>
    <row r="225" spans="1:29">
      <c r="A225" s="13" t="str">
        <f t="shared" si="12"/>
        <v>OverStock</v>
      </c>
      <c r="B225" s="14" t="s">
        <v>266</v>
      </c>
      <c r="C225" s="15" t="s">
        <v>56</v>
      </c>
      <c r="D225" s="20">
        <f t="shared" si="13"/>
        <v>23.2</v>
      </c>
      <c r="E225" s="18">
        <f t="shared" si="14"/>
        <v>23</v>
      </c>
      <c r="F225" s="16" t="str">
        <f>IFERROR(VLOOKUP(B225,#REF!,6,FALSE),"")</f>
        <v/>
      </c>
      <c r="G225" s="17">
        <v>642000</v>
      </c>
      <c r="H225" s="17">
        <v>420000</v>
      </c>
      <c r="I225" s="17" t="str">
        <f>IFERROR(VLOOKUP(B225,#REF!,9,FALSE),"")</f>
        <v/>
      </c>
      <c r="J225" s="17">
        <v>1008000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741000</v>
      </c>
      <c r="Q225" s="17">
        <v>267000</v>
      </c>
      <c r="R225" s="19">
        <v>1650000</v>
      </c>
      <c r="S225" s="20">
        <v>37.6</v>
      </c>
      <c r="T225" s="21">
        <v>38</v>
      </c>
      <c r="U225" s="19">
        <v>43875</v>
      </c>
      <c r="V225" s="17">
        <v>43441</v>
      </c>
      <c r="W225" s="22">
        <v>1</v>
      </c>
      <c r="X225" s="23">
        <f t="shared" si="15"/>
        <v>100</v>
      </c>
      <c r="Y225" s="17">
        <v>192734</v>
      </c>
      <c r="Z225" s="17">
        <v>148536</v>
      </c>
      <c r="AA225" s="17">
        <v>123685</v>
      </c>
      <c r="AB225" s="17">
        <v>71648</v>
      </c>
      <c r="AC225" s="15" t="s">
        <v>36</v>
      </c>
    </row>
    <row r="226" spans="1:29">
      <c r="A226" s="13" t="str">
        <f t="shared" si="12"/>
        <v>ZeroZero</v>
      </c>
      <c r="B226" s="14" t="s">
        <v>267</v>
      </c>
      <c r="C226" s="15" t="s">
        <v>56</v>
      </c>
      <c r="D226" s="20" t="str">
        <f t="shared" si="13"/>
        <v>--</v>
      </c>
      <c r="E226" s="18" t="str">
        <f t="shared" si="14"/>
        <v>前八週無拉料</v>
      </c>
      <c r="F226" s="16" t="str">
        <f>IFERROR(VLOOKUP(B226,#REF!,6,FALSE),"")</f>
        <v/>
      </c>
      <c r="G226" s="17">
        <v>6000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6000</v>
      </c>
      <c r="S226" s="20" t="s">
        <v>34</v>
      </c>
      <c r="T226" s="21" t="s">
        <v>34</v>
      </c>
      <c r="U226" s="19">
        <v>0</v>
      </c>
      <c r="V226" s="17">
        <v>0</v>
      </c>
      <c r="W226" s="22" t="s">
        <v>35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OverStock</v>
      </c>
      <c r="B227" s="14" t="s">
        <v>268</v>
      </c>
      <c r="C227" s="15" t="s">
        <v>56</v>
      </c>
      <c r="D227" s="20">
        <f t="shared" si="13"/>
        <v>22.7</v>
      </c>
      <c r="E227" s="18">
        <f t="shared" si="14"/>
        <v>22.2</v>
      </c>
      <c r="F227" s="16" t="str">
        <f>IFERROR(VLOOKUP(B227,#REF!,6,FALSE),"")</f>
        <v/>
      </c>
      <c r="G227" s="17">
        <v>6246000</v>
      </c>
      <c r="H227" s="17">
        <v>4266000</v>
      </c>
      <c r="I227" s="17" t="str">
        <f>IFERROR(VLOOKUP(B227,#REF!,9,FALSE),"")</f>
        <v/>
      </c>
      <c r="J227" s="17">
        <v>5563200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3973200</v>
      </c>
      <c r="Q227" s="17">
        <v>1590000</v>
      </c>
      <c r="R227" s="19">
        <v>11809200</v>
      </c>
      <c r="S227" s="20">
        <v>47.2</v>
      </c>
      <c r="T227" s="21">
        <v>48.1</v>
      </c>
      <c r="U227" s="19">
        <v>250125</v>
      </c>
      <c r="V227" s="17">
        <v>245336</v>
      </c>
      <c r="W227" s="22">
        <v>1</v>
      </c>
      <c r="X227" s="23">
        <f t="shared" si="15"/>
        <v>100</v>
      </c>
      <c r="Y227" s="17">
        <v>943664</v>
      </c>
      <c r="Z227" s="17">
        <v>947531</v>
      </c>
      <c r="AA227" s="17">
        <v>912291</v>
      </c>
      <c r="AB227" s="17">
        <v>156298</v>
      </c>
      <c r="AC227" s="15" t="s">
        <v>36</v>
      </c>
    </row>
    <row r="228" spans="1:29">
      <c r="A228" s="13" t="str">
        <f t="shared" si="12"/>
        <v>ZeroZero</v>
      </c>
      <c r="B228" s="14" t="s">
        <v>269</v>
      </c>
      <c r="C228" s="15" t="s">
        <v>56</v>
      </c>
      <c r="D228" s="20" t="str">
        <f t="shared" si="13"/>
        <v>--</v>
      </c>
      <c r="E228" s="18" t="str">
        <f t="shared" si="14"/>
        <v>前八週無拉料</v>
      </c>
      <c r="F228" s="16" t="str">
        <f>IFERROR(VLOOKUP(B228,#REF!,6,FALSE),"")</f>
        <v/>
      </c>
      <c r="G228" s="17">
        <v>45000</v>
      </c>
      <c r="H228" s="17">
        <v>45000</v>
      </c>
      <c r="I228" s="17" t="str">
        <f>IFERROR(VLOOKUP(B228,#REF!,9,FALSE),"")</f>
        <v/>
      </c>
      <c r="J228" s="17">
        <v>45000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45000</v>
      </c>
      <c r="Q228" s="17">
        <v>0</v>
      </c>
      <c r="R228" s="19">
        <v>90000</v>
      </c>
      <c r="S228" s="20" t="s">
        <v>34</v>
      </c>
      <c r="T228" s="21" t="s">
        <v>34</v>
      </c>
      <c r="U228" s="19">
        <v>0</v>
      </c>
      <c r="V228" s="17" t="s">
        <v>34</v>
      </c>
      <c r="W228" s="22" t="s">
        <v>35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36</v>
      </c>
    </row>
    <row r="229" spans="1:29">
      <c r="A229" s="13" t="str">
        <f t="shared" si="12"/>
        <v>FCST</v>
      </c>
      <c r="B229" s="14" t="s">
        <v>270</v>
      </c>
      <c r="C229" s="15" t="s">
        <v>56</v>
      </c>
      <c r="D229" s="20">
        <f t="shared" si="13"/>
        <v>0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 t="s">
        <v>34</v>
      </c>
      <c r="T229" s="21">
        <v>0</v>
      </c>
      <c r="U229" s="19">
        <v>0</v>
      </c>
      <c r="V229" s="17">
        <v>4</v>
      </c>
      <c r="W229" s="22" t="s">
        <v>39</v>
      </c>
      <c r="X229" s="23" t="str">
        <f t="shared" si="15"/>
        <v>F</v>
      </c>
      <c r="Y229" s="17">
        <v>33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Normal</v>
      </c>
      <c r="B230" s="14" t="s">
        <v>271</v>
      </c>
      <c r="C230" s="15" t="s">
        <v>56</v>
      </c>
      <c r="D230" s="20">
        <f t="shared" si="13"/>
        <v>9.6999999999999993</v>
      </c>
      <c r="E230" s="18">
        <f t="shared" si="14"/>
        <v>8.6999999999999993</v>
      </c>
      <c r="F230" s="16" t="str">
        <f>IFERROR(VLOOKUP(B230,#REF!,6,FALSE),"")</f>
        <v/>
      </c>
      <c r="G230" s="17">
        <v>1290000</v>
      </c>
      <c r="H230" s="17">
        <v>660000</v>
      </c>
      <c r="I230" s="17" t="str">
        <f>IFERROR(VLOOKUP(B230,#REF!,9,FALSE),"")</f>
        <v/>
      </c>
      <c r="J230" s="17">
        <v>1014000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240000</v>
      </c>
      <c r="P230" s="17">
        <v>276000</v>
      </c>
      <c r="Q230" s="17">
        <v>498000</v>
      </c>
      <c r="R230" s="19">
        <v>2304000</v>
      </c>
      <c r="S230" s="20">
        <v>19.8</v>
      </c>
      <c r="T230" s="21">
        <v>22</v>
      </c>
      <c r="U230" s="19">
        <v>116250</v>
      </c>
      <c r="V230" s="17">
        <v>104953</v>
      </c>
      <c r="W230" s="22">
        <v>0.9</v>
      </c>
      <c r="X230" s="23">
        <f t="shared" si="15"/>
        <v>100</v>
      </c>
      <c r="Y230" s="17">
        <v>431903</v>
      </c>
      <c r="Z230" s="17">
        <v>397528</v>
      </c>
      <c r="AA230" s="17">
        <v>318689</v>
      </c>
      <c r="AB230" s="17">
        <v>183944</v>
      </c>
      <c r="AC230" s="15" t="s">
        <v>36</v>
      </c>
    </row>
    <row r="231" spans="1:29">
      <c r="A231" s="13" t="str">
        <f t="shared" si="12"/>
        <v>OverStock</v>
      </c>
      <c r="B231" s="14" t="s">
        <v>272</v>
      </c>
      <c r="C231" s="15" t="s">
        <v>56</v>
      </c>
      <c r="D231" s="20">
        <f t="shared" si="13"/>
        <v>14.2</v>
      </c>
      <c r="E231" s="18">
        <f t="shared" si="14"/>
        <v>54.9</v>
      </c>
      <c r="F231" s="16" t="str">
        <f>IFERROR(VLOOKUP(B231,#REF!,6,FALSE),"")</f>
        <v/>
      </c>
      <c r="G231" s="17">
        <v>420000</v>
      </c>
      <c r="H231" s="17">
        <v>0</v>
      </c>
      <c r="I231" s="17" t="str">
        <f>IFERROR(VLOOKUP(B231,#REF!,9,FALSE),"")</f>
        <v/>
      </c>
      <c r="J231" s="17">
        <v>1236000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792000</v>
      </c>
      <c r="Q231" s="17">
        <v>444000</v>
      </c>
      <c r="R231" s="19">
        <v>1656000</v>
      </c>
      <c r="S231" s="20">
        <v>73.599999999999994</v>
      </c>
      <c r="T231" s="21">
        <v>19</v>
      </c>
      <c r="U231" s="19">
        <v>22500</v>
      </c>
      <c r="V231" s="17">
        <v>87144</v>
      </c>
      <c r="W231" s="22">
        <v>3.9</v>
      </c>
      <c r="X231" s="23">
        <f t="shared" si="15"/>
        <v>150</v>
      </c>
      <c r="Y231" s="17">
        <v>398866</v>
      </c>
      <c r="Z231" s="17">
        <v>288966</v>
      </c>
      <c r="AA231" s="17">
        <v>203828</v>
      </c>
      <c r="AB231" s="17">
        <v>182875</v>
      </c>
      <c r="AC231" s="15" t="s">
        <v>36</v>
      </c>
    </row>
    <row r="232" spans="1:29">
      <c r="A232" s="13" t="str">
        <f t="shared" si="12"/>
        <v>OverStock</v>
      </c>
      <c r="B232" s="14" t="s">
        <v>273</v>
      </c>
      <c r="C232" s="15" t="s">
        <v>56</v>
      </c>
      <c r="D232" s="20">
        <f t="shared" si="13"/>
        <v>15.9</v>
      </c>
      <c r="E232" s="18">
        <f t="shared" si="14"/>
        <v>11.1</v>
      </c>
      <c r="F232" s="16" t="str">
        <f>IFERROR(VLOOKUP(B232,#REF!,6,FALSE),"")</f>
        <v/>
      </c>
      <c r="G232" s="17">
        <v>396000</v>
      </c>
      <c r="H232" s="17">
        <v>396000</v>
      </c>
      <c r="I232" s="17" t="str">
        <f>IFERROR(VLOOKUP(B232,#REF!,9,FALSE),"")</f>
        <v/>
      </c>
      <c r="J232" s="17">
        <v>162000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123000</v>
      </c>
      <c r="Q232" s="17">
        <v>39000</v>
      </c>
      <c r="R232" s="19">
        <v>558000</v>
      </c>
      <c r="S232" s="20">
        <v>38.200000000000003</v>
      </c>
      <c r="T232" s="21">
        <v>54.7</v>
      </c>
      <c r="U232" s="19">
        <v>14625</v>
      </c>
      <c r="V232" s="17">
        <v>10192</v>
      </c>
      <c r="W232" s="22">
        <v>0.7</v>
      </c>
      <c r="X232" s="23">
        <f t="shared" si="15"/>
        <v>100</v>
      </c>
      <c r="Y232" s="17">
        <v>47001</v>
      </c>
      <c r="Z232" s="17">
        <v>41583</v>
      </c>
      <c r="AA232" s="17">
        <v>34718</v>
      </c>
      <c r="AB232" s="17">
        <v>29000</v>
      </c>
      <c r="AC232" s="15" t="s">
        <v>36</v>
      </c>
    </row>
    <row r="233" spans="1:29">
      <c r="A233" s="13" t="str">
        <f t="shared" si="12"/>
        <v>OverStock</v>
      </c>
      <c r="B233" s="14" t="s">
        <v>274</v>
      </c>
      <c r="C233" s="15" t="s">
        <v>56</v>
      </c>
      <c r="D233" s="20">
        <f t="shared" si="13"/>
        <v>32.5</v>
      </c>
      <c r="E233" s="18">
        <f t="shared" si="14"/>
        <v>95.9</v>
      </c>
      <c r="F233" s="16" t="str">
        <f>IFERROR(VLOOKUP(B233,#REF!,6,FALSE),"")</f>
        <v/>
      </c>
      <c r="G233" s="17">
        <v>2070000</v>
      </c>
      <c r="H233" s="17">
        <v>1620000</v>
      </c>
      <c r="I233" s="17" t="str">
        <f>IFERROR(VLOOKUP(B233,#REF!,9,FALSE),"")</f>
        <v/>
      </c>
      <c r="J233" s="17">
        <v>2661000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2199000</v>
      </c>
      <c r="Q233" s="17">
        <v>462000</v>
      </c>
      <c r="R233" s="19">
        <v>4731000</v>
      </c>
      <c r="S233" s="20">
        <v>170.5</v>
      </c>
      <c r="T233" s="21">
        <v>57.8</v>
      </c>
      <c r="U233" s="19">
        <v>27750</v>
      </c>
      <c r="V233" s="17">
        <v>81837</v>
      </c>
      <c r="W233" s="22">
        <v>2.9</v>
      </c>
      <c r="X233" s="23">
        <f t="shared" si="15"/>
        <v>150</v>
      </c>
      <c r="Y233" s="17">
        <v>245802</v>
      </c>
      <c r="Z233" s="17">
        <v>438202</v>
      </c>
      <c r="AA233" s="17">
        <v>466188</v>
      </c>
      <c r="AB233" s="17">
        <v>184813</v>
      </c>
      <c r="AC233" s="15" t="s">
        <v>36</v>
      </c>
    </row>
    <row r="234" spans="1:29">
      <c r="A234" s="13" t="str">
        <f t="shared" si="12"/>
        <v>OverStock</v>
      </c>
      <c r="B234" s="14" t="s">
        <v>275</v>
      </c>
      <c r="C234" s="15" t="s">
        <v>56</v>
      </c>
      <c r="D234" s="20">
        <f t="shared" si="13"/>
        <v>17.2</v>
      </c>
      <c r="E234" s="18">
        <f t="shared" si="14"/>
        <v>62.8</v>
      </c>
      <c r="F234" s="16" t="str">
        <f>IFERROR(VLOOKUP(B234,#REF!,6,FALSE),"")</f>
        <v/>
      </c>
      <c r="G234" s="17">
        <v>339000</v>
      </c>
      <c r="H234" s="17">
        <v>249000</v>
      </c>
      <c r="I234" s="17" t="str">
        <f>IFERROR(VLOOKUP(B234,#REF!,9,FALSE),"")</f>
        <v/>
      </c>
      <c r="J234" s="17">
        <v>754117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451117</v>
      </c>
      <c r="Q234" s="17">
        <v>303000</v>
      </c>
      <c r="R234" s="19">
        <v>1093117</v>
      </c>
      <c r="S234" s="20">
        <v>91.1</v>
      </c>
      <c r="T234" s="21">
        <v>24.9</v>
      </c>
      <c r="U234" s="19">
        <v>12000</v>
      </c>
      <c r="V234" s="17">
        <v>43866</v>
      </c>
      <c r="W234" s="22">
        <v>3.7</v>
      </c>
      <c r="X234" s="23">
        <f t="shared" si="15"/>
        <v>150</v>
      </c>
      <c r="Y234" s="17">
        <v>208066</v>
      </c>
      <c r="Z234" s="17">
        <v>167105</v>
      </c>
      <c r="AA234" s="17">
        <v>216845</v>
      </c>
      <c r="AB234" s="17">
        <v>113555</v>
      </c>
      <c r="AC234" s="15" t="s">
        <v>36</v>
      </c>
    </row>
    <row r="235" spans="1:29">
      <c r="A235" s="13" t="str">
        <f t="shared" si="12"/>
        <v>OverStock</v>
      </c>
      <c r="B235" s="14" t="s">
        <v>276</v>
      </c>
      <c r="C235" s="15" t="s">
        <v>56</v>
      </c>
      <c r="D235" s="20">
        <f t="shared" si="13"/>
        <v>1.8</v>
      </c>
      <c r="E235" s="18">
        <f t="shared" si="14"/>
        <v>1.9</v>
      </c>
      <c r="F235" s="16" t="str">
        <f>IFERROR(VLOOKUP(B235,#REF!,6,FALSE),"")</f>
        <v/>
      </c>
      <c r="G235" s="17">
        <v>535000</v>
      </c>
      <c r="H235" s="17">
        <v>100000</v>
      </c>
      <c r="I235" s="17" t="str">
        <f>IFERROR(VLOOKUP(B235,#REF!,9,FALSE),"")</f>
        <v/>
      </c>
      <c r="J235" s="17">
        <v>43000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40000</v>
      </c>
      <c r="P235" s="17">
        <v>0</v>
      </c>
      <c r="Q235" s="17">
        <v>3000</v>
      </c>
      <c r="R235" s="19">
        <v>578000</v>
      </c>
      <c r="S235" s="20">
        <v>26.1</v>
      </c>
      <c r="T235" s="21">
        <v>24.2</v>
      </c>
      <c r="U235" s="19">
        <v>22125</v>
      </c>
      <c r="V235" s="17">
        <v>23877</v>
      </c>
      <c r="W235" s="22">
        <v>1.1000000000000001</v>
      </c>
      <c r="X235" s="23">
        <f t="shared" si="15"/>
        <v>100</v>
      </c>
      <c r="Y235" s="17">
        <v>114356</v>
      </c>
      <c r="Z235" s="17">
        <v>81210</v>
      </c>
      <c r="AA235" s="17">
        <v>116546</v>
      </c>
      <c r="AB235" s="17">
        <v>0</v>
      </c>
      <c r="AC235" s="15" t="s">
        <v>36</v>
      </c>
    </row>
    <row r="236" spans="1:29">
      <c r="A236" s="13" t="str">
        <f t="shared" si="12"/>
        <v>Normal</v>
      </c>
      <c r="B236" s="14" t="s">
        <v>277</v>
      </c>
      <c r="C236" s="15" t="s">
        <v>56</v>
      </c>
      <c r="D236" s="20">
        <f t="shared" si="13"/>
        <v>19.100000000000001</v>
      </c>
      <c r="E236" s="18">
        <f t="shared" si="14"/>
        <v>11.8</v>
      </c>
      <c r="F236" s="16" t="str">
        <f>IFERROR(VLOOKUP(B236,#REF!,6,FALSE),"")</f>
        <v/>
      </c>
      <c r="G236" s="17">
        <v>1155000</v>
      </c>
      <c r="H236" s="17">
        <v>150000</v>
      </c>
      <c r="I236" s="17" t="str">
        <f>IFERROR(VLOOKUP(B236,#REF!,9,FALSE),"")</f>
        <v/>
      </c>
      <c r="J236" s="17">
        <v>1173000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576000</v>
      </c>
      <c r="Q236" s="17">
        <v>597000</v>
      </c>
      <c r="R236" s="19">
        <v>2328000</v>
      </c>
      <c r="S236" s="20">
        <v>23.5</v>
      </c>
      <c r="T236" s="21">
        <v>37.799999999999997</v>
      </c>
      <c r="U236" s="19">
        <v>99000</v>
      </c>
      <c r="V236" s="17">
        <v>61565</v>
      </c>
      <c r="W236" s="22">
        <v>0.6</v>
      </c>
      <c r="X236" s="23">
        <f t="shared" si="15"/>
        <v>100</v>
      </c>
      <c r="Y236" s="17">
        <v>376257</v>
      </c>
      <c r="Z236" s="17">
        <v>138867</v>
      </c>
      <c r="AA236" s="17">
        <v>258242</v>
      </c>
      <c r="AB236" s="17">
        <v>53462</v>
      </c>
      <c r="AC236" s="15" t="s">
        <v>36</v>
      </c>
    </row>
    <row r="237" spans="1:29">
      <c r="A237" s="13" t="str">
        <f t="shared" si="12"/>
        <v>OverStock</v>
      </c>
      <c r="B237" s="14" t="s">
        <v>278</v>
      </c>
      <c r="C237" s="15" t="s">
        <v>56</v>
      </c>
      <c r="D237" s="20" t="str">
        <f t="shared" si="13"/>
        <v>--</v>
      </c>
      <c r="E237" s="18">
        <f t="shared" si="14"/>
        <v>16</v>
      </c>
      <c r="F237" s="16" t="str">
        <f>IFERROR(VLOOKUP(B237,#REF!,6,FALSE),"")</f>
        <v/>
      </c>
      <c r="G237" s="17">
        <v>15000</v>
      </c>
      <c r="H237" s="17">
        <v>9000</v>
      </c>
      <c r="I237" s="17" t="str">
        <f>IFERROR(VLOOKUP(B237,#REF!,9,FALSE),"")</f>
        <v/>
      </c>
      <c r="J237" s="17">
        <v>6000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6000</v>
      </c>
      <c r="Q237" s="17">
        <v>0</v>
      </c>
      <c r="R237" s="19">
        <v>21000</v>
      </c>
      <c r="S237" s="20">
        <v>56</v>
      </c>
      <c r="T237" s="21" t="s">
        <v>34</v>
      </c>
      <c r="U237" s="19">
        <v>375</v>
      </c>
      <c r="V237" s="17">
        <v>0</v>
      </c>
      <c r="W237" s="22" t="s">
        <v>35</v>
      </c>
      <c r="X237" s="23" t="str">
        <f t="shared" si="15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36</v>
      </c>
    </row>
    <row r="238" spans="1:29">
      <c r="A238" s="13" t="str">
        <f t="shared" si="12"/>
        <v>FCST</v>
      </c>
      <c r="B238" s="14" t="s">
        <v>279</v>
      </c>
      <c r="C238" s="15" t="s">
        <v>56</v>
      </c>
      <c r="D238" s="20">
        <f t="shared" si="13"/>
        <v>229.5</v>
      </c>
      <c r="E238" s="18" t="str">
        <f t="shared" si="14"/>
        <v>前八週無拉料</v>
      </c>
      <c r="F238" s="16" t="str">
        <f>IFERROR(VLOOKUP(B238,#REF!,6,FALSE),"")</f>
        <v/>
      </c>
      <c r="G238" s="17">
        <v>35000</v>
      </c>
      <c r="H238" s="17">
        <v>35000</v>
      </c>
      <c r="I238" s="17" t="str">
        <f>IFERROR(VLOOKUP(B238,#REF!,9,FALSE),"")</f>
        <v/>
      </c>
      <c r="J238" s="17">
        <v>70000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70000</v>
      </c>
      <c r="Q238" s="17">
        <v>0</v>
      </c>
      <c r="R238" s="19">
        <v>105000</v>
      </c>
      <c r="S238" s="20" t="s">
        <v>34</v>
      </c>
      <c r="T238" s="21">
        <v>344.3</v>
      </c>
      <c r="U238" s="19">
        <v>0</v>
      </c>
      <c r="V238" s="17">
        <v>305</v>
      </c>
      <c r="W238" s="22" t="s">
        <v>39</v>
      </c>
      <c r="X238" s="23" t="str">
        <f t="shared" si="15"/>
        <v>F</v>
      </c>
      <c r="Y238" s="17">
        <v>0</v>
      </c>
      <c r="Z238" s="17">
        <v>712</v>
      </c>
      <c r="AA238" s="17">
        <v>4816</v>
      </c>
      <c r="AB238" s="17">
        <v>3914</v>
      </c>
      <c r="AC238" s="15" t="s">
        <v>36</v>
      </c>
    </row>
    <row r="239" spans="1:29">
      <c r="A239" s="13" t="str">
        <f t="shared" si="12"/>
        <v>OverStock</v>
      </c>
      <c r="B239" s="14" t="s">
        <v>280</v>
      </c>
      <c r="C239" s="15" t="s">
        <v>56</v>
      </c>
      <c r="D239" s="20">
        <f t="shared" si="13"/>
        <v>1.6</v>
      </c>
      <c r="E239" s="18">
        <f t="shared" si="14"/>
        <v>3.1</v>
      </c>
      <c r="F239" s="16" t="str">
        <f>IFERROR(VLOOKUP(B239,#REF!,6,FALSE),"")</f>
        <v/>
      </c>
      <c r="G239" s="17">
        <v>3825000</v>
      </c>
      <c r="H239" s="17">
        <v>3045000</v>
      </c>
      <c r="I239" s="17" t="str">
        <f>IFERROR(VLOOKUP(B239,#REF!,9,FALSE),"")</f>
        <v/>
      </c>
      <c r="J239" s="17">
        <v>395000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125000</v>
      </c>
      <c r="P239" s="17">
        <v>0</v>
      </c>
      <c r="Q239" s="17">
        <v>270000</v>
      </c>
      <c r="R239" s="19">
        <v>4220000</v>
      </c>
      <c r="S239" s="20">
        <v>33.1</v>
      </c>
      <c r="T239" s="21">
        <v>16.600000000000001</v>
      </c>
      <c r="U239" s="19">
        <v>127500</v>
      </c>
      <c r="V239" s="17">
        <v>253877</v>
      </c>
      <c r="W239" s="22">
        <v>2</v>
      </c>
      <c r="X239" s="23">
        <f t="shared" si="15"/>
        <v>150</v>
      </c>
      <c r="Y239" s="17">
        <v>1050144</v>
      </c>
      <c r="Z239" s="17">
        <v>1061851</v>
      </c>
      <c r="AA239" s="17">
        <v>843365</v>
      </c>
      <c r="AB239" s="17">
        <v>494228</v>
      </c>
      <c r="AC239" s="15" t="s">
        <v>36</v>
      </c>
    </row>
    <row r="240" spans="1:29">
      <c r="A240" s="13" t="str">
        <f t="shared" si="12"/>
        <v>OverStock</v>
      </c>
      <c r="B240" s="14" t="s">
        <v>281</v>
      </c>
      <c r="C240" s="15" t="s">
        <v>56</v>
      </c>
      <c r="D240" s="20">
        <f t="shared" si="13"/>
        <v>7.1</v>
      </c>
      <c r="E240" s="18">
        <f t="shared" si="14"/>
        <v>4.0999999999999996</v>
      </c>
      <c r="F240" s="16" t="str">
        <f>IFERROR(VLOOKUP(B240,#REF!,6,FALSE),"")</f>
        <v/>
      </c>
      <c r="G240" s="17">
        <v>426000</v>
      </c>
      <c r="H240" s="17">
        <v>150000</v>
      </c>
      <c r="I240" s="17" t="str">
        <f>IFERROR(VLOOKUP(B240,#REF!,9,FALSE),"")</f>
        <v/>
      </c>
      <c r="J240" s="17">
        <v>66000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18000</v>
      </c>
      <c r="Q240" s="17">
        <v>48000</v>
      </c>
      <c r="R240" s="19">
        <v>492000</v>
      </c>
      <c r="S240" s="20">
        <v>30.5</v>
      </c>
      <c r="T240" s="21">
        <v>53</v>
      </c>
      <c r="U240" s="19">
        <v>16125</v>
      </c>
      <c r="V240" s="17">
        <v>9278</v>
      </c>
      <c r="W240" s="22">
        <v>0.6</v>
      </c>
      <c r="X240" s="23">
        <f t="shared" si="15"/>
        <v>100</v>
      </c>
      <c r="Y240" s="17">
        <v>29185</v>
      </c>
      <c r="Z240" s="17">
        <v>38034</v>
      </c>
      <c r="AA240" s="17">
        <v>78927</v>
      </c>
      <c r="AB240" s="17">
        <v>33614</v>
      </c>
      <c r="AC240" s="15" t="s">
        <v>36</v>
      </c>
    </row>
    <row r="241" spans="1:29">
      <c r="A241" s="13" t="str">
        <f t="shared" si="12"/>
        <v>ZeroZero</v>
      </c>
      <c r="B241" s="14" t="s">
        <v>282</v>
      </c>
      <c r="C241" s="15" t="s">
        <v>56</v>
      </c>
      <c r="D241" s="20" t="str">
        <f t="shared" si="13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2700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2700</v>
      </c>
      <c r="Q241" s="17">
        <v>0</v>
      </c>
      <c r="R241" s="19">
        <v>2700</v>
      </c>
      <c r="S241" s="20" t="s">
        <v>34</v>
      </c>
      <c r="T241" s="21" t="s">
        <v>34</v>
      </c>
      <c r="U241" s="19">
        <v>0</v>
      </c>
      <c r="V241" s="17" t="s">
        <v>34</v>
      </c>
      <c r="W241" s="22" t="s">
        <v>35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36</v>
      </c>
    </row>
    <row r="242" spans="1:29">
      <c r="A242" s="13" t="str">
        <f t="shared" si="12"/>
        <v>Normal</v>
      </c>
      <c r="B242" s="14" t="s">
        <v>283</v>
      </c>
      <c r="C242" s="15" t="s">
        <v>284</v>
      </c>
      <c r="D242" s="20">
        <f t="shared" si="13"/>
        <v>10.4</v>
      </c>
      <c r="E242" s="18">
        <f t="shared" si="14"/>
        <v>7.2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327600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208000</v>
      </c>
      <c r="Q242" s="17">
        <v>119600</v>
      </c>
      <c r="R242" s="19">
        <v>327600</v>
      </c>
      <c r="S242" s="20">
        <v>7.2</v>
      </c>
      <c r="T242" s="21">
        <v>10.4</v>
      </c>
      <c r="U242" s="19">
        <v>45500</v>
      </c>
      <c r="V242" s="17">
        <v>31486</v>
      </c>
      <c r="W242" s="22">
        <v>0.7</v>
      </c>
      <c r="X242" s="23">
        <f t="shared" si="15"/>
        <v>100</v>
      </c>
      <c r="Y242" s="17">
        <v>197534</v>
      </c>
      <c r="Z242" s="17">
        <v>70406</v>
      </c>
      <c r="AA242" s="17">
        <v>31366</v>
      </c>
      <c r="AB242" s="17">
        <v>0</v>
      </c>
      <c r="AC242" s="15" t="s">
        <v>36</v>
      </c>
    </row>
    <row r="243" spans="1:29">
      <c r="A243" s="13" t="str">
        <f t="shared" si="12"/>
        <v>ZeroZero</v>
      </c>
      <c r="B243" s="14" t="s">
        <v>285</v>
      </c>
      <c r="C243" s="15" t="s">
        <v>284</v>
      </c>
      <c r="D243" s="20" t="str">
        <f t="shared" si="13"/>
        <v>--</v>
      </c>
      <c r="E243" s="18" t="str">
        <f t="shared" si="14"/>
        <v>前八週無拉料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15400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15400</v>
      </c>
      <c r="Q243" s="17">
        <v>0</v>
      </c>
      <c r="R243" s="19">
        <v>15400</v>
      </c>
      <c r="S243" s="20" t="s">
        <v>34</v>
      </c>
      <c r="T243" s="21" t="s">
        <v>34</v>
      </c>
      <c r="U243" s="19">
        <v>0</v>
      </c>
      <c r="V243" s="17" t="s">
        <v>34</v>
      </c>
      <c r="W243" s="22" t="s">
        <v>35</v>
      </c>
      <c r="X243" s="23" t="str">
        <f t="shared" si="15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36</v>
      </c>
    </row>
    <row r="244" spans="1:29">
      <c r="A244" s="13" t="str">
        <f t="shared" si="12"/>
        <v>Normal</v>
      </c>
      <c r="B244" s="14" t="s">
        <v>286</v>
      </c>
      <c r="C244" s="15" t="s">
        <v>284</v>
      </c>
      <c r="D244" s="20" t="str">
        <f t="shared" si="13"/>
        <v>--</v>
      </c>
      <c r="E244" s="18">
        <f t="shared" si="14"/>
        <v>0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>
        <v>0</v>
      </c>
      <c r="T244" s="21" t="s">
        <v>34</v>
      </c>
      <c r="U244" s="19">
        <v>650</v>
      </c>
      <c r="V244" s="17" t="s">
        <v>34</v>
      </c>
      <c r="W244" s="22" t="s">
        <v>35</v>
      </c>
      <c r="X244" s="23" t="str">
        <f t="shared" si="15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36</v>
      </c>
    </row>
    <row r="245" spans="1:29">
      <c r="A245" s="13" t="str">
        <f t="shared" si="12"/>
        <v>FCST</v>
      </c>
      <c r="B245" s="14" t="s">
        <v>287</v>
      </c>
      <c r="C245" s="15" t="s">
        <v>284</v>
      </c>
      <c r="D245" s="20">
        <f t="shared" si="13"/>
        <v>0</v>
      </c>
      <c r="E245" s="18" t="str">
        <f t="shared" si="14"/>
        <v>前八週無拉料</v>
      </c>
      <c r="F245" s="16" t="str">
        <f>IFERROR(VLOOKUP(B245,#REF!,6,FALSE),"")</f>
        <v/>
      </c>
      <c r="G245" s="17">
        <v>250</v>
      </c>
      <c r="H245" s="17">
        <v>250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250</v>
      </c>
      <c r="S245" s="20" t="s">
        <v>34</v>
      </c>
      <c r="T245" s="21">
        <v>11.4</v>
      </c>
      <c r="U245" s="19">
        <v>0</v>
      </c>
      <c r="V245" s="17">
        <v>22</v>
      </c>
      <c r="W245" s="22" t="s">
        <v>39</v>
      </c>
      <c r="X245" s="23" t="str">
        <f t="shared" si="15"/>
        <v>F</v>
      </c>
      <c r="Y245" s="17">
        <v>200</v>
      </c>
      <c r="Z245" s="17">
        <v>0</v>
      </c>
      <c r="AA245" s="17">
        <v>0</v>
      </c>
      <c r="AB245" s="17">
        <v>0</v>
      </c>
      <c r="AC245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2017-03-14T05:19:42Z</dcterms:modified>
</cp:coreProperties>
</file>