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E18"/>
  <c r="E19"/>
  <c r="E20"/>
  <c r="E21"/>
  <c r="E22"/>
  <c r="E23"/>
  <c r="E24"/>
  <c r="E25"/>
  <c r="E26"/>
  <c r="E27"/>
  <c r="E28"/>
  <c r="E29"/>
  <c r="E15"/>
  <c r="E16"/>
  <c r="E34"/>
  <c r="E103"/>
  <c r="E107"/>
  <c r="E108"/>
  <c r="E37"/>
  <c r="E39"/>
  <c r="E99"/>
  <c r="E4"/>
  <c r="E5"/>
  <c r="E6"/>
  <c r="E7"/>
  <c r="E8"/>
  <c r="E9"/>
  <c r="E10"/>
  <c r="E11"/>
  <c r="E12"/>
  <c r="E13"/>
  <c r="E14"/>
  <c r="E17"/>
  <c r="E30"/>
  <c r="E31"/>
  <c r="E32"/>
  <c r="E33"/>
  <c r="E35"/>
  <c r="E36"/>
  <c r="E38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100"/>
  <c r="E101"/>
  <c r="E102"/>
  <c r="E104"/>
  <c r="E105"/>
  <c r="E106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F18"/>
  <c r="F19"/>
  <c r="F20"/>
  <c r="F21"/>
  <c r="F22"/>
  <c r="F23"/>
  <c r="F24"/>
  <c r="F25"/>
  <c r="F26"/>
  <c r="F27"/>
  <c r="F28"/>
  <c r="F29"/>
  <c r="F15"/>
  <c r="F16"/>
  <c r="F34"/>
  <c r="F103"/>
  <c r="F107"/>
  <c r="F108"/>
  <c r="F37"/>
  <c r="F39"/>
  <c r="F99"/>
  <c r="F4"/>
  <c r="F5"/>
  <c r="F6"/>
  <c r="F7"/>
  <c r="F8"/>
  <c r="F9"/>
  <c r="F10"/>
  <c r="F11"/>
  <c r="F12"/>
  <c r="F13"/>
  <c r="F14"/>
  <c r="F17"/>
  <c r="F30"/>
  <c r="F31"/>
  <c r="F32"/>
  <c r="F33"/>
  <c r="F35"/>
  <c r="F36"/>
  <c r="F38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100"/>
  <c r="F101"/>
  <c r="F102"/>
  <c r="F104"/>
  <c r="F105"/>
  <c r="F106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G18"/>
  <c r="G19"/>
  <c r="G20"/>
  <c r="G21"/>
  <c r="G22"/>
  <c r="G23"/>
  <c r="G24"/>
  <c r="G25"/>
  <c r="G26"/>
  <c r="G27"/>
  <c r="G28"/>
  <c r="G29"/>
  <c r="G15"/>
  <c r="G16"/>
  <c r="G34"/>
  <c r="G103"/>
  <c r="G107"/>
  <c r="G108"/>
  <c r="G37"/>
  <c r="G39"/>
  <c r="G99"/>
  <c r="G4"/>
  <c r="G5"/>
  <c r="G6"/>
  <c r="G7"/>
  <c r="G8"/>
  <c r="G9"/>
  <c r="G10"/>
  <c r="G11"/>
  <c r="G12"/>
  <c r="G13"/>
  <c r="G14"/>
  <c r="G17"/>
  <c r="G30"/>
  <c r="G31"/>
  <c r="G32"/>
  <c r="G33"/>
  <c r="G35"/>
  <c r="G36"/>
  <c r="G38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100"/>
  <c r="G101"/>
  <c r="G102"/>
  <c r="G104"/>
  <c r="G105"/>
  <c r="G106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N18" l="1"/>
  <c r="D18" l="1"/>
  <c r="R18" l="1"/>
  <c r="K18"/>
  <c r="H18"/>
  <c r="M18" l="1"/>
  <c r="AB18" l="1"/>
  <c r="O18"/>
  <c r="P18"/>
  <c r="N248"/>
  <c r="M248"/>
  <c r="AB248"/>
  <c r="R248"/>
  <c r="P248"/>
  <c r="O248"/>
  <c r="K248"/>
  <c r="H248"/>
  <c r="D248"/>
  <c r="N247"/>
  <c r="M247"/>
  <c r="AB247"/>
  <c r="R247"/>
  <c r="P247"/>
  <c r="O247"/>
  <c r="K247"/>
  <c r="H247"/>
  <c r="D247"/>
  <c r="N246"/>
  <c r="M246"/>
  <c r="AB246"/>
  <c r="R246"/>
  <c r="P246"/>
  <c r="O246"/>
  <c r="K246"/>
  <c r="H246"/>
  <c r="D246"/>
  <c r="N245"/>
  <c r="M245"/>
  <c r="AB245"/>
  <c r="R245"/>
  <c r="P245"/>
  <c r="O245"/>
  <c r="K245"/>
  <c r="H245"/>
  <c r="D245"/>
  <c r="N244"/>
  <c r="M244"/>
  <c r="AB244"/>
  <c r="R244"/>
  <c r="P244"/>
  <c r="O244"/>
  <c r="K244"/>
  <c r="H244"/>
  <c r="D244"/>
  <c r="N243"/>
  <c r="M243"/>
  <c r="AB243"/>
  <c r="R243"/>
  <c r="P243"/>
  <c r="O243"/>
  <c r="K243"/>
  <c r="H243"/>
  <c r="D243"/>
  <c r="N242"/>
  <c r="M242"/>
  <c r="AB242"/>
  <c r="R242"/>
  <c r="P242"/>
  <c r="O242"/>
  <c r="K242"/>
  <c r="H242"/>
  <c r="D242"/>
  <c r="N241"/>
  <c r="M241"/>
  <c r="AB241"/>
  <c r="R241"/>
  <c r="P241"/>
  <c r="O241"/>
  <c r="K241"/>
  <c r="H241"/>
  <c r="D241"/>
  <c r="N240"/>
  <c r="M240"/>
  <c r="AB240"/>
  <c r="R240"/>
  <c r="P240"/>
  <c r="O240"/>
  <c r="K240"/>
  <c r="H240"/>
  <c r="D240"/>
  <c r="N239"/>
  <c r="M239"/>
  <c r="AB239"/>
  <c r="R239"/>
  <c r="P239"/>
  <c r="O239"/>
  <c r="K239"/>
  <c r="H239"/>
  <c r="D239"/>
  <c r="N238"/>
  <c r="M238"/>
  <c r="AB238"/>
  <c r="R238"/>
  <c r="P238"/>
  <c r="O238"/>
  <c r="K238"/>
  <c r="H238"/>
  <c r="D238"/>
  <c r="N237"/>
  <c r="M237"/>
  <c r="AB237"/>
  <c r="R237"/>
  <c r="P237"/>
  <c r="O237"/>
  <c r="K237"/>
  <c r="H237"/>
  <c r="D237"/>
  <c r="N236"/>
  <c r="M236"/>
  <c r="AB236"/>
  <c r="R236"/>
  <c r="P236"/>
  <c r="O236"/>
  <c r="K236"/>
  <c r="H236"/>
  <c r="D236"/>
  <c r="N235"/>
  <c r="M235"/>
  <c r="AB235"/>
  <c r="R235"/>
  <c r="P235"/>
  <c r="O235"/>
  <c r="K235"/>
  <c r="H235"/>
  <c r="D235"/>
  <c r="N234"/>
  <c r="M234"/>
  <c r="AB234"/>
  <c r="R234"/>
  <c r="P234"/>
  <c r="O234"/>
  <c r="K234"/>
  <c r="H234"/>
  <c r="D234"/>
  <c r="N233"/>
  <c r="M233"/>
  <c r="AB233"/>
  <c r="R233"/>
  <c r="P233"/>
  <c r="O233"/>
  <c r="K233"/>
  <c r="H233"/>
  <c r="D233"/>
  <c r="N232"/>
  <c r="M232"/>
  <c r="AB232"/>
  <c r="R232"/>
  <c r="P232"/>
  <c r="O232"/>
  <c r="K232"/>
  <c r="H232"/>
  <c r="D232"/>
  <c r="N231"/>
  <c r="M231"/>
  <c r="AB231"/>
  <c r="R231"/>
  <c r="P231"/>
  <c r="O231"/>
  <c r="K231"/>
  <c r="H231"/>
  <c r="D231"/>
  <c r="N230"/>
  <c r="M230"/>
  <c r="AB230"/>
  <c r="R230"/>
  <c r="P230"/>
  <c r="O230"/>
  <c r="K230"/>
  <c r="H230"/>
  <c r="D230"/>
  <c r="N229"/>
  <c r="M229"/>
  <c r="AB229"/>
  <c r="R229"/>
  <c r="P229"/>
  <c r="O229"/>
  <c r="K229"/>
  <c r="H229"/>
  <c r="D229"/>
  <c r="N228"/>
  <c r="M228"/>
  <c r="AB228"/>
  <c r="R228"/>
  <c r="P228"/>
  <c r="O228"/>
  <c r="K228"/>
  <c r="H228"/>
  <c r="D228"/>
  <c r="N227"/>
  <c r="M227"/>
  <c r="AB227"/>
  <c r="R227"/>
  <c r="P227"/>
  <c r="O227"/>
  <c r="K227"/>
  <c r="H227"/>
  <c r="D227"/>
  <c r="N226"/>
  <c r="M226"/>
  <c r="AB226"/>
  <c r="R226"/>
  <c r="P226"/>
  <c r="O226"/>
  <c r="K226"/>
  <c r="H226"/>
  <c r="D226"/>
  <c r="N225"/>
  <c r="M225"/>
  <c r="AB225"/>
  <c r="R225"/>
  <c r="P225"/>
  <c r="O225"/>
  <c r="K225"/>
  <c r="H225"/>
  <c r="D225"/>
  <c r="N224"/>
  <c r="M224"/>
  <c r="AB224"/>
  <c r="R224"/>
  <c r="P224"/>
  <c r="O224"/>
  <c r="K224"/>
  <c r="H224"/>
  <c r="D224"/>
  <c r="N223"/>
  <c r="M223"/>
  <c r="AB223"/>
  <c r="R223"/>
  <c r="P223"/>
  <c r="O223"/>
  <c r="K223"/>
  <c r="H223"/>
  <c r="D223"/>
  <c r="N222"/>
  <c r="M222"/>
  <c r="AB222"/>
  <c r="R222"/>
  <c r="P222"/>
  <c r="O222"/>
  <c r="K222"/>
  <c r="H222"/>
  <c r="D222"/>
  <c r="N221"/>
  <c r="M221"/>
  <c r="AB221"/>
  <c r="R221"/>
  <c r="P221"/>
  <c r="O221"/>
  <c r="K221"/>
  <c r="H221"/>
  <c r="D221"/>
  <c r="N220"/>
  <c r="M220"/>
  <c r="AB220"/>
  <c r="R220"/>
  <c r="P220"/>
  <c r="O220"/>
  <c r="K220"/>
  <c r="H220"/>
  <c r="D220"/>
  <c r="N219"/>
  <c r="M219"/>
  <c r="AB219"/>
  <c r="R219"/>
  <c r="P219"/>
  <c r="O219"/>
  <c r="K219"/>
  <c r="H219"/>
  <c r="D219"/>
  <c r="N218"/>
  <c r="M218"/>
  <c r="AB218"/>
  <c r="R218"/>
  <c r="P218"/>
  <c r="O218"/>
  <c r="K218"/>
  <c r="H218"/>
  <c r="D218"/>
  <c r="N217"/>
  <c r="M217"/>
  <c r="AB217"/>
  <c r="R217"/>
  <c r="P217"/>
  <c r="O217"/>
  <c r="K217"/>
  <c r="H217"/>
  <c r="D217"/>
  <c r="N216"/>
  <c r="M216"/>
  <c r="AB216"/>
  <c r="R216"/>
  <c r="P216"/>
  <c r="O216"/>
  <c r="K216"/>
  <c r="H216"/>
  <c r="D216"/>
  <c r="N215"/>
  <c r="M215"/>
  <c r="AB215"/>
  <c r="R215"/>
  <c r="P215"/>
  <c r="O215"/>
  <c r="K215"/>
  <c r="H215"/>
  <c r="D215"/>
  <c r="N214"/>
  <c r="M214"/>
  <c r="AB214"/>
  <c r="R214"/>
  <c r="P214"/>
  <c r="O214"/>
  <c r="K214"/>
  <c r="H214"/>
  <c r="D214"/>
  <c r="N213"/>
  <c r="M213"/>
  <c r="AB213"/>
  <c r="R213"/>
  <c r="P213"/>
  <c r="O213"/>
  <c r="K213"/>
  <c r="H213"/>
  <c r="D213"/>
  <c r="N212"/>
  <c r="M212"/>
  <c r="AB212"/>
  <c r="R212"/>
  <c r="P212"/>
  <c r="O212"/>
  <c r="K212"/>
  <c r="H212"/>
  <c r="D212"/>
  <c r="N211"/>
  <c r="M211"/>
  <c r="AB211"/>
  <c r="R211"/>
  <c r="P211"/>
  <c r="O211"/>
  <c r="K211"/>
  <c r="H211"/>
  <c r="D211"/>
  <c r="N210"/>
  <c r="M210"/>
  <c r="AB210"/>
  <c r="R210"/>
  <c r="P210"/>
  <c r="O210"/>
  <c r="K210"/>
  <c r="H210"/>
  <c r="D210"/>
  <c r="N209"/>
  <c r="M209"/>
  <c r="AB209"/>
  <c r="R209"/>
  <c r="P209"/>
  <c r="O209"/>
  <c r="K209"/>
  <c r="H209"/>
  <c r="D209"/>
  <c r="N208"/>
  <c r="M208"/>
  <c r="AB208"/>
  <c r="R208"/>
  <c r="P208"/>
  <c r="O208"/>
  <c r="K208"/>
  <c r="H208"/>
  <c r="D208"/>
  <c r="N207"/>
  <c r="M207"/>
  <c r="AB207"/>
  <c r="R207"/>
  <c r="P207"/>
  <c r="O207"/>
  <c r="K207"/>
  <c r="H207"/>
  <c r="D207"/>
  <c r="N206"/>
  <c r="M206"/>
  <c r="AB206"/>
  <c r="R206"/>
  <c r="P206"/>
  <c r="O206"/>
  <c r="K206"/>
  <c r="H206"/>
  <c r="D206"/>
  <c r="N205"/>
  <c r="M205"/>
  <c r="AB205"/>
  <c r="R205"/>
  <c r="P205"/>
  <c r="O205"/>
  <c r="K205"/>
  <c r="H205"/>
  <c r="D205"/>
  <c r="N204"/>
  <c r="M204"/>
  <c r="AB204"/>
  <c r="R204"/>
  <c r="P204"/>
  <c r="O204"/>
  <c r="K204"/>
  <c r="H204"/>
  <c r="D204"/>
  <c r="N203"/>
  <c r="M203"/>
  <c r="AB203"/>
  <c r="R203"/>
  <c r="P203"/>
  <c r="O203"/>
  <c r="K203"/>
  <c r="H203"/>
  <c r="D203"/>
  <c r="N202"/>
  <c r="M202"/>
  <c r="AB202"/>
  <c r="R202"/>
  <c r="P202"/>
  <c r="O202"/>
  <c r="K202"/>
  <c r="H202"/>
  <c r="D202"/>
  <c r="N201"/>
  <c r="M201"/>
  <c r="AB201"/>
  <c r="R201"/>
  <c r="P201"/>
  <c r="O201"/>
  <c r="K201"/>
  <c r="H201"/>
  <c r="D201"/>
  <c r="N200"/>
  <c r="M200"/>
  <c r="AB200"/>
  <c r="R200"/>
  <c r="P200"/>
  <c r="O200"/>
  <c r="K200"/>
  <c r="H200"/>
  <c r="D200"/>
  <c r="N199"/>
  <c r="M199"/>
  <c r="AB199"/>
  <c r="R199"/>
  <c r="P199"/>
  <c r="O199"/>
  <c r="K199"/>
  <c r="H199"/>
  <c r="D199"/>
  <c r="N198"/>
  <c r="M198"/>
  <c r="AB198"/>
  <c r="R198"/>
  <c r="P198"/>
  <c r="O198"/>
  <c r="K198"/>
  <c r="H198"/>
  <c r="D198"/>
  <c r="N197"/>
  <c r="M197"/>
  <c r="AB197"/>
  <c r="R197"/>
  <c r="P197"/>
  <c r="O197"/>
  <c r="K197"/>
  <c r="H197"/>
  <c r="D197"/>
  <c r="N196"/>
  <c r="M196"/>
  <c r="AB196"/>
  <c r="R196"/>
  <c r="P196"/>
  <c r="O196"/>
  <c r="K196"/>
  <c r="H196"/>
  <c r="D196"/>
  <c r="N195"/>
  <c r="M195"/>
  <c r="AB195"/>
  <c r="R195"/>
  <c r="P195"/>
  <c r="O195"/>
  <c r="K195"/>
  <c r="H195"/>
  <c r="D195"/>
  <c r="N194"/>
  <c r="M194"/>
  <c r="AB194"/>
  <c r="R194"/>
  <c r="P194"/>
  <c r="O194"/>
  <c r="K194"/>
  <c r="H194"/>
  <c r="D194"/>
  <c r="N193"/>
  <c r="M193"/>
  <c r="AB193"/>
  <c r="R193"/>
  <c r="P193"/>
  <c r="O193"/>
  <c r="K193"/>
  <c r="H193"/>
  <c r="D193"/>
  <c r="N192"/>
  <c r="M192"/>
  <c r="AB192"/>
  <c r="R192"/>
  <c r="P192"/>
  <c r="O192"/>
  <c r="K192"/>
  <c r="H192"/>
  <c r="D192"/>
  <c r="N191"/>
  <c r="M191"/>
  <c r="AB191"/>
  <c r="R191"/>
  <c r="P191"/>
  <c r="O191"/>
  <c r="K191"/>
  <c r="H191"/>
  <c r="D191"/>
  <c r="N190"/>
  <c r="M190"/>
  <c r="AB190"/>
  <c r="R190"/>
  <c r="P190"/>
  <c r="O190"/>
  <c r="K190"/>
  <c r="H190"/>
  <c r="D190"/>
  <c r="N189"/>
  <c r="M189"/>
  <c r="AB189"/>
  <c r="R189"/>
  <c r="P189"/>
  <c r="O189"/>
  <c r="K189"/>
  <c r="H189"/>
  <c r="D189"/>
  <c r="N188"/>
  <c r="M188"/>
  <c r="AB188"/>
  <c r="R188"/>
  <c r="P188"/>
  <c r="O188"/>
  <c r="K188"/>
  <c r="H188"/>
  <c r="D188"/>
  <c r="N187"/>
  <c r="M187"/>
  <c r="AB187"/>
  <c r="R187"/>
  <c r="P187"/>
  <c r="O187"/>
  <c r="K187"/>
  <c r="H187"/>
  <c r="D187"/>
  <c r="N186"/>
  <c r="M186"/>
  <c r="AB186"/>
  <c r="R186"/>
  <c r="P186"/>
  <c r="O186"/>
  <c r="K186"/>
  <c r="H186"/>
  <c r="D186"/>
  <c r="N185"/>
  <c r="M185"/>
  <c r="AB185"/>
  <c r="R185"/>
  <c r="P185"/>
  <c r="O185"/>
  <c r="K185"/>
  <c r="H185"/>
  <c r="D185"/>
  <c r="N184"/>
  <c r="M184"/>
  <c r="AB184"/>
  <c r="R184"/>
  <c r="P184"/>
  <c r="O184"/>
  <c r="K184"/>
  <c r="H184"/>
  <c r="D184"/>
  <c r="N183"/>
  <c r="M183"/>
  <c r="AB183"/>
  <c r="R183"/>
  <c r="P183"/>
  <c r="O183"/>
  <c r="K183"/>
  <c r="H183"/>
  <c r="D183"/>
  <c r="N182"/>
  <c r="M182"/>
  <c r="AB182"/>
  <c r="R182"/>
  <c r="P182"/>
  <c r="O182"/>
  <c r="K182"/>
  <c r="H182"/>
  <c r="D182"/>
  <c r="N181"/>
  <c r="M181"/>
  <c r="AB181"/>
  <c r="R181"/>
  <c r="P181"/>
  <c r="O181"/>
  <c r="K181"/>
  <c r="H181"/>
  <c r="D181"/>
  <c r="N180"/>
  <c r="M180"/>
  <c r="AB180"/>
  <c r="R180"/>
  <c r="P180"/>
  <c r="O180"/>
  <c r="K180"/>
  <c r="H180"/>
  <c r="D180"/>
  <c r="N179"/>
  <c r="M179"/>
  <c r="AB179"/>
  <c r="R179"/>
  <c r="P179"/>
  <c r="O179"/>
  <c r="K179"/>
  <c r="H179"/>
  <c r="D179"/>
  <c r="N178"/>
  <c r="M178"/>
  <c r="AB178"/>
  <c r="R178"/>
  <c r="P178"/>
  <c r="O178"/>
  <c r="K178"/>
  <c r="H178"/>
  <c r="D178"/>
  <c r="N177"/>
  <c r="M177"/>
  <c r="AB177"/>
  <c r="R177"/>
  <c r="P177"/>
  <c r="O177"/>
  <c r="K177"/>
  <c r="H177"/>
  <c r="D177"/>
  <c r="N176"/>
  <c r="M176"/>
  <c r="AB176"/>
  <c r="R176"/>
  <c r="P176"/>
  <c r="O176"/>
  <c r="K176"/>
  <c r="H176"/>
  <c r="D176"/>
  <c r="N175"/>
  <c r="M175"/>
  <c r="AB175"/>
  <c r="R175"/>
  <c r="P175"/>
  <c r="O175"/>
  <c r="K175"/>
  <c r="H175"/>
  <c r="D175"/>
  <c r="N174"/>
  <c r="M174"/>
  <c r="AB174"/>
  <c r="R174"/>
  <c r="P174"/>
  <c r="O174"/>
  <c r="K174"/>
  <c r="H174"/>
  <c r="D174"/>
  <c r="N173"/>
  <c r="M173"/>
  <c r="AB173"/>
  <c r="R173"/>
  <c r="P173"/>
  <c r="O173"/>
  <c r="K173"/>
  <c r="H173"/>
  <c r="D173"/>
  <c r="N172"/>
  <c r="M172"/>
  <c r="AB172"/>
  <c r="R172"/>
  <c r="P172"/>
  <c r="O172"/>
  <c r="K172"/>
  <c r="H172"/>
  <c r="D172"/>
  <c r="N171"/>
  <c r="M171"/>
  <c r="AB171"/>
  <c r="R171"/>
  <c r="P171"/>
  <c r="O171"/>
  <c r="K171"/>
  <c r="H171"/>
  <c r="D171"/>
  <c r="N170"/>
  <c r="M170"/>
  <c r="AB170"/>
  <c r="R170"/>
  <c r="P170"/>
  <c r="O170"/>
  <c r="K170"/>
  <c r="H170"/>
  <c r="D170"/>
  <c r="N169"/>
  <c r="M169"/>
  <c r="AB169"/>
  <c r="R169"/>
  <c r="P169"/>
  <c r="O169"/>
  <c r="K169"/>
  <c r="H169"/>
  <c r="D169"/>
  <c r="N168"/>
  <c r="M168"/>
  <c r="AB168"/>
  <c r="R168"/>
  <c r="P168"/>
  <c r="O168"/>
  <c r="K168"/>
  <c r="H168"/>
  <c r="D168"/>
  <c r="N167"/>
  <c r="M167"/>
  <c r="AB167"/>
  <c r="R167"/>
  <c r="P167"/>
  <c r="O167"/>
  <c r="K167"/>
  <c r="H167"/>
  <c r="D167"/>
  <c r="N166"/>
  <c r="M166"/>
  <c r="AB166"/>
  <c r="R166"/>
  <c r="P166"/>
  <c r="O166"/>
  <c r="K166"/>
  <c r="H166"/>
  <c r="D166"/>
  <c r="N165"/>
  <c r="M165"/>
  <c r="AB165"/>
  <c r="R165"/>
  <c r="P165"/>
  <c r="O165"/>
  <c r="K165"/>
  <c r="H165"/>
  <c r="D165"/>
  <c r="N164"/>
  <c r="M164"/>
  <c r="AB164"/>
  <c r="R164"/>
  <c r="P164"/>
  <c r="O164"/>
  <c r="K164"/>
  <c r="H164"/>
  <c r="D164"/>
  <c r="N163"/>
  <c r="M163"/>
  <c r="AB163"/>
  <c r="R163"/>
  <c r="P163"/>
  <c r="O163"/>
  <c r="K163"/>
  <c r="H163"/>
  <c r="D163"/>
  <c r="N162"/>
  <c r="M162"/>
  <c r="AB162"/>
  <c r="R162"/>
  <c r="P162"/>
  <c r="O162"/>
  <c r="K162"/>
  <c r="H162"/>
  <c r="D162"/>
  <c r="N161"/>
  <c r="M161"/>
  <c r="AB161"/>
  <c r="R161"/>
  <c r="P161"/>
  <c r="O161"/>
  <c r="K161"/>
  <c r="H161"/>
  <c r="D161"/>
  <c r="N160"/>
  <c r="M160"/>
  <c r="AB160"/>
  <c r="R160"/>
  <c r="P160"/>
  <c r="O160"/>
  <c r="K160"/>
  <c r="H160"/>
  <c r="D160"/>
  <c r="N159"/>
  <c r="M159"/>
  <c r="AB159"/>
  <c r="R159"/>
  <c r="P159"/>
  <c r="O159"/>
  <c r="K159"/>
  <c r="H159"/>
  <c r="D159"/>
  <c r="N158"/>
  <c r="M158"/>
  <c r="AB158"/>
  <c r="R158"/>
  <c r="P158"/>
  <c r="O158"/>
  <c r="K158"/>
  <c r="H158"/>
  <c r="D158"/>
  <c r="N157"/>
  <c r="M157"/>
  <c r="AB157"/>
  <c r="R157"/>
  <c r="P157"/>
  <c r="O157"/>
  <c r="K157"/>
  <c r="H157"/>
  <c r="D157"/>
  <c r="N156"/>
  <c r="M156"/>
  <c r="AB156"/>
  <c r="R156"/>
  <c r="P156"/>
  <c r="O156"/>
  <c r="K156"/>
  <c r="H156"/>
  <c r="D156"/>
  <c r="N155"/>
  <c r="M155"/>
  <c r="AB155"/>
  <c r="R155"/>
  <c r="P155"/>
  <c r="O155"/>
  <c r="K155"/>
  <c r="H155"/>
  <c r="D155"/>
  <c r="N154"/>
  <c r="M154"/>
  <c r="AB154"/>
  <c r="R154"/>
  <c r="P154"/>
  <c r="O154"/>
  <c r="K154"/>
  <c r="H154"/>
  <c r="D154"/>
  <c r="N153"/>
  <c r="M153"/>
  <c r="AB153"/>
  <c r="R153"/>
  <c r="P153"/>
  <c r="O153"/>
  <c r="K153"/>
  <c r="H153"/>
  <c r="D153"/>
  <c r="N152"/>
  <c r="M152"/>
  <c r="AB152"/>
  <c r="R152"/>
  <c r="P152"/>
  <c r="O152"/>
  <c r="K152"/>
  <c r="H152"/>
  <c r="D152"/>
  <c r="N151"/>
  <c r="M151"/>
  <c r="AB151"/>
  <c r="R151"/>
  <c r="P151"/>
  <c r="O151"/>
  <c r="K151"/>
  <c r="H151"/>
  <c r="D151"/>
  <c r="N150"/>
  <c r="M150"/>
  <c r="AB150"/>
  <c r="R150"/>
  <c r="P150"/>
  <c r="O150"/>
  <c r="K150"/>
  <c r="H150"/>
  <c r="D150"/>
  <c r="N149"/>
  <c r="M149"/>
  <c r="AB149"/>
  <c r="R149"/>
  <c r="P149"/>
  <c r="O149"/>
  <c r="K149"/>
  <c r="H149"/>
  <c r="D149"/>
  <c r="N148"/>
  <c r="M148"/>
  <c r="AB148"/>
  <c r="R148"/>
  <c r="P148"/>
  <c r="O148"/>
  <c r="K148"/>
  <c r="H148"/>
  <c r="D148"/>
  <c r="N147"/>
  <c r="M147"/>
  <c r="AB147"/>
  <c r="R147"/>
  <c r="P147"/>
  <c r="O147"/>
  <c r="K147"/>
  <c r="H147"/>
  <c r="D147"/>
  <c r="N146"/>
  <c r="M146"/>
  <c r="AB146"/>
  <c r="R146"/>
  <c r="P146"/>
  <c r="O146"/>
  <c r="K146"/>
  <c r="H146"/>
  <c r="D146"/>
  <c r="N145"/>
  <c r="M145"/>
  <c r="AB145"/>
  <c r="R145"/>
  <c r="P145"/>
  <c r="O145"/>
  <c r="K145"/>
  <c r="H145"/>
  <c r="D145"/>
  <c r="N144"/>
  <c r="M144"/>
  <c r="AB144"/>
  <c r="R144"/>
  <c r="P144"/>
  <c r="O144"/>
  <c r="K144"/>
  <c r="H144"/>
  <c r="D144"/>
  <c r="N143"/>
  <c r="M143"/>
  <c r="AB143"/>
  <c r="R143"/>
  <c r="P143"/>
  <c r="O143"/>
  <c r="K143"/>
  <c r="H143"/>
  <c r="D143"/>
  <c r="N142"/>
  <c r="M142"/>
  <c r="AB142"/>
  <c r="R142"/>
  <c r="P142"/>
  <c r="O142"/>
  <c r="K142"/>
  <c r="H142"/>
  <c r="D142"/>
  <c r="N141"/>
  <c r="M141"/>
  <c r="AB141"/>
  <c r="R141"/>
  <c r="P141"/>
  <c r="O141"/>
  <c r="K141"/>
  <c r="H141"/>
  <c r="D141"/>
  <c r="N140"/>
  <c r="M140"/>
  <c r="AB140"/>
  <c r="R140"/>
  <c r="P140"/>
  <c r="O140"/>
  <c r="K140"/>
  <c r="H140"/>
  <c r="D140"/>
  <c r="N139"/>
  <c r="M139"/>
  <c r="AB139"/>
  <c r="R139"/>
  <c r="P139"/>
  <c r="O139"/>
  <c r="K139"/>
  <c r="H139"/>
  <c r="D139"/>
  <c r="N138"/>
  <c r="M138"/>
  <c r="AB138"/>
  <c r="R138"/>
  <c r="P138"/>
  <c r="O138"/>
  <c r="K138"/>
  <c r="H138"/>
  <c r="D138"/>
  <c r="N137"/>
  <c r="M137"/>
  <c r="AB137"/>
  <c r="R137"/>
  <c r="P137"/>
  <c r="O137"/>
  <c r="K137"/>
  <c r="H137"/>
  <c r="D137"/>
  <c r="N136"/>
  <c r="M136"/>
  <c r="AB136"/>
  <c r="R136"/>
  <c r="P136"/>
  <c r="O136"/>
  <c r="K136"/>
  <c r="H136"/>
  <c r="D136"/>
  <c r="N135"/>
  <c r="M135"/>
  <c r="AB135"/>
  <c r="R135"/>
  <c r="P135"/>
  <c r="O135"/>
  <c r="K135"/>
  <c r="H135"/>
  <c r="D135"/>
  <c r="N134"/>
  <c r="M134"/>
  <c r="AB134"/>
  <c r="R134"/>
  <c r="P134"/>
  <c r="O134"/>
  <c r="K134"/>
  <c r="H134"/>
  <c r="D134"/>
  <c r="N133"/>
  <c r="M133"/>
  <c r="AB133"/>
  <c r="R133"/>
  <c r="P133"/>
  <c r="O133"/>
  <c r="K133"/>
  <c r="H133"/>
  <c r="D133"/>
  <c r="N132"/>
  <c r="M132"/>
  <c r="AB132"/>
  <c r="R132"/>
  <c r="P132"/>
  <c r="O132"/>
  <c r="K132"/>
  <c r="H132"/>
  <c r="D132"/>
  <c r="N131"/>
  <c r="M131"/>
  <c r="AB131"/>
  <c r="R131"/>
  <c r="P131"/>
  <c r="O131"/>
  <c r="K131"/>
  <c r="H131"/>
  <c r="D131"/>
  <c r="N130"/>
  <c r="M130"/>
  <c r="AB130"/>
  <c r="R130"/>
  <c r="P130"/>
  <c r="O130"/>
  <c r="K130"/>
  <c r="H130"/>
  <c r="D130"/>
  <c r="N129"/>
  <c r="M129"/>
  <c r="AB129"/>
  <c r="R129"/>
  <c r="P129"/>
  <c r="O129"/>
  <c r="K129"/>
  <c r="H129"/>
  <c r="D129"/>
  <c r="N128"/>
  <c r="M128"/>
  <c r="AB128"/>
  <c r="R128"/>
  <c r="P128"/>
  <c r="O128"/>
  <c r="K128"/>
  <c r="H128"/>
  <c r="D128"/>
  <c r="N127"/>
  <c r="M127"/>
  <c r="AB127"/>
  <c r="R127"/>
  <c r="P127"/>
  <c r="O127"/>
  <c r="K127"/>
  <c r="H127"/>
  <c r="D127"/>
  <c r="N126"/>
  <c r="M126"/>
  <c r="AB126"/>
  <c r="R126"/>
  <c r="P126"/>
  <c r="O126"/>
  <c r="K126"/>
  <c r="H126"/>
  <c r="D126"/>
  <c r="N125"/>
  <c r="M125"/>
  <c r="AB125"/>
  <c r="R125"/>
  <c r="P125"/>
  <c r="O125"/>
  <c r="K125"/>
  <c r="H125"/>
  <c r="D125"/>
  <c r="N124"/>
  <c r="M124"/>
  <c r="AB124"/>
  <c r="R124"/>
  <c r="P124"/>
  <c r="O124"/>
  <c r="K124"/>
  <c r="H124"/>
  <c r="D124"/>
  <c r="N123"/>
  <c r="M123"/>
  <c r="AB123"/>
  <c r="R123"/>
  <c r="P123"/>
  <c r="O123"/>
  <c r="K123"/>
  <c r="H123"/>
  <c r="D123"/>
  <c r="N122"/>
  <c r="M122"/>
  <c r="AB122"/>
  <c r="R122"/>
  <c r="P122"/>
  <c r="O122"/>
  <c r="K122"/>
  <c r="H122"/>
  <c r="D122"/>
  <c r="N121"/>
  <c r="M121"/>
  <c r="AB121"/>
  <c r="R121"/>
  <c r="P121"/>
  <c r="O121"/>
  <c r="K121"/>
  <c r="H121"/>
  <c r="D121"/>
  <c r="N120"/>
  <c r="M120"/>
  <c r="AB120"/>
  <c r="R120"/>
  <c r="P120"/>
  <c r="O120"/>
  <c r="K120"/>
  <c r="H120"/>
  <c r="D120"/>
  <c r="N119"/>
  <c r="M119"/>
  <c r="AB119"/>
  <c r="R119"/>
  <c r="P119"/>
  <c r="O119"/>
  <c r="K119"/>
  <c r="H119"/>
  <c r="D119"/>
  <c r="N118"/>
  <c r="M118"/>
  <c r="AB118"/>
  <c r="R118"/>
  <c r="P118"/>
  <c r="O118"/>
  <c r="K118"/>
  <c r="H118"/>
  <c r="D118"/>
  <c r="N117"/>
  <c r="M117"/>
  <c r="AB117"/>
  <c r="R117"/>
  <c r="P117"/>
  <c r="O117"/>
  <c r="K117"/>
  <c r="H117"/>
  <c r="D117"/>
  <c r="N116"/>
  <c r="M116"/>
  <c r="AB116"/>
  <c r="R116"/>
  <c r="P116"/>
  <c r="O116"/>
  <c r="K116"/>
  <c r="H116"/>
  <c r="D116"/>
  <c r="N115"/>
  <c r="M115"/>
  <c r="AB115"/>
  <c r="R115"/>
  <c r="P115"/>
  <c r="O115"/>
  <c r="K115"/>
  <c r="H115"/>
  <c r="D115"/>
  <c r="N114"/>
  <c r="M114"/>
  <c r="AB114"/>
  <c r="R114"/>
  <c r="P114"/>
  <c r="O114"/>
  <c r="K114"/>
  <c r="H114"/>
  <c r="D114"/>
  <c r="N113"/>
  <c r="M113"/>
  <c r="AB113"/>
  <c r="R113"/>
  <c r="P113"/>
  <c r="O113"/>
  <c r="K113"/>
  <c r="H113"/>
  <c r="D113"/>
  <c r="N112"/>
  <c r="M112"/>
  <c r="AB112"/>
  <c r="R112"/>
  <c r="P112"/>
  <c r="O112"/>
  <c r="K112"/>
  <c r="H112"/>
  <c r="D112"/>
  <c r="N111"/>
  <c r="M111"/>
  <c r="AB111"/>
  <c r="R111"/>
  <c r="P111"/>
  <c r="O111"/>
  <c r="K111"/>
  <c r="H111"/>
  <c r="D111"/>
  <c r="N110"/>
  <c r="M110"/>
  <c r="AB110"/>
  <c r="R110"/>
  <c r="P110"/>
  <c r="O110"/>
  <c r="K110"/>
  <c r="H110"/>
  <c r="D110"/>
  <c r="N109"/>
  <c r="M109"/>
  <c r="AB109"/>
  <c r="R109"/>
  <c r="P109"/>
  <c r="O109"/>
  <c r="K109"/>
  <c r="H109"/>
  <c r="D109"/>
  <c r="N106"/>
  <c r="M106"/>
  <c r="AB106"/>
  <c r="R106"/>
  <c r="P106"/>
  <c r="O106"/>
  <c r="K106"/>
  <c r="H106"/>
  <c r="D106"/>
  <c r="N105"/>
  <c r="M105"/>
  <c r="AB105"/>
  <c r="R105"/>
  <c r="P105"/>
  <c r="O105"/>
  <c r="K105"/>
  <c r="H105"/>
  <c r="D105"/>
  <c r="N104"/>
  <c r="M104"/>
  <c r="AB104"/>
  <c r="R104"/>
  <c r="P104"/>
  <c r="O104"/>
  <c r="K104"/>
  <c r="H104"/>
  <c r="D104"/>
  <c r="N102"/>
  <c r="M102"/>
  <c r="AB102"/>
  <c r="R102"/>
  <c r="P102"/>
  <c r="O102"/>
  <c r="K102"/>
  <c r="H102"/>
  <c r="D102"/>
  <c r="N101"/>
  <c r="M101"/>
  <c r="AB101"/>
  <c r="R101"/>
  <c r="P101"/>
  <c r="O101"/>
  <c r="K101"/>
  <c r="H101"/>
  <c r="D101"/>
  <c r="N100"/>
  <c r="M100"/>
  <c r="AB100"/>
  <c r="R100"/>
  <c r="P100"/>
  <c r="O100"/>
  <c r="K100"/>
  <c r="H100"/>
  <c r="D100"/>
  <c r="N98"/>
  <c r="M98"/>
  <c r="AB98"/>
  <c r="R98"/>
  <c r="P98"/>
  <c r="O98"/>
  <c r="K98"/>
  <c r="H98"/>
  <c r="D98"/>
  <c r="N97"/>
  <c r="M97"/>
  <c r="AB97"/>
  <c r="R97"/>
  <c r="P97"/>
  <c r="O97"/>
  <c r="K97"/>
  <c r="H97"/>
  <c r="D97"/>
  <c r="N96"/>
  <c r="M96"/>
  <c r="AB96"/>
  <c r="R96"/>
  <c r="P96"/>
  <c r="O96"/>
  <c r="K96"/>
  <c r="H96"/>
  <c r="D96"/>
  <c r="N95"/>
  <c r="M95"/>
  <c r="AB95"/>
  <c r="R95"/>
  <c r="P95"/>
  <c r="O95"/>
  <c r="K95"/>
  <c r="H95"/>
  <c r="D95"/>
  <c r="N94"/>
  <c r="M94"/>
  <c r="AB94"/>
  <c r="R94"/>
  <c r="P94"/>
  <c r="O94"/>
  <c r="K94"/>
  <c r="H94"/>
  <c r="D94"/>
  <c r="N93"/>
  <c r="M93"/>
  <c r="AB93"/>
  <c r="R93"/>
  <c r="P93"/>
  <c r="O93"/>
  <c r="K93"/>
  <c r="H93"/>
  <c r="D93"/>
  <c r="N92"/>
  <c r="M92"/>
  <c r="AB92"/>
  <c r="R92"/>
  <c r="P92"/>
  <c r="O92"/>
  <c r="K92"/>
  <c r="H92"/>
  <c r="D92"/>
  <c r="N91"/>
  <c r="M91"/>
  <c r="AB91"/>
  <c r="R91"/>
  <c r="P91"/>
  <c r="O91"/>
  <c r="K91"/>
  <c r="H91"/>
  <c r="D91"/>
  <c r="N90"/>
  <c r="M90"/>
  <c r="AB90"/>
  <c r="R90"/>
  <c r="P90"/>
  <c r="O90"/>
  <c r="K90"/>
  <c r="H90"/>
  <c r="D90"/>
  <c r="N89"/>
  <c r="M89"/>
  <c r="AB89"/>
  <c r="R89"/>
  <c r="P89"/>
  <c r="O89"/>
  <c r="K89"/>
  <c r="H89"/>
  <c r="D89"/>
  <c r="N88"/>
  <c r="M88"/>
  <c r="AB88"/>
  <c r="R88"/>
  <c r="P88"/>
  <c r="O88"/>
  <c r="K88"/>
  <c r="H88"/>
  <c r="D88"/>
  <c r="N87"/>
  <c r="M87"/>
  <c r="AB87"/>
  <c r="R87"/>
  <c r="P87"/>
  <c r="O87"/>
  <c r="K87"/>
  <c r="H87"/>
  <c r="D87"/>
  <c r="N86"/>
  <c r="M86"/>
  <c r="AB86"/>
  <c r="R86"/>
  <c r="P86"/>
  <c r="O86"/>
  <c r="K86"/>
  <c r="H86"/>
  <c r="D86"/>
  <c r="N85"/>
  <c r="M85"/>
  <c r="AB85"/>
  <c r="R85"/>
  <c r="P85"/>
  <c r="O85"/>
  <c r="K85"/>
  <c r="H85"/>
  <c r="D85"/>
  <c r="N84"/>
  <c r="M84"/>
  <c r="AB84"/>
  <c r="R84"/>
  <c r="P84"/>
  <c r="O84"/>
  <c r="K84"/>
  <c r="H84"/>
  <c r="D84"/>
  <c r="N83"/>
  <c r="M83"/>
  <c r="AB83"/>
  <c r="R83"/>
  <c r="P83"/>
  <c r="O83"/>
  <c r="K83"/>
  <c r="H83"/>
  <c r="D83"/>
  <c r="N82"/>
  <c r="M82"/>
  <c r="AB82"/>
  <c r="R82"/>
  <c r="P82"/>
  <c r="O82"/>
  <c r="K82"/>
  <c r="H82"/>
  <c r="D82"/>
  <c r="N81"/>
  <c r="M81"/>
  <c r="AB81"/>
  <c r="R81"/>
  <c r="P81"/>
  <c r="O81"/>
  <c r="K81"/>
  <c r="H81"/>
  <c r="D81"/>
  <c r="N80"/>
  <c r="M80"/>
  <c r="AB80"/>
  <c r="R80"/>
  <c r="P80"/>
  <c r="O80"/>
  <c r="K80"/>
  <c r="H80"/>
  <c r="D80"/>
  <c r="N79"/>
  <c r="M79"/>
  <c r="AB79"/>
  <c r="R79"/>
  <c r="P79"/>
  <c r="O79"/>
  <c r="K79"/>
  <c r="H79"/>
  <c r="D79"/>
  <c r="N78"/>
  <c r="M78"/>
  <c r="AB78"/>
  <c r="R78"/>
  <c r="P78"/>
  <c r="O78"/>
  <c r="K78"/>
  <c r="H78"/>
  <c r="D78"/>
  <c r="N77"/>
  <c r="M77"/>
  <c r="AB77"/>
  <c r="R77"/>
  <c r="P77"/>
  <c r="O77"/>
  <c r="K77"/>
  <c r="H77"/>
  <c r="D77"/>
  <c r="N76"/>
  <c r="M76"/>
  <c r="AB76"/>
  <c r="R76"/>
  <c r="P76"/>
  <c r="O76"/>
  <c r="K76"/>
  <c r="H76"/>
  <c r="D76"/>
  <c r="N75"/>
  <c r="M75"/>
  <c r="AB75"/>
  <c r="R75"/>
  <c r="P75"/>
  <c r="O75"/>
  <c r="K75"/>
  <c r="H75"/>
  <c r="D75"/>
  <c r="N74"/>
  <c r="M74"/>
  <c r="AB74"/>
  <c r="R74"/>
  <c r="P74"/>
  <c r="O74"/>
  <c r="K74"/>
  <c r="H74"/>
  <c r="D74"/>
  <c r="N73"/>
  <c r="M73"/>
  <c r="AB73"/>
  <c r="R73"/>
  <c r="P73"/>
  <c r="O73"/>
  <c r="K73"/>
  <c r="H73"/>
  <c r="D73"/>
  <c r="N72"/>
  <c r="M72"/>
  <c r="AB72"/>
  <c r="R72"/>
  <c r="P72"/>
  <c r="O72"/>
  <c r="K72"/>
  <c r="H72"/>
  <c r="D72"/>
  <c r="N71"/>
  <c r="M71"/>
  <c r="AB71"/>
  <c r="R71"/>
  <c r="P71"/>
  <c r="O71"/>
  <c r="K71"/>
  <c r="H71"/>
  <c r="D71"/>
  <c r="N70"/>
  <c r="M70"/>
  <c r="AB70"/>
  <c r="R70"/>
  <c r="P70"/>
  <c r="O70"/>
  <c r="K70"/>
  <c r="H70"/>
  <c r="D70"/>
  <c r="N69"/>
  <c r="M69"/>
  <c r="AB69"/>
  <c r="R69"/>
  <c r="P69"/>
  <c r="O69"/>
  <c r="K69"/>
  <c r="H69"/>
  <c r="D69"/>
  <c r="N68"/>
  <c r="M68"/>
  <c r="AB68"/>
  <c r="R68"/>
  <c r="P68"/>
  <c r="O68"/>
  <c r="K68"/>
  <c r="H68"/>
  <c r="D68"/>
  <c r="N67"/>
  <c r="M67"/>
  <c r="AB67"/>
  <c r="R67"/>
  <c r="P67"/>
  <c r="O67"/>
  <c r="K67"/>
  <c r="H67"/>
  <c r="D67"/>
  <c r="N66"/>
  <c r="M66"/>
  <c r="AB66"/>
  <c r="R66"/>
  <c r="P66"/>
  <c r="O66"/>
  <c r="K66"/>
  <c r="H66"/>
  <c r="D66"/>
  <c r="N65"/>
  <c r="M65"/>
  <c r="AB65"/>
  <c r="R65"/>
  <c r="P65"/>
  <c r="O65"/>
  <c r="K65"/>
  <c r="H65"/>
  <c r="D65"/>
  <c r="N64"/>
  <c r="M64"/>
  <c r="AB64"/>
  <c r="R64"/>
  <c r="P64"/>
  <c r="O64"/>
  <c r="K64"/>
  <c r="H64"/>
  <c r="D64"/>
  <c r="N63"/>
  <c r="M63"/>
  <c r="AB63"/>
  <c r="R63"/>
  <c r="P63"/>
  <c r="O63"/>
  <c r="K63"/>
  <c r="H63"/>
  <c r="D63"/>
  <c r="N62"/>
  <c r="M62"/>
  <c r="AB62"/>
  <c r="R62"/>
  <c r="P62"/>
  <c r="O62"/>
  <c r="K62"/>
  <c r="H62"/>
  <c r="D62"/>
  <c r="N61"/>
  <c r="M61"/>
  <c r="AB61"/>
  <c r="R61"/>
  <c r="P61"/>
  <c r="O61"/>
  <c r="K61"/>
  <c r="H61"/>
  <c r="D61"/>
  <c r="N60"/>
  <c r="M60"/>
  <c r="AB60"/>
  <c r="R60"/>
  <c r="P60"/>
  <c r="O60"/>
  <c r="K60"/>
  <c r="H60"/>
  <c r="D60"/>
  <c r="N59"/>
  <c r="M59"/>
  <c r="AB59"/>
  <c r="R59"/>
  <c r="P59"/>
  <c r="O59"/>
  <c r="K59"/>
  <c r="H59"/>
  <c r="D59"/>
  <c r="N58"/>
  <c r="M58"/>
  <c r="AB58"/>
  <c r="R58"/>
  <c r="P58"/>
  <c r="O58"/>
  <c r="K58"/>
  <c r="H58"/>
  <c r="D58"/>
  <c r="N57"/>
  <c r="M57"/>
  <c r="AB57"/>
  <c r="R57"/>
  <c r="P57"/>
  <c r="O57"/>
  <c r="K57"/>
  <c r="H57"/>
  <c r="D57"/>
  <c r="N56"/>
  <c r="M56"/>
  <c r="AB56"/>
  <c r="R56"/>
  <c r="P56"/>
  <c r="O56"/>
  <c r="K56"/>
  <c r="H56"/>
  <c r="D56"/>
  <c r="N55"/>
  <c r="M55"/>
  <c r="AB55"/>
  <c r="R55"/>
  <c r="P55"/>
  <c r="O55"/>
  <c r="K55"/>
  <c r="H55"/>
  <c r="D55"/>
  <c r="N54"/>
  <c r="M54"/>
  <c r="AB54"/>
  <c r="R54"/>
  <c r="P54"/>
  <c r="O54"/>
  <c r="K54"/>
  <c r="H54"/>
  <c r="D54"/>
  <c r="N53"/>
  <c r="M53"/>
  <c r="AB53"/>
  <c r="R53"/>
  <c r="P53"/>
  <c r="O53"/>
  <c r="K53"/>
  <c r="H53"/>
  <c r="D53"/>
  <c r="N52"/>
  <c r="M52"/>
  <c r="AB52"/>
  <c r="R52"/>
  <c r="P52"/>
  <c r="O52"/>
  <c r="K52"/>
  <c r="H52"/>
  <c r="D52"/>
  <c r="N51"/>
  <c r="M51"/>
  <c r="AB51"/>
  <c r="R51"/>
  <c r="P51"/>
  <c r="O51"/>
  <c r="K51"/>
  <c r="H51"/>
  <c r="D51"/>
  <c r="N50"/>
  <c r="M50"/>
  <c r="AB50"/>
  <c r="R50"/>
  <c r="P50"/>
  <c r="O50"/>
  <c r="K50"/>
  <c r="H50"/>
  <c r="D50"/>
  <c r="N49"/>
  <c r="M49"/>
  <c r="AB49"/>
  <c r="R49"/>
  <c r="P49"/>
  <c r="O49"/>
  <c r="K49"/>
  <c r="H49"/>
  <c r="D49"/>
  <c r="N48"/>
  <c r="M48"/>
  <c r="AB48"/>
  <c r="R48"/>
  <c r="P48"/>
  <c r="O48"/>
  <c r="K48"/>
  <c r="H48"/>
  <c r="D48"/>
  <c r="N47"/>
  <c r="M47"/>
  <c r="AB47"/>
  <c r="R47"/>
  <c r="P47"/>
  <c r="O47"/>
  <c r="K47"/>
  <c r="H47"/>
  <c r="D47"/>
  <c r="N46"/>
  <c r="M46"/>
  <c r="AB46"/>
  <c r="R46"/>
  <c r="P46"/>
  <c r="O46"/>
  <c r="K46"/>
  <c r="H46"/>
  <c r="D46"/>
  <c r="N45"/>
  <c r="M45"/>
  <c r="AB45"/>
  <c r="R45"/>
  <c r="P45"/>
  <c r="O45"/>
  <c r="K45"/>
  <c r="H45"/>
  <c r="D45"/>
  <c r="N44"/>
  <c r="M44"/>
  <c r="AB44"/>
  <c r="R44"/>
  <c r="P44"/>
  <c r="O44"/>
  <c r="K44"/>
  <c r="H44"/>
  <c r="D44"/>
  <c r="N43"/>
  <c r="M43"/>
  <c r="AB43"/>
  <c r="R43"/>
  <c r="P43"/>
  <c r="O43"/>
  <c r="K43"/>
  <c r="H43"/>
  <c r="D43"/>
  <c r="N42"/>
  <c r="M42"/>
  <c r="AB42"/>
  <c r="R42"/>
  <c r="P42"/>
  <c r="O42"/>
  <c r="K42"/>
  <c r="H42"/>
  <c r="D42"/>
  <c r="N41"/>
  <c r="M41"/>
  <c r="AB41"/>
  <c r="R41"/>
  <c r="P41"/>
  <c r="O41"/>
  <c r="K41"/>
  <c r="H41"/>
  <c r="D41"/>
  <c r="N40"/>
  <c r="M40"/>
  <c r="AB40"/>
  <c r="R40"/>
  <c r="P40"/>
  <c r="O40"/>
  <c r="K40"/>
  <c r="H40"/>
  <c r="D40"/>
  <c r="N38"/>
  <c r="M38"/>
  <c r="AB38"/>
  <c r="R38"/>
  <c r="P38"/>
  <c r="O38"/>
  <c r="K38"/>
  <c r="H38"/>
  <c r="D38"/>
  <c r="N36"/>
  <c r="M36"/>
  <c r="AB36"/>
  <c r="R36"/>
  <c r="P36"/>
  <c r="O36"/>
  <c r="K36"/>
  <c r="H36"/>
  <c r="D36"/>
  <c r="N35"/>
  <c r="M35"/>
  <c r="AB35"/>
  <c r="R35"/>
  <c r="P35"/>
  <c r="O35"/>
  <c r="K35"/>
  <c r="H35"/>
  <c r="D35"/>
  <c r="N33"/>
  <c r="M33"/>
  <c r="AB33"/>
  <c r="R33"/>
  <c r="P33"/>
  <c r="O33"/>
  <c r="K33"/>
  <c r="H33"/>
  <c r="D33"/>
  <c r="N32"/>
  <c r="M32"/>
  <c r="AB32"/>
  <c r="R32"/>
  <c r="P32"/>
  <c r="O32"/>
  <c r="K32"/>
  <c r="H32"/>
  <c r="D32"/>
  <c r="N31"/>
  <c r="M31"/>
  <c r="AB31"/>
  <c r="R31"/>
  <c r="P31"/>
  <c r="O31"/>
  <c r="K31"/>
  <c r="H31"/>
  <c r="D31"/>
  <c r="N30"/>
  <c r="M30"/>
  <c r="AB30"/>
  <c r="R30"/>
  <c r="P30"/>
  <c r="O30"/>
  <c r="K30"/>
  <c r="H30"/>
  <c r="D30"/>
  <c r="N17"/>
  <c r="M17"/>
  <c r="AB17"/>
  <c r="R17"/>
  <c r="P17"/>
  <c r="O17"/>
  <c r="K17"/>
  <c r="H17"/>
  <c r="D17"/>
  <c r="N14"/>
  <c r="M14"/>
  <c r="AB14"/>
  <c r="R14"/>
  <c r="P14"/>
  <c r="O14"/>
  <c r="K14"/>
  <c r="H14"/>
  <c r="D14"/>
  <c r="N13"/>
  <c r="M13"/>
  <c r="AB13"/>
  <c r="R13"/>
  <c r="P13"/>
  <c r="O13"/>
  <c r="K13"/>
  <c r="H13"/>
  <c r="D13"/>
  <c r="N12"/>
  <c r="M12"/>
  <c r="AB12"/>
  <c r="R12"/>
  <c r="P12"/>
  <c r="O12"/>
  <c r="K12"/>
  <c r="H12"/>
  <c r="D12"/>
  <c r="N11"/>
  <c r="M11"/>
  <c r="AB11"/>
  <c r="R11"/>
  <c r="P11"/>
  <c r="O11"/>
  <c r="K11"/>
  <c r="H11"/>
  <c r="D11"/>
  <c r="N10"/>
  <c r="M10"/>
  <c r="AB10"/>
  <c r="R10"/>
  <c r="P10"/>
  <c r="O10"/>
  <c r="K10"/>
  <c r="H10"/>
  <c r="D10"/>
  <c r="N9"/>
  <c r="M9"/>
  <c r="AB9"/>
  <c r="R9"/>
  <c r="P9"/>
  <c r="O9"/>
  <c r="K9"/>
  <c r="H9"/>
  <c r="D9"/>
  <c r="N8"/>
  <c r="M8"/>
  <c r="AB8"/>
  <c r="R8"/>
  <c r="P8"/>
  <c r="O8"/>
  <c r="K8"/>
  <c r="H8"/>
  <c r="D8"/>
  <c r="N7"/>
  <c r="M7"/>
  <c r="AB7"/>
  <c r="R7"/>
  <c r="P7"/>
  <c r="O7"/>
  <c r="K7"/>
  <c r="H7"/>
  <c r="D7"/>
  <c r="N6"/>
  <c r="M6"/>
  <c r="AB6"/>
  <c r="R6"/>
  <c r="P6"/>
  <c r="O6"/>
  <c r="K6"/>
  <c r="H6"/>
  <c r="D6"/>
  <c r="N5"/>
  <c r="M5"/>
  <c r="AB5"/>
  <c r="R5"/>
  <c r="P5"/>
  <c r="O5"/>
  <c r="K5"/>
  <c r="H5"/>
  <c r="D5"/>
  <c r="N4"/>
  <c r="M4"/>
  <c r="AB4"/>
  <c r="R4"/>
  <c r="P4"/>
  <c r="O4"/>
  <c r="K4"/>
  <c r="H4"/>
  <c r="D4"/>
  <c r="N99"/>
  <c r="M99"/>
  <c r="AB99"/>
  <c r="R99"/>
  <c r="P99"/>
  <c r="O99"/>
  <c r="K99"/>
  <c r="H99"/>
  <c r="D99"/>
  <c r="N39"/>
  <c r="M39"/>
  <c r="AB39"/>
  <c r="R39"/>
  <c r="P39"/>
  <c r="O39"/>
  <c r="K39"/>
  <c r="H39"/>
  <c r="D39"/>
  <c r="N37"/>
  <c r="M37"/>
  <c r="AB37"/>
  <c r="R37"/>
  <c r="P37"/>
  <c r="O37"/>
  <c r="K37"/>
  <c r="H37"/>
  <c r="D37"/>
  <c r="N108"/>
  <c r="M108"/>
  <c r="AB108"/>
  <c r="R108"/>
  <c r="P108"/>
  <c r="O108"/>
  <c r="K108"/>
  <c r="H108"/>
  <c r="D108"/>
  <c r="N107"/>
  <c r="M107"/>
  <c r="AB107"/>
  <c r="R107"/>
  <c r="P107"/>
  <c r="O107"/>
  <c r="K107"/>
  <c r="H107"/>
  <c r="D107"/>
  <c r="N103"/>
  <c r="M103"/>
  <c r="AB103"/>
  <c r="R103"/>
  <c r="P103"/>
  <c r="O103"/>
  <c r="K103"/>
  <c r="H103"/>
  <c r="D103"/>
  <c r="N34"/>
  <c r="M34"/>
  <c r="AB34"/>
  <c r="R34"/>
  <c r="P34"/>
  <c r="O34"/>
  <c r="K34"/>
  <c r="H34"/>
  <c r="D34"/>
  <c r="N16"/>
  <c r="M16"/>
  <c r="AB16"/>
  <c r="R16"/>
  <c r="P16"/>
  <c r="O16"/>
  <c r="K16"/>
  <c r="H16"/>
  <c r="D16"/>
  <c r="N15"/>
  <c r="M15"/>
  <c r="AB15"/>
  <c r="R15"/>
  <c r="P15"/>
  <c r="O15"/>
  <c r="K15"/>
  <c r="H15"/>
  <c r="D15"/>
  <c r="N29"/>
  <c r="M29"/>
  <c r="AB29"/>
  <c r="R29"/>
  <c r="P29"/>
  <c r="O29"/>
  <c r="K29"/>
  <c r="H29"/>
  <c r="D29"/>
  <c r="N28"/>
  <c r="M28"/>
  <c r="AB28"/>
  <c r="R28"/>
  <c r="P28"/>
  <c r="O28"/>
  <c r="K28"/>
  <c r="H28"/>
  <c r="D28"/>
  <c r="N27"/>
  <c r="M27"/>
  <c r="AB27"/>
  <c r="R27"/>
  <c r="P27"/>
  <c r="O27"/>
  <c r="K27"/>
  <c r="H27"/>
  <c r="D27"/>
  <c r="N26"/>
  <c r="M26"/>
  <c r="AB26"/>
  <c r="R26"/>
  <c r="P26"/>
  <c r="O26"/>
  <c r="K26"/>
  <c r="H26"/>
  <c r="D26"/>
  <c r="N25"/>
  <c r="M25"/>
  <c r="AB25"/>
  <c r="R25"/>
  <c r="P25"/>
  <c r="O25"/>
  <c r="K25"/>
  <c r="H25"/>
  <c r="D25"/>
  <c r="N24"/>
  <c r="M24"/>
  <c r="AB24"/>
  <c r="R24"/>
  <c r="P24"/>
  <c r="O24"/>
  <c r="K24"/>
  <c r="H24"/>
  <c r="D24"/>
  <c r="N23"/>
  <c r="M23"/>
  <c r="AB23"/>
  <c r="R23"/>
  <c r="P23"/>
  <c r="O23"/>
  <c r="K23"/>
  <c r="H23"/>
  <c r="D23"/>
  <c r="N22"/>
  <c r="M22"/>
  <c r="AB22"/>
  <c r="R22"/>
  <c r="P22"/>
  <c r="O22"/>
  <c r="K22"/>
  <c r="H22"/>
  <c r="D22"/>
  <c r="N21"/>
  <c r="M21"/>
  <c r="AB21"/>
  <c r="R21"/>
  <c r="P21"/>
  <c r="O21"/>
  <c r="K21"/>
  <c r="H21"/>
  <c r="D21"/>
  <c r="N20"/>
  <c r="M20"/>
  <c r="AB20"/>
  <c r="R20"/>
  <c r="P20"/>
  <c r="O20"/>
  <c r="K20"/>
  <c r="H20"/>
  <c r="D20"/>
  <c r="N19"/>
  <c r="M19"/>
  <c r="AB19"/>
  <c r="R19"/>
  <c r="P19"/>
  <c r="O19"/>
  <c r="K19"/>
  <c r="H19"/>
  <c r="D19"/>
</calcChain>
</file>

<file path=xl/sharedStrings.xml><?xml version="1.0" encoding="utf-8"?>
<sst xmlns="http://schemas.openxmlformats.org/spreadsheetml/2006/main" count="1046" uniqueCount="297">
  <si>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</si>
  <si>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</si>
  <si>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</si>
  <si>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</si>
  <si>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</si>
  <si>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</si>
  <si>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</si>
  <si>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</si>
  <si>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</si>
  <si>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</si>
  <si>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</si>
  <si>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</si>
  <si>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</si>
  <si>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</si>
  <si>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</si>
  <si>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</si>
  <si>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</si>
  <si>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</si>
  <si>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</si>
  <si>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</si>
  <si>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</si>
  <si>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</si>
  <si>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</si>
  <si>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</si>
  <si>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</si>
  <si>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</si>
  <si>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</si>
  <si>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</si>
  <si>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</si>
  <si>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</si>
  <si>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</si>
  <si>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Stage</t>
    <phoneticPr fontId="1" type="noConversion"/>
  </si>
  <si>
    <t>2016/11/14 00:23</t>
  </si>
  <si>
    <t>CM32180A3OP-AD</t>
  </si>
  <si>
    <t>CAPELLA</t>
  </si>
  <si>
    <t/>
  </si>
  <si>
    <t>E</t>
  </si>
  <si>
    <t>1512</t>
  </si>
  <si>
    <t>CM32181A3OP</t>
  </si>
  <si>
    <t>CM32181EA3OP</t>
  </si>
  <si>
    <t>F</t>
  </si>
  <si>
    <t>CM3218A3OP-AD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</si>
  <si>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</si>
  <si>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</si>
  <si>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</si>
  <si>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</si>
  <si>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</si>
  <si>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</si>
  <si>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</si>
  <si>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</si>
  <si>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BC417143B-GIQN-E4</t>
  </si>
  <si>
    <t>CSR</t>
  </si>
  <si>
    <t>BC41B143A07-IXB-E4</t>
  </si>
  <si>
    <t>CSR8311A08-IQQD-R</t>
  </si>
  <si>
    <t>CSR8350A07-ABBC-R</t>
  </si>
  <si>
    <t>CSRG0530B01-IBBF-R</t>
  </si>
  <si>
    <t>LK-DIRECT-3031-2103</t>
  </si>
  <si>
    <t>PAT9125EL-TKIT</t>
  </si>
  <si>
    <t>PIXART</t>
  </si>
  <si>
    <t>PAT9125EL-TKIT SENSOR BOARD</t>
  </si>
  <si>
    <t>CSRG0530B02-IBBB-R</t>
  </si>
  <si>
    <t>GDM7243SB10CGT</t>
  </si>
  <si>
    <t>GCT</t>
  </si>
  <si>
    <t>1SS396</t>
  </si>
  <si>
    <t>TOSHIBA</t>
  </si>
  <si>
    <t>1SS416</t>
  </si>
  <si>
    <t>1SS423</t>
  </si>
  <si>
    <t>2SC2712-Y,LF(T</t>
  </si>
  <si>
    <t>2SC4738-GR</t>
  </si>
  <si>
    <t>AS1312-BWLT-45</t>
  </si>
  <si>
    <t>AMS</t>
  </si>
  <si>
    <t>AS1345A-BWLT-AD</t>
  </si>
  <si>
    <t>AS3701B-BWLM-07</t>
  </si>
  <si>
    <t>AS3722-BCTT-10</t>
  </si>
  <si>
    <t>AS3728-BWLT</t>
  </si>
  <si>
    <t>AS8510-ASSM</t>
  </si>
  <si>
    <t>CBS10S40,L3F(T</t>
  </si>
  <si>
    <t>CMS16,RQ(M</t>
  </si>
  <si>
    <t>CMS30I40A</t>
  </si>
  <si>
    <t>CRS08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</si>
  <si>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</si>
  <si>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</si>
  <si>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</si>
  <si>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</si>
  <si>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</si>
  <si>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</si>
  <si>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</si>
  <si>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</si>
  <si>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</si>
  <si>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</si>
  <si>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</si>
  <si>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</si>
  <si>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</si>
  <si>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</si>
  <si>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</si>
  <si>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</si>
  <si>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</si>
  <si>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</si>
  <si>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</si>
  <si>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</si>
  <si>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</si>
  <si>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</si>
  <si>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</si>
  <si>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</si>
  <si>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</si>
  <si>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</si>
  <si>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</si>
  <si>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</si>
  <si>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</si>
  <si>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</si>
  <si>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</si>
  <si>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</si>
  <si>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</si>
  <si>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</si>
  <si>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</si>
  <si>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</si>
  <si>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</si>
  <si>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</si>
  <si>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</si>
  <si>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</si>
  <si>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</si>
  <si>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</si>
  <si>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</si>
  <si>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</si>
  <si>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</si>
  <si>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</si>
  <si>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</si>
  <si>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</si>
  <si>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</si>
  <si>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</si>
  <si>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</si>
  <si>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</si>
  <si>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</si>
  <si>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</si>
  <si>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</si>
  <si>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</si>
  <si>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</si>
  <si>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</si>
  <si>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</si>
  <si>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</si>
  <si>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</si>
  <si>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</si>
  <si>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</si>
  <si>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HN1B04FE-GR</t>
  </si>
  <si>
    <t>IND3035A</t>
  </si>
  <si>
    <t>INF3006B</t>
  </si>
  <si>
    <t>LN-G8-1463</t>
  </si>
  <si>
    <t>NSA3486B</t>
  </si>
  <si>
    <t>NSA3601A</t>
  </si>
  <si>
    <t>QM2423K</t>
  </si>
  <si>
    <t>UBIQ</t>
  </si>
  <si>
    <t>RCLAMP0502N.TCT</t>
  </si>
  <si>
    <t>SEMTECH</t>
  </si>
  <si>
    <t>RCLAMP0522P.TCT</t>
  </si>
  <si>
    <t>RCLAMP0544T.TCT</t>
  </si>
  <si>
    <t>RCLAMP0582N.TCT</t>
  </si>
  <si>
    <t>RN1104MFV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</si>
  <si>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</si>
  <si>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</si>
  <si>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</si>
  <si>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</si>
  <si>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</si>
  <si>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</si>
  <si>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</si>
  <si>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</si>
  <si>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</si>
  <si>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</si>
  <si>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SM05.TCT</t>
  </si>
  <si>
    <t>SSM3J132TU(TE85L)</t>
  </si>
  <si>
    <t>SSM3J16CT(TL3APP,E</t>
  </si>
  <si>
    <t>SSM3J327R</t>
  </si>
  <si>
    <t>SSM3J328R</t>
  </si>
  <si>
    <t>SSM3J356R</t>
  </si>
  <si>
    <t>SSM3K15AFS</t>
  </si>
  <si>
    <t>SSM3K15AMFV</t>
  </si>
  <si>
    <t>SSM3K15FV(TL3AP,ZE</t>
  </si>
  <si>
    <t>SSM3K329R</t>
  </si>
  <si>
    <t>SSM3K333R</t>
  </si>
  <si>
    <t>SSM3K36FS,LF(T</t>
  </si>
  <si>
    <t>SSM3K36MFV</t>
  </si>
  <si>
    <t>SSM3K56CT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</si>
  <si>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</si>
  <si>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</si>
  <si>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</si>
  <si>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</si>
  <si>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</si>
  <si>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</si>
  <si>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</si>
  <si>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</si>
  <si>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</si>
  <si>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</si>
  <si>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</si>
  <si>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</si>
  <si>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</si>
  <si>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</si>
  <si>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</si>
  <si>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</si>
  <si>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</si>
  <si>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</si>
  <si>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</si>
  <si>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</si>
  <si>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</si>
  <si>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</si>
  <si>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</si>
  <si>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TC358774XBG(EL)</t>
  </si>
  <si>
    <t>TC358860XBG</t>
  </si>
  <si>
    <t>TC358870XBG</t>
  </si>
  <si>
    <t>TC58NVG0S3HBAI4JDH</t>
  </si>
  <si>
    <t>TC74LCX245FT</t>
  </si>
  <si>
    <t>TC74VHC08FT</t>
  </si>
  <si>
    <t>TC75S56FU(TE85L,F)</t>
  </si>
  <si>
    <t>TC7MBL3257CFT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</si>
  <si>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</si>
  <si>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</si>
  <si>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</si>
  <si>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</si>
  <si>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</si>
  <si>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</si>
  <si>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</si>
  <si>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</si>
  <si>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</si>
  <si>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</si>
  <si>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</si>
  <si>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</si>
  <si>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</si>
  <si>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</si>
  <si>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</si>
  <si>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</si>
  <si>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</si>
  <si>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</si>
  <si>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</si>
  <si>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</si>
  <si>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</si>
  <si>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</si>
  <si>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</si>
  <si>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</si>
  <si>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</si>
  <si>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TC7WZ00FK,LJ(CT</t>
  </si>
  <si>
    <t>TC7WZ02FK</t>
  </si>
  <si>
    <t>TC7WZ74FU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</si>
  <si>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</si>
  <si>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</si>
  <si>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</si>
  <si>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</si>
  <si>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</si>
  <si>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</si>
  <si>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</si>
  <si>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</si>
  <si>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</si>
  <si>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</si>
  <si>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</si>
  <si>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</si>
  <si>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THGBMFG7C2LBAIL</t>
  </si>
  <si>
    <t>THGBMHG6C1LBAIL</t>
  </si>
  <si>
    <t>THGBMHG8C2LBAIL</t>
  </si>
  <si>
    <t>THGBMHG9C4LBAIRH4H</t>
  </si>
  <si>
    <t>THGBMHT0C8LBAIGA4L</t>
  </si>
  <si>
    <t>THGBMMG8C4LBAAR</t>
  </si>
  <si>
    <t>TJ20S04M3L</t>
  </si>
  <si>
    <t>TK3P50D</t>
  </si>
  <si>
    <t>TK72A12N1</t>
  </si>
  <si>
    <t>TMBT3904,LM(T</t>
  </si>
  <si>
    <t>TMBT3906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</si>
  <si>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</si>
  <si>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</si>
  <si>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</si>
  <si>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</si>
  <si>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</si>
  <si>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</si>
  <si>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</si>
  <si>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</si>
  <si>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</si>
  <si>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</si>
  <si>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</si>
  <si>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</si>
  <si>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</si>
  <si>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</si>
  <si>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</si>
  <si>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</si>
  <si>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</si>
  <si>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TPCC8104,L1Q(CM</t>
  </si>
  <si>
    <t>TPCC8105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</si>
  <si>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</si>
  <si>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</si>
  <si>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</si>
  <si>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</si>
  <si>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</si>
  <si>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</si>
  <si>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</si>
  <si>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</si>
  <si>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ZTS6034</t>
  </si>
  <si>
    <t>ZTS6071</t>
  </si>
  <si>
    <t>ZTS6072</t>
  </si>
  <si>
    <t>OH FCST WK</t>
    <phoneticPr fontId="1" type="noConversion"/>
  </si>
  <si>
    <t>BL WK</t>
    <phoneticPr fontId="1" type="noConversion"/>
  </si>
  <si>
    <t>BL FCST WK</t>
    <phoneticPr fontId="1" type="noConversion"/>
  </si>
  <si>
    <t>Hub On Way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</si>
</sst>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178" fontId="10" fillId="2" borderId="4" xfId="0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248" totalsRowShown="0" headerRowDxfId="34" dataDxfId="33">
  <autoFilter ref="A3:AG248"/>
  <sortState ref="A4:AT252">
    <sortCondition ref="B3:B252"/>
  </sortState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 WK" dataDxfId="28">
      <calculatedColumnFormula>IF(OR(X4=0,LEN(X4)=0),"--",L4/Z4)</calculatedColumnFormula>
    </tableColumn>
    <tableColumn id="42" name="BL WK" dataDxfId="27">
      <calculatedColumnFormula>IF(Y4=0,"--",I4/Y4)</calculatedColumnFormula>
    </tableColumn>
    <tableColumn id="41" name="BL FCST WK" dataDxfId="26">
      <calculatedColumnFormula>IF(OR(X4=0,LEN(X4)=0),"--",I4/Z4)</calculatedColumnFormula>
    </tableColumn>
    <tableColumn id="6" name="Last BL" dataDxfId="25">
      <calculatedColumnFormula>IFERROR(VLOOKUP(B4,#REF!,6,FALSE),"")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IFERROR(VLOOKUP(B4,#REF!,9,FALSE),"")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IFERROR(VLOOKUP(B4,#REF!,39,FALSE),"")</calculatedColumnFormula>
    </tableColumn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48"/>
  <sheetViews>
    <sheetView tabSelected="1" zoomScale="70" zoomScaleNormal="70" workbookViewId="0">
      <pane xSplit="5" ySplit="3" topLeftCell="AE123" activePane="bottomRight" state="frozen"/>
      <selection pane="topRight" activeCell="F1" sqref="F1"/>
      <selection pane="bottomLeft" activeCell="A4" sqref="A4"/>
      <selection pane="bottomRight" activeCell="AH1" sqref="AH1:AJ1048576"/>
    </sheetView>
  </sheetViews>
  <sheetFormatPr defaultColWidth="9" defaultRowHeight="17"/>
  <cols>
    <col min="1" max="1" width="9.7265625" style="2" customWidth="1" collapsed="1"/>
    <col min="2" max="2" width="21.6328125" style="2" customWidth="1" collapsed="1"/>
    <col min="3" max="3" width="8.6328125" style="2" customWidth="1" collapsed="1"/>
    <col min="4" max="4" width="9" style="24"/>
    <col min="5" max="5" width="9.453125" style="22" customWidth="1" collapsed="1"/>
    <col min="6" max="6" width="8.7265625" style="22" customWidth="1"/>
    <col min="7" max="7" width="9.26953125" style="22" customWidth="1"/>
    <col min="8" max="8" width="10.54296875" style="2" customWidth="1" collapsed="1"/>
    <col min="9" max="12" width="10.6328125" style="4" customWidth="1" collapsed="1"/>
    <col min="13" max="13" width="7.36328125" style="2" customWidth="1" collapsed="1"/>
    <col min="14" max="14" width="6.1796875" style="2" customWidth="1" collapsed="1"/>
    <col min="15" max="15" width="10.6328125" style="2" customWidth="1" collapsed="1"/>
    <col min="16" max="17" width="8.6328125" style="2" customWidth="1" collapsed="1"/>
    <col min="18" max="18" width="66.08984375" style="2" customWidth="1" collapsed="1"/>
    <col min="20" max="20" width="7.90625" style="2" customWidth="1" collapsed="1"/>
    <col min="21" max="21" width="11.08984375" style="2" customWidth="1" collapsed="1"/>
    <col min="22" max="22" width="10.6328125" style="2" customWidth="1" collapsed="1"/>
    <col min="23" max="23" width="8.453125" style="2" customWidth="1" collapsed="1"/>
    <col min="24" max="24" width="10.6328125" style="2" customWidth="1" collapsed="1"/>
    <col min="25" max="25" width="9.81640625" style="2" customWidth="1" collapsed="1"/>
    <col min="26" max="26" width="10.08984375" style="2" customWidth="1" collapsed="1"/>
    <col min="27" max="27" width="5.81640625" style="2" customWidth="1" collapsed="1"/>
    <col min="28" max="28" width="5.26953125" style="2" customWidth="1" collapsed="1"/>
    <col min="29" max="29" width="9.6328125" style="2" customWidth="1" collapsed="1"/>
    <col min="30" max="30" width="11.26953125" style="2" customWidth="1" collapsed="1"/>
    <col min="31" max="33" width="10.6328125" style="2" customWidth="1" collapsed="1"/>
    <col min="34" max="34" width="8.6328125" style="2" customWidth="1" collapsed="1"/>
    <col min="37" max="38" width="8.6328125" style="2" customWidth="1" collapsed="1"/>
    <col min="39" max="39" width="9" style="2" collapsed="1"/>
    <col min="40" max="54" width="9" style="2"/>
    <col min="55" max="16384" width="9" style="2" collapsed="1"/>
  </cols>
  <sheetData>
    <row r="1" spans="1:36" ht="14.5">
      <c r="A1" s="1" t="s">
        <v>0</v>
      </c>
      <c r="B1" s="2" t="s">
        <v>30</v>
      </c>
      <c r="D1" s="22"/>
      <c r="H1" s="4"/>
      <c r="L1" s="2"/>
      <c r="S1" s="2"/>
      <c r="AI1" s="2"/>
      <c r="AJ1" s="2"/>
    </row>
    <row r="2" spans="1:36" ht="14.5">
      <c r="A2" s="2" t="s">
        <v>1</v>
      </c>
      <c r="B2" s="3" t="s">
        <v>32</v>
      </c>
      <c r="D2" s="22"/>
      <c r="H2" s="4"/>
      <c r="L2" s="2"/>
      <c r="S2" s="2"/>
      <c r="AI2" s="2"/>
      <c r="AJ2" s="2"/>
    </row>
    <row r="3" spans="1:36" ht="29">
      <c r="A3" s="10" t="s">
        <v>25</v>
      </c>
      <c r="B3" s="7" t="s">
        <v>22</v>
      </c>
      <c r="C3" s="7" t="s">
        <v>3</v>
      </c>
      <c r="D3" s="23" t="s">
        <v>26</v>
      </c>
      <c r="E3" s="23" t="s">
        <v>293</v>
      </c>
      <c r="F3" s="23" t="s">
        <v>294</v>
      </c>
      <c r="G3" s="23" t="s">
        <v>295</v>
      </c>
      <c r="H3" s="11" t="s">
        <v>27</v>
      </c>
      <c r="I3" s="8" t="s">
        <v>23</v>
      </c>
      <c r="J3" s="8" t="s">
        <v>28</v>
      </c>
      <c r="K3" s="8" t="s">
        <v>29</v>
      </c>
      <c r="L3" s="8" t="s">
        <v>6</v>
      </c>
      <c r="M3" s="25" t="s">
        <v>24</v>
      </c>
      <c r="N3" s="26" t="s">
        <v>31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4</v>
      </c>
      <c r="T3" s="8" t="s">
        <v>296</v>
      </c>
      <c r="U3" s="8" t="s">
        <v>5</v>
      </c>
      <c r="V3" s="8" t="s">
        <v>7</v>
      </c>
      <c r="W3" s="8" t="s">
        <v>15</v>
      </c>
      <c r="X3" s="8" t="s">
        <v>16</v>
      </c>
      <c r="Y3" s="8" t="s">
        <v>14</v>
      </c>
      <c r="Z3" s="5" t="s">
        <v>8</v>
      </c>
      <c r="AA3" s="6" t="s">
        <v>9</v>
      </c>
      <c r="AB3" s="6" t="s">
        <v>21</v>
      </c>
      <c r="AC3" s="6" t="s">
        <v>10</v>
      </c>
      <c r="AD3" s="6" t="s">
        <v>11</v>
      </c>
      <c r="AE3" s="6" t="s">
        <v>12</v>
      </c>
      <c r="AF3" s="6" t="s">
        <v>13</v>
      </c>
      <c r="AG3" s="7" t="s">
        <v>2</v>
      </c>
      <c r="AI3" s="2"/>
      <c r="AJ3" s="2"/>
    </row>
    <row r="4" spans="1:36" ht="14.5">
      <c r="A4" s="16" t="str">
        <f t="shared" ref="A4:A63" si="0">IF(OR(Y4=0,LEN(Y4)=0)*OR(Z4=0,LEN(Z4)=0),IF(V4&gt;0,"ZeroZero","None"),IF(IF(LEN(W4)=0,0,W4)&gt;16,"OverStock",IF(Y4=0,"FCST","Normal")))</f>
        <v>OverStock</v>
      </c>
      <c r="B4" s="12" t="s">
        <v>63</v>
      </c>
      <c r="C4" s="13" t="s">
        <v>64</v>
      </c>
      <c r="D4" s="18">
        <f t="shared" ref="D4:D67" si="1">IF(Y4=0,"前八週無拉料",ROUND(L4/Y4,1))</f>
        <v>208</v>
      </c>
      <c r="E4" s="18" t="str">
        <f t="shared" ref="E4:E67" si="2">IF(OR(X4=0,LEN(X4)=0),"--",L4/Z4)</f>
        <v>--</v>
      </c>
      <c r="F4" s="18">
        <f t="shared" ref="F4:F67" si="3">IF(Y4=0,"--",I4/Y4)</f>
        <v>0</v>
      </c>
      <c r="G4" s="18" t="str">
        <f t="shared" ref="G4:G67" si="4">IF(OR(X4=0,LEN(X4)=0),"--",I4/Z4)</f>
        <v>--</v>
      </c>
      <c r="H4" s="14" t="str">
        <f>IFERROR(VLOOKUP(B4,#REF!,6,FALSE),"")</f>
        <v/>
      </c>
      <c r="I4" s="15">
        <v>0</v>
      </c>
      <c r="J4" s="15">
        <v>0</v>
      </c>
      <c r="K4" s="15" t="str">
        <f>IFERROR(VLOOKUP(B4,#REF!,9,FALSE),"")</f>
        <v/>
      </c>
      <c r="L4" s="15">
        <v>78000</v>
      </c>
      <c r="M4" s="9" t="e">
        <f>VLOOKUP(B4,#REF!,2,FALSE)</f>
        <v>#REF!</v>
      </c>
      <c r="N4" s="2" t="str">
        <f>IFERROR(VLOOKUP(B4,#REF!,39,FALSE),"")</f>
        <v/>
      </c>
      <c r="O4" s="16" t="str">
        <f>IFERROR(VLOOKUP(B4,#REF!,10,FALSE),"")</f>
        <v/>
      </c>
      <c r="P4" s="16" t="str">
        <f>IFERROR(VLOOKUP(B4,#REF!,11,FALSE),"")</f>
        <v/>
      </c>
      <c r="Q4" s="16"/>
      <c r="R4" s="16" t="str">
        <f>IFERROR(VLOOKUP(B4,#REF!,12,FALSE),"")</f>
        <v/>
      </c>
      <c r="S4" s="15">
        <v>75000</v>
      </c>
      <c r="T4" s="15">
        <v>0</v>
      </c>
      <c r="U4" s="15">
        <v>3000</v>
      </c>
      <c r="V4" s="17">
        <v>78000</v>
      </c>
      <c r="W4" s="18">
        <v>208</v>
      </c>
      <c r="X4" s="19" t="s">
        <v>35</v>
      </c>
      <c r="Y4" s="17">
        <v>375</v>
      </c>
      <c r="Z4" s="15" t="s">
        <v>35</v>
      </c>
      <c r="AA4" s="20" t="s">
        <v>36</v>
      </c>
      <c r="AB4" s="21" t="str">
        <f t="shared" ref="AB4:AB67" si="5">IF($AA4="E","E",IF($AA4="F","F",IF($AA4&lt;0.5,50,IF($AA4&lt;2,100,150))))</f>
        <v>E</v>
      </c>
      <c r="AC4" s="15">
        <v>0</v>
      </c>
      <c r="AD4" s="15">
        <v>0</v>
      </c>
      <c r="AE4" s="15">
        <v>0</v>
      </c>
      <c r="AF4" s="15">
        <v>0</v>
      </c>
      <c r="AG4" s="13" t="s">
        <v>37</v>
      </c>
      <c r="AI4" s="2"/>
      <c r="AJ4" s="2"/>
    </row>
    <row r="5" spans="1:36" ht="14.5">
      <c r="A5" s="16" t="str">
        <f t="shared" si="0"/>
        <v>OverStock</v>
      </c>
      <c r="B5" s="12" t="s">
        <v>65</v>
      </c>
      <c r="C5" s="13" t="s">
        <v>64</v>
      </c>
      <c r="D5" s="18">
        <f t="shared" si="1"/>
        <v>16.600000000000001</v>
      </c>
      <c r="E5" s="18">
        <f t="shared" si="2"/>
        <v>40.983606557377051</v>
      </c>
      <c r="F5" s="18">
        <f t="shared" si="3"/>
        <v>12.96551724137931</v>
      </c>
      <c r="G5" s="18">
        <f t="shared" si="4"/>
        <v>32.103825136612024</v>
      </c>
      <c r="H5" s="14" t="str">
        <f>IFERROR(VLOOKUP(B5,#REF!,6,FALSE),"")</f>
        <v/>
      </c>
      <c r="I5" s="15">
        <v>470000</v>
      </c>
      <c r="J5" s="15">
        <v>470000</v>
      </c>
      <c r="K5" s="15" t="str">
        <f>IFERROR(VLOOKUP(B5,#REF!,9,FALSE),"")</f>
        <v/>
      </c>
      <c r="L5" s="15">
        <v>600000</v>
      </c>
      <c r="M5" s="9" t="e">
        <f>VLOOKUP(B5,#REF!,2,FALSE)</f>
        <v>#REF!</v>
      </c>
      <c r="N5" s="2" t="str">
        <f>IFERROR(VLOOKUP(B5,#REF!,39,FALSE),"")</f>
        <v/>
      </c>
      <c r="O5" s="16" t="str">
        <f>IFERROR(VLOOKUP(B5,#REF!,10,FALSE),"")</f>
        <v/>
      </c>
      <c r="P5" s="16" t="str">
        <f>IFERROR(VLOOKUP(B5,#REF!,11,FALSE),"")</f>
        <v/>
      </c>
      <c r="Q5" s="16"/>
      <c r="R5" s="16" t="str">
        <f>IFERROR(VLOOKUP(B5,#REF!,12,FALSE),"")</f>
        <v/>
      </c>
      <c r="S5" s="15">
        <v>530000</v>
      </c>
      <c r="T5" s="15">
        <v>0</v>
      </c>
      <c r="U5" s="15">
        <v>70000</v>
      </c>
      <c r="V5" s="17">
        <v>1070000</v>
      </c>
      <c r="W5" s="18">
        <v>29.5</v>
      </c>
      <c r="X5" s="19">
        <v>73.099999999999994</v>
      </c>
      <c r="Y5" s="17">
        <v>36250</v>
      </c>
      <c r="Z5" s="15">
        <v>14640</v>
      </c>
      <c r="AA5" s="20">
        <v>0.4</v>
      </c>
      <c r="AB5" s="21">
        <f t="shared" si="5"/>
        <v>50</v>
      </c>
      <c r="AC5" s="15">
        <v>32862</v>
      </c>
      <c r="AD5" s="15">
        <v>72246</v>
      </c>
      <c r="AE5" s="15">
        <v>26650</v>
      </c>
      <c r="AF5" s="15">
        <v>73860</v>
      </c>
      <c r="AG5" s="13" t="s">
        <v>37</v>
      </c>
      <c r="AI5" s="2"/>
      <c r="AJ5" s="2"/>
    </row>
    <row r="6" spans="1:36" ht="14.5">
      <c r="A6" s="16" t="str">
        <f t="shared" si="0"/>
        <v>OverStock</v>
      </c>
      <c r="B6" s="12" t="s">
        <v>66</v>
      </c>
      <c r="C6" s="13" t="s">
        <v>64</v>
      </c>
      <c r="D6" s="18">
        <f t="shared" si="1"/>
        <v>8</v>
      </c>
      <c r="E6" s="18">
        <f t="shared" si="2"/>
        <v>7.3484384568279237</v>
      </c>
      <c r="F6" s="18">
        <f t="shared" si="3"/>
        <v>24</v>
      </c>
      <c r="G6" s="18">
        <f t="shared" si="4"/>
        <v>22.045315370483774</v>
      </c>
      <c r="H6" s="14" t="str">
        <f>IFERROR(VLOOKUP(B6,#REF!,6,FALSE),"")</f>
        <v/>
      </c>
      <c r="I6" s="15">
        <v>36000</v>
      </c>
      <c r="J6" s="15">
        <v>24000</v>
      </c>
      <c r="K6" s="15" t="str">
        <f>IFERROR(VLOOKUP(B6,#REF!,9,FALSE),"")</f>
        <v/>
      </c>
      <c r="L6" s="15">
        <v>12000</v>
      </c>
      <c r="M6" s="9" t="e">
        <f>VLOOKUP(B6,#REF!,2,FALSE)</f>
        <v>#REF!</v>
      </c>
      <c r="N6" s="2" t="str">
        <f>IFERROR(VLOOKUP(B6,#REF!,39,FALSE),"")</f>
        <v/>
      </c>
      <c r="O6" s="16" t="str">
        <f>IFERROR(VLOOKUP(B6,#REF!,10,FALSE),"")</f>
        <v/>
      </c>
      <c r="P6" s="16" t="str">
        <f>IFERROR(VLOOKUP(B6,#REF!,11,FALSE),"")</f>
        <v/>
      </c>
      <c r="Q6" s="16"/>
      <c r="R6" s="16" t="str">
        <f>IFERROR(VLOOKUP(B6,#REF!,12,FALSE),"")</f>
        <v/>
      </c>
      <c r="S6" s="15">
        <v>0</v>
      </c>
      <c r="T6" s="15">
        <v>0</v>
      </c>
      <c r="U6" s="15">
        <v>12000</v>
      </c>
      <c r="V6" s="17">
        <v>48000</v>
      </c>
      <c r="W6" s="18">
        <v>32</v>
      </c>
      <c r="X6" s="19">
        <v>29.4</v>
      </c>
      <c r="Y6" s="17">
        <v>1500</v>
      </c>
      <c r="Z6" s="15">
        <v>1633</v>
      </c>
      <c r="AA6" s="20">
        <v>1.1000000000000001</v>
      </c>
      <c r="AB6" s="21">
        <f t="shared" si="5"/>
        <v>100</v>
      </c>
      <c r="AC6" s="15">
        <v>0</v>
      </c>
      <c r="AD6" s="15">
        <v>9225</v>
      </c>
      <c r="AE6" s="15">
        <v>12964</v>
      </c>
      <c r="AF6" s="15">
        <v>8264</v>
      </c>
      <c r="AG6" s="13" t="s">
        <v>37</v>
      </c>
      <c r="AI6" s="2"/>
      <c r="AJ6" s="2"/>
    </row>
    <row r="7" spans="1:36" ht="14.5">
      <c r="A7" s="16" t="str">
        <f t="shared" si="0"/>
        <v>ZeroZero</v>
      </c>
      <c r="B7" s="12" t="s">
        <v>67</v>
      </c>
      <c r="C7" s="13" t="s">
        <v>64</v>
      </c>
      <c r="D7" s="18" t="str">
        <f t="shared" si="1"/>
        <v>前八週無拉料</v>
      </c>
      <c r="E7" s="18" t="str">
        <f t="shared" si="2"/>
        <v>--</v>
      </c>
      <c r="F7" s="18" t="str">
        <f t="shared" si="3"/>
        <v>--</v>
      </c>
      <c r="G7" s="18" t="str">
        <f t="shared" si="4"/>
        <v>--</v>
      </c>
      <c r="H7" s="14" t="str">
        <f>IFERROR(VLOOKUP(B7,#REF!,6,FALSE),"")</f>
        <v/>
      </c>
      <c r="I7" s="15">
        <v>15000</v>
      </c>
      <c r="J7" s="15">
        <v>12000</v>
      </c>
      <c r="K7" s="15" t="str">
        <f>IFERROR(VLOOKUP(B7,#REF!,9,FALSE),"")</f>
        <v/>
      </c>
      <c r="L7" s="15">
        <v>0</v>
      </c>
      <c r="M7" s="9" t="e">
        <f>VLOOKUP(B7,#REF!,2,FALSE)</f>
        <v>#REF!</v>
      </c>
      <c r="N7" s="2" t="str">
        <f>IFERROR(VLOOKUP(B7,#REF!,39,FALSE),"")</f>
        <v/>
      </c>
      <c r="O7" s="16" t="str">
        <f>IFERROR(VLOOKUP(B7,#REF!,10,FALSE),"")</f>
        <v/>
      </c>
      <c r="P7" s="16" t="str">
        <f>IFERROR(VLOOKUP(B7,#REF!,11,FALSE),"")</f>
        <v/>
      </c>
      <c r="Q7" s="16"/>
      <c r="R7" s="16" t="str">
        <f>IFERROR(VLOOKUP(B7,#REF!,12,FALSE),"")</f>
        <v/>
      </c>
      <c r="S7" s="15">
        <v>0</v>
      </c>
      <c r="T7" s="15">
        <v>0</v>
      </c>
      <c r="U7" s="15">
        <v>0</v>
      </c>
      <c r="V7" s="17">
        <v>15000</v>
      </c>
      <c r="W7" s="18" t="s">
        <v>35</v>
      </c>
      <c r="X7" s="19" t="s">
        <v>35</v>
      </c>
      <c r="Y7" s="17">
        <v>0</v>
      </c>
      <c r="Z7" s="15">
        <v>0</v>
      </c>
      <c r="AA7" s="20" t="s">
        <v>36</v>
      </c>
      <c r="AB7" s="21" t="str">
        <f t="shared" si="5"/>
        <v>E</v>
      </c>
      <c r="AC7" s="15">
        <v>0</v>
      </c>
      <c r="AD7" s="15">
        <v>0</v>
      </c>
      <c r="AE7" s="15">
        <v>0</v>
      </c>
      <c r="AF7" s="15">
        <v>0</v>
      </c>
      <c r="AG7" s="13" t="s">
        <v>37</v>
      </c>
      <c r="AI7" s="2"/>
      <c r="AJ7" s="2"/>
    </row>
    <row r="8" spans="1:36" ht="14.5">
      <c r="A8" s="16" t="str">
        <f t="shared" si="0"/>
        <v>OverStock</v>
      </c>
      <c r="B8" s="12" t="s">
        <v>68</v>
      </c>
      <c r="C8" s="13" t="s">
        <v>64</v>
      </c>
      <c r="D8" s="18">
        <f t="shared" si="1"/>
        <v>27</v>
      </c>
      <c r="E8" s="18">
        <f t="shared" si="2"/>
        <v>13.037180106228876</v>
      </c>
      <c r="F8" s="18">
        <f t="shared" si="3"/>
        <v>24</v>
      </c>
      <c r="G8" s="18">
        <f t="shared" si="4"/>
        <v>11.588604538870111</v>
      </c>
      <c r="H8" s="14" t="str">
        <f>IFERROR(VLOOKUP(B8,#REF!,6,FALSE),"")</f>
        <v/>
      </c>
      <c r="I8" s="15">
        <v>72000</v>
      </c>
      <c r="J8" s="15">
        <v>72000</v>
      </c>
      <c r="K8" s="15" t="str">
        <f>IFERROR(VLOOKUP(B8,#REF!,9,FALSE),"")</f>
        <v/>
      </c>
      <c r="L8" s="15">
        <v>81000</v>
      </c>
      <c r="M8" s="9" t="e">
        <f>VLOOKUP(B8,#REF!,2,FALSE)</f>
        <v>#REF!</v>
      </c>
      <c r="N8" s="2" t="str">
        <f>IFERROR(VLOOKUP(B8,#REF!,39,FALSE),"")</f>
        <v/>
      </c>
      <c r="O8" s="16" t="str">
        <f>IFERROR(VLOOKUP(B8,#REF!,10,FALSE),"")</f>
        <v/>
      </c>
      <c r="P8" s="16" t="str">
        <f>IFERROR(VLOOKUP(B8,#REF!,11,FALSE),"")</f>
        <v/>
      </c>
      <c r="Q8" s="16"/>
      <c r="R8" s="16" t="str">
        <f>IFERROR(VLOOKUP(B8,#REF!,12,FALSE),"")</f>
        <v/>
      </c>
      <c r="S8" s="15">
        <v>42000</v>
      </c>
      <c r="T8" s="15">
        <v>0</v>
      </c>
      <c r="U8" s="15">
        <v>39000</v>
      </c>
      <c r="V8" s="17">
        <v>153000</v>
      </c>
      <c r="W8" s="18">
        <v>51</v>
      </c>
      <c r="X8" s="19">
        <v>24.6</v>
      </c>
      <c r="Y8" s="17">
        <v>3000</v>
      </c>
      <c r="Z8" s="15">
        <v>6213</v>
      </c>
      <c r="AA8" s="20">
        <v>2.1</v>
      </c>
      <c r="AB8" s="21">
        <f t="shared" si="5"/>
        <v>150</v>
      </c>
      <c r="AC8" s="15">
        <v>11612</v>
      </c>
      <c r="AD8" s="15">
        <v>39334</v>
      </c>
      <c r="AE8" s="15">
        <v>20906</v>
      </c>
      <c r="AF8" s="15">
        <v>15258</v>
      </c>
      <c r="AG8" s="13" t="s">
        <v>37</v>
      </c>
      <c r="AI8" s="2"/>
      <c r="AJ8" s="2"/>
    </row>
    <row r="9" spans="1:36" ht="14.5">
      <c r="A9" s="16" t="str">
        <f t="shared" si="0"/>
        <v>None</v>
      </c>
      <c r="B9" s="12" t="s">
        <v>69</v>
      </c>
      <c r="C9" s="13" t="s">
        <v>70</v>
      </c>
      <c r="D9" s="18" t="str">
        <f t="shared" si="1"/>
        <v>前八週無拉料</v>
      </c>
      <c r="E9" s="18" t="str">
        <f t="shared" si="2"/>
        <v>--</v>
      </c>
      <c r="F9" s="18" t="str">
        <f t="shared" si="3"/>
        <v>--</v>
      </c>
      <c r="G9" s="18" t="str">
        <f t="shared" si="4"/>
        <v>--</v>
      </c>
      <c r="H9" s="14" t="str">
        <f>IFERROR(VLOOKUP(B9,#REF!,6,FALSE),"")</f>
        <v/>
      </c>
      <c r="I9" s="15">
        <v>0</v>
      </c>
      <c r="J9" s="15">
        <v>0</v>
      </c>
      <c r="K9" s="15" t="str">
        <f>IFERROR(VLOOKUP(B9,#REF!,9,FALSE),"")</f>
        <v/>
      </c>
      <c r="L9" s="15">
        <v>0</v>
      </c>
      <c r="M9" s="9" t="e">
        <f>VLOOKUP(B9,#REF!,2,FALSE)</f>
        <v>#REF!</v>
      </c>
      <c r="N9" s="2" t="str">
        <f>IFERROR(VLOOKUP(B9,#REF!,39,FALSE),"")</f>
        <v/>
      </c>
      <c r="O9" s="16" t="str">
        <f>IFERROR(VLOOKUP(B9,#REF!,10,FALSE),"")</f>
        <v/>
      </c>
      <c r="P9" s="16" t="str">
        <f>IFERROR(VLOOKUP(B9,#REF!,11,FALSE),"")</f>
        <v/>
      </c>
      <c r="Q9" s="16"/>
      <c r="R9" s="16" t="str">
        <f>IFERROR(VLOOKUP(B9,#REF!,12,FALSE),"")</f>
        <v/>
      </c>
      <c r="S9" s="15">
        <v>0</v>
      </c>
      <c r="T9" s="15">
        <v>0</v>
      </c>
      <c r="U9" s="15">
        <v>0</v>
      </c>
      <c r="V9" s="17">
        <v>0</v>
      </c>
      <c r="W9" s="18" t="s">
        <v>35</v>
      </c>
      <c r="X9" s="19" t="s">
        <v>35</v>
      </c>
      <c r="Y9" s="17">
        <v>0</v>
      </c>
      <c r="Z9" s="15">
        <v>0</v>
      </c>
      <c r="AA9" s="20" t="s">
        <v>36</v>
      </c>
      <c r="AB9" s="21" t="str">
        <f t="shared" si="5"/>
        <v>E</v>
      </c>
      <c r="AC9" s="15">
        <v>0</v>
      </c>
      <c r="AD9" s="15">
        <v>0</v>
      </c>
      <c r="AE9" s="15">
        <v>0</v>
      </c>
      <c r="AF9" s="15">
        <v>0</v>
      </c>
      <c r="AG9" s="13" t="s">
        <v>37</v>
      </c>
      <c r="AI9" s="2"/>
      <c r="AJ9" s="2"/>
    </row>
    <row r="10" spans="1:36" ht="14.5">
      <c r="A10" s="16" t="str">
        <f t="shared" si="0"/>
        <v>ZeroZero</v>
      </c>
      <c r="B10" s="12" t="s">
        <v>71</v>
      </c>
      <c r="C10" s="13" t="s">
        <v>70</v>
      </c>
      <c r="D10" s="18" t="str">
        <f t="shared" si="1"/>
        <v>前八週無拉料</v>
      </c>
      <c r="E10" s="18" t="str">
        <f t="shared" si="2"/>
        <v>--</v>
      </c>
      <c r="F10" s="18" t="str">
        <f t="shared" si="3"/>
        <v>--</v>
      </c>
      <c r="G10" s="18" t="str">
        <f t="shared" si="4"/>
        <v>--</v>
      </c>
      <c r="H10" s="14" t="str">
        <f>IFERROR(VLOOKUP(B10,#REF!,6,FALSE),"")</f>
        <v/>
      </c>
      <c r="I10" s="15">
        <v>0</v>
      </c>
      <c r="J10" s="15">
        <v>0</v>
      </c>
      <c r="K10" s="15" t="str">
        <f>IFERROR(VLOOKUP(B10,#REF!,9,FALSE),"")</f>
        <v/>
      </c>
      <c r="L10" s="15">
        <v>10000</v>
      </c>
      <c r="M10" s="9" t="e">
        <f>VLOOKUP(B10,#REF!,2,FALSE)</f>
        <v>#REF!</v>
      </c>
      <c r="N10" s="2" t="str">
        <f>IFERROR(VLOOKUP(B10,#REF!,39,FALSE),"")</f>
        <v/>
      </c>
      <c r="O10" s="16" t="str">
        <f>IFERROR(VLOOKUP(B10,#REF!,10,FALSE),"")</f>
        <v/>
      </c>
      <c r="P10" s="16" t="str">
        <f>IFERROR(VLOOKUP(B10,#REF!,11,FALSE),"")</f>
        <v/>
      </c>
      <c r="Q10" s="16"/>
      <c r="R10" s="16" t="str">
        <f>IFERROR(VLOOKUP(B10,#REF!,12,FALSE),"")</f>
        <v/>
      </c>
      <c r="S10" s="15">
        <v>10000</v>
      </c>
      <c r="T10" s="15">
        <v>0</v>
      </c>
      <c r="U10" s="15">
        <v>0</v>
      </c>
      <c r="V10" s="17">
        <v>10000</v>
      </c>
      <c r="W10" s="18" t="s">
        <v>35</v>
      </c>
      <c r="X10" s="19" t="s">
        <v>35</v>
      </c>
      <c r="Y10" s="17">
        <v>0</v>
      </c>
      <c r="Z10" s="15">
        <v>0</v>
      </c>
      <c r="AA10" s="20" t="s">
        <v>36</v>
      </c>
      <c r="AB10" s="21" t="str">
        <f t="shared" si="5"/>
        <v>E</v>
      </c>
      <c r="AC10" s="15">
        <v>0</v>
      </c>
      <c r="AD10" s="15">
        <v>0</v>
      </c>
      <c r="AE10" s="15">
        <v>0</v>
      </c>
      <c r="AF10" s="15">
        <v>0</v>
      </c>
      <c r="AG10" s="13" t="s">
        <v>37</v>
      </c>
      <c r="AI10" s="2"/>
      <c r="AJ10" s="2"/>
    </row>
    <row r="11" spans="1:36" ht="14.5">
      <c r="A11" s="16" t="str">
        <f t="shared" si="0"/>
        <v>Normal</v>
      </c>
      <c r="B11" s="12" t="s">
        <v>72</v>
      </c>
      <c r="C11" s="13" t="s">
        <v>70</v>
      </c>
      <c r="D11" s="18">
        <f t="shared" si="1"/>
        <v>0</v>
      </c>
      <c r="E11" s="18" t="str">
        <f t="shared" si="2"/>
        <v>--</v>
      </c>
      <c r="F11" s="18">
        <f t="shared" si="3"/>
        <v>0</v>
      </c>
      <c r="G11" s="18" t="str">
        <f t="shared" si="4"/>
        <v>--</v>
      </c>
      <c r="H11" s="14" t="str">
        <f>IFERROR(VLOOKUP(B11,#REF!,6,FALSE),"")</f>
        <v/>
      </c>
      <c r="I11" s="15">
        <v>0</v>
      </c>
      <c r="J11" s="15">
        <v>0</v>
      </c>
      <c r="K11" s="15" t="str">
        <f>IFERROR(VLOOKUP(B11,#REF!,9,FALSE),"")</f>
        <v/>
      </c>
      <c r="L11" s="15">
        <v>0</v>
      </c>
      <c r="M11" s="9" t="e">
        <f>VLOOKUP(B11,#REF!,2,FALSE)</f>
        <v>#REF!</v>
      </c>
      <c r="N11" s="2" t="str">
        <f>IFERROR(VLOOKUP(B11,#REF!,39,FALSE),"")</f>
        <v/>
      </c>
      <c r="O11" s="16" t="str">
        <f>IFERROR(VLOOKUP(B11,#REF!,10,FALSE),"")</f>
        <v/>
      </c>
      <c r="P11" s="16" t="str">
        <f>IFERROR(VLOOKUP(B11,#REF!,11,FALSE),"")</f>
        <v/>
      </c>
      <c r="Q11" s="16"/>
      <c r="R11" s="16" t="str">
        <f>IFERROR(VLOOKUP(B11,#REF!,12,FALSE),"")</f>
        <v/>
      </c>
      <c r="S11" s="15">
        <v>0</v>
      </c>
      <c r="T11" s="15">
        <v>0</v>
      </c>
      <c r="U11" s="15">
        <v>0</v>
      </c>
      <c r="V11" s="17">
        <v>0</v>
      </c>
      <c r="W11" s="18">
        <v>0</v>
      </c>
      <c r="X11" s="19" t="s">
        <v>35</v>
      </c>
      <c r="Y11" s="17">
        <v>63</v>
      </c>
      <c r="Z11" s="15">
        <v>0</v>
      </c>
      <c r="AA11" s="20" t="s">
        <v>36</v>
      </c>
      <c r="AB11" s="21" t="str">
        <f t="shared" si="5"/>
        <v>E</v>
      </c>
      <c r="AC11" s="15">
        <v>0</v>
      </c>
      <c r="AD11" s="15">
        <v>0</v>
      </c>
      <c r="AE11" s="15">
        <v>0</v>
      </c>
      <c r="AF11" s="15">
        <v>0</v>
      </c>
      <c r="AG11" s="13" t="s">
        <v>37</v>
      </c>
      <c r="AI11" s="2"/>
      <c r="AJ11" s="2"/>
    </row>
    <row r="12" spans="1:36" ht="14.5">
      <c r="A12" s="16" t="str">
        <f t="shared" si="0"/>
        <v>FCST</v>
      </c>
      <c r="B12" s="12" t="s">
        <v>73</v>
      </c>
      <c r="C12" s="13" t="s">
        <v>70</v>
      </c>
      <c r="D12" s="18" t="str">
        <f t="shared" si="1"/>
        <v>前八週無拉料</v>
      </c>
      <c r="E12" s="18">
        <f t="shared" si="2"/>
        <v>16.666666666666668</v>
      </c>
      <c r="F12" s="18" t="str">
        <f t="shared" si="3"/>
        <v>--</v>
      </c>
      <c r="G12" s="18">
        <f t="shared" si="4"/>
        <v>0</v>
      </c>
      <c r="H12" s="14" t="str">
        <f>IFERROR(VLOOKUP(B12,#REF!,6,FALSE),"")</f>
        <v/>
      </c>
      <c r="I12" s="15">
        <v>0</v>
      </c>
      <c r="J12" s="15">
        <v>0</v>
      </c>
      <c r="K12" s="15" t="str">
        <f>IFERROR(VLOOKUP(B12,#REF!,9,FALSE),"")</f>
        <v/>
      </c>
      <c r="L12" s="15">
        <v>500</v>
      </c>
      <c r="M12" s="9" t="e">
        <f>VLOOKUP(B12,#REF!,2,FALSE)</f>
        <v>#REF!</v>
      </c>
      <c r="N12" s="2" t="str">
        <f>IFERROR(VLOOKUP(B12,#REF!,39,FALSE),"")</f>
        <v/>
      </c>
      <c r="O12" s="16" t="str">
        <f>IFERROR(VLOOKUP(B12,#REF!,10,FALSE),"")</f>
        <v/>
      </c>
      <c r="P12" s="16" t="str">
        <f>IFERROR(VLOOKUP(B12,#REF!,11,FALSE),"")</f>
        <v/>
      </c>
      <c r="Q12" s="16"/>
      <c r="R12" s="16" t="str">
        <f>IFERROR(VLOOKUP(B12,#REF!,12,FALSE),"")</f>
        <v/>
      </c>
      <c r="S12" s="15">
        <v>0</v>
      </c>
      <c r="T12" s="15">
        <v>0</v>
      </c>
      <c r="U12" s="15">
        <v>500</v>
      </c>
      <c r="V12" s="17">
        <v>500</v>
      </c>
      <c r="W12" s="18" t="s">
        <v>35</v>
      </c>
      <c r="X12" s="19">
        <v>16.7</v>
      </c>
      <c r="Y12" s="17">
        <v>0</v>
      </c>
      <c r="Z12" s="15">
        <v>30</v>
      </c>
      <c r="AA12" s="20" t="s">
        <v>40</v>
      </c>
      <c r="AB12" s="21" t="str">
        <f t="shared" si="5"/>
        <v>F</v>
      </c>
      <c r="AC12" s="15">
        <v>270</v>
      </c>
      <c r="AD12" s="15">
        <v>0</v>
      </c>
      <c r="AE12" s="15">
        <v>0</v>
      </c>
      <c r="AF12" s="15">
        <v>12</v>
      </c>
      <c r="AG12" s="13" t="s">
        <v>37</v>
      </c>
      <c r="AI12" s="2"/>
      <c r="AJ12" s="2"/>
    </row>
    <row r="13" spans="1:36" ht="14.5">
      <c r="A13" s="16" t="str">
        <f t="shared" si="0"/>
        <v>Normal</v>
      </c>
      <c r="B13" s="12" t="s">
        <v>74</v>
      </c>
      <c r="C13" s="13" t="s">
        <v>70</v>
      </c>
      <c r="D13" s="18">
        <f t="shared" si="1"/>
        <v>0</v>
      </c>
      <c r="E13" s="18" t="str">
        <f t="shared" si="2"/>
        <v>--</v>
      </c>
      <c r="F13" s="18">
        <f t="shared" si="3"/>
        <v>0</v>
      </c>
      <c r="G13" s="18" t="str">
        <f t="shared" si="4"/>
        <v>--</v>
      </c>
      <c r="H13" s="14" t="str">
        <f>IFERROR(VLOOKUP(B13,#REF!,6,FALSE),"")</f>
        <v/>
      </c>
      <c r="I13" s="15">
        <v>0</v>
      </c>
      <c r="J13" s="15">
        <v>0</v>
      </c>
      <c r="K13" s="15" t="str">
        <f>IFERROR(VLOOKUP(B13,#REF!,9,FALSE),"")</f>
        <v/>
      </c>
      <c r="L13" s="15">
        <v>0</v>
      </c>
      <c r="M13" s="9" t="e">
        <f>VLOOKUP(B13,#REF!,2,FALSE)</f>
        <v>#REF!</v>
      </c>
      <c r="N13" s="2" t="str">
        <f>IFERROR(VLOOKUP(B13,#REF!,39,FALSE),"")</f>
        <v/>
      </c>
      <c r="O13" s="16" t="str">
        <f>IFERROR(VLOOKUP(B13,#REF!,10,FALSE),"")</f>
        <v/>
      </c>
      <c r="P13" s="16" t="str">
        <f>IFERROR(VLOOKUP(B13,#REF!,11,FALSE),"")</f>
        <v/>
      </c>
      <c r="Q13" s="16"/>
      <c r="R13" s="16" t="str">
        <f>IFERROR(VLOOKUP(B13,#REF!,12,FALSE),"")</f>
        <v/>
      </c>
      <c r="S13" s="15">
        <v>0</v>
      </c>
      <c r="T13" s="15">
        <v>0</v>
      </c>
      <c r="U13" s="15">
        <v>0</v>
      </c>
      <c r="V13" s="17">
        <v>0</v>
      </c>
      <c r="W13" s="18">
        <v>0</v>
      </c>
      <c r="X13" s="19">
        <v>0</v>
      </c>
      <c r="Y13" s="17">
        <v>500</v>
      </c>
      <c r="Z13" s="15">
        <v>60</v>
      </c>
      <c r="AA13" s="20">
        <v>0.1</v>
      </c>
      <c r="AB13" s="21">
        <f t="shared" si="5"/>
        <v>50</v>
      </c>
      <c r="AC13" s="15">
        <v>540</v>
      </c>
      <c r="AD13" s="15">
        <v>0</v>
      </c>
      <c r="AE13" s="15">
        <v>0</v>
      </c>
      <c r="AF13" s="15">
        <v>24</v>
      </c>
      <c r="AG13" s="13" t="s">
        <v>37</v>
      </c>
      <c r="AI13" s="2"/>
      <c r="AJ13" s="2"/>
    </row>
    <row r="14" spans="1:36" ht="14.5">
      <c r="A14" s="16" t="str">
        <f t="shared" si="0"/>
        <v>ZeroZero</v>
      </c>
      <c r="B14" s="12" t="s">
        <v>75</v>
      </c>
      <c r="C14" s="13" t="s">
        <v>70</v>
      </c>
      <c r="D14" s="18" t="str">
        <f t="shared" si="1"/>
        <v>前八週無拉料</v>
      </c>
      <c r="E14" s="18" t="str">
        <f t="shared" si="2"/>
        <v>--</v>
      </c>
      <c r="F14" s="18" t="str">
        <f t="shared" si="3"/>
        <v>--</v>
      </c>
      <c r="G14" s="18" t="str">
        <f t="shared" si="4"/>
        <v>--</v>
      </c>
      <c r="H14" s="14" t="str">
        <f>IFERROR(VLOOKUP(B14,#REF!,6,FALSE),"")</f>
        <v/>
      </c>
      <c r="I14" s="15">
        <v>500</v>
      </c>
      <c r="J14" s="15">
        <v>500</v>
      </c>
      <c r="K14" s="15" t="str">
        <f>IFERROR(VLOOKUP(B14,#REF!,9,FALSE),"")</f>
        <v/>
      </c>
      <c r="L14" s="15">
        <v>0</v>
      </c>
      <c r="M14" s="9" t="e">
        <f>VLOOKUP(B14,#REF!,2,FALSE)</f>
        <v>#REF!</v>
      </c>
      <c r="N14" s="2" t="str">
        <f>IFERROR(VLOOKUP(B14,#REF!,39,FALSE),"")</f>
        <v/>
      </c>
      <c r="O14" s="16" t="str">
        <f>IFERROR(VLOOKUP(B14,#REF!,10,FALSE),"")</f>
        <v/>
      </c>
      <c r="P14" s="16" t="str">
        <f>IFERROR(VLOOKUP(B14,#REF!,11,FALSE),"")</f>
        <v/>
      </c>
      <c r="Q14" s="16"/>
      <c r="R14" s="16" t="str">
        <f>IFERROR(VLOOKUP(B14,#REF!,12,FALSE),"")</f>
        <v/>
      </c>
      <c r="S14" s="15">
        <v>0</v>
      </c>
      <c r="T14" s="15">
        <v>0</v>
      </c>
      <c r="U14" s="15">
        <v>0</v>
      </c>
      <c r="V14" s="17">
        <v>500</v>
      </c>
      <c r="W14" s="18" t="s">
        <v>35</v>
      </c>
      <c r="X14" s="19" t="s">
        <v>35</v>
      </c>
      <c r="Y14" s="17">
        <v>0</v>
      </c>
      <c r="Z14" s="15">
        <v>0</v>
      </c>
      <c r="AA14" s="20" t="s">
        <v>36</v>
      </c>
      <c r="AB14" s="21" t="str">
        <f t="shared" si="5"/>
        <v>E</v>
      </c>
      <c r="AC14" s="15">
        <v>0</v>
      </c>
      <c r="AD14" s="15">
        <v>0</v>
      </c>
      <c r="AE14" s="15">
        <v>0</v>
      </c>
      <c r="AF14" s="15">
        <v>0</v>
      </c>
      <c r="AG14" s="13" t="s">
        <v>37</v>
      </c>
      <c r="AI14" s="2"/>
      <c r="AJ14" s="2"/>
    </row>
    <row r="15" spans="1:36" ht="14.5">
      <c r="A15" s="16" t="str">
        <f t="shared" si="0"/>
        <v>FCST</v>
      </c>
      <c r="B15" s="12" t="s">
        <v>50</v>
      </c>
      <c r="C15" s="13" t="s">
        <v>51</v>
      </c>
      <c r="D15" s="18" t="str">
        <f t="shared" si="1"/>
        <v>前八週無拉料</v>
      </c>
      <c r="E15" s="18">
        <f t="shared" si="2"/>
        <v>0</v>
      </c>
      <c r="F15" s="18" t="str">
        <f t="shared" si="3"/>
        <v>--</v>
      </c>
      <c r="G15" s="18">
        <f t="shared" si="4"/>
        <v>9.0206185567010309</v>
      </c>
      <c r="H15" s="14" t="str">
        <f>IFERROR(VLOOKUP(B15,#REF!,6,FALSE),"")</f>
        <v/>
      </c>
      <c r="I15" s="15">
        <v>14000</v>
      </c>
      <c r="J15" s="15">
        <v>14000</v>
      </c>
      <c r="K15" s="15" t="str">
        <f>IFERROR(VLOOKUP(B15,#REF!,9,FALSE),"")</f>
        <v/>
      </c>
      <c r="L15" s="15">
        <v>0</v>
      </c>
      <c r="M15" s="9" t="e">
        <f>VLOOKUP(B15,#REF!,2,FALSE)</f>
        <v>#REF!</v>
      </c>
      <c r="N15" s="2" t="str">
        <f>IFERROR(VLOOKUP(B15,#REF!,39,FALSE),"")</f>
        <v/>
      </c>
      <c r="O15" s="16" t="str">
        <f>IFERROR(VLOOKUP(B15,#REF!,10,FALSE),"")</f>
        <v/>
      </c>
      <c r="P15" s="16" t="str">
        <f>IFERROR(VLOOKUP(B15,#REF!,11,FALSE),"")</f>
        <v/>
      </c>
      <c r="Q15" s="16"/>
      <c r="R15" s="16" t="str">
        <f>IFERROR(VLOOKUP(B15,#REF!,12,FALSE),"")</f>
        <v/>
      </c>
      <c r="S15" s="15">
        <v>0</v>
      </c>
      <c r="T15" s="15">
        <v>0</v>
      </c>
      <c r="U15" s="15">
        <v>0</v>
      </c>
      <c r="V15" s="17">
        <v>14000</v>
      </c>
      <c r="W15" s="18" t="s">
        <v>35</v>
      </c>
      <c r="X15" s="19">
        <v>9</v>
      </c>
      <c r="Y15" s="17">
        <v>0</v>
      </c>
      <c r="Z15" s="15">
        <v>1552</v>
      </c>
      <c r="AA15" s="20" t="s">
        <v>36</v>
      </c>
      <c r="AB15" s="21" t="str">
        <f t="shared" si="5"/>
        <v>E</v>
      </c>
      <c r="AC15" s="15">
        <v>0</v>
      </c>
      <c r="AD15" s="15">
        <v>13971</v>
      </c>
      <c r="AE15" s="15">
        <v>0</v>
      </c>
      <c r="AF15" s="15">
        <v>0</v>
      </c>
      <c r="AG15" s="13" t="s">
        <v>37</v>
      </c>
      <c r="AI15" s="2"/>
      <c r="AJ15" s="2"/>
    </row>
    <row r="16" spans="1:36" ht="14.5">
      <c r="A16" s="16" t="str">
        <f t="shared" si="0"/>
        <v>FCST</v>
      </c>
      <c r="B16" s="12" t="s">
        <v>52</v>
      </c>
      <c r="C16" s="13" t="s">
        <v>51</v>
      </c>
      <c r="D16" s="18" t="str">
        <f t="shared" si="1"/>
        <v>前八週無拉料</v>
      </c>
      <c r="E16" s="18">
        <f t="shared" si="2"/>
        <v>0</v>
      </c>
      <c r="F16" s="18" t="str">
        <f t="shared" si="3"/>
        <v>--</v>
      </c>
      <c r="G16" s="18">
        <f t="shared" si="4"/>
        <v>55.555555555555557</v>
      </c>
      <c r="H16" s="14" t="str">
        <f>IFERROR(VLOOKUP(B16,#REF!,6,FALSE),"")</f>
        <v/>
      </c>
      <c r="I16" s="15">
        <v>4000</v>
      </c>
      <c r="J16" s="15">
        <v>0</v>
      </c>
      <c r="K16" s="15" t="str">
        <f>IFERROR(VLOOKUP(B16,#REF!,9,FALSE),"")</f>
        <v/>
      </c>
      <c r="L16" s="15">
        <v>0</v>
      </c>
      <c r="M16" s="9" t="e">
        <f>VLOOKUP(B16,#REF!,2,FALSE)</f>
        <v>#REF!</v>
      </c>
      <c r="N16" s="2" t="str">
        <f>IFERROR(VLOOKUP(B16,#REF!,39,FALSE),"")</f>
        <v/>
      </c>
      <c r="O16" s="16" t="str">
        <f>IFERROR(VLOOKUP(B16,#REF!,10,FALSE),"")</f>
        <v/>
      </c>
      <c r="P16" s="16" t="str">
        <f>IFERROR(VLOOKUP(B16,#REF!,11,FALSE),"")</f>
        <v/>
      </c>
      <c r="Q16" s="16"/>
      <c r="R16" s="16" t="str">
        <f>IFERROR(VLOOKUP(B16,#REF!,12,FALSE),"")</f>
        <v/>
      </c>
      <c r="S16" s="15">
        <v>0</v>
      </c>
      <c r="T16" s="15">
        <v>0</v>
      </c>
      <c r="U16" s="15">
        <v>0</v>
      </c>
      <c r="V16" s="17">
        <v>4000</v>
      </c>
      <c r="W16" s="18" t="s">
        <v>35</v>
      </c>
      <c r="X16" s="19">
        <v>55.5</v>
      </c>
      <c r="Y16" s="17">
        <v>0</v>
      </c>
      <c r="Z16" s="15">
        <v>72</v>
      </c>
      <c r="AA16" s="20" t="s">
        <v>36</v>
      </c>
      <c r="AB16" s="21" t="str">
        <f t="shared" si="5"/>
        <v>E</v>
      </c>
      <c r="AC16" s="15">
        <v>0</v>
      </c>
      <c r="AD16" s="15">
        <v>0</v>
      </c>
      <c r="AE16" s="15">
        <v>3552</v>
      </c>
      <c r="AF16" s="15">
        <v>0</v>
      </c>
      <c r="AG16" s="13" t="s">
        <v>37</v>
      </c>
      <c r="AI16" s="2"/>
      <c r="AJ16" s="2"/>
    </row>
    <row r="17" spans="1:36" ht="14.5">
      <c r="A17" s="16" t="str">
        <f t="shared" si="0"/>
        <v>ZeroZero</v>
      </c>
      <c r="B17" s="12" t="s">
        <v>76</v>
      </c>
      <c r="C17" s="13" t="s">
        <v>64</v>
      </c>
      <c r="D17" s="18" t="str">
        <f t="shared" si="1"/>
        <v>前八週無拉料</v>
      </c>
      <c r="E17" s="18" t="str">
        <f t="shared" si="2"/>
        <v>--</v>
      </c>
      <c r="F17" s="18" t="str">
        <f t="shared" si="3"/>
        <v>--</v>
      </c>
      <c r="G17" s="18" t="str">
        <f t="shared" si="4"/>
        <v>--</v>
      </c>
      <c r="H17" s="14" t="str">
        <f>IFERROR(VLOOKUP(B17,#REF!,6,FALSE),"")</f>
        <v/>
      </c>
      <c r="I17" s="15">
        <v>70000</v>
      </c>
      <c r="J17" s="15">
        <v>70000</v>
      </c>
      <c r="K17" s="15" t="str">
        <f>IFERROR(VLOOKUP(B17,#REF!,9,FALSE),"")</f>
        <v/>
      </c>
      <c r="L17" s="15">
        <v>200000</v>
      </c>
      <c r="M17" s="9" t="e">
        <f>VLOOKUP(B17,#REF!,2,FALSE)</f>
        <v>#REF!</v>
      </c>
      <c r="N17" s="2" t="str">
        <f>IFERROR(VLOOKUP(B17,#REF!,39,FALSE),"")</f>
        <v/>
      </c>
      <c r="O17" s="16" t="str">
        <f>IFERROR(VLOOKUP(B17,#REF!,10,FALSE),"")</f>
        <v/>
      </c>
      <c r="P17" s="16" t="str">
        <f>IFERROR(VLOOKUP(B17,#REF!,11,FALSE),"")</f>
        <v/>
      </c>
      <c r="Q17" s="16"/>
      <c r="R17" s="16" t="str">
        <f>IFERROR(VLOOKUP(B17,#REF!,12,FALSE),"")</f>
        <v/>
      </c>
      <c r="S17" s="15">
        <v>200000</v>
      </c>
      <c r="T17" s="15">
        <v>0</v>
      </c>
      <c r="U17" s="15">
        <v>0</v>
      </c>
      <c r="V17" s="17">
        <v>270000</v>
      </c>
      <c r="W17" s="18" t="s">
        <v>35</v>
      </c>
      <c r="X17" s="19" t="s">
        <v>35</v>
      </c>
      <c r="Y17" s="17">
        <v>0</v>
      </c>
      <c r="Z17" s="15">
        <v>0</v>
      </c>
      <c r="AA17" s="20" t="s">
        <v>36</v>
      </c>
      <c r="AB17" s="21" t="str">
        <f t="shared" si="5"/>
        <v>E</v>
      </c>
      <c r="AC17" s="15">
        <v>0</v>
      </c>
      <c r="AD17" s="15">
        <v>0</v>
      </c>
      <c r="AE17" s="15">
        <v>0</v>
      </c>
      <c r="AF17" s="15">
        <v>0</v>
      </c>
      <c r="AG17" s="13" t="s">
        <v>37</v>
      </c>
      <c r="AI17" s="2"/>
      <c r="AJ17" s="2"/>
    </row>
    <row r="18" spans="1:36" ht="14.5">
      <c r="A18" s="16" t="str">
        <f t="shared" si="0"/>
        <v>ZeroZero</v>
      </c>
      <c r="B18" s="12" t="s">
        <v>33</v>
      </c>
      <c r="C18" s="13" t="s">
        <v>34</v>
      </c>
      <c r="D18" s="18" t="str">
        <f t="shared" si="1"/>
        <v>前八週無拉料</v>
      </c>
      <c r="E18" s="18" t="str">
        <f t="shared" si="2"/>
        <v>--</v>
      </c>
      <c r="F18" s="18" t="str">
        <f t="shared" si="3"/>
        <v>--</v>
      </c>
      <c r="G18" s="18" t="str">
        <f t="shared" si="4"/>
        <v>--</v>
      </c>
      <c r="H18" s="14" t="str">
        <f>IFERROR(VLOOKUP(B18,#REF!,6,FALSE),"")</f>
        <v/>
      </c>
      <c r="I18" s="15">
        <v>0</v>
      </c>
      <c r="J18" s="15">
        <v>0</v>
      </c>
      <c r="K18" s="15" t="str">
        <f>IFERROR(VLOOKUP(B18,#REF!,9,FALSE),"")</f>
        <v/>
      </c>
      <c r="L18" s="15">
        <v>2500</v>
      </c>
      <c r="M18" s="9" t="e">
        <f>VLOOKUP(B18,#REF!,2,FALSE)</f>
        <v>#REF!</v>
      </c>
      <c r="N18" s="2" t="str">
        <f>IFERROR(VLOOKUP(B18,#REF!,39,FALSE),"")</f>
        <v/>
      </c>
      <c r="O18" s="16" t="str">
        <f>IFERROR(VLOOKUP(B18,#REF!,10,FALSE),"")</f>
        <v/>
      </c>
      <c r="P18" s="16" t="str">
        <f>IFERROR(VLOOKUP(B18,#REF!,11,FALSE),"")</f>
        <v/>
      </c>
      <c r="Q18" s="16"/>
      <c r="R18" s="16" t="str">
        <f>IFERROR(VLOOKUP(B18,#REF!,12,FALSE),"")</f>
        <v/>
      </c>
      <c r="S18" s="15">
        <v>0</v>
      </c>
      <c r="T18" s="15">
        <v>0</v>
      </c>
      <c r="U18" s="15">
        <v>2500</v>
      </c>
      <c r="V18" s="17">
        <v>2500</v>
      </c>
      <c r="W18" s="18" t="s">
        <v>35</v>
      </c>
      <c r="X18" s="19" t="s">
        <v>35</v>
      </c>
      <c r="Y18" s="17">
        <v>0</v>
      </c>
      <c r="Z18" s="15">
        <v>0</v>
      </c>
      <c r="AA18" s="20" t="s">
        <v>36</v>
      </c>
      <c r="AB18" s="21" t="str">
        <f t="shared" si="5"/>
        <v>E</v>
      </c>
      <c r="AC18" s="15">
        <v>0</v>
      </c>
      <c r="AD18" s="15">
        <v>0</v>
      </c>
      <c r="AE18" s="15">
        <v>0</v>
      </c>
      <c r="AF18" s="15">
        <v>0</v>
      </c>
      <c r="AG18" s="13" t="s">
        <v>37</v>
      </c>
      <c r="AI18" s="2"/>
      <c r="AJ18" s="2"/>
    </row>
    <row r="19" spans="1:36" ht="14.5">
      <c r="A19" s="16" t="str">
        <f t="shared" si="0"/>
        <v>Normal</v>
      </c>
      <c r="B19" s="12" t="s">
        <v>38</v>
      </c>
      <c r="C19" s="13" t="s">
        <v>34</v>
      </c>
      <c r="D19" s="18">
        <f t="shared" si="1"/>
        <v>5.8</v>
      </c>
      <c r="E19" s="18">
        <f t="shared" si="2"/>
        <v>4.0084176771219564</v>
      </c>
      <c r="F19" s="18">
        <f t="shared" si="3"/>
        <v>8.3636363636363633</v>
      </c>
      <c r="G19" s="18">
        <f t="shared" si="4"/>
        <v>5.7621004108628116</v>
      </c>
      <c r="H19" s="14" t="str">
        <f>IFERROR(VLOOKUP(B19,#REF!,6,FALSE),"")</f>
        <v/>
      </c>
      <c r="I19" s="15">
        <v>57500</v>
      </c>
      <c r="J19" s="15">
        <v>27500</v>
      </c>
      <c r="K19" s="15" t="str">
        <f>IFERROR(VLOOKUP(B19,#REF!,9,FALSE),"")</f>
        <v/>
      </c>
      <c r="L19" s="15">
        <v>40000</v>
      </c>
      <c r="M19" s="9" t="e">
        <f>VLOOKUP(B19,#REF!,2,FALSE)</f>
        <v>#REF!</v>
      </c>
      <c r="N19" s="2" t="str">
        <f>IFERROR(VLOOKUP(B19,#REF!,39,FALSE),"")</f>
        <v/>
      </c>
      <c r="O19" s="16" t="str">
        <f>IFERROR(VLOOKUP(B19,#REF!,10,FALSE),"")</f>
        <v/>
      </c>
      <c r="P19" s="16" t="str">
        <f>IFERROR(VLOOKUP(B19,#REF!,11,FALSE),"")</f>
        <v/>
      </c>
      <c r="Q19" s="16"/>
      <c r="R19" s="16" t="str">
        <f>IFERROR(VLOOKUP(B19,#REF!,12,FALSE),"")</f>
        <v/>
      </c>
      <c r="S19" s="15">
        <v>5000</v>
      </c>
      <c r="T19" s="15">
        <v>0</v>
      </c>
      <c r="U19" s="15">
        <v>35000</v>
      </c>
      <c r="V19" s="17">
        <v>97500</v>
      </c>
      <c r="W19" s="18">
        <v>14.2</v>
      </c>
      <c r="X19" s="19">
        <v>9.8000000000000007</v>
      </c>
      <c r="Y19" s="17">
        <v>6875</v>
      </c>
      <c r="Z19" s="15">
        <v>9979</v>
      </c>
      <c r="AA19" s="20">
        <v>1.5</v>
      </c>
      <c r="AB19" s="21">
        <f t="shared" si="5"/>
        <v>100</v>
      </c>
      <c r="AC19" s="15">
        <v>49724</v>
      </c>
      <c r="AD19" s="15">
        <v>15000</v>
      </c>
      <c r="AE19" s="15">
        <v>46387</v>
      </c>
      <c r="AF19" s="15">
        <v>744</v>
      </c>
      <c r="AG19" s="13" t="s">
        <v>37</v>
      </c>
      <c r="AI19" s="2"/>
      <c r="AJ19" s="2"/>
    </row>
    <row r="20" spans="1:36" ht="14.5">
      <c r="A20" s="16" t="str">
        <f t="shared" si="0"/>
        <v>FCST</v>
      </c>
      <c r="B20" s="12" t="s">
        <v>39</v>
      </c>
      <c r="C20" s="13" t="s">
        <v>34</v>
      </c>
      <c r="D20" s="18" t="str">
        <f t="shared" si="1"/>
        <v>前八週無拉料</v>
      </c>
      <c r="E20" s="18">
        <f t="shared" si="2"/>
        <v>79.405940594059402</v>
      </c>
      <c r="F20" s="18" t="str">
        <f t="shared" si="3"/>
        <v>--</v>
      </c>
      <c r="G20" s="18">
        <f t="shared" si="4"/>
        <v>0</v>
      </c>
      <c r="H20" s="14" t="str">
        <f>IFERROR(VLOOKUP(B20,#REF!,6,FALSE),"")</f>
        <v/>
      </c>
      <c r="I20" s="15">
        <v>0</v>
      </c>
      <c r="J20" s="15">
        <v>0</v>
      </c>
      <c r="K20" s="15" t="str">
        <f>IFERROR(VLOOKUP(B20,#REF!,9,FALSE),"")</f>
        <v/>
      </c>
      <c r="L20" s="15">
        <v>16040</v>
      </c>
      <c r="M20" s="9" t="e">
        <f>VLOOKUP(B20,#REF!,2,FALSE)</f>
        <v>#REF!</v>
      </c>
      <c r="N20" s="2" t="str">
        <f>IFERROR(VLOOKUP(B20,#REF!,39,FALSE),"")</f>
        <v/>
      </c>
      <c r="O20" s="16" t="str">
        <f>IFERROR(VLOOKUP(B20,#REF!,10,FALSE),"")</f>
        <v/>
      </c>
      <c r="P20" s="16" t="str">
        <f>IFERROR(VLOOKUP(B20,#REF!,11,FALSE),"")</f>
        <v/>
      </c>
      <c r="Q20" s="16"/>
      <c r="R20" s="16" t="str">
        <f>IFERROR(VLOOKUP(B20,#REF!,12,FALSE),"")</f>
        <v/>
      </c>
      <c r="S20" s="15">
        <v>13540</v>
      </c>
      <c r="T20" s="15">
        <v>0</v>
      </c>
      <c r="U20" s="15">
        <v>2500</v>
      </c>
      <c r="V20" s="17">
        <v>16040</v>
      </c>
      <c r="W20" s="18" t="s">
        <v>35</v>
      </c>
      <c r="X20" s="19">
        <v>79.400000000000006</v>
      </c>
      <c r="Y20" s="17">
        <v>0</v>
      </c>
      <c r="Z20" s="15">
        <v>202</v>
      </c>
      <c r="AA20" s="20" t="s">
        <v>40</v>
      </c>
      <c r="AB20" s="21" t="str">
        <f t="shared" si="5"/>
        <v>F</v>
      </c>
      <c r="AC20" s="15">
        <v>1814</v>
      </c>
      <c r="AD20" s="15">
        <v>0</v>
      </c>
      <c r="AE20" s="15">
        <v>0</v>
      </c>
      <c r="AF20" s="15">
        <v>1308</v>
      </c>
      <c r="AG20" s="13" t="s">
        <v>37</v>
      </c>
      <c r="AI20" s="2"/>
      <c r="AJ20" s="2"/>
    </row>
    <row r="21" spans="1:36" ht="14.5">
      <c r="A21" s="16" t="str">
        <f t="shared" si="0"/>
        <v>Normal</v>
      </c>
      <c r="B21" s="12" t="s">
        <v>41</v>
      </c>
      <c r="C21" s="13" t="s">
        <v>34</v>
      </c>
      <c r="D21" s="18">
        <f t="shared" si="1"/>
        <v>0</v>
      </c>
      <c r="E21" s="18" t="str">
        <f t="shared" si="2"/>
        <v>--</v>
      </c>
      <c r="F21" s="18">
        <f t="shared" si="3"/>
        <v>0</v>
      </c>
      <c r="G21" s="18" t="str">
        <f t="shared" si="4"/>
        <v>--</v>
      </c>
      <c r="H21" s="14" t="str">
        <f>IFERROR(VLOOKUP(B21,#REF!,6,FALSE),"")</f>
        <v/>
      </c>
      <c r="I21" s="15">
        <v>0</v>
      </c>
      <c r="J21" s="15">
        <v>0</v>
      </c>
      <c r="K21" s="15" t="str">
        <f>IFERROR(VLOOKUP(B21,#REF!,9,FALSE),"")</f>
        <v/>
      </c>
      <c r="L21" s="15">
        <v>0</v>
      </c>
      <c r="M21" s="9" t="e">
        <f>VLOOKUP(B21,#REF!,2,FALSE)</f>
        <v>#REF!</v>
      </c>
      <c r="N21" s="2" t="str">
        <f>IFERROR(VLOOKUP(B21,#REF!,39,FALSE),"")</f>
        <v/>
      </c>
      <c r="O21" s="16" t="str">
        <f>IFERROR(VLOOKUP(B21,#REF!,10,FALSE),"")</f>
        <v/>
      </c>
      <c r="P21" s="16" t="str">
        <f>IFERROR(VLOOKUP(B21,#REF!,11,FALSE),"")</f>
        <v/>
      </c>
      <c r="Q21" s="16"/>
      <c r="R21" s="16" t="str">
        <f>IFERROR(VLOOKUP(B21,#REF!,12,FALSE),"")</f>
        <v/>
      </c>
      <c r="S21" s="15">
        <v>0</v>
      </c>
      <c r="T21" s="15">
        <v>0</v>
      </c>
      <c r="U21" s="15">
        <v>0</v>
      </c>
      <c r="V21" s="17">
        <v>0</v>
      </c>
      <c r="W21" s="18">
        <v>0</v>
      </c>
      <c r="X21" s="19">
        <v>0</v>
      </c>
      <c r="Y21" s="17">
        <v>625</v>
      </c>
      <c r="Z21" s="15">
        <v>290</v>
      </c>
      <c r="AA21" s="20">
        <v>0.5</v>
      </c>
      <c r="AB21" s="21">
        <f t="shared" si="5"/>
        <v>100</v>
      </c>
      <c r="AC21" s="15">
        <v>0</v>
      </c>
      <c r="AD21" s="15">
        <v>0</v>
      </c>
      <c r="AE21" s="15">
        <v>5849</v>
      </c>
      <c r="AF21" s="15">
        <v>2448</v>
      </c>
      <c r="AG21" s="13" t="s">
        <v>37</v>
      </c>
      <c r="AI21" s="2"/>
      <c r="AJ21" s="2"/>
    </row>
    <row r="22" spans="1:36" ht="14.5">
      <c r="A22" s="16" t="str">
        <f t="shared" si="0"/>
        <v>Normal</v>
      </c>
      <c r="B22" s="12" t="s">
        <v>42</v>
      </c>
      <c r="C22" s="13" t="s">
        <v>34</v>
      </c>
      <c r="D22" s="18">
        <f t="shared" si="1"/>
        <v>0</v>
      </c>
      <c r="E22" s="18" t="str">
        <f t="shared" si="2"/>
        <v>--</v>
      </c>
      <c r="F22" s="18">
        <f t="shared" si="3"/>
        <v>0</v>
      </c>
      <c r="G22" s="18" t="str">
        <f t="shared" si="4"/>
        <v>--</v>
      </c>
      <c r="H22" s="14" t="str">
        <f>IFERROR(VLOOKUP(B22,#REF!,6,FALSE),"")</f>
        <v/>
      </c>
      <c r="I22" s="15">
        <v>0</v>
      </c>
      <c r="J22" s="15">
        <v>0</v>
      </c>
      <c r="K22" s="15" t="str">
        <f>IFERROR(VLOOKUP(B22,#REF!,9,FALSE),"")</f>
        <v/>
      </c>
      <c r="L22" s="15">
        <v>0</v>
      </c>
      <c r="M22" s="9" t="e">
        <f>VLOOKUP(B22,#REF!,2,FALSE)</f>
        <v>#REF!</v>
      </c>
      <c r="N22" s="2" t="str">
        <f>IFERROR(VLOOKUP(B22,#REF!,39,FALSE),"")</f>
        <v/>
      </c>
      <c r="O22" s="16" t="str">
        <f>IFERROR(VLOOKUP(B22,#REF!,10,FALSE),"")</f>
        <v/>
      </c>
      <c r="P22" s="16" t="str">
        <f>IFERROR(VLOOKUP(B22,#REF!,11,FALSE),"")</f>
        <v/>
      </c>
      <c r="Q22" s="16"/>
      <c r="R22" s="16" t="str">
        <f>IFERROR(VLOOKUP(B22,#REF!,12,FALSE),"")</f>
        <v/>
      </c>
      <c r="S22" s="15">
        <v>0</v>
      </c>
      <c r="T22" s="15">
        <v>0</v>
      </c>
      <c r="U22" s="15">
        <v>0</v>
      </c>
      <c r="V22" s="17">
        <v>0</v>
      </c>
      <c r="W22" s="18">
        <v>0</v>
      </c>
      <c r="X22" s="19">
        <v>0</v>
      </c>
      <c r="Y22" s="17">
        <v>313</v>
      </c>
      <c r="Z22" s="15">
        <v>292</v>
      </c>
      <c r="AA22" s="20">
        <v>0.9</v>
      </c>
      <c r="AB22" s="21">
        <f t="shared" si="5"/>
        <v>100</v>
      </c>
      <c r="AC22" s="15">
        <v>642</v>
      </c>
      <c r="AD22" s="15">
        <v>1988</v>
      </c>
      <c r="AE22" s="15">
        <v>2000</v>
      </c>
      <c r="AF22" s="15">
        <v>0</v>
      </c>
      <c r="AG22" s="13" t="s">
        <v>37</v>
      </c>
      <c r="AI22" s="2"/>
      <c r="AJ22" s="2"/>
    </row>
    <row r="23" spans="1:36" ht="14.5">
      <c r="A23" s="16" t="str">
        <f t="shared" si="0"/>
        <v>Normal</v>
      </c>
      <c r="B23" s="12" t="s">
        <v>43</v>
      </c>
      <c r="C23" s="13" t="s">
        <v>34</v>
      </c>
      <c r="D23" s="18">
        <f t="shared" si="1"/>
        <v>2.7</v>
      </c>
      <c r="E23" s="18">
        <f t="shared" si="2"/>
        <v>1.6983695652173914</v>
      </c>
      <c r="F23" s="18">
        <f t="shared" si="3"/>
        <v>0</v>
      </c>
      <c r="G23" s="18">
        <f t="shared" si="4"/>
        <v>0</v>
      </c>
      <c r="H23" s="14" t="str">
        <f>IFERROR(VLOOKUP(B23,#REF!,6,FALSE),"")</f>
        <v/>
      </c>
      <c r="I23" s="15">
        <v>0</v>
      </c>
      <c r="J23" s="15">
        <v>0</v>
      </c>
      <c r="K23" s="15" t="str">
        <f>IFERROR(VLOOKUP(B23,#REF!,9,FALSE),"")</f>
        <v/>
      </c>
      <c r="L23" s="15">
        <v>2500</v>
      </c>
      <c r="M23" s="9" t="e">
        <f>VLOOKUP(B23,#REF!,2,FALSE)</f>
        <v>#REF!</v>
      </c>
      <c r="N23" s="2" t="str">
        <f>IFERROR(VLOOKUP(B23,#REF!,39,FALSE),"")</f>
        <v/>
      </c>
      <c r="O23" s="16" t="str">
        <f>IFERROR(VLOOKUP(B23,#REF!,10,FALSE),"")</f>
        <v/>
      </c>
      <c r="P23" s="16" t="str">
        <f>IFERROR(VLOOKUP(B23,#REF!,11,FALSE),"")</f>
        <v/>
      </c>
      <c r="Q23" s="16"/>
      <c r="R23" s="16" t="str">
        <f>IFERROR(VLOOKUP(B23,#REF!,12,FALSE),"")</f>
        <v/>
      </c>
      <c r="S23" s="15">
        <v>0</v>
      </c>
      <c r="T23" s="15">
        <v>0</v>
      </c>
      <c r="U23" s="15">
        <v>2500</v>
      </c>
      <c r="V23" s="17">
        <v>2500</v>
      </c>
      <c r="W23" s="18">
        <v>2.7</v>
      </c>
      <c r="X23" s="19">
        <v>1.7</v>
      </c>
      <c r="Y23" s="17">
        <v>938</v>
      </c>
      <c r="Z23" s="15">
        <v>1472</v>
      </c>
      <c r="AA23" s="20">
        <v>1.6</v>
      </c>
      <c r="AB23" s="21">
        <f t="shared" si="5"/>
        <v>100</v>
      </c>
      <c r="AC23" s="15">
        <v>5206</v>
      </c>
      <c r="AD23" s="15">
        <v>3708</v>
      </c>
      <c r="AE23" s="15">
        <v>4338</v>
      </c>
      <c r="AF23" s="15">
        <v>0</v>
      </c>
      <c r="AG23" s="13" t="s">
        <v>37</v>
      </c>
      <c r="AI23" s="2"/>
      <c r="AJ23" s="2"/>
    </row>
    <row r="24" spans="1:36" ht="14.5">
      <c r="A24" s="16" t="str">
        <f t="shared" si="0"/>
        <v>Normal</v>
      </c>
      <c r="B24" s="12" t="s">
        <v>44</v>
      </c>
      <c r="C24" s="13" t="s">
        <v>34</v>
      </c>
      <c r="D24" s="18">
        <f t="shared" si="1"/>
        <v>16</v>
      </c>
      <c r="E24" s="18">
        <f t="shared" si="2"/>
        <v>15.486068111455108</v>
      </c>
      <c r="F24" s="18">
        <f t="shared" si="3"/>
        <v>0</v>
      </c>
      <c r="G24" s="18">
        <f t="shared" si="4"/>
        <v>0</v>
      </c>
      <c r="H24" s="14" t="str">
        <f>IFERROR(VLOOKUP(B24,#REF!,6,FALSE),"")</f>
        <v/>
      </c>
      <c r="I24" s="15">
        <v>0</v>
      </c>
      <c r="J24" s="15">
        <v>0</v>
      </c>
      <c r="K24" s="15" t="str">
        <f>IFERROR(VLOOKUP(B24,#REF!,9,FALSE),"")</f>
        <v/>
      </c>
      <c r="L24" s="15">
        <v>5002</v>
      </c>
      <c r="M24" s="9" t="e">
        <f>VLOOKUP(B24,#REF!,2,FALSE)</f>
        <v>#REF!</v>
      </c>
      <c r="N24" s="2" t="str">
        <f>IFERROR(VLOOKUP(B24,#REF!,39,FALSE),"")</f>
        <v/>
      </c>
      <c r="O24" s="16" t="str">
        <f>IFERROR(VLOOKUP(B24,#REF!,10,FALSE),"")</f>
        <v/>
      </c>
      <c r="P24" s="16" t="str">
        <f>IFERROR(VLOOKUP(B24,#REF!,11,FALSE),"")</f>
        <v/>
      </c>
      <c r="Q24" s="16"/>
      <c r="R24" s="16" t="str">
        <f>IFERROR(VLOOKUP(B24,#REF!,12,FALSE),"")</f>
        <v/>
      </c>
      <c r="S24" s="15">
        <v>5002</v>
      </c>
      <c r="T24" s="15">
        <v>0</v>
      </c>
      <c r="U24" s="15">
        <v>0</v>
      </c>
      <c r="V24" s="17">
        <v>5002</v>
      </c>
      <c r="W24" s="18">
        <v>16</v>
      </c>
      <c r="X24" s="19">
        <v>15.5</v>
      </c>
      <c r="Y24" s="17">
        <v>313</v>
      </c>
      <c r="Z24" s="15">
        <v>323</v>
      </c>
      <c r="AA24" s="20">
        <v>1</v>
      </c>
      <c r="AB24" s="21">
        <f t="shared" si="5"/>
        <v>100</v>
      </c>
      <c r="AC24" s="15">
        <v>0</v>
      </c>
      <c r="AD24" s="15">
        <v>2911</v>
      </c>
      <c r="AE24" s="15">
        <v>1020</v>
      </c>
      <c r="AF24" s="15">
        <v>1856</v>
      </c>
      <c r="AG24" s="13" t="s">
        <v>37</v>
      </c>
      <c r="AI24" s="2"/>
      <c r="AJ24" s="2"/>
    </row>
    <row r="25" spans="1:36" ht="14.5">
      <c r="A25" s="16" t="str">
        <f t="shared" si="0"/>
        <v>OverStock</v>
      </c>
      <c r="B25" s="12" t="s">
        <v>45</v>
      </c>
      <c r="C25" s="13" t="s">
        <v>34</v>
      </c>
      <c r="D25" s="18">
        <f t="shared" si="1"/>
        <v>16</v>
      </c>
      <c r="E25" s="18">
        <f t="shared" si="2"/>
        <v>17.006802721088434</v>
      </c>
      <c r="F25" s="18">
        <f t="shared" si="3"/>
        <v>15.974440894568691</v>
      </c>
      <c r="G25" s="18">
        <f t="shared" si="4"/>
        <v>17.006802721088434</v>
      </c>
      <c r="H25" s="14" t="str">
        <f>IFERROR(VLOOKUP(B25,#REF!,6,FALSE),"")</f>
        <v/>
      </c>
      <c r="I25" s="15">
        <v>5000</v>
      </c>
      <c r="J25" s="15">
        <v>5000</v>
      </c>
      <c r="K25" s="15" t="str">
        <f>IFERROR(VLOOKUP(B25,#REF!,9,FALSE),"")</f>
        <v/>
      </c>
      <c r="L25" s="15">
        <v>5000</v>
      </c>
      <c r="M25" s="9" t="e">
        <f>VLOOKUP(B25,#REF!,2,FALSE)</f>
        <v>#REF!</v>
      </c>
      <c r="N25" s="2" t="str">
        <f>IFERROR(VLOOKUP(B25,#REF!,39,FALSE),"")</f>
        <v/>
      </c>
      <c r="O25" s="16" t="str">
        <f>IFERROR(VLOOKUP(B25,#REF!,10,FALSE),"")</f>
        <v/>
      </c>
      <c r="P25" s="16" t="str">
        <f>IFERROR(VLOOKUP(B25,#REF!,11,FALSE),"")</f>
        <v/>
      </c>
      <c r="Q25" s="16"/>
      <c r="R25" s="16" t="str">
        <f>IFERROR(VLOOKUP(B25,#REF!,12,FALSE),"")</f>
        <v/>
      </c>
      <c r="S25" s="15">
        <v>5000</v>
      </c>
      <c r="T25" s="15">
        <v>0</v>
      </c>
      <c r="U25" s="15">
        <v>0</v>
      </c>
      <c r="V25" s="17">
        <v>10000</v>
      </c>
      <c r="W25" s="18">
        <v>31.9</v>
      </c>
      <c r="X25" s="19">
        <v>34</v>
      </c>
      <c r="Y25" s="17">
        <v>313</v>
      </c>
      <c r="Z25" s="15">
        <v>294</v>
      </c>
      <c r="AA25" s="20">
        <v>0.9</v>
      </c>
      <c r="AB25" s="21">
        <f t="shared" si="5"/>
        <v>100</v>
      </c>
      <c r="AC25" s="15">
        <v>0</v>
      </c>
      <c r="AD25" s="15">
        <v>2647</v>
      </c>
      <c r="AE25" s="15">
        <v>1020</v>
      </c>
      <c r="AF25" s="15">
        <v>10696</v>
      </c>
      <c r="AG25" s="13" t="s">
        <v>37</v>
      </c>
      <c r="AI25" s="2"/>
      <c r="AJ25" s="2"/>
    </row>
    <row r="26" spans="1:36" ht="14.5">
      <c r="A26" s="16" t="str">
        <f t="shared" si="0"/>
        <v>FCST</v>
      </c>
      <c r="B26" s="12" t="s">
        <v>46</v>
      </c>
      <c r="C26" s="13" t="s">
        <v>34</v>
      </c>
      <c r="D26" s="18" t="str">
        <f t="shared" si="1"/>
        <v>前八週無拉料</v>
      </c>
      <c r="E26" s="18">
        <f t="shared" si="2"/>
        <v>30.864197530864196</v>
      </c>
      <c r="F26" s="18" t="str">
        <f t="shared" si="3"/>
        <v>--</v>
      </c>
      <c r="G26" s="18">
        <f t="shared" si="4"/>
        <v>0</v>
      </c>
      <c r="H26" s="14" t="str">
        <f>IFERROR(VLOOKUP(B26,#REF!,6,FALSE),"")</f>
        <v/>
      </c>
      <c r="I26" s="15">
        <v>0</v>
      </c>
      <c r="J26" s="15">
        <v>0</v>
      </c>
      <c r="K26" s="15" t="str">
        <f>IFERROR(VLOOKUP(B26,#REF!,9,FALSE),"")</f>
        <v/>
      </c>
      <c r="L26" s="15">
        <v>2500</v>
      </c>
      <c r="M26" s="9" t="e">
        <f>VLOOKUP(B26,#REF!,2,FALSE)</f>
        <v>#REF!</v>
      </c>
      <c r="N26" s="2" t="str">
        <f>IFERROR(VLOOKUP(B26,#REF!,39,FALSE),"")</f>
        <v/>
      </c>
      <c r="O26" s="16" t="str">
        <f>IFERROR(VLOOKUP(B26,#REF!,10,FALSE),"")</f>
        <v/>
      </c>
      <c r="P26" s="16" t="str">
        <f>IFERROR(VLOOKUP(B26,#REF!,11,FALSE),"")</f>
        <v/>
      </c>
      <c r="Q26" s="16"/>
      <c r="R26" s="16" t="str">
        <f>IFERROR(VLOOKUP(B26,#REF!,12,FALSE),"")</f>
        <v/>
      </c>
      <c r="S26" s="15">
        <v>2500</v>
      </c>
      <c r="T26" s="15">
        <v>0</v>
      </c>
      <c r="U26" s="15">
        <v>0</v>
      </c>
      <c r="V26" s="17">
        <v>2500</v>
      </c>
      <c r="W26" s="18" t="s">
        <v>35</v>
      </c>
      <c r="X26" s="19">
        <v>30.9</v>
      </c>
      <c r="Y26" s="17">
        <v>0</v>
      </c>
      <c r="Z26" s="15">
        <v>81</v>
      </c>
      <c r="AA26" s="20" t="s">
        <v>40</v>
      </c>
      <c r="AB26" s="21" t="str">
        <f t="shared" si="5"/>
        <v>F</v>
      </c>
      <c r="AC26" s="15">
        <v>0</v>
      </c>
      <c r="AD26" s="15">
        <v>731</v>
      </c>
      <c r="AE26" s="15">
        <v>0</v>
      </c>
      <c r="AF26" s="15">
        <v>0</v>
      </c>
      <c r="AG26" s="13" t="s">
        <v>37</v>
      </c>
      <c r="AI26" s="2"/>
      <c r="AJ26" s="2"/>
    </row>
    <row r="27" spans="1:36" ht="14.5">
      <c r="A27" s="16" t="str">
        <f t="shared" si="0"/>
        <v>Normal</v>
      </c>
      <c r="B27" s="12" t="s">
        <v>47</v>
      </c>
      <c r="C27" s="13" t="s">
        <v>34</v>
      </c>
      <c r="D27" s="18">
        <f t="shared" si="1"/>
        <v>3.2</v>
      </c>
      <c r="E27" s="18">
        <f t="shared" si="2"/>
        <v>1.9083969465648856</v>
      </c>
      <c r="F27" s="18">
        <f t="shared" si="3"/>
        <v>0</v>
      </c>
      <c r="G27" s="18">
        <f t="shared" si="4"/>
        <v>0</v>
      </c>
      <c r="H27" s="14" t="str">
        <f>IFERROR(VLOOKUP(B27,#REF!,6,FALSE),"")</f>
        <v/>
      </c>
      <c r="I27" s="15">
        <v>0</v>
      </c>
      <c r="J27" s="15">
        <v>0</v>
      </c>
      <c r="K27" s="15" t="str">
        <f>IFERROR(VLOOKUP(B27,#REF!,9,FALSE),"")</f>
        <v/>
      </c>
      <c r="L27" s="15">
        <v>3000</v>
      </c>
      <c r="M27" s="9" t="e">
        <f>VLOOKUP(B27,#REF!,2,FALSE)</f>
        <v>#REF!</v>
      </c>
      <c r="N27" s="2" t="str">
        <f>IFERROR(VLOOKUP(B27,#REF!,39,FALSE),"")</f>
        <v/>
      </c>
      <c r="O27" s="16" t="str">
        <f>IFERROR(VLOOKUP(B27,#REF!,10,FALSE),"")</f>
        <v/>
      </c>
      <c r="P27" s="16" t="str">
        <f>IFERROR(VLOOKUP(B27,#REF!,11,FALSE),"")</f>
        <v/>
      </c>
      <c r="Q27" s="16"/>
      <c r="R27" s="16" t="str">
        <f>IFERROR(VLOOKUP(B27,#REF!,12,FALSE),"")</f>
        <v/>
      </c>
      <c r="S27" s="15">
        <v>3000</v>
      </c>
      <c r="T27" s="15">
        <v>0</v>
      </c>
      <c r="U27" s="15">
        <v>0</v>
      </c>
      <c r="V27" s="17">
        <v>3000</v>
      </c>
      <c r="W27" s="18">
        <v>3.2</v>
      </c>
      <c r="X27" s="19">
        <v>1.9</v>
      </c>
      <c r="Y27" s="17">
        <v>938</v>
      </c>
      <c r="Z27" s="15">
        <v>1572</v>
      </c>
      <c r="AA27" s="20">
        <v>1.7</v>
      </c>
      <c r="AB27" s="21">
        <f t="shared" si="5"/>
        <v>100</v>
      </c>
      <c r="AC27" s="15">
        <v>6100</v>
      </c>
      <c r="AD27" s="15">
        <v>3708</v>
      </c>
      <c r="AE27" s="15">
        <v>4338</v>
      </c>
      <c r="AF27" s="15">
        <v>0</v>
      </c>
      <c r="AG27" s="13" t="s">
        <v>37</v>
      </c>
      <c r="AI27" s="2"/>
      <c r="AJ27" s="2"/>
    </row>
    <row r="28" spans="1:36" ht="14.5">
      <c r="A28" s="16" t="str">
        <f t="shared" si="0"/>
        <v>Normal</v>
      </c>
      <c r="B28" s="12" t="s">
        <v>48</v>
      </c>
      <c r="C28" s="13" t="s">
        <v>34</v>
      </c>
      <c r="D28" s="18">
        <f t="shared" si="1"/>
        <v>12</v>
      </c>
      <c r="E28" s="18">
        <f t="shared" si="2"/>
        <v>4.5067601402103152</v>
      </c>
      <c r="F28" s="18">
        <f t="shared" si="3"/>
        <v>0</v>
      </c>
      <c r="G28" s="18">
        <f t="shared" si="4"/>
        <v>0</v>
      </c>
      <c r="H28" s="14" t="str">
        <f>IFERROR(VLOOKUP(B28,#REF!,6,FALSE),"")</f>
        <v/>
      </c>
      <c r="I28" s="15">
        <v>0</v>
      </c>
      <c r="J28" s="15">
        <v>0</v>
      </c>
      <c r="K28" s="15" t="str">
        <f>IFERROR(VLOOKUP(B28,#REF!,9,FALSE),"")</f>
        <v/>
      </c>
      <c r="L28" s="15">
        <v>9000</v>
      </c>
      <c r="M28" s="9" t="e">
        <f>VLOOKUP(B28,#REF!,2,FALSE)</f>
        <v>#REF!</v>
      </c>
      <c r="N28" s="2" t="str">
        <f>IFERROR(VLOOKUP(B28,#REF!,39,FALSE),"")</f>
        <v/>
      </c>
      <c r="O28" s="16" t="str">
        <f>IFERROR(VLOOKUP(B28,#REF!,10,FALSE),"")</f>
        <v/>
      </c>
      <c r="P28" s="16" t="str">
        <f>IFERROR(VLOOKUP(B28,#REF!,11,FALSE),"")</f>
        <v/>
      </c>
      <c r="Q28" s="16"/>
      <c r="R28" s="16" t="str">
        <f>IFERROR(VLOOKUP(B28,#REF!,12,FALSE),"")</f>
        <v/>
      </c>
      <c r="S28" s="15">
        <v>4500</v>
      </c>
      <c r="T28" s="15">
        <v>0</v>
      </c>
      <c r="U28" s="15">
        <v>4500</v>
      </c>
      <c r="V28" s="17">
        <v>9000</v>
      </c>
      <c r="W28" s="18">
        <v>12</v>
      </c>
      <c r="X28" s="19">
        <v>4.5</v>
      </c>
      <c r="Y28" s="17">
        <v>750</v>
      </c>
      <c r="Z28" s="15">
        <v>1997</v>
      </c>
      <c r="AA28" s="20">
        <v>2.7</v>
      </c>
      <c r="AB28" s="21">
        <f t="shared" si="5"/>
        <v>150</v>
      </c>
      <c r="AC28" s="15">
        <v>4682</v>
      </c>
      <c r="AD28" s="15">
        <v>7730</v>
      </c>
      <c r="AE28" s="15">
        <v>5565</v>
      </c>
      <c r="AF28" s="15">
        <v>0</v>
      </c>
      <c r="AG28" s="13" t="s">
        <v>37</v>
      </c>
      <c r="AI28" s="2"/>
      <c r="AJ28" s="2"/>
    </row>
    <row r="29" spans="1:36" ht="14.5">
      <c r="A29" s="16" t="str">
        <f t="shared" si="0"/>
        <v>Normal</v>
      </c>
      <c r="B29" s="12" t="s">
        <v>49</v>
      </c>
      <c r="C29" s="13" t="s">
        <v>34</v>
      </c>
      <c r="D29" s="18">
        <f t="shared" si="1"/>
        <v>4.5</v>
      </c>
      <c r="E29" s="18">
        <f t="shared" si="2"/>
        <v>3.0256012412723039</v>
      </c>
      <c r="F29" s="18">
        <f t="shared" si="3"/>
        <v>0</v>
      </c>
      <c r="G29" s="18">
        <f t="shared" si="4"/>
        <v>0</v>
      </c>
      <c r="H29" s="14" t="str">
        <f>IFERROR(VLOOKUP(B29,#REF!,6,FALSE),"")</f>
        <v/>
      </c>
      <c r="I29" s="15">
        <v>0</v>
      </c>
      <c r="J29" s="15">
        <v>0</v>
      </c>
      <c r="K29" s="15" t="str">
        <f>IFERROR(VLOOKUP(B29,#REF!,9,FALSE),"")</f>
        <v/>
      </c>
      <c r="L29" s="15">
        <v>19500</v>
      </c>
      <c r="M29" s="9" t="e">
        <f>VLOOKUP(B29,#REF!,2,FALSE)</f>
        <v>#REF!</v>
      </c>
      <c r="N29" s="2" t="str">
        <f>IFERROR(VLOOKUP(B29,#REF!,39,FALSE),"")</f>
        <v/>
      </c>
      <c r="O29" s="16" t="str">
        <f>IFERROR(VLOOKUP(B29,#REF!,10,FALSE),"")</f>
        <v/>
      </c>
      <c r="P29" s="16" t="str">
        <f>IFERROR(VLOOKUP(B29,#REF!,11,FALSE),"")</f>
        <v/>
      </c>
      <c r="Q29" s="16"/>
      <c r="R29" s="16" t="str">
        <f>IFERROR(VLOOKUP(B29,#REF!,12,FALSE),"")</f>
        <v/>
      </c>
      <c r="S29" s="15">
        <v>13500</v>
      </c>
      <c r="T29" s="15">
        <v>0</v>
      </c>
      <c r="U29" s="15">
        <v>6000</v>
      </c>
      <c r="V29" s="17">
        <v>19500</v>
      </c>
      <c r="W29" s="18">
        <v>4.5</v>
      </c>
      <c r="X29" s="19">
        <v>3</v>
      </c>
      <c r="Y29" s="17">
        <v>4313</v>
      </c>
      <c r="Z29" s="15">
        <v>6445</v>
      </c>
      <c r="AA29" s="20">
        <v>1.5</v>
      </c>
      <c r="AB29" s="21">
        <f t="shared" si="5"/>
        <v>100</v>
      </c>
      <c r="AC29" s="15">
        <v>17426</v>
      </c>
      <c r="AD29" s="15">
        <v>19982</v>
      </c>
      <c r="AE29" s="15">
        <v>20600</v>
      </c>
      <c r="AF29" s="15">
        <v>0</v>
      </c>
      <c r="AG29" s="13" t="s">
        <v>37</v>
      </c>
      <c r="AI29" s="2"/>
      <c r="AJ29" s="2"/>
    </row>
    <row r="30" spans="1:36" ht="14.5">
      <c r="A30" s="16" t="str">
        <f t="shared" si="0"/>
        <v>ZeroZero</v>
      </c>
      <c r="B30" s="12" t="s">
        <v>77</v>
      </c>
      <c r="C30" s="13" t="s">
        <v>64</v>
      </c>
      <c r="D30" s="18" t="str">
        <f t="shared" si="1"/>
        <v>前八週無拉料</v>
      </c>
      <c r="E30" s="18" t="str">
        <f t="shared" si="2"/>
        <v>--</v>
      </c>
      <c r="F30" s="18" t="str">
        <f t="shared" si="3"/>
        <v>--</v>
      </c>
      <c r="G30" s="18" t="str">
        <f t="shared" si="4"/>
        <v>--</v>
      </c>
      <c r="H30" s="14" t="str">
        <f>IFERROR(VLOOKUP(B30,#REF!,6,FALSE),"")</f>
        <v/>
      </c>
      <c r="I30" s="15">
        <v>0</v>
      </c>
      <c r="J30" s="15">
        <v>0</v>
      </c>
      <c r="K30" s="15" t="str">
        <f>IFERROR(VLOOKUP(B30,#REF!,9,FALSE),"")</f>
        <v/>
      </c>
      <c r="L30" s="15">
        <v>3000</v>
      </c>
      <c r="M30" s="9" t="e">
        <f>VLOOKUP(B30,#REF!,2,FALSE)</f>
        <v>#REF!</v>
      </c>
      <c r="N30" s="2" t="str">
        <f>IFERROR(VLOOKUP(B30,#REF!,39,FALSE),"")</f>
        <v/>
      </c>
      <c r="O30" s="16" t="str">
        <f>IFERROR(VLOOKUP(B30,#REF!,10,FALSE),"")</f>
        <v/>
      </c>
      <c r="P30" s="16" t="str">
        <f>IFERROR(VLOOKUP(B30,#REF!,11,FALSE),"")</f>
        <v/>
      </c>
      <c r="Q30" s="16"/>
      <c r="R30" s="16" t="str">
        <f>IFERROR(VLOOKUP(B30,#REF!,12,FALSE),"")</f>
        <v/>
      </c>
      <c r="S30" s="15">
        <v>3000</v>
      </c>
      <c r="T30" s="15">
        <v>0</v>
      </c>
      <c r="U30" s="15">
        <v>0</v>
      </c>
      <c r="V30" s="17">
        <v>3000</v>
      </c>
      <c r="W30" s="18" t="s">
        <v>35</v>
      </c>
      <c r="X30" s="19" t="s">
        <v>35</v>
      </c>
      <c r="Y30" s="17">
        <v>0</v>
      </c>
      <c r="Z30" s="15">
        <v>0</v>
      </c>
      <c r="AA30" s="20" t="s">
        <v>36</v>
      </c>
      <c r="AB30" s="21" t="str">
        <f t="shared" si="5"/>
        <v>E</v>
      </c>
      <c r="AC30" s="15">
        <v>0</v>
      </c>
      <c r="AD30" s="15">
        <v>0</v>
      </c>
      <c r="AE30" s="15">
        <v>0</v>
      </c>
      <c r="AF30" s="15">
        <v>0</v>
      </c>
      <c r="AG30" s="13" t="s">
        <v>37</v>
      </c>
      <c r="AI30" s="2"/>
      <c r="AJ30" s="2"/>
    </row>
    <row r="31" spans="1:36" ht="14.5">
      <c r="A31" s="16" t="str">
        <f t="shared" si="0"/>
        <v>OverStock</v>
      </c>
      <c r="B31" s="12" t="s">
        <v>78</v>
      </c>
      <c r="C31" s="13" t="s">
        <v>64</v>
      </c>
      <c r="D31" s="18">
        <f t="shared" si="1"/>
        <v>24</v>
      </c>
      <c r="E31" s="18">
        <f t="shared" si="2"/>
        <v>15.177065767284992</v>
      </c>
      <c r="F31" s="18">
        <f t="shared" si="3"/>
        <v>64</v>
      </c>
      <c r="G31" s="18">
        <f t="shared" si="4"/>
        <v>40.472175379426645</v>
      </c>
      <c r="H31" s="14" t="str">
        <f>IFERROR(VLOOKUP(B31,#REF!,6,FALSE),"")</f>
        <v/>
      </c>
      <c r="I31" s="15">
        <v>48000</v>
      </c>
      <c r="J31" s="15">
        <v>6000</v>
      </c>
      <c r="K31" s="15" t="str">
        <f>IFERROR(VLOOKUP(B31,#REF!,9,FALSE),"")</f>
        <v/>
      </c>
      <c r="L31" s="15">
        <v>18000</v>
      </c>
      <c r="M31" s="9" t="e">
        <f>VLOOKUP(B31,#REF!,2,FALSE)</f>
        <v>#REF!</v>
      </c>
      <c r="N31" s="2" t="str">
        <f>IFERROR(VLOOKUP(B31,#REF!,39,FALSE),"")</f>
        <v/>
      </c>
      <c r="O31" s="16" t="str">
        <f>IFERROR(VLOOKUP(B31,#REF!,10,FALSE),"")</f>
        <v/>
      </c>
      <c r="P31" s="16" t="str">
        <f>IFERROR(VLOOKUP(B31,#REF!,11,FALSE),"")</f>
        <v/>
      </c>
      <c r="Q31" s="16"/>
      <c r="R31" s="16" t="str">
        <f>IFERROR(VLOOKUP(B31,#REF!,12,FALSE),"")</f>
        <v/>
      </c>
      <c r="S31" s="15">
        <v>15000</v>
      </c>
      <c r="T31" s="15">
        <v>0</v>
      </c>
      <c r="U31" s="15">
        <v>3000</v>
      </c>
      <c r="V31" s="17">
        <v>66000</v>
      </c>
      <c r="W31" s="18">
        <v>88</v>
      </c>
      <c r="X31" s="19">
        <v>55.6</v>
      </c>
      <c r="Y31" s="17">
        <v>750</v>
      </c>
      <c r="Z31" s="15">
        <v>1186</v>
      </c>
      <c r="AA31" s="20">
        <v>1.6</v>
      </c>
      <c r="AB31" s="21">
        <f t="shared" si="5"/>
        <v>100</v>
      </c>
      <c r="AC31" s="15">
        <v>2340</v>
      </c>
      <c r="AD31" s="15">
        <v>7050</v>
      </c>
      <c r="AE31" s="15">
        <v>2048</v>
      </c>
      <c r="AF31" s="15">
        <v>2845</v>
      </c>
      <c r="AG31" s="13" t="s">
        <v>37</v>
      </c>
      <c r="AI31" s="2"/>
      <c r="AJ31" s="2"/>
    </row>
    <row r="32" spans="1:36" ht="14.5">
      <c r="A32" s="16" t="str">
        <f t="shared" si="0"/>
        <v>FCST</v>
      </c>
      <c r="B32" s="12" t="s">
        <v>79</v>
      </c>
      <c r="C32" s="13" t="s">
        <v>64</v>
      </c>
      <c r="D32" s="18" t="str">
        <f t="shared" si="1"/>
        <v>前八週無拉料</v>
      </c>
      <c r="E32" s="18">
        <f t="shared" si="2"/>
        <v>567.56756756756761</v>
      </c>
      <c r="F32" s="18" t="str">
        <f t="shared" si="3"/>
        <v>--</v>
      </c>
      <c r="G32" s="18">
        <f t="shared" si="4"/>
        <v>0</v>
      </c>
      <c r="H32" s="14" t="str">
        <f>IFERROR(VLOOKUP(B32,#REF!,6,FALSE),"")</f>
        <v/>
      </c>
      <c r="I32" s="15">
        <v>0</v>
      </c>
      <c r="J32" s="15">
        <v>0</v>
      </c>
      <c r="K32" s="15" t="str">
        <f>IFERROR(VLOOKUP(B32,#REF!,9,FALSE),"")</f>
        <v/>
      </c>
      <c r="L32" s="15">
        <v>21000</v>
      </c>
      <c r="M32" s="9" t="e">
        <f>VLOOKUP(B32,#REF!,2,FALSE)</f>
        <v>#REF!</v>
      </c>
      <c r="N32" s="2" t="str">
        <f>IFERROR(VLOOKUP(B32,#REF!,39,FALSE),"")</f>
        <v/>
      </c>
      <c r="O32" s="16" t="str">
        <f>IFERROR(VLOOKUP(B32,#REF!,10,FALSE),"")</f>
        <v/>
      </c>
      <c r="P32" s="16" t="str">
        <f>IFERROR(VLOOKUP(B32,#REF!,11,FALSE),"")</f>
        <v/>
      </c>
      <c r="Q32" s="16"/>
      <c r="R32" s="16" t="str">
        <f>IFERROR(VLOOKUP(B32,#REF!,12,FALSE),"")</f>
        <v/>
      </c>
      <c r="S32" s="15">
        <v>21000</v>
      </c>
      <c r="T32" s="15">
        <v>0</v>
      </c>
      <c r="U32" s="15">
        <v>0</v>
      </c>
      <c r="V32" s="17">
        <v>21000</v>
      </c>
      <c r="W32" s="18" t="s">
        <v>35</v>
      </c>
      <c r="X32" s="19">
        <v>567.6</v>
      </c>
      <c r="Y32" s="17">
        <v>0</v>
      </c>
      <c r="Z32" s="15">
        <v>37</v>
      </c>
      <c r="AA32" s="20" t="s">
        <v>40</v>
      </c>
      <c r="AB32" s="21" t="str">
        <f t="shared" si="5"/>
        <v>F</v>
      </c>
      <c r="AC32" s="15">
        <v>336</v>
      </c>
      <c r="AD32" s="15">
        <v>0</v>
      </c>
      <c r="AE32" s="15">
        <v>0</v>
      </c>
      <c r="AF32" s="15">
        <v>0</v>
      </c>
      <c r="AG32" s="13" t="s">
        <v>37</v>
      </c>
      <c r="AI32" s="2"/>
      <c r="AJ32" s="2"/>
    </row>
    <row r="33" spans="1:36" ht="14.5">
      <c r="A33" s="16" t="str">
        <f t="shared" si="0"/>
        <v>Normal</v>
      </c>
      <c r="B33" s="12" t="s">
        <v>53</v>
      </c>
      <c r="C33" s="13" t="s">
        <v>51</v>
      </c>
      <c r="D33" s="18">
        <f t="shared" si="1"/>
        <v>3.2</v>
      </c>
      <c r="E33" s="18">
        <f t="shared" si="2"/>
        <v>14.184397163120567</v>
      </c>
      <c r="F33" s="18">
        <f t="shared" si="3"/>
        <v>6.4</v>
      </c>
      <c r="G33" s="18">
        <f t="shared" si="4"/>
        <v>28.368794326241133</v>
      </c>
      <c r="H33" s="14" t="str">
        <f>IFERROR(VLOOKUP(B33,#REF!,6,FALSE),"")</f>
        <v/>
      </c>
      <c r="I33" s="15">
        <v>8000</v>
      </c>
      <c r="J33" s="15">
        <v>4000</v>
      </c>
      <c r="K33" s="15" t="str">
        <f>IFERROR(VLOOKUP(B33,#REF!,9,FALSE),"")</f>
        <v/>
      </c>
      <c r="L33" s="15">
        <v>4000</v>
      </c>
      <c r="M33" s="9" t="e">
        <f>VLOOKUP(B33,#REF!,2,FALSE)</f>
        <v>#REF!</v>
      </c>
      <c r="N33" s="2" t="str">
        <f>IFERROR(VLOOKUP(B33,#REF!,39,FALSE),"")</f>
        <v/>
      </c>
      <c r="O33" s="16" t="str">
        <f>IFERROR(VLOOKUP(B33,#REF!,10,FALSE),"")</f>
        <v/>
      </c>
      <c r="P33" s="16" t="str">
        <f>IFERROR(VLOOKUP(B33,#REF!,11,FALSE),"")</f>
        <v/>
      </c>
      <c r="Q33" s="16"/>
      <c r="R33" s="16" t="str">
        <f>IFERROR(VLOOKUP(B33,#REF!,12,FALSE),"")</f>
        <v/>
      </c>
      <c r="S33" s="15">
        <v>4000</v>
      </c>
      <c r="T33" s="15">
        <v>0</v>
      </c>
      <c r="U33" s="15">
        <v>0</v>
      </c>
      <c r="V33" s="17">
        <v>12000</v>
      </c>
      <c r="W33" s="18">
        <v>9.6</v>
      </c>
      <c r="X33" s="19">
        <v>42.5</v>
      </c>
      <c r="Y33" s="17">
        <v>1250</v>
      </c>
      <c r="Z33" s="15">
        <v>282</v>
      </c>
      <c r="AA33" s="20">
        <v>0.2</v>
      </c>
      <c r="AB33" s="21">
        <f t="shared" si="5"/>
        <v>50</v>
      </c>
      <c r="AC33" s="15">
        <v>0</v>
      </c>
      <c r="AD33" s="15">
        <v>138</v>
      </c>
      <c r="AE33" s="15">
        <v>4520</v>
      </c>
      <c r="AF33" s="15">
        <v>1400</v>
      </c>
      <c r="AG33" s="13" t="s">
        <v>37</v>
      </c>
      <c r="AI33" s="2"/>
      <c r="AJ33" s="2"/>
    </row>
    <row r="34" spans="1:36" ht="14.5">
      <c r="A34" s="16" t="str">
        <f t="shared" si="0"/>
        <v>OverStock</v>
      </c>
      <c r="B34" s="12" t="s">
        <v>54</v>
      </c>
      <c r="C34" s="13" t="s">
        <v>51</v>
      </c>
      <c r="D34" s="18">
        <f t="shared" si="1"/>
        <v>1.6</v>
      </c>
      <c r="E34" s="18">
        <f t="shared" si="2"/>
        <v>6.369426751592357</v>
      </c>
      <c r="F34" s="18">
        <f t="shared" si="3"/>
        <v>19.2</v>
      </c>
      <c r="G34" s="18">
        <f t="shared" si="4"/>
        <v>76.433121019108285</v>
      </c>
      <c r="H34" s="14" t="str">
        <f>IFERROR(VLOOKUP(B34,#REF!,6,FALSE),"")</f>
        <v/>
      </c>
      <c r="I34" s="15">
        <v>24000</v>
      </c>
      <c r="J34" s="15">
        <v>14000</v>
      </c>
      <c r="K34" s="15" t="str">
        <f>IFERROR(VLOOKUP(B34,#REF!,9,FALSE),"")</f>
        <v/>
      </c>
      <c r="L34" s="15">
        <v>2000</v>
      </c>
      <c r="M34" s="9" t="e">
        <f>VLOOKUP(B34,#REF!,2,FALSE)</f>
        <v>#REF!</v>
      </c>
      <c r="N34" s="2" t="str">
        <f>IFERROR(VLOOKUP(B34,#REF!,39,FALSE),"")</f>
        <v/>
      </c>
      <c r="O34" s="16" t="str">
        <f>IFERROR(VLOOKUP(B34,#REF!,10,FALSE),"")</f>
        <v/>
      </c>
      <c r="P34" s="16" t="str">
        <f>IFERROR(VLOOKUP(B34,#REF!,11,FALSE),"")</f>
        <v/>
      </c>
      <c r="Q34" s="16"/>
      <c r="R34" s="16" t="str">
        <f>IFERROR(VLOOKUP(B34,#REF!,12,FALSE),"")</f>
        <v/>
      </c>
      <c r="S34" s="15">
        <v>2000</v>
      </c>
      <c r="T34" s="15">
        <v>0</v>
      </c>
      <c r="U34" s="15">
        <v>0</v>
      </c>
      <c r="V34" s="17">
        <v>26000</v>
      </c>
      <c r="W34" s="18">
        <v>20.8</v>
      </c>
      <c r="X34" s="19">
        <v>82.8</v>
      </c>
      <c r="Y34" s="17">
        <v>1250</v>
      </c>
      <c r="Z34" s="15">
        <v>314</v>
      </c>
      <c r="AA34" s="20">
        <v>0.3</v>
      </c>
      <c r="AB34" s="21">
        <f t="shared" si="5"/>
        <v>50</v>
      </c>
      <c r="AC34" s="15">
        <v>0</v>
      </c>
      <c r="AD34" s="15">
        <v>2824</v>
      </c>
      <c r="AE34" s="15">
        <v>9200</v>
      </c>
      <c r="AF34" s="15">
        <v>9442</v>
      </c>
      <c r="AG34" s="13" t="s">
        <v>37</v>
      </c>
      <c r="AI34" s="2"/>
      <c r="AJ34" s="2"/>
    </row>
    <row r="35" spans="1:36" ht="14.5">
      <c r="A35" s="16" t="str">
        <f t="shared" si="0"/>
        <v>Normal</v>
      </c>
      <c r="B35" s="12" t="s">
        <v>80</v>
      </c>
      <c r="C35" s="13" t="s">
        <v>51</v>
      </c>
      <c r="D35" s="18">
        <f t="shared" si="1"/>
        <v>6.4</v>
      </c>
      <c r="E35" s="18">
        <f t="shared" si="2"/>
        <v>6.1679582476672463</v>
      </c>
      <c r="F35" s="18">
        <f t="shared" si="3"/>
        <v>8.4897959183673475</v>
      </c>
      <c r="G35" s="18">
        <f t="shared" si="4"/>
        <v>8.2239443302229951</v>
      </c>
      <c r="H35" s="14" t="str">
        <f>IFERROR(VLOOKUP(B35,#REF!,6,FALSE),"")</f>
        <v/>
      </c>
      <c r="I35" s="15">
        <v>104000</v>
      </c>
      <c r="J35" s="15">
        <v>26000</v>
      </c>
      <c r="K35" s="15" t="str">
        <f>IFERROR(VLOOKUP(B35,#REF!,9,FALSE),"")</f>
        <v/>
      </c>
      <c r="L35" s="15">
        <v>78000</v>
      </c>
      <c r="M35" s="9" t="e">
        <f>VLOOKUP(B35,#REF!,2,FALSE)</f>
        <v>#REF!</v>
      </c>
      <c r="N35" s="2" t="str">
        <f>IFERROR(VLOOKUP(B35,#REF!,39,FALSE),"")</f>
        <v/>
      </c>
      <c r="O35" s="16" t="str">
        <f>IFERROR(VLOOKUP(B35,#REF!,10,FALSE),"")</f>
        <v/>
      </c>
      <c r="P35" s="16" t="str">
        <f>IFERROR(VLOOKUP(B35,#REF!,11,FALSE),"")</f>
        <v/>
      </c>
      <c r="Q35" s="16"/>
      <c r="R35" s="16" t="str">
        <f>IFERROR(VLOOKUP(B35,#REF!,12,FALSE),"")</f>
        <v/>
      </c>
      <c r="S35" s="15">
        <v>68000</v>
      </c>
      <c r="T35" s="15">
        <v>0</v>
      </c>
      <c r="U35" s="15">
        <v>10000</v>
      </c>
      <c r="V35" s="17">
        <v>182000</v>
      </c>
      <c r="W35" s="18">
        <v>14.9</v>
      </c>
      <c r="X35" s="19">
        <v>14.4</v>
      </c>
      <c r="Y35" s="17">
        <v>12250</v>
      </c>
      <c r="Z35" s="15">
        <v>12646</v>
      </c>
      <c r="AA35" s="20">
        <v>1</v>
      </c>
      <c r="AB35" s="21">
        <f t="shared" si="5"/>
        <v>100</v>
      </c>
      <c r="AC35" s="15">
        <v>36971</v>
      </c>
      <c r="AD35" s="15">
        <v>60040</v>
      </c>
      <c r="AE35" s="15">
        <v>45694</v>
      </c>
      <c r="AF35" s="15">
        <v>56914</v>
      </c>
      <c r="AG35" s="13" t="s">
        <v>37</v>
      </c>
      <c r="AI35" s="2"/>
      <c r="AJ35" s="2"/>
    </row>
    <row r="36" spans="1:36" ht="14.5">
      <c r="A36" s="16" t="str">
        <f t="shared" si="0"/>
        <v>Normal</v>
      </c>
      <c r="B36" s="12" t="s">
        <v>81</v>
      </c>
      <c r="C36" s="13" t="s">
        <v>51</v>
      </c>
      <c r="D36" s="18">
        <f t="shared" si="1"/>
        <v>4</v>
      </c>
      <c r="E36" s="18">
        <f t="shared" si="2"/>
        <v>20.100502512562816</v>
      </c>
      <c r="F36" s="18">
        <f t="shared" si="3"/>
        <v>4</v>
      </c>
      <c r="G36" s="18">
        <f t="shared" si="4"/>
        <v>20.100502512562816</v>
      </c>
      <c r="H36" s="14" t="str">
        <f>IFERROR(VLOOKUP(B36,#REF!,6,FALSE),"")</f>
        <v/>
      </c>
      <c r="I36" s="15">
        <v>8000</v>
      </c>
      <c r="J36" s="15">
        <v>6000</v>
      </c>
      <c r="K36" s="15" t="str">
        <f>IFERROR(VLOOKUP(B36,#REF!,9,FALSE),"")</f>
        <v/>
      </c>
      <c r="L36" s="15">
        <v>8000</v>
      </c>
      <c r="M36" s="9" t="e">
        <f>VLOOKUP(B36,#REF!,2,FALSE)</f>
        <v>#REF!</v>
      </c>
      <c r="N36" s="2" t="str">
        <f>IFERROR(VLOOKUP(B36,#REF!,39,FALSE),"")</f>
        <v/>
      </c>
      <c r="O36" s="16" t="str">
        <f>IFERROR(VLOOKUP(B36,#REF!,10,FALSE),"")</f>
        <v/>
      </c>
      <c r="P36" s="16" t="str">
        <f>IFERROR(VLOOKUP(B36,#REF!,11,FALSE),"")</f>
        <v/>
      </c>
      <c r="Q36" s="16"/>
      <c r="R36" s="16" t="str">
        <f>IFERROR(VLOOKUP(B36,#REF!,12,FALSE),"")</f>
        <v/>
      </c>
      <c r="S36" s="15">
        <v>6000</v>
      </c>
      <c r="T36" s="15">
        <v>0</v>
      </c>
      <c r="U36" s="15">
        <v>2000</v>
      </c>
      <c r="V36" s="17">
        <v>16000</v>
      </c>
      <c r="W36" s="18">
        <v>8</v>
      </c>
      <c r="X36" s="19">
        <v>40.200000000000003</v>
      </c>
      <c r="Y36" s="17">
        <v>2000</v>
      </c>
      <c r="Z36" s="15">
        <v>398</v>
      </c>
      <c r="AA36" s="20">
        <v>0.2</v>
      </c>
      <c r="AB36" s="21">
        <f t="shared" si="5"/>
        <v>50</v>
      </c>
      <c r="AC36" s="15">
        <v>0</v>
      </c>
      <c r="AD36" s="15">
        <v>3579</v>
      </c>
      <c r="AE36" s="15">
        <v>2000</v>
      </c>
      <c r="AF36" s="15">
        <v>0</v>
      </c>
      <c r="AG36" s="13" t="s">
        <v>37</v>
      </c>
      <c r="AI36" s="2"/>
      <c r="AJ36" s="2"/>
    </row>
    <row r="37" spans="1:36" ht="14.5">
      <c r="A37" s="16" t="str">
        <f t="shared" si="0"/>
        <v>Normal</v>
      </c>
      <c r="B37" s="12" t="s">
        <v>55</v>
      </c>
      <c r="C37" s="13" t="s">
        <v>51</v>
      </c>
      <c r="D37" s="18">
        <f t="shared" si="1"/>
        <v>0</v>
      </c>
      <c r="E37" s="18" t="str">
        <f t="shared" si="2"/>
        <v>--</v>
      </c>
      <c r="F37" s="18">
        <f t="shared" si="3"/>
        <v>1.8333333333333333</v>
      </c>
      <c r="G37" s="18" t="str">
        <f t="shared" si="4"/>
        <v>--</v>
      </c>
      <c r="H37" s="14" t="str">
        <f>IFERROR(VLOOKUP(B37,#REF!,6,FALSE),"")</f>
        <v/>
      </c>
      <c r="I37" s="15">
        <v>44000</v>
      </c>
      <c r="J37" s="15">
        <v>24000</v>
      </c>
      <c r="K37" s="15" t="str">
        <f>IFERROR(VLOOKUP(B37,#REF!,9,FALSE),"")</f>
        <v/>
      </c>
      <c r="L37" s="15">
        <v>157</v>
      </c>
      <c r="M37" s="9" t="e">
        <f>VLOOKUP(B37,#REF!,2,FALSE)</f>
        <v>#REF!</v>
      </c>
      <c r="N37" s="2" t="str">
        <f>IFERROR(VLOOKUP(B37,#REF!,39,FALSE),"")</f>
        <v/>
      </c>
      <c r="O37" s="16" t="str">
        <f>IFERROR(VLOOKUP(B37,#REF!,10,FALSE),"")</f>
        <v/>
      </c>
      <c r="P37" s="16" t="str">
        <f>IFERROR(VLOOKUP(B37,#REF!,11,FALSE),"")</f>
        <v/>
      </c>
      <c r="Q37" s="16"/>
      <c r="R37" s="16" t="str">
        <f>IFERROR(VLOOKUP(B37,#REF!,12,FALSE),"")</f>
        <v/>
      </c>
      <c r="S37" s="15">
        <v>157</v>
      </c>
      <c r="T37" s="15">
        <v>0</v>
      </c>
      <c r="U37" s="15">
        <v>0</v>
      </c>
      <c r="V37" s="17">
        <v>44157</v>
      </c>
      <c r="W37" s="18">
        <v>1.8</v>
      </c>
      <c r="X37" s="19" t="s">
        <v>35</v>
      </c>
      <c r="Y37" s="17">
        <v>24000</v>
      </c>
      <c r="Z37" s="15">
        <v>0</v>
      </c>
      <c r="AA37" s="20" t="s">
        <v>36</v>
      </c>
      <c r="AB37" s="21" t="str">
        <f t="shared" si="5"/>
        <v>E</v>
      </c>
      <c r="AC37" s="15">
        <v>0</v>
      </c>
      <c r="AD37" s="15">
        <v>0</v>
      </c>
      <c r="AE37" s="15">
        <v>0</v>
      </c>
      <c r="AF37" s="15">
        <v>0</v>
      </c>
      <c r="AG37" s="13" t="s">
        <v>37</v>
      </c>
      <c r="AI37" s="2"/>
      <c r="AJ37" s="2"/>
    </row>
    <row r="38" spans="1:36" ht="14.5">
      <c r="A38" s="16" t="str">
        <f t="shared" si="0"/>
        <v>Normal</v>
      </c>
      <c r="B38" s="12" t="s">
        <v>82</v>
      </c>
      <c r="C38" s="13" t="s">
        <v>51</v>
      </c>
      <c r="D38" s="18">
        <f t="shared" si="1"/>
        <v>0</v>
      </c>
      <c r="E38" s="18">
        <f t="shared" si="2"/>
        <v>0</v>
      </c>
      <c r="F38" s="18">
        <f t="shared" si="3"/>
        <v>3.0344827586206895</v>
      </c>
      <c r="G38" s="18">
        <f t="shared" si="4"/>
        <v>26.410564225690276</v>
      </c>
      <c r="H38" s="14" t="str">
        <f>IFERROR(VLOOKUP(B38,#REF!,6,FALSE),"")</f>
        <v/>
      </c>
      <c r="I38" s="15">
        <v>22000</v>
      </c>
      <c r="J38" s="15">
        <v>22000</v>
      </c>
      <c r="K38" s="15" t="str">
        <f>IFERROR(VLOOKUP(B38,#REF!,9,FALSE),"")</f>
        <v/>
      </c>
      <c r="L38" s="15">
        <v>0</v>
      </c>
      <c r="M38" s="9" t="e">
        <f>VLOOKUP(B38,#REF!,2,FALSE)</f>
        <v>#REF!</v>
      </c>
      <c r="N38" s="2" t="str">
        <f>IFERROR(VLOOKUP(B38,#REF!,39,FALSE),"")</f>
        <v/>
      </c>
      <c r="O38" s="16" t="str">
        <f>IFERROR(VLOOKUP(B38,#REF!,10,FALSE),"")</f>
        <v/>
      </c>
      <c r="P38" s="16" t="str">
        <f>IFERROR(VLOOKUP(B38,#REF!,11,FALSE),"")</f>
        <v/>
      </c>
      <c r="Q38" s="16"/>
      <c r="R38" s="16" t="str">
        <f>IFERROR(VLOOKUP(B38,#REF!,12,FALSE),"")</f>
        <v/>
      </c>
      <c r="S38" s="15">
        <v>0</v>
      </c>
      <c r="T38" s="15">
        <v>0</v>
      </c>
      <c r="U38" s="15">
        <v>0</v>
      </c>
      <c r="V38" s="17">
        <v>22000</v>
      </c>
      <c r="W38" s="18">
        <v>3</v>
      </c>
      <c r="X38" s="19">
        <v>26.4</v>
      </c>
      <c r="Y38" s="17">
        <v>7250</v>
      </c>
      <c r="Z38" s="15">
        <v>833</v>
      </c>
      <c r="AA38" s="20">
        <v>0.1</v>
      </c>
      <c r="AB38" s="21">
        <f t="shared" si="5"/>
        <v>50</v>
      </c>
      <c r="AC38" s="15">
        <v>2000</v>
      </c>
      <c r="AD38" s="15">
        <v>2400</v>
      </c>
      <c r="AE38" s="15">
        <v>4440</v>
      </c>
      <c r="AF38" s="15">
        <v>0</v>
      </c>
      <c r="AG38" s="13" t="s">
        <v>37</v>
      </c>
      <c r="AI38" s="2"/>
      <c r="AJ38" s="2"/>
    </row>
    <row r="39" spans="1:36" ht="14.5">
      <c r="A39" s="16" t="str">
        <f t="shared" si="0"/>
        <v>Normal</v>
      </c>
      <c r="B39" s="12" t="s">
        <v>60</v>
      </c>
      <c r="C39" s="13" t="s">
        <v>51</v>
      </c>
      <c r="D39" s="18">
        <f t="shared" si="1"/>
        <v>0</v>
      </c>
      <c r="E39" s="18" t="str">
        <f t="shared" si="2"/>
        <v>--</v>
      </c>
      <c r="F39" s="18">
        <f t="shared" si="3"/>
        <v>0</v>
      </c>
      <c r="G39" s="18" t="str">
        <f t="shared" si="4"/>
        <v>--</v>
      </c>
      <c r="H39" s="14" t="str">
        <f>IFERROR(VLOOKUP(B39,#REF!,6,FALSE),"")</f>
        <v/>
      </c>
      <c r="I39" s="15">
        <v>0</v>
      </c>
      <c r="J39" s="15">
        <v>0</v>
      </c>
      <c r="K39" s="15" t="str">
        <f>IFERROR(VLOOKUP(B39,#REF!,9,FALSE),"")</f>
        <v/>
      </c>
      <c r="L39" s="15">
        <v>0</v>
      </c>
      <c r="M39" s="9" t="e">
        <f>VLOOKUP(B39,#REF!,2,FALSE)</f>
        <v>#REF!</v>
      </c>
      <c r="N39" s="2" t="str">
        <f>IFERROR(VLOOKUP(B39,#REF!,39,FALSE),"")</f>
        <v/>
      </c>
      <c r="O39" s="16" t="str">
        <f>IFERROR(VLOOKUP(B39,#REF!,10,FALSE),"")</f>
        <v/>
      </c>
      <c r="P39" s="16" t="str">
        <f>IFERROR(VLOOKUP(B39,#REF!,11,FALSE),"")</f>
        <v/>
      </c>
      <c r="Q39" s="16"/>
      <c r="R39" s="16" t="str">
        <f>IFERROR(VLOOKUP(B39,#REF!,12,FALSE),"")</f>
        <v/>
      </c>
      <c r="S39" s="15">
        <v>0</v>
      </c>
      <c r="T39" s="15">
        <v>0</v>
      </c>
      <c r="U39" s="15">
        <v>0</v>
      </c>
      <c r="V39" s="17">
        <v>0</v>
      </c>
      <c r="W39" s="18">
        <v>0</v>
      </c>
      <c r="X39" s="19" t="s">
        <v>35</v>
      </c>
      <c r="Y39" s="17">
        <v>1500</v>
      </c>
      <c r="Z39" s="15">
        <v>0</v>
      </c>
      <c r="AA39" s="20" t="s">
        <v>36</v>
      </c>
      <c r="AB39" s="21" t="str">
        <f t="shared" si="5"/>
        <v>E</v>
      </c>
      <c r="AC39" s="15">
        <v>0</v>
      </c>
      <c r="AD39" s="15">
        <v>0</v>
      </c>
      <c r="AE39" s="15">
        <v>0</v>
      </c>
      <c r="AF39" s="15">
        <v>0</v>
      </c>
      <c r="AG39" s="13" t="s">
        <v>37</v>
      </c>
      <c r="AI39" s="2"/>
      <c r="AJ39" s="2"/>
    </row>
    <row r="40" spans="1:36" ht="14.5">
      <c r="A40" s="16" t="str">
        <f t="shared" si="0"/>
        <v>Normal</v>
      </c>
      <c r="B40" s="12" t="s">
        <v>83</v>
      </c>
      <c r="C40" s="13" t="s">
        <v>51</v>
      </c>
      <c r="D40" s="18">
        <f t="shared" si="1"/>
        <v>4.0999999999999996</v>
      </c>
      <c r="E40" s="18">
        <f t="shared" si="2"/>
        <v>5.9010440308669994</v>
      </c>
      <c r="F40" s="18">
        <f t="shared" si="3"/>
        <v>8.5194805194805188</v>
      </c>
      <c r="G40" s="18">
        <f t="shared" si="4"/>
        <v>12.407323346951127</v>
      </c>
      <c r="H40" s="14" t="str">
        <f>IFERROR(VLOOKUP(B40,#REF!,6,FALSE),"")</f>
        <v/>
      </c>
      <c r="I40" s="15">
        <v>164000</v>
      </c>
      <c r="J40" s="15">
        <v>100000</v>
      </c>
      <c r="K40" s="15" t="str">
        <f>IFERROR(VLOOKUP(B40,#REF!,9,FALSE),"")</f>
        <v/>
      </c>
      <c r="L40" s="15">
        <v>78000</v>
      </c>
      <c r="M40" s="9" t="e">
        <f>VLOOKUP(B40,#REF!,2,FALSE)</f>
        <v>#REF!</v>
      </c>
      <c r="N40" s="2" t="str">
        <f>IFERROR(VLOOKUP(B40,#REF!,39,FALSE),"")</f>
        <v/>
      </c>
      <c r="O40" s="16" t="str">
        <f>IFERROR(VLOOKUP(B40,#REF!,10,FALSE),"")</f>
        <v/>
      </c>
      <c r="P40" s="16" t="str">
        <f>IFERROR(VLOOKUP(B40,#REF!,11,FALSE),"")</f>
        <v/>
      </c>
      <c r="Q40" s="16"/>
      <c r="R40" s="16" t="str">
        <f>IFERROR(VLOOKUP(B40,#REF!,12,FALSE),"")</f>
        <v/>
      </c>
      <c r="S40" s="15">
        <v>0</v>
      </c>
      <c r="T40" s="15">
        <v>0</v>
      </c>
      <c r="U40" s="15">
        <v>78000</v>
      </c>
      <c r="V40" s="17">
        <v>242000</v>
      </c>
      <c r="W40" s="18">
        <v>12.6</v>
      </c>
      <c r="X40" s="19">
        <v>18.3</v>
      </c>
      <c r="Y40" s="17">
        <v>19250</v>
      </c>
      <c r="Z40" s="15">
        <v>13218</v>
      </c>
      <c r="AA40" s="20">
        <v>0.7</v>
      </c>
      <c r="AB40" s="21">
        <f t="shared" si="5"/>
        <v>100</v>
      </c>
      <c r="AC40" s="15">
        <v>30190</v>
      </c>
      <c r="AD40" s="15">
        <v>54220</v>
      </c>
      <c r="AE40" s="15">
        <v>62290</v>
      </c>
      <c r="AF40" s="15">
        <v>19410</v>
      </c>
      <c r="AG40" s="13" t="s">
        <v>37</v>
      </c>
      <c r="AI40" s="2"/>
      <c r="AJ40" s="2"/>
    </row>
    <row r="41" spans="1:36" ht="14.5">
      <c r="A41" s="16" t="str">
        <f t="shared" si="0"/>
        <v>ZeroZero</v>
      </c>
      <c r="B41" s="12" t="s">
        <v>84</v>
      </c>
      <c r="C41" s="13" t="s">
        <v>51</v>
      </c>
      <c r="D41" s="18" t="str">
        <f t="shared" si="1"/>
        <v>前八週無拉料</v>
      </c>
      <c r="E41" s="18" t="str">
        <f t="shared" si="2"/>
        <v>--</v>
      </c>
      <c r="F41" s="18" t="str">
        <f t="shared" si="3"/>
        <v>--</v>
      </c>
      <c r="G41" s="18" t="str">
        <f t="shared" si="4"/>
        <v>--</v>
      </c>
      <c r="H41" s="14" t="str">
        <f>IFERROR(VLOOKUP(B41,#REF!,6,FALSE),"")</f>
        <v/>
      </c>
      <c r="I41" s="15">
        <v>20000</v>
      </c>
      <c r="J41" s="15">
        <v>16000</v>
      </c>
      <c r="K41" s="15" t="str">
        <f>IFERROR(VLOOKUP(B41,#REF!,9,FALSE),"")</f>
        <v/>
      </c>
      <c r="L41" s="15">
        <v>4000</v>
      </c>
      <c r="M41" s="9" t="e">
        <f>VLOOKUP(B41,#REF!,2,FALSE)</f>
        <v>#REF!</v>
      </c>
      <c r="N41" s="2" t="str">
        <f>IFERROR(VLOOKUP(B41,#REF!,39,FALSE),"")</f>
        <v/>
      </c>
      <c r="O41" s="16" t="str">
        <f>IFERROR(VLOOKUP(B41,#REF!,10,FALSE),"")</f>
        <v/>
      </c>
      <c r="P41" s="16" t="str">
        <f>IFERROR(VLOOKUP(B41,#REF!,11,FALSE),"")</f>
        <v/>
      </c>
      <c r="Q41" s="16"/>
      <c r="R41" s="16" t="str">
        <f>IFERROR(VLOOKUP(B41,#REF!,12,FALSE),"")</f>
        <v/>
      </c>
      <c r="S41" s="15">
        <v>4000</v>
      </c>
      <c r="T41" s="15">
        <v>0</v>
      </c>
      <c r="U41" s="15">
        <v>0</v>
      </c>
      <c r="V41" s="17">
        <v>24000</v>
      </c>
      <c r="W41" s="18" t="s">
        <v>35</v>
      </c>
      <c r="X41" s="19" t="s">
        <v>35</v>
      </c>
      <c r="Y41" s="17">
        <v>0</v>
      </c>
      <c r="Z41" s="15">
        <v>0</v>
      </c>
      <c r="AA41" s="20" t="s">
        <v>36</v>
      </c>
      <c r="AB41" s="21" t="str">
        <f t="shared" si="5"/>
        <v>E</v>
      </c>
      <c r="AC41" s="15">
        <v>0</v>
      </c>
      <c r="AD41" s="15">
        <v>0</v>
      </c>
      <c r="AE41" s="15">
        <v>3826</v>
      </c>
      <c r="AF41" s="15">
        <v>6480</v>
      </c>
      <c r="AG41" s="13" t="s">
        <v>37</v>
      </c>
      <c r="AI41" s="2"/>
      <c r="AJ41" s="2"/>
    </row>
    <row r="42" spans="1:36" ht="14.5">
      <c r="A42" s="16" t="str">
        <f t="shared" si="0"/>
        <v>Normal</v>
      </c>
      <c r="B42" s="12" t="s">
        <v>85</v>
      </c>
      <c r="C42" s="13" t="s">
        <v>51</v>
      </c>
      <c r="D42" s="18">
        <f t="shared" si="1"/>
        <v>2.5</v>
      </c>
      <c r="E42" s="18">
        <f t="shared" si="2"/>
        <v>4.2735042735042734</v>
      </c>
      <c r="F42" s="18">
        <f t="shared" si="3"/>
        <v>11.076923076923077</v>
      </c>
      <c r="G42" s="18">
        <f t="shared" si="4"/>
        <v>19.23076923076923</v>
      </c>
      <c r="H42" s="14" t="str">
        <f>IFERROR(VLOOKUP(B42,#REF!,6,FALSE),"")</f>
        <v/>
      </c>
      <c r="I42" s="15">
        <v>36000</v>
      </c>
      <c r="J42" s="15">
        <v>16000</v>
      </c>
      <c r="K42" s="15" t="str">
        <f>IFERROR(VLOOKUP(B42,#REF!,9,FALSE),"")</f>
        <v/>
      </c>
      <c r="L42" s="15">
        <v>8000</v>
      </c>
      <c r="M42" s="9" t="e">
        <f>VLOOKUP(B42,#REF!,2,FALSE)</f>
        <v>#REF!</v>
      </c>
      <c r="N42" s="2" t="str">
        <f>IFERROR(VLOOKUP(B42,#REF!,39,FALSE),"")</f>
        <v/>
      </c>
      <c r="O42" s="16" t="str">
        <f>IFERROR(VLOOKUP(B42,#REF!,10,FALSE),"")</f>
        <v/>
      </c>
      <c r="P42" s="16" t="str">
        <f>IFERROR(VLOOKUP(B42,#REF!,11,FALSE),"")</f>
        <v/>
      </c>
      <c r="Q42" s="16"/>
      <c r="R42" s="16" t="str">
        <f>IFERROR(VLOOKUP(B42,#REF!,12,FALSE),"")</f>
        <v/>
      </c>
      <c r="S42" s="15">
        <v>0</v>
      </c>
      <c r="T42" s="15">
        <v>0</v>
      </c>
      <c r="U42" s="15">
        <v>8000</v>
      </c>
      <c r="V42" s="17">
        <v>44000</v>
      </c>
      <c r="W42" s="18">
        <v>13.5</v>
      </c>
      <c r="X42" s="19">
        <v>23.5</v>
      </c>
      <c r="Y42" s="17">
        <v>3250</v>
      </c>
      <c r="Z42" s="15">
        <v>1872</v>
      </c>
      <c r="AA42" s="20">
        <v>0.6</v>
      </c>
      <c r="AB42" s="21">
        <f t="shared" si="5"/>
        <v>100</v>
      </c>
      <c r="AC42" s="15">
        <v>3383</v>
      </c>
      <c r="AD42" s="15">
        <v>6440</v>
      </c>
      <c r="AE42" s="15">
        <v>12443</v>
      </c>
      <c r="AF42" s="15">
        <v>2804</v>
      </c>
      <c r="AG42" s="13" t="s">
        <v>37</v>
      </c>
      <c r="AI42" s="2"/>
      <c r="AJ42" s="2"/>
    </row>
    <row r="43" spans="1:36" ht="14.5">
      <c r="A43" s="16" t="str">
        <f t="shared" si="0"/>
        <v>OverStock</v>
      </c>
      <c r="B43" s="12" t="s">
        <v>86</v>
      </c>
      <c r="C43" s="13" t="s">
        <v>51</v>
      </c>
      <c r="D43" s="18">
        <f t="shared" si="1"/>
        <v>10.9</v>
      </c>
      <c r="E43" s="18">
        <f t="shared" si="2"/>
        <v>10.56338028169014</v>
      </c>
      <c r="F43" s="18">
        <f t="shared" si="3"/>
        <v>13.818181818181818</v>
      </c>
      <c r="G43" s="18">
        <f t="shared" si="4"/>
        <v>13.380281690140846</v>
      </c>
      <c r="H43" s="14" t="str">
        <f>IFERROR(VLOOKUP(B43,#REF!,6,FALSE),"")</f>
        <v/>
      </c>
      <c r="I43" s="15">
        <v>38000</v>
      </c>
      <c r="J43" s="15">
        <v>22000</v>
      </c>
      <c r="K43" s="15" t="str">
        <f>IFERROR(VLOOKUP(B43,#REF!,9,FALSE),"")</f>
        <v/>
      </c>
      <c r="L43" s="15">
        <v>30000</v>
      </c>
      <c r="M43" s="9" t="e">
        <f>VLOOKUP(B43,#REF!,2,FALSE)</f>
        <v>#REF!</v>
      </c>
      <c r="N43" s="2" t="str">
        <f>IFERROR(VLOOKUP(B43,#REF!,39,FALSE),"")</f>
        <v/>
      </c>
      <c r="O43" s="16" t="str">
        <f>IFERROR(VLOOKUP(B43,#REF!,10,FALSE),"")</f>
        <v/>
      </c>
      <c r="P43" s="16" t="str">
        <f>IFERROR(VLOOKUP(B43,#REF!,11,FALSE),"")</f>
        <v/>
      </c>
      <c r="Q43" s="16"/>
      <c r="R43" s="16" t="str">
        <f>IFERROR(VLOOKUP(B43,#REF!,12,FALSE),"")</f>
        <v/>
      </c>
      <c r="S43" s="15">
        <v>14000</v>
      </c>
      <c r="T43" s="15">
        <v>0</v>
      </c>
      <c r="U43" s="15">
        <v>16000</v>
      </c>
      <c r="V43" s="17">
        <v>68000</v>
      </c>
      <c r="W43" s="18">
        <v>24.7</v>
      </c>
      <c r="X43" s="19">
        <v>23.9</v>
      </c>
      <c r="Y43" s="17">
        <v>2750</v>
      </c>
      <c r="Z43" s="15">
        <v>2840</v>
      </c>
      <c r="AA43" s="20">
        <v>1</v>
      </c>
      <c r="AB43" s="21">
        <f t="shared" si="5"/>
        <v>100</v>
      </c>
      <c r="AC43" s="15">
        <v>12070</v>
      </c>
      <c r="AD43" s="15">
        <v>6440</v>
      </c>
      <c r="AE43" s="15">
        <v>17593</v>
      </c>
      <c r="AF43" s="15">
        <v>9284</v>
      </c>
      <c r="AG43" s="13" t="s">
        <v>37</v>
      </c>
      <c r="AI43" s="2"/>
      <c r="AJ43" s="2"/>
    </row>
    <row r="44" spans="1:36" ht="14.5">
      <c r="A44" s="16" t="str">
        <f t="shared" si="0"/>
        <v>FCST</v>
      </c>
      <c r="B44" s="12" t="s">
        <v>87</v>
      </c>
      <c r="C44" s="13" t="s">
        <v>64</v>
      </c>
      <c r="D44" s="18" t="str">
        <f t="shared" si="1"/>
        <v>前八週無拉料</v>
      </c>
      <c r="E44" s="18">
        <f t="shared" si="2"/>
        <v>32.324419629738465</v>
      </c>
      <c r="F44" s="18" t="str">
        <f t="shared" si="3"/>
        <v>--</v>
      </c>
      <c r="G44" s="18">
        <f t="shared" si="4"/>
        <v>0</v>
      </c>
      <c r="H44" s="14" t="str">
        <f>IFERROR(VLOOKUP(B44,#REF!,6,FALSE),"")</f>
        <v/>
      </c>
      <c r="I44" s="15">
        <v>0</v>
      </c>
      <c r="J44" s="15">
        <v>0</v>
      </c>
      <c r="K44" s="15" t="str">
        <f>IFERROR(VLOOKUP(B44,#REF!,9,FALSE),"")</f>
        <v/>
      </c>
      <c r="L44" s="15">
        <v>110000</v>
      </c>
      <c r="M44" s="9" t="e">
        <f>VLOOKUP(B44,#REF!,2,FALSE)</f>
        <v>#REF!</v>
      </c>
      <c r="N44" s="2" t="str">
        <f>IFERROR(VLOOKUP(B44,#REF!,39,FALSE),"")</f>
        <v/>
      </c>
      <c r="O44" s="16" t="str">
        <f>IFERROR(VLOOKUP(B44,#REF!,10,FALSE),"")</f>
        <v/>
      </c>
      <c r="P44" s="16" t="str">
        <f>IFERROR(VLOOKUP(B44,#REF!,11,FALSE),"")</f>
        <v/>
      </c>
      <c r="Q44" s="16"/>
      <c r="R44" s="16" t="str">
        <f>IFERROR(VLOOKUP(B44,#REF!,12,FALSE),"")</f>
        <v/>
      </c>
      <c r="S44" s="15">
        <v>70000</v>
      </c>
      <c r="T44" s="15">
        <v>0</v>
      </c>
      <c r="U44" s="15">
        <v>40000</v>
      </c>
      <c r="V44" s="17">
        <v>110000</v>
      </c>
      <c r="W44" s="18" t="s">
        <v>35</v>
      </c>
      <c r="X44" s="19">
        <v>32.299999999999997</v>
      </c>
      <c r="Y44" s="17">
        <v>0</v>
      </c>
      <c r="Z44" s="15">
        <v>3403</v>
      </c>
      <c r="AA44" s="20" t="s">
        <v>40</v>
      </c>
      <c r="AB44" s="21" t="str">
        <f t="shared" si="5"/>
        <v>F</v>
      </c>
      <c r="AC44" s="15">
        <v>0</v>
      </c>
      <c r="AD44" s="15">
        <v>18498</v>
      </c>
      <c r="AE44" s="15">
        <v>27469</v>
      </c>
      <c r="AF44" s="15">
        <v>10000</v>
      </c>
      <c r="AG44" s="13" t="s">
        <v>37</v>
      </c>
      <c r="AI44" s="2"/>
      <c r="AJ44" s="2"/>
    </row>
    <row r="45" spans="1:36" ht="14.5">
      <c r="A45" s="16" t="str">
        <f t="shared" si="0"/>
        <v>OverStock</v>
      </c>
      <c r="B45" s="12" t="s">
        <v>88</v>
      </c>
      <c r="C45" s="13" t="s">
        <v>64</v>
      </c>
      <c r="D45" s="18">
        <f t="shared" si="1"/>
        <v>12</v>
      </c>
      <c r="E45" s="18">
        <f t="shared" si="2"/>
        <v>6.3154570812062527</v>
      </c>
      <c r="F45" s="18">
        <f t="shared" si="3"/>
        <v>21</v>
      </c>
      <c r="G45" s="18">
        <f t="shared" si="4"/>
        <v>11.052049892110942</v>
      </c>
      <c r="H45" s="14" t="str">
        <f>IFERROR(VLOOKUP(B45,#REF!,6,FALSE),"")</f>
        <v/>
      </c>
      <c r="I45" s="15">
        <v>210000</v>
      </c>
      <c r="J45" s="15">
        <v>210000</v>
      </c>
      <c r="K45" s="15" t="str">
        <f>IFERROR(VLOOKUP(B45,#REF!,9,FALSE),"")</f>
        <v/>
      </c>
      <c r="L45" s="15">
        <v>120000</v>
      </c>
      <c r="M45" s="9" t="e">
        <f>VLOOKUP(B45,#REF!,2,FALSE)</f>
        <v>#REF!</v>
      </c>
      <c r="N45" s="2" t="str">
        <f>IFERROR(VLOOKUP(B45,#REF!,39,FALSE),"")</f>
        <v/>
      </c>
      <c r="O45" s="16" t="str">
        <f>IFERROR(VLOOKUP(B45,#REF!,10,FALSE),"")</f>
        <v/>
      </c>
      <c r="P45" s="16" t="str">
        <f>IFERROR(VLOOKUP(B45,#REF!,11,FALSE),"")</f>
        <v/>
      </c>
      <c r="Q45" s="16"/>
      <c r="R45" s="16" t="str">
        <f>IFERROR(VLOOKUP(B45,#REF!,12,FALSE),"")</f>
        <v/>
      </c>
      <c r="S45" s="15">
        <v>120000</v>
      </c>
      <c r="T45" s="15">
        <v>0</v>
      </c>
      <c r="U45" s="15">
        <v>0</v>
      </c>
      <c r="V45" s="17">
        <v>330000</v>
      </c>
      <c r="W45" s="18">
        <v>33</v>
      </c>
      <c r="X45" s="19">
        <v>17.399999999999999</v>
      </c>
      <c r="Y45" s="17">
        <v>10000</v>
      </c>
      <c r="Z45" s="15">
        <v>19001</v>
      </c>
      <c r="AA45" s="20">
        <v>1.9</v>
      </c>
      <c r="AB45" s="21">
        <f t="shared" si="5"/>
        <v>100</v>
      </c>
      <c r="AC45" s="15">
        <v>71712</v>
      </c>
      <c r="AD45" s="15">
        <v>65100</v>
      </c>
      <c r="AE45" s="15">
        <v>84900</v>
      </c>
      <c r="AF45" s="15">
        <v>67800</v>
      </c>
      <c r="AG45" s="13" t="s">
        <v>37</v>
      </c>
      <c r="AI45" s="2"/>
      <c r="AJ45" s="2"/>
    </row>
    <row r="46" spans="1:36" ht="14.5">
      <c r="A46" s="16" t="str">
        <f t="shared" si="0"/>
        <v>OverStock</v>
      </c>
      <c r="B46" s="12" t="s">
        <v>89</v>
      </c>
      <c r="C46" s="13" t="s">
        <v>64</v>
      </c>
      <c r="D46" s="18">
        <f t="shared" si="1"/>
        <v>67.900000000000006</v>
      </c>
      <c r="E46" s="18">
        <f t="shared" si="2"/>
        <v>1070.3003003003003</v>
      </c>
      <c r="F46" s="18">
        <f t="shared" si="3"/>
        <v>17.142857142857142</v>
      </c>
      <c r="G46" s="18">
        <f t="shared" si="4"/>
        <v>270.27027027027026</v>
      </c>
      <c r="H46" s="14" t="str">
        <f>IFERROR(VLOOKUP(B46,#REF!,6,FALSE),"")</f>
        <v/>
      </c>
      <c r="I46" s="15">
        <v>90000</v>
      </c>
      <c r="J46" s="15">
        <v>90000</v>
      </c>
      <c r="K46" s="15" t="str">
        <f>IFERROR(VLOOKUP(B46,#REF!,9,FALSE),"")</f>
        <v/>
      </c>
      <c r="L46" s="15">
        <v>356410</v>
      </c>
      <c r="M46" s="9" t="e">
        <f>VLOOKUP(B46,#REF!,2,FALSE)</f>
        <v>#REF!</v>
      </c>
      <c r="N46" s="2" t="str">
        <f>IFERROR(VLOOKUP(B46,#REF!,39,FALSE),"")</f>
        <v/>
      </c>
      <c r="O46" s="16" t="str">
        <f>IFERROR(VLOOKUP(B46,#REF!,10,FALSE),"")</f>
        <v/>
      </c>
      <c r="P46" s="16" t="str">
        <f>IFERROR(VLOOKUP(B46,#REF!,11,FALSE),"")</f>
        <v/>
      </c>
      <c r="Q46" s="16"/>
      <c r="R46" s="16" t="str">
        <f>IFERROR(VLOOKUP(B46,#REF!,12,FALSE),"")</f>
        <v/>
      </c>
      <c r="S46" s="15">
        <v>263410</v>
      </c>
      <c r="T46" s="15">
        <v>0</v>
      </c>
      <c r="U46" s="15">
        <v>93000</v>
      </c>
      <c r="V46" s="17">
        <v>446410</v>
      </c>
      <c r="W46" s="18">
        <v>85</v>
      </c>
      <c r="X46" s="19">
        <v>1340.6</v>
      </c>
      <c r="Y46" s="17">
        <v>5250</v>
      </c>
      <c r="Z46" s="15">
        <v>333</v>
      </c>
      <c r="AA46" s="20">
        <v>0.1</v>
      </c>
      <c r="AB46" s="21">
        <f t="shared" si="5"/>
        <v>50</v>
      </c>
      <c r="AC46" s="15">
        <v>3000</v>
      </c>
      <c r="AD46" s="15">
        <v>0</v>
      </c>
      <c r="AE46" s="15">
        <v>0</v>
      </c>
      <c r="AF46" s="15">
        <v>0</v>
      </c>
      <c r="AG46" s="13" t="s">
        <v>37</v>
      </c>
      <c r="AI46" s="2"/>
      <c r="AJ46" s="2"/>
    </row>
    <row r="47" spans="1:36" ht="14.5">
      <c r="A47" s="16" t="str">
        <f t="shared" si="0"/>
        <v>OverStock</v>
      </c>
      <c r="B47" s="12" t="s">
        <v>90</v>
      </c>
      <c r="C47" s="13" t="s">
        <v>64</v>
      </c>
      <c r="D47" s="18">
        <f t="shared" si="1"/>
        <v>824</v>
      </c>
      <c r="E47" s="18">
        <f t="shared" si="2"/>
        <v>137.5779162956367</v>
      </c>
      <c r="F47" s="18">
        <f t="shared" si="3"/>
        <v>504</v>
      </c>
      <c r="G47" s="18">
        <f t="shared" si="4"/>
        <v>84.149599287622436</v>
      </c>
      <c r="H47" s="14" t="str">
        <f>IFERROR(VLOOKUP(B47,#REF!,6,FALSE),"")</f>
        <v/>
      </c>
      <c r="I47" s="15">
        <v>567000</v>
      </c>
      <c r="J47" s="15">
        <v>567000</v>
      </c>
      <c r="K47" s="15" t="str">
        <f>IFERROR(VLOOKUP(B47,#REF!,9,FALSE),"")</f>
        <v/>
      </c>
      <c r="L47" s="15">
        <v>927000</v>
      </c>
      <c r="M47" s="9" t="e">
        <f>VLOOKUP(B47,#REF!,2,FALSE)</f>
        <v>#REF!</v>
      </c>
      <c r="N47" s="2" t="str">
        <f>IFERROR(VLOOKUP(B47,#REF!,39,FALSE),"")</f>
        <v/>
      </c>
      <c r="O47" s="16" t="str">
        <f>IFERROR(VLOOKUP(B47,#REF!,10,FALSE),"")</f>
        <v/>
      </c>
      <c r="P47" s="16" t="str">
        <f>IFERROR(VLOOKUP(B47,#REF!,11,FALSE),"")</f>
        <v/>
      </c>
      <c r="Q47" s="16"/>
      <c r="R47" s="16" t="str">
        <f>IFERROR(VLOOKUP(B47,#REF!,12,FALSE),"")</f>
        <v/>
      </c>
      <c r="S47" s="15">
        <v>927000</v>
      </c>
      <c r="T47" s="15">
        <v>0</v>
      </c>
      <c r="U47" s="15">
        <v>0</v>
      </c>
      <c r="V47" s="17">
        <v>1494000</v>
      </c>
      <c r="W47" s="18">
        <v>1328</v>
      </c>
      <c r="X47" s="19">
        <v>221.7</v>
      </c>
      <c r="Y47" s="17">
        <v>1125</v>
      </c>
      <c r="Z47" s="15">
        <v>6738</v>
      </c>
      <c r="AA47" s="20">
        <v>6</v>
      </c>
      <c r="AB47" s="21">
        <f t="shared" si="5"/>
        <v>150</v>
      </c>
      <c r="AC47" s="15">
        <v>0</v>
      </c>
      <c r="AD47" s="15">
        <v>30000</v>
      </c>
      <c r="AE47" s="15">
        <v>125688</v>
      </c>
      <c r="AF47" s="15">
        <v>0</v>
      </c>
      <c r="AG47" s="13" t="s">
        <v>37</v>
      </c>
      <c r="AI47" s="2"/>
      <c r="AJ47" s="2"/>
    </row>
    <row r="48" spans="1:36" ht="14.5">
      <c r="A48" s="16" t="str">
        <f t="shared" si="0"/>
        <v>FCST</v>
      </c>
      <c r="B48" s="12" t="s">
        <v>91</v>
      </c>
      <c r="C48" s="13" t="s">
        <v>64</v>
      </c>
      <c r="D48" s="18" t="str">
        <f t="shared" si="1"/>
        <v>前八週無拉料</v>
      </c>
      <c r="E48" s="18">
        <f t="shared" si="2"/>
        <v>6.6815144766146997</v>
      </c>
      <c r="F48" s="18" t="str">
        <f t="shared" si="3"/>
        <v>--</v>
      </c>
      <c r="G48" s="18">
        <f t="shared" si="4"/>
        <v>23.385300668151448</v>
      </c>
      <c r="H48" s="14" t="str">
        <f>IFERROR(VLOOKUP(B48,#REF!,6,FALSE),"")</f>
        <v/>
      </c>
      <c r="I48" s="15">
        <v>105000</v>
      </c>
      <c r="J48" s="15">
        <v>84000</v>
      </c>
      <c r="K48" s="15" t="str">
        <f>IFERROR(VLOOKUP(B48,#REF!,9,FALSE),"")</f>
        <v/>
      </c>
      <c r="L48" s="15">
        <v>30000</v>
      </c>
      <c r="M48" s="9" t="e">
        <f>VLOOKUP(B48,#REF!,2,FALSE)</f>
        <v>#REF!</v>
      </c>
      <c r="N48" s="2" t="str">
        <f>IFERROR(VLOOKUP(B48,#REF!,39,FALSE),"")</f>
        <v/>
      </c>
      <c r="O48" s="16" t="str">
        <f>IFERROR(VLOOKUP(B48,#REF!,10,FALSE),"")</f>
        <v/>
      </c>
      <c r="P48" s="16" t="str">
        <f>IFERROR(VLOOKUP(B48,#REF!,11,FALSE),"")</f>
        <v/>
      </c>
      <c r="Q48" s="16"/>
      <c r="R48" s="16" t="str">
        <f>IFERROR(VLOOKUP(B48,#REF!,12,FALSE),"")</f>
        <v/>
      </c>
      <c r="S48" s="15">
        <v>0</v>
      </c>
      <c r="T48" s="15">
        <v>15000</v>
      </c>
      <c r="U48" s="15">
        <v>15000</v>
      </c>
      <c r="V48" s="17">
        <v>135000</v>
      </c>
      <c r="W48" s="18" t="s">
        <v>35</v>
      </c>
      <c r="X48" s="19">
        <v>30.1</v>
      </c>
      <c r="Y48" s="17">
        <v>0</v>
      </c>
      <c r="Z48" s="15">
        <v>4490</v>
      </c>
      <c r="AA48" s="20" t="s">
        <v>40</v>
      </c>
      <c r="AB48" s="21" t="str">
        <f t="shared" si="5"/>
        <v>F</v>
      </c>
      <c r="AC48" s="15">
        <v>5453</v>
      </c>
      <c r="AD48" s="15">
        <v>17933</v>
      </c>
      <c r="AE48" s="15">
        <v>19158</v>
      </c>
      <c r="AF48" s="15">
        <v>17185</v>
      </c>
      <c r="AG48" s="13" t="s">
        <v>37</v>
      </c>
      <c r="AI48" s="2"/>
      <c r="AJ48" s="2"/>
    </row>
    <row r="49" spans="1:36" ht="14.5">
      <c r="A49" s="16" t="str">
        <f t="shared" si="0"/>
        <v>OverStock</v>
      </c>
      <c r="B49" s="12" t="s">
        <v>92</v>
      </c>
      <c r="C49" s="13" t="s">
        <v>64</v>
      </c>
      <c r="D49" s="18">
        <f t="shared" si="1"/>
        <v>272</v>
      </c>
      <c r="E49" s="18">
        <f t="shared" si="2"/>
        <v>2142.2142214221421</v>
      </c>
      <c r="F49" s="18">
        <f t="shared" si="3"/>
        <v>158.85714285714286</v>
      </c>
      <c r="G49" s="18">
        <f t="shared" si="4"/>
        <v>1251.125112511251</v>
      </c>
      <c r="H49" s="14" t="str">
        <f>IFERROR(VLOOKUP(B49,#REF!,6,FALSE),"")</f>
        <v/>
      </c>
      <c r="I49" s="15">
        <v>1390000</v>
      </c>
      <c r="J49" s="15">
        <v>1390000</v>
      </c>
      <c r="K49" s="15" t="str">
        <f>IFERROR(VLOOKUP(B49,#REF!,9,FALSE),"")</f>
        <v/>
      </c>
      <c r="L49" s="15">
        <v>2380000</v>
      </c>
      <c r="M49" s="9" t="e">
        <f>VLOOKUP(B49,#REF!,2,FALSE)</f>
        <v>#REF!</v>
      </c>
      <c r="N49" s="2" t="str">
        <f>IFERROR(VLOOKUP(B49,#REF!,39,FALSE),"")</f>
        <v/>
      </c>
      <c r="O49" s="16" t="str">
        <f>IFERROR(VLOOKUP(B49,#REF!,10,FALSE),"")</f>
        <v/>
      </c>
      <c r="P49" s="16" t="str">
        <f>IFERROR(VLOOKUP(B49,#REF!,11,FALSE),"")</f>
        <v/>
      </c>
      <c r="Q49" s="16"/>
      <c r="R49" s="16" t="str">
        <f>IFERROR(VLOOKUP(B49,#REF!,12,FALSE),"")</f>
        <v/>
      </c>
      <c r="S49" s="15">
        <v>2300000</v>
      </c>
      <c r="T49" s="15">
        <v>0</v>
      </c>
      <c r="U49" s="15">
        <v>80000</v>
      </c>
      <c r="V49" s="17">
        <v>3770000</v>
      </c>
      <c r="W49" s="18">
        <v>430.9</v>
      </c>
      <c r="X49" s="19">
        <v>3393.3</v>
      </c>
      <c r="Y49" s="17">
        <v>8750</v>
      </c>
      <c r="Z49" s="15">
        <v>1111</v>
      </c>
      <c r="AA49" s="20">
        <v>0.1</v>
      </c>
      <c r="AB49" s="21">
        <f t="shared" si="5"/>
        <v>50</v>
      </c>
      <c r="AC49" s="15">
        <v>4790</v>
      </c>
      <c r="AD49" s="15">
        <v>3760</v>
      </c>
      <c r="AE49" s="15">
        <v>74272</v>
      </c>
      <c r="AF49" s="15">
        <v>90720</v>
      </c>
      <c r="AG49" s="13" t="s">
        <v>37</v>
      </c>
      <c r="AI49" s="2"/>
      <c r="AJ49" s="2"/>
    </row>
    <row r="50" spans="1:36" ht="14.5">
      <c r="A50" s="16" t="str">
        <f t="shared" si="0"/>
        <v>ZeroZero</v>
      </c>
      <c r="B50" s="12" t="s">
        <v>93</v>
      </c>
      <c r="C50" s="13" t="s">
        <v>64</v>
      </c>
      <c r="D50" s="18" t="str">
        <f t="shared" si="1"/>
        <v>前八週無拉料</v>
      </c>
      <c r="E50" s="18" t="str">
        <f t="shared" si="2"/>
        <v>--</v>
      </c>
      <c r="F50" s="18" t="str">
        <f t="shared" si="3"/>
        <v>--</v>
      </c>
      <c r="G50" s="18" t="str">
        <f t="shared" si="4"/>
        <v>--</v>
      </c>
      <c r="H50" s="14" t="str">
        <f>IFERROR(VLOOKUP(B50,#REF!,6,FALSE),"")</f>
        <v/>
      </c>
      <c r="I50" s="15">
        <v>0</v>
      </c>
      <c r="J50" s="15">
        <v>0</v>
      </c>
      <c r="K50" s="15" t="str">
        <f>IFERROR(VLOOKUP(B50,#REF!,9,FALSE),"")</f>
        <v/>
      </c>
      <c r="L50" s="15">
        <v>580000</v>
      </c>
      <c r="M50" s="9" t="e">
        <f>VLOOKUP(B50,#REF!,2,FALSE)</f>
        <v>#REF!</v>
      </c>
      <c r="N50" s="2" t="str">
        <f>IFERROR(VLOOKUP(B50,#REF!,39,FALSE),"")</f>
        <v/>
      </c>
      <c r="O50" s="16" t="str">
        <f>IFERROR(VLOOKUP(B50,#REF!,10,FALSE),"")</f>
        <v/>
      </c>
      <c r="P50" s="16" t="str">
        <f>IFERROR(VLOOKUP(B50,#REF!,11,FALSE),"")</f>
        <v/>
      </c>
      <c r="Q50" s="16"/>
      <c r="R50" s="16" t="str">
        <f>IFERROR(VLOOKUP(B50,#REF!,12,FALSE),"")</f>
        <v/>
      </c>
      <c r="S50" s="15">
        <v>580000</v>
      </c>
      <c r="T50" s="15">
        <v>0</v>
      </c>
      <c r="U50" s="15">
        <v>0</v>
      </c>
      <c r="V50" s="17">
        <v>580000</v>
      </c>
      <c r="W50" s="18" t="s">
        <v>35</v>
      </c>
      <c r="X50" s="19" t="s">
        <v>35</v>
      </c>
      <c r="Y50" s="17">
        <v>0</v>
      </c>
      <c r="Z50" s="15">
        <v>0</v>
      </c>
      <c r="AA50" s="20" t="s">
        <v>36</v>
      </c>
      <c r="AB50" s="21" t="str">
        <f t="shared" si="5"/>
        <v>E</v>
      </c>
      <c r="AC50" s="15">
        <v>0</v>
      </c>
      <c r="AD50" s="15">
        <v>0</v>
      </c>
      <c r="AE50" s="15">
        <v>0</v>
      </c>
      <c r="AF50" s="15">
        <v>0</v>
      </c>
      <c r="AG50" s="13" t="s">
        <v>37</v>
      </c>
      <c r="AI50" s="2"/>
      <c r="AJ50" s="2"/>
    </row>
    <row r="51" spans="1:36" ht="14.5">
      <c r="A51" s="16" t="str">
        <f t="shared" si="0"/>
        <v>OverStock</v>
      </c>
      <c r="B51" s="12" t="s">
        <v>94</v>
      </c>
      <c r="C51" s="13" t="s">
        <v>64</v>
      </c>
      <c r="D51" s="18">
        <f t="shared" si="1"/>
        <v>9.3000000000000007</v>
      </c>
      <c r="E51" s="18">
        <f t="shared" si="2"/>
        <v>9.6409187827098268</v>
      </c>
      <c r="F51" s="18">
        <f t="shared" si="3"/>
        <v>11.636363636363637</v>
      </c>
      <c r="G51" s="18">
        <f t="shared" si="4"/>
        <v>12.060907583295643</v>
      </c>
      <c r="H51" s="14" t="str">
        <f>IFERROR(VLOOKUP(B51,#REF!,6,FALSE),"")</f>
        <v/>
      </c>
      <c r="I51" s="15">
        <v>2240000</v>
      </c>
      <c r="J51" s="15">
        <v>2240000</v>
      </c>
      <c r="K51" s="15" t="str">
        <f>IFERROR(VLOOKUP(B51,#REF!,9,FALSE),"")</f>
        <v/>
      </c>
      <c r="L51" s="15">
        <v>1790550</v>
      </c>
      <c r="M51" s="9" t="e">
        <f>VLOOKUP(B51,#REF!,2,FALSE)</f>
        <v>#REF!</v>
      </c>
      <c r="N51" s="2" t="str">
        <f>IFERROR(VLOOKUP(B51,#REF!,39,FALSE),"")</f>
        <v/>
      </c>
      <c r="O51" s="16" t="str">
        <f>IFERROR(VLOOKUP(B51,#REF!,10,FALSE),"")</f>
        <v/>
      </c>
      <c r="P51" s="16" t="str">
        <f>IFERROR(VLOOKUP(B51,#REF!,11,FALSE),"")</f>
        <v/>
      </c>
      <c r="Q51" s="16"/>
      <c r="R51" s="16" t="str">
        <f>IFERROR(VLOOKUP(B51,#REF!,12,FALSE),"")</f>
        <v/>
      </c>
      <c r="S51" s="15">
        <v>1040550</v>
      </c>
      <c r="T51" s="15">
        <v>0</v>
      </c>
      <c r="U51" s="15">
        <v>750000</v>
      </c>
      <c r="V51" s="17">
        <v>4030550</v>
      </c>
      <c r="W51" s="18">
        <v>20.9</v>
      </c>
      <c r="X51" s="19">
        <v>21.7</v>
      </c>
      <c r="Y51" s="17">
        <v>192500</v>
      </c>
      <c r="Z51" s="15">
        <v>185724</v>
      </c>
      <c r="AA51" s="20">
        <v>1</v>
      </c>
      <c r="AB51" s="21">
        <f t="shared" si="5"/>
        <v>100</v>
      </c>
      <c r="AC51" s="15">
        <v>260000</v>
      </c>
      <c r="AD51" s="15">
        <v>867555</v>
      </c>
      <c r="AE51" s="15">
        <v>1242096</v>
      </c>
      <c r="AF51" s="15">
        <v>1160546</v>
      </c>
      <c r="AG51" s="13" t="s">
        <v>37</v>
      </c>
      <c r="AI51" s="2"/>
      <c r="AJ51" s="2"/>
    </row>
    <row r="52" spans="1:36" ht="14.5">
      <c r="A52" s="16" t="str">
        <f t="shared" si="0"/>
        <v>ZeroZero</v>
      </c>
      <c r="B52" s="12" t="s">
        <v>95</v>
      </c>
      <c r="C52" s="13" t="s">
        <v>64</v>
      </c>
      <c r="D52" s="18" t="str">
        <f t="shared" si="1"/>
        <v>前八週無拉料</v>
      </c>
      <c r="E52" s="18" t="str">
        <f t="shared" si="2"/>
        <v>--</v>
      </c>
      <c r="F52" s="18" t="str">
        <f t="shared" si="3"/>
        <v>--</v>
      </c>
      <c r="G52" s="18" t="str">
        <f t="shared" si="4"/>
        <v>--</v>
      </c>
      <c r="H52" s="14" t="str">
        <f>IFERROR(VLOOKUP(B52,#REF!,6,FALSE),"")</f>
        <v/>
      </c>
      <c r="I52" s="15">
        <v>0</v>
      </c>
      <c r="J52" s="15">
        <v>0</v>
      </c>
      <c r="K52" s="15" t="str">
        <f>IFERROR(VLOOKUP(B52,#REF!,9,FALSE),"")</f>
        <v/>
      </c>
      <c r="L52" s="15">
        <v>65000</v>
      </c>
      <c r="M52" s="9" t="e">
        <f>VLOOKUP(B52,#REF!,2,FALSE)</f>
        <v>#REF!</v>
      </c>
      <c r="N52" s="2" t="str">
        <f>IFERROR(VLOOKUP(B52,#REF!,39,FALSE),"")</f>
        <v/>
      </c>
      <c r="O52" s="16" t="str">
        <f>IFERROR(VLOOKUP(B52,#REF!,10,FALSE),"")</f>
        <v/>
      </c>
      <c r="P52" s="16" t="str">
        <f>IFERROR(VLOOKUP(B52,#REF!,11,FALSE),"")</f>
        <v/>
      </c>
      <c r="Q52" s="16"/>
      <c r="R52" s="16" t="str">
        <f>IFERROR(VLOOKUP(B52,#REF!,12,FALSE),"")</f>
        <v/>
      </c>
      <c r="S52" s="15">
        <v>65000</v>
      </c>
      <c r="T52" s="15">
        <v>0</v>
      </c>
      <c r="U52" s="15">
        <v>0</v>
      </c>
      <c r="V52" s="17">
        <v>65000</v>
      </c>
      <c r="W52" s="18" t="s">
        <v>35</v>
      </c>
      <c r="X52" s="19" t="s">
        <v>35</v>
      </c>
      <c r="Y52" s="17">
        <v>0</v>
      </c>
      <c r="Z52" s="15">
        <v>0</v>
      </c>
      <c r="AA52" s="20" t="s">
        <v>36</v>
      </c>
      <c r="AB52" s="21" t="str">
        <f t="shared" si="5"/>
        <v>E</v>
      </c>
      <c r="AC52" s="15">
        <v>0</v>
      </c>
      <c r="AD52" s="15">
        <v>0</v>
      </c>
      <c r="AE52" s="15">
        <v>0</v>
      </c>
      <c r="AF52" s="15">
        <v>0</v>
      </c>
      <c r="AG52" s="13" t="s">
        <v>37</v>
      </c>
      <c r="AI52" s="2"/>
      <c r="AJ52" s="2"/>
    </row>
    <row r="53" spans="1:36" ht="14.5">
      <c r="A53" s="16" t="str">
        <f t="shared" si="0"/>
        <v>OverStock</v>
      </c>
      <c r="B53" s="12" t="s">
        <v>96</v>
      </c>
      <c r="C53" s="13" t="s">
        <v>64</v>
      </c>
      <c r="D53" s="18">
        <f t="shared" si="1"/>
        <v>41.1</v>
      </c>
      <c r="E53" s="18">
        <f t="shared" si="2"/>
        <v>62.058265816238581</v>
      </c>
      <c r="F53" s="18">
        <f t="shared" si="3"/>
        <v>152</v>
      </c>
      <c r="G53" s="18">
        <f t="shared" si="4"/>
        <v>229.27081537665919</v>
      </c>
      <c r="H53" s="14" t="str">
        <f>IFERROR(VLOOKUP(B53,#REF!,6,FALSE),"")</f>
        <v/>
      </c>
      <c r="I53" s="15">
        <v>1330000</v>
      </c>
      <c r="J53" s="15">
        <v>260000</v>
      </c>
      <c r="K53" s="15" t="str">
        <f>IFERROR(VLOOKUP(B53,#REF!,9,FALSE),"")</f>
        <v/>
      </c>
      <c r="L53" s="15">
        <v>360000</v>
      </c>
      <c r="M53" s="9" t="e">
        <f>VLOOKUP(B53,#REF!,2,FALSE)</f>
        <v>#REF!</v>
      </c>
      <c r="N53" s="2" t="str">
        <f>IFERROR(VLOOKUP(B53,#REF!,39,FALSE),"")</f>
        <v/>
      </c>
      <c r="O53" s="16" t="str">
        <f>IFERROR(VLOOKUP(B53,#REF!,10,FALSE),"")</f>
        <v/>
      </c>
      <c r="P53" s="16" t="str">
        <f>IFERROR(VLOOKUP(B53,#REF!,11,FALSE),"")</f>
        <v/>
      </c>
      <c r="Q53" s="16"/>
      <c r="R53" s="16" t="str">
        <f>IFERROR(VLOOKUP(B53,#REF!,12,FALSE),"")</f>
        <v/>
      </c>
      <c r="S53" s="15">
        <v>360000</v>
      </c>
      <c r="T53" s="15">
        <v>0</v>
      </c>
      <c r="U53" s="15">
        <v>0</v>
      </c>
      <c r="V53" s="17">
        <v>1690000</v>
      </c>
      <c r="W53" s="18">
        <v>193.1</v>
      </c>
      <c r="X53" s="19">
        <v>291.3</v>
      </c>
      <c r="Y53" s="17">
        <v>8750</v>
      </c>
      <c r="Z53" s="15">
        <v>5801</v>
      </c>
      <c r="AA53" s="20">
        <v>0.7</v>
      </c>
      <c r="AB53" s="21">
        <f t="shared" si="5"/>
        <v>100</v>
      </c>
      <c r="AC53" s="15">
        <v>20000</v>
      </c>
      <c r="AD53" s="15">
        <v>20000</v>
      </c>
      <c r="AE53" s="15">
        <v>20000</v>
      </c>
      <c r="AF53" s="15">
        <v>20000</v>
      </c>
      <c r="AG53" s="13" t="s">
        <v>37</v>
      </c>
      <c r="AI53" s="2"/>
      <c r="AJ53" s="2"/>
    </row>
    <row r="54" spans="1:36" ht="14.5">
      <c r="A54" s="16" t="str">
        <f t="shared" si="0"/>
        <v>ZeroZero</v>
      </c>
      <c r="B54" s="12" t="s">
        <v>97</v>
      </c>
      <c r="C54" s="13" t="s">
        <v>64</v>
      </c>
      <c r="D54" s="18" t="str">
        <f t="shared" si="1"/>
        <v>前八週無拉料</v>
      </c>
      <c r="E54" s="18" t="str">
        <f t="shared" si="2"/>
        <v>--</v>
      </c>
      <c r="F54" s="18" t="str">
        <f t="shared" si="3"/>
        <v>--</v>
      </c>
      <c r="G54" s="18" t="str">
        <f t="shared" si="4"/>
        <v>--</v>
      </c>
      <c r="H54" s="14" t="str">
        <f>IFERROR(VLOOKUP(B54,#REF!,6,FALSE),"")</f>
        <v/>
      </c>
      <c r="I54" s="15">
        <v>0</v>
      </c>
      <c r="J54" s="15">
        <v>0</v>
      </c>
      <c r="K54" s="15" t="str">
        <f>IFERROR(VLOOKUP(B54,#REF!,9,FALSE),"")</f>
        <v/>
      </c>
      <c r="L54" s="15">
        <v>330000</v>
      </c>
      <c r="M54" s="9" t="e">
        <f>VLOOKUP(B54,#REF!,2,FALSE)</f>
        <v>#REF!</v>
      </c>
      <c r="N54" s="2" t="str">
        <f>IFERROR(VLOOKUP(B54,#REF!,39,FALSE),"")</f>
        <v/>
      </c>
      <c r="O54" s="16" t="str">
        <f>IFERROR(VLOOKUP(B54,#REF!,10,FALSE),"")</f>
        <v/>
      </c>
      <c r="P54" s="16" t="str">
        <f>IFERROR(VLOOKUP(B54,#REF!,11,FALSE),"")</f>
        <v/>
      </c>
      <c r="Q54" s="16"/>
      <c r="R54" s="16" t="str">
        <f>IFERROR(VLOOKUP(B54,#REF!,12,FALSE),"")</f>
        <v/>
      </c>
      <c r="S54" s="15">
        <v>330000</v>
      </c>
      <c r="T54" s="15">
        <v>0</v>
      </c>
      <c r="U54" s="15">
        <v>0</v>
      </c>
      <c r="V54" s="17">
        <v>330000</v>
      </c>
      <c r="W54" s="18" t="s">
        <v>35</v>
      </c>
      <c r="X54" s="19" t="s">
        <v>35</v>
      </c>
      <c r="Y54" s="17">
        <v>0</v>
      </c>
      <c r="Z54" s="15">
        <v>0</v>
      </c>
      <c r="AA54" s="20" t="s">
        <v>36</v>
      </c>
      <c r="AB54" s="21" t="str">
        <f t="shared" si="5"/>
        <v>E</v>
      </c>
      <c r="AC54" s="15">
        <v>0</v>
      </c>
      <c r="AD54" s="15">
        <v>0</v>
      </c>
      <c r="AE54" s="15">
        <v>0</v>
      </c>
      <c r="AF54" s="15">
        <v>0</v>
      </c>
      <c r="AG54" s="13" t="s">
        <v>37</v>
      </c>
      <c r="AI54" s="2"/>
      <c r="AJ54" s="2"/>
    </row>
    <row r="55" spans="1:36" ht="14.5">
      <c r="A55" s="16" t="str">
        <f t="shared" si="0"/>
        <v>OverStock</v>
      </c>
      <c r="B55" s="12" t="s">
        <v>98</v>
      </c>
      <c r="C55" s="13" t="s">
        <v>64</v>
      </c>
      <c r="D55" s="18">
        <f t="shared" si="1"/>
        <v>15.1</v>
      </c>
      <c r="E55" s="18">
        <f t="shared" si="2"/>
        <v>14.189327335923124</v>
      </c>
      <c r="F55" s="18">
        <f t="shared" si="3"/>
        <v>7.3896457765667574</v>
      </c>
      <c r="G55" s="18">
        <f t="shared" si="4"/>
        <v>6.9310979349826214</v>
      </c>
      <c r="H55" s="14" t="str">
        <f>IFERROR(VLOOKUP(B55,#REF!,6,FALSE),"")</f>
        <v/>
      </c>
      <c r="I55" s="15">
        <v>3390000</v>
      </c>
      <c r="J55" s="15">
        <v>3390000</v>
      </c>
      <c r="K55" s="15" t="str">
        <f>IFERROR(VLOOKUP(B55,#REF!,9,FALSE),"")</f>
        <v/>
      </c>
      <c r="L55" s="15">
        <v>6940000</v>
      </c>
      <c r="M55" s="9" t="e">
        <f>VLOOKUP(B55,#REF!,2,FALSE)</f>
        <v>#REF!</v>
      </c>
      <c r="N55" s="2" t="str">
        <f>IFERROR(VLOOKUP(B55,#REF!,39,FALSE),"")</f>
        <v/>
      </c>
      <c r="O55" s="16" t="str">
        <f>IFERROR(VLOOKUP(B55,#REF!,10,FALSE),"")</f>
        <v/>
      </c>
      <c r="P55" s="16" t="str">
        <f>IFERROR(VLOOKUP(B55,#REF!,11,FALSE),"")</f>
        <v/>
      </c>
      <c r="Q55" s="16"/>
      <c r="R55" s="16" t="str">
        <f>IFERROR(VLOOKUP(B55,#REF!,12,FALSE),"")</f>
        <v/>
      </c>
      <c r="S55" s="15">
        <v>4080000</v>
      </c>
      <c r="T55" s="15">
        <v>0</v>
      </c>
      <c r="U55" s="15">
        <v>2860000</v>
      </c>
      <c r="V55" s="17">
        <v>10330000</v>
      </c>
      <c r="W55" s="18">
        <v>22.5</v>
      </c>
      <c r="X55" s="19">
        <v>21.1</v>
      </c>
      <c r="Y55" s="17">
        <v>458750</v>
      </c>
      <c r="Z55" s="15">
        <v>489100</v>
      </c>
      <c r="AA55" s="20">
        <v>1.1000000000000001</v>
      </c>
      <c r="AB55" s="21">
        <f t="shared" si="5"/>
        <v>100</v>
      </c>
      <c r="AC55" s="15">
        <v>1722764</v>
      </c>
      <c r="AD55" s="15">
        <v>1991519</v>
      </c>
      <c r="AE55" s="15">
        <v>1477556</v>
      </c>
      <c r="AF55" s="15">
        <v>841388</v>
      </c>
      <c r="AG55" s="13" t="s">
        <v>37</v>
      </c>
      <c r="AI55" s="2"/>
      <c r="AJ55" s="2"/>
    </row>
    <row r="56" spans="1:36" ht="14.5">
      <c r="A56" s="16" t="str">
        <f t="shared" si="0"/>
        <v>OverStock</v>
      </c>
      <c r="B56" s="12" t="s">
        <v>99</v>
      </c>
      <c r="C56" s="13" t="s">
        <v>100</v>
      </c>
      <c r="D56" s="18">
        <f t="shared" si="1"/>
        <v>4</v>
      </c>
      <c r="E56" s="18">
        <f t="shared" si="2"/>
        <v>4.2613636363636367</v>
      </c>
      <c r="F56" s="18">
        <f t="shared" si="3"/>
        <v>13.333333333333334</v>
      </c>
      <c r="G56" s="18">
        <f t="shared" si="4"/>
        <v>14.204545454545455</v>
      </c>
      <c r="H56" s="14" t="str">
        <f>IFERROR(VLOOKUP(B56,#REF!,6,FALSE),"")</f>
        <v/>
      </c>
      <c r="I56" s="15">
        <v>30000</v>
      </c>
      <c r="J56" s="15">
        <v>3000</v>
      </c>
      <c r="K56" s="15" t="str">
        <f>IFERROR(VLOOKUP(B56,#REF!,9,FALSE),"")</f>
        <v/>
      </c>
      <c r="L56" s="15">
        <v>9000</v>
      </c>
      <c r="M56" s="9" t="e">
        <f>VLOOKUP(B56,#REF!,2,FALSE)</f>
        <v>#REF!</v>
      </c>
      <c r="N56" s="2" t="str">
        <f>IFERROR(VLOOKUP(B56,#REF!,39,FALSE),"")</f>
        <v/>
      </c>
      <c r="O56" s="16" t="str">
        <f>IFERROR(VLOOKUP(B56,#REF!,10,FALSE),"")</f>
        <v/>
      </c>
      <c r="P56" s="16" t="str">
        <f>IFERROR(VLOOKUP(B56,#REF!,11,FALSE),"")</f>
        <v/>
      </c>
      <c r="Q56" s="16"/>
      <c r="R56" s="16" t="str">
        <f>IFERROR(VLOOKUP(B56,#REF!,12,FALSE),"")</f>
        <v/>
      </c>
      <c r="S56" s="15">
        <v>0</v>
      </c>
      <c r="T56" s="15">
        <v>0</v>
      </c>
      <c r="U56" s="15">
        <v>9000</v>
      </c>
      <c r="V56" s="17">
        <v>39000</v>
      </c>
      <c r="W56" s="18">
        <v>17.3</v>
      </c>
      <c r="X56" s="19">
        <v>18.5</v>
      </c>
      <c r="Y56" s="17">
        <v>2250</v>
      </c>
      <c r="Z56" s="15">
        <v>2112</v>
      </c>
      <c r="AA56" s="20">
        <v>0.9</v>
      </c>
      <c r="AB56" s="21">
        <f t="shared" si="5"/>
        <v>100</v>
      </c>
      <c r="AC56" s="15">
        <v>7947</v>
      </c>
      <c r="AD56" s="15">
        <v>6263</v>
      </c>
      <c r="AE56" s="15">
        <v>12160</v>
      </c>
      <c r="AF56" s="15">
        <v>10080</v>
      </c>
      <c r="AG56" s="13" t="s">
        <v>37</v>
      </c>
      <c r="AI56" s="2"/>
      <c r="AJ56" s="2"/>
    </row>
    <row r="57" spans="1:36" ht="14.5">
      <c r="A57" s="16" t="str">
        <f t="shared" si="0"/>
        <v>OverStock</v>
      </c>
      <c r="B57" s="12" t="s">
        <v>101</v>
      </c>
      <c r="C57" s="13" t="s">
        <v>100</v>
      </c>
      <c r="D57" s="18">
        <f t="shared" si="1"/>
        <v>28.5</v>
      </c>
      <c r="E57" s="18">
        <f t="shared" si="2"/>
        <v>7.2488359781177465</v>
      </c>
      <c r="F57" s="18">
        <f t="shared" si="3"/>
        <v>16.96</v>
      </c>
      <c r="G57" s="18">
        <f t="shared" si="4"/>
        <v>4.316722548766748</v>
      </c>
      <c r="H57" s="14" t="str">
        <f>IFERROR(VLOOKUP(B57,#REF!,6,FALSE),"")</f>
        <v/>
      </c>
      <c r="I57" s="15">
        <v>318000</v>
      </c>
      <c r="J57" s="15">
        <v>0</v>
      </c>
      <c r="K57" s="15" t="str">
        <f>IFERROR(VLOOKUP(B57,#REF!,9,FALSE),"")</f>
        <v/>
      </c>
      <c r="L57" s="15">
        <v>534000</v>
      </c>
      <c r="M57" s="9" t="e">
        <f>VLOOKUP(B57,#REF!,2,FALSE)</f>
        <v>#REF!</v>
      </c>
      <c r="N57" s="2" t="str">
        <f>IFERROR(VLOOKUP(B57,#REF!,39,FALSE),"")</f>
        <v/>
      </c>
      <c r="O57" s="16" t="str">
        <f>IFERROR(VLOOKUP(B57,#REF!,10,FALSE),"")</f>
        <v/>
      </c>
      <c r="P57" s="16" t="str">
        <f>IFERROR(VLOOKUP(B57,#REF!,11,FALSE),"")</f>
        <v/>
      </c>
      <c r="Q57" s="16"/>
      <c r="R57" s="16" t="str">
        <f>IFERROR(VLOOKUP(B57,#REF!,12,FALSE),"")</f>
        <v/>
      </c>
      <c r="S57" s="15">
        <v>210000</v>
      </c>
      <c r="T57" s="15">
        <v>0</v>
      </c>
      <c r="U57" s="15">
        <v>324000</v>
      </c>
      <c r="V57" s="17">
        <v>852000</v>
      </c>
      <c r="W57" s="18">
        <v>45.4</v>
      </c>
      <c r="X57" s="19">
        <v>11.6</v>
      </c>
      <c r="Y57" s="17">
        <v>18750</v>
      </c>
      <c r="Z57" s="15">
        <v>73667</v>
      </c>
      <c r="AA57" s="20">
        <v>3.9</v>
      </c>
      <c r="AB57" s="21">
        <f t="shared" si="5"/>
        <v>150</v>
      </c>
      <c r="AC57" s="15">
        <v>245784</v>
      </c>
      <c r="AD57" s="15">
        <v>348216</v>
      </c>
      <c r="AE57" s="15">
        <v>195751</v>
      </c>
      <c r="AF57" s="15">
        <v>61645</v>
      </c>
      <c r="AG57" s="13" t="s">
        <v>37</v>
      </c>
      <c r="AI57" s="2"/>
      <c r="AJ57" s="2"/>
    </row>
    <row r="58" spans="1:36" ht="14.5">
      <c r="A58" s="16" t="str">
        <f t="shared" si="0"/>
        <v>OverStock</v>
      </c>
      <c r="B58" s="12" t="s">
        <v>102</v>
      </c>
      <c r="C58" s="13" t="s">
        <v>100</v>
      </c>
      <c r="D58" s="18">
        <f t="shared" si="1"/>
        <v>9.8000000000000007</v>
      </c>
      <c r="E58" s="18">
        <f t="shared" si="2"/>
        <v>9.2071611253196934</v>
      </c>
      <c r="F58" s="18">
        <f t="shared" si="3"/>
        <v>8.3636363636363633</v>
      </c>
      <c r="G58" s="18">
        <f t="shared" si="4"/>
        <v>7.8431372549019605</v>
      </c>
      <c r="H58" s="14" t="str">
        <f>IFERROR(VLOOKUP(B58,#REF!,6,FALSE),"")</f>
        <v/>
      </c>
      <c r="I58" s="15">
        <v>46000</v>
      </c>
      <c r="J58" s="15">
        <v>0</v>
      </c>
      <c r="K58" s="15" t="str">
        <f>IFERROR(VLOOKUP(B58,#REF!,9,FALSE),"")</f>
        <v/>
      </c>
      <c r="L58" s="15">
        <v>54000</v>
      </c>
      <c r="M58" s="9" t="e">
        <f>VLOOKUP(B58,#REF!,2,FALSE)</f>
        <v>#REF!</v>
      </c>
      <c r="N58" s="2" t="str">
        <f>IFERROR(VLOOKUP(B58,#REF!,39,FALSE),"")</f>
        <v/>
      </c>
      <c r="O58" s="16" t="str">
        <f>IFERROR(VLOOKUP(B58,#REF!,10,FALSE),"")</f>
        <v/>
      </c>
      <c r="P58" s="16" t="str">
        <f>IFERROR(VLOOKUP(B58,#REF!,11,FALSE),"")</f>
        <v/>
      </c>
      <c r="Q58" s="16"/>
      <c r="R58" s="16" t="str">
        <f>IFERROR(VLOOKUP(B58,#REF!,12,FALSE),"")</f>
        <v/>
      </c>
      <c r="S58" s="15">
        <v>12000</v>
      </c>
      <c r="T58" s="15">
        <v>14000</v>
      </c>
      <c r="U58" s="15">
        <v>28000</v>
      </c>
      <c r="V58" s="17">
        <v>100000</v>
      </c>
      <c r="W58" s="18">
        <v>18.2</v>
      </c>
      <c r="X58" s="19">
        <v>17.100000000000001</v>
      </c>
      <c r="Y58" s="17">
        <v>5500</v>
      </c>
      <c r="Z58" s="15">
        <v>5865</v>
      </c>
      <c r="AA58" s="20">
        <v>1.1000000000000001</v>
      </c>
      <c r="AB58" s="21">
        <f t="shared" si="5"/>
        <v>100</v>
      </c>
      <c r="AC58" s="15">
        <v>19688</v>
      </c>
      <c r="AD58" s="15">
        <v>20620</v>
      </c>
      <c r="AE58" s="15">
        <v>28262</v>
      </c>
      <c r="AF58" s="15">
        <v>25584</v>
      </c>
      <c r="AG58" s="13" t="s">
        <v>37</v>
      </c>
      <c r="AI58" s="2"/>
      <c r="AJ58" s="2"/>
    </row>
    <row r="59" spans="1:36" ht="14.5">
      <c r="A59" s="16" t="str">
        <f t="shared" si="0"/>
        <v>ZeroZero</v>
      </c>
      <c r="B59" s="12" t="s">
        <v>103</v>
      </c>
      <c r="C59" s="13" t="s">
        <v>100</v>
      </c>
      <c r="D59" s="18" t="str">
        <f t="shared" si="1"/>
        <v>前八週無拉料</v>
      </c>
      <c r="E59" s="18" t="str">
        <f t="shared" si="2"/>
        <v>--</v>
      </c>
      <c r="F59" s="18" t="str">
        <f t="shared" si="3"/>
        <v>--</v>
      </c>
      <c r="G59" s="18" t="str">
        <f t="shared" si="4"/>
        <v>--</v>
      </c>
      <c r="H59" s="14" t="str">
        <f>IFERROR(VLOOKUP(B59,#REF!,6,FALSE),"")</f>
        <v/>
      </c>
      <c r="I59" s="15">
        <v>4000</v>
      </c>
      <c r="J59" s="15">
        <v>4000</v>
      </c>
      <c r="K59" s="15" t="str">
        <f>IFERROR(VLOOKUP(B59,#REF!,9,FALSE),"")</f>
        <v/>
      </c>
      <c r="L59" s="15">
        <v>0</v>
      </c>
      <c r="M59" s="9" t="e">
        <f>VLOOKUP(B59,#REF!,2,FALSE)</f>
        <v>#REF!</v>
      </c>
      <c r="N59" s="2" t="str">
        <f>IFERROR(VLOOKUP(B59,#REF!,39,FALSE),"")</f>
        <v/>
      </c>
      <c r="O59" s="16" t="str">
        <f>IFERROR(VLOOKUP(B59,#REF!,10,FALSE),"")</f>
        <v/>
      </c>
      <c r="P59" s="16" t="str">
        <f>IFERROR(VLOOKUP(B59,#REF!,11,FALSE),"")</f>
        <v/>
      </c>
      <c r="Q59" s="16"/>
      <c r="R59" s="16" t="str">
        <f>IFERROR(VLOOKUP(B59,#REF!,12,FALSE),"")</f>
        <v/>
      </c>
      <c r="S59" s="15">
        <v>0</v>
      </c>
      <c r="T59" s="15">
        <v>0</v>
      </c>
      <c r="U59" s="15">
        <v>0</v>
      </c>
      <c r="V59" s="17">
        <v>4000</v>
      </c>
      <c r="W59" s="18" t="s">
        <v>35</v>
      </c>
      <c r="X59" s="19" t="s">
        <v>35</v>
      </c>
      <c r="Y59" s="17">
        <v>0</v>
      </c>
      <c r="Z59" s="15">
        <v>0</v>
      </c>
      <c r="AA59" s="20" t="s">
        <v>36</v>
      </c>
      <c r="AB59" s="21" t="str">
        <f t="shared" si="5"/>
        <v>E</v>
      </c>
      <c r="AC59" s="15">
        <v>0</v>
      </c>
      <c r="AD59" s="15">
        <v>0</v>
      </c>
      <c r="AE59" s="15">
        <v>0</v>
      </c>
      <c r="AF59" s="15">
        <v>0</v>
      </c>
      <c r="AG59" s="13" t="s">
        <v>37</v>
      </c>
      <c r="AI59" s="2"/>
      <c r="AJ59" s="2"/>
    </row>
    <row r="60" spans="1:36" ht="14.5">
      <c r="A60" s="16" t="str">
        <f t="shared" si="0"/>
        <v>FCST</v>
      </c>
      <c r="B60" s="12" t="s">
        <v>104</v>
      </c>
      <c r="C60" s="13" t="s">
        <v>100</v>
      </c>
      <c r="D60" s="18" t="str">
        <f t="shared" si="1"/>
        <v>前八週無拉料</v>
      </c>
      <c r="E60" s="18">
        <f t="shared" si="2"/>
        <v>0</v>
      </c>
      <c r="F60" s="18" t="str">
        <f t="shared" si="3"/>
        <v>--</v>
      </c>
      <c r="G60" s="18">
        <f t="shared" si="4"/>
        <v>22.222222222222221</v>
      </c>
      <c r="H60" s="14" t="str">
        <f>IFERROR(VLOOKUP(B60,#REF!,6,FALSE),"")</f>
        <v/>
      </c>
      <c r="I60" s="15">
        <v>800</v>
      </c>
      <c r="J60" s="15">
        <v>800</v>
      </c>
      <c r="K60" s="15" t="str">
        <f>IFERROR(VLOOKUP(B60,#REF!,9,FALSE),"")</f>
        <v/>
      </c>
      <c r="L60" s="15">
        <v>0</v>
      </c>
      <c r="M60" s="9" t="e">
        <f>VLOOKUP(B60,#REF!,2,FALSE)</f>
        <v>#REF!</v>
      </c>
      <c r="N60" s="2" t="str">
        <f>IFERROR(VLOOKUP(B60,#REF!,39,FALSE),"")</f>
        <v/>
      </c>
      <c r="O60" s="16" t="str">
        <f>IFERROR(VLOOKUP(B60,#REF!,10,FALSE),"")</f>
        <v/>
      </c>
      <c r="P60" s="16" t="str">
        <f>IFERROR(VLOOKUP(B60,#REF!,11,FALSE),"")</f>
        <v/>
      </c>
      <c r="Q60" s="16"/>
      <c r="R60" s="16" t="str">
        <f>IFERROR(VLOOKUP(B60,#REF!,12,FALSE),"")</f>
        <v/>
      </c>
      <c r="S60" s="15">
        <v>0</v>
      </c>
      <c r="T60" s="15">
        <v>0</v>
      </c>
      <c r="U60" s="15">
        <v>0</v>
      </c>
      <c r="V60" s="17">
        <v>800</v>
      </c>
      <c r="W60" s="18" t="s">
        <v>35</v>
      </c>
      <c r="X60" s="19">
        <v>22.2</v>
      </c>
      <c r="Y60" s="17">
        <v>0</v>
      </c>
      <c r="Z60" s="15">
        <v>36</v>
      </c>
      <c r="AA60" s="20" t="s">
        <v>40</v>
      </c>
      <c r="AB60" s="21" t="str">
        <f t="shared" si="5"/>
        <v>F</v>
      </c>
      <c r="AC60" s="15">
        <v>323</v>
      </c>
      <c r="AD60" s="15">
        <v>0</v>
      </c>
      <c r="AE60" s="15">
        <v>0</v>
      </c>
      <c r="AF60" s="15">
        <v>0</v>
      </c>
      <c r="AG60" s="13" t="s">
        <v>37</v>
      </c>
      <c r="AI60" s="2"/>
      <c r="AJ60" s="2"/>
    </row>
    <row r="61" spans="1:36" ht="14.5">
      <c r="A61" s="16" t="str">
        <f t="shared" si="0"/>
        <v>ZeroZero</v>
      </c>
      <c r="B61" s="12" t="s">
        <v>105</v>
      </c>
      <c r="C61" s="13" t="s">
        <v>100</v>
      </c>
      <c r="D61" s="18" t="str">
        <f t="shared" si="1"/>
        <v>前八週無拉料</v>
      </c>
      <c r="E61" s="18" t="str">
        <f t="shared" si="2"/>
        <v>--</v>
      </c>
      <c r="F61" s="18" t="str">
        <f t="shared" si="3"/>
        <v>--</v>
      </c>
      <c r="G61" s="18" t="str">
        <f t="shared" si="4"/>
        <v>--</v>
      </c>
      <c r="H61" s="14" t="str">
        <f>IFERROR(VLOOKUP(B61,#REF!,6,FALSE),"")</f>
        <v/>
      </c>
      <c r="I61" s="15">
        <v>10000</v>
      </c>
      <c r="J61" s="15">
        <v>10000</v>
      </c>
      <c r="K61" s="15" t="str">
        <f>IFERROR(VLOOKUP(B61,#REF!,9,FALSE),"")</f>
        <v/>
      </c>
      <c r="L61" s="15">
        <v>6000</v>
      </c>
      <c r="M61" s="9" t="e">
        <f>VLOOKUP(B61,#REF!,2,FALSE)</f>
        <v>#REF!</v>
      </c>
      <c r="N61" s="2" t="str">
        <f>IFERROR(VLOOKUP(B61,#REF!,39,FALSE),"")</f>
        <v/>
      </c>
      <c r="O61" s="16" t="str">
        <f>IFERROR(VLOOKUP(B61,#REF!,10,FALSE),"")</f>
        <v/>
      </c>
      <c r="P61" s="16" t="str">
        <f>IFERROR(VLOOKUP(B61,#REF!,11,FALSE),"")</f>
        <v/>
      </c>
      <c r="Q61" s="16"/>
      <c r="R61" s="16" t="str">
        <f>IFERROR(VLOOKUP(B61,#REF!,12,FALSE),"")</f>
        <v/>
      </c>
      <c r="S61" s="15">
        <v>6000</v>
      </c>
      <c r="T61" s="15">
        <v>0</v>
      </c>
      <c r="U61" s="15">
        <v>0</v>
      </c>
      <c r="V61" s="17">
        <v>16000</v>
      </c>
      <c r="W61" s="18" t="s">
        <v>35</v>
      </c>
      <c r="X61" s="19" t="s">
        <v>35</v>
      </c>
      <c r="Y61" s="17">
        <v>0</v>
      </c>
      <c r="Z61" s="15">
        <v>0</v>
      </c>
      <c r="AA61" s="20" t="s">
        <v>36</v>
      </c>
      <c r="AB61" s="21" t="str">
        <f t="shared" si="5"/>
        <v>E</v>
      </c>
      <c r="AC61" s="15">
        <v>0</v>
      </c>
      <c r="AD61" s="15">
        <v>0</v>
      </c>
      <c r="AE61" s="15">
        <v>0</v>
      </c>
      <c r="AF61" s="15">
        <v>0</v>
      </c>
      <c r="AG61" s="13" t="s">
        <v>37</v>
      </c>
      <c r="AI61" s="2"/>
      <c r="AJ61" s="2"/>
    </row>
    <row r="62" spans="1:36" ht="14.5">
      <c r="A62" s="16" t="str">
        <f t="shared" si="0"/>
        <v>ZeroZero</v>
      </c>
      <c r="B62" s="12" t="s">
        <v>106</v>
      </c>
      <c r="C62" s="13" t="s">
        <v>100</v>
      </c>
      <c r="D62" s="18" t="str">
        <f t="shared" si="1"/>
        <v>前八週無拉料</v>
      </c>
      <c r="E62" s="18" t="str">
        <f t="shared" si="2"/>
        <v>--</v>
      </c>
      <c r="F62" s="18" t="str">
        <f t="shared" si="3"/>
        <v>--</v>
      </c>
      <c r="G62" s="18" t="str">
        <f t="shared" si="4"/>
        <v>--</v>
      </c>
      <c r="H62" s="14" t="str">
        <f>IFERROR(VLOOKUP(B62,#REF!,6,FALSE),"")</f>
        <v/>
      </c>
      <c r="I62" s="15">
        <v>11000</v>
      </c>
      <c r="J62" s="15">
        <v>11000</v>
      </c>
      <c r="K62" s="15" t="str">
        <f>IFERROR(VLOOKUP(B62,#REF!,9,FALSE),"")</f>
        <v/>
      </c>
      <c r="L62" s="15">
        <v>5000</v>
      </c>
      <c r="M62" s="9" t="e">
        <f>VLOOKUP(B62,#REF!,2,FALSE)</f>
        <v>#REF!</v>
      </c>
      <c r="N62" s="2" t="str">
        <f>IFERROR(VLOOKUP(B62,#REF!,39,FALSE),"")</f>
        <v/>
      </c>
      <c r="O62" s="16" t="str">
        <f>IFERROR(VLOOKUP(B62,#REF!,10,FALSE),"")</f>
        <v/>
      </c>
      <c r="P62" s="16" t="str">
        <f>IFERROR(VLOOKUP(B62,#REF!,11,FALSE),"")</f>
        <v/>
      </c>
      <c r="Q62" s="16"/>
      <c r="R62" s="16" t="str">
        <f>IFERROR(VLOOKUP(B62,#REF!,12,FALSE),"")</f>
        <v/>
      </c>
      <c r="S62" s="15">
        <v>5000</v>
      </c>
      <c r="T62" s="15">
        <v>0</v>
      </c>
      <c r="U62" s="15">
        <v>0</v>
      </c>
      <c r="V62" s="17">
        <v>16000</v>
      </c>
      <c r="W62" s="18" t="s">
        <v>35</v>
      </c>
      <c r="X62" s="19" t="s">
        <v>35</v>
      </c>
      <c r="Y62" s="17">
        <v>0</v>
      </c>
      <c r="Z62" s="15">
        <v>0</v>
      </c>
      <c r="AA62" s="20" t="s">
        <v>36</v>
      </c>
      <c r="AB62" s="21" t="str">
        <f t="shared" si="5"/>
        <v>E</v>
      </c>
      <c r="AC62" s="15">
        <v>0</v>
      </c>
      <c r="AD62" s="15">
        <v>0</v>
      </c>
      <c r="AE62" s="15">
        <v>0</v>
      </c>
      <c r="AF62" s="15">
        <v>0</v>
      </c>
      <c r="AG62" s="13" t="s">
        <v>37</v>
      </c>
      <c r="AI62" s="2"/>
      <c r="AJ62" s="2"/>
    </row>
    <row r="63" spans="1:36" ht="14.5">
      <c r="A63" s="16" t="str">
        <f t="shared" si="0"/>
        <v>ZeroZero</v>
      </c>
      <c r="B63" s="12" t="s">
        <v>107</v>
      </c>
      <c r="C63" s="13" t="s">
        <v>100</v>
      </c>
      <c r="D63" s="18" t="str">
        <f t="shared" si="1"/>
        <v>前八週無拉料</v>
      </c>
      <c r="E63" s="18" t="str">
        <f t="shared" si="2"/>
        <v>--</v>
      </c>
      <c r="F63" s="18" t="str">
        <f t="shared" si="3"/>
        <v>--</v>
      </c>
      <c r="G63" s="18" t="str">
        <f t="shared" si="4"/>
        <v>--</v>
      </c>
      <c r="H63" s="14" t="str">
        <f>IFERROR(VLOOKUP(B63,#REF!,6,FALSE),"")</f>
        <v/>
      </c>
      <c r="I63" s="15">
        <v>0</v>
      </c>
      <c r="J63" s="15">
        <v>0</v>
      </c>
      <c r="K63" s="15" t="str">
        <f>IFERROR(VLOOKUP(B63,#REF!,9,FALSE),"")</f>
        <v/>
      </c>
      <c r="L63" s="15">
        <v>6000</v>
      </c>
      <c r="M63" s="9" t="e">
        <f>VLOOKUP(B63,#REF!,2,FALSE)</f>
        <v>#REF!</v>
      </c>
      <c r="N63" s="2" t="str">
        <f>IFERROR(VLOOKUP(B63,#REF!,39,FALSE),"")</f>
        <v/>
      </c>
      <c r="O63" s="16" t="str">
        <f>IFERROR(VLOOKUP(B63,#REF!,10,FALSE),"")</f>
        <v/>
      </c>
      <c r="P63" s="16" t="str">
        <f>IFERROR(VLOOKUP(B63,#REF!,11,FALSE),"")</f>
        <v/>
      </c>
      <c r="Q63" s="16"/>
      <c r="R63" s="16" t="str">
        <f>IFERROR(VLOOKUP(B63,#REF!,12,FALSE),"")</f>
        <v/>
      </c>
      <c r="S63" s="15">
        <v>6000</v>
      </c>
      <c r="T63" s="15">
        <v>0</v>
      </c>
      <c r="U63" s="15">
        <v>0</v>
      </c>
      <c r="V63" s="17">
        <v>6000</v>
      </c>
      <c r="W63" s="18" t="s">
        <v>35</v>
      </c>
      <c r="X63" s="19" t="s">
        <v>35</v>
      </c>
      <c r="Y63" s="17">
        <v>0</v>
      </c>
      <c r="Z63" s="15">
        <v>0</v>
      </c>
      <c r="AA63" s="20" t="s">
        <v>36</v>
      </c>
      <c r="AB63" s="21" t="str">
        <f t="shared" si="5"/>
        <v>E</v>
      </c>
      <c r="AC63" s="15">
        <v>0</v>
      </c>
      <c r="AD63" s="15">
        <v>0</v>
      </c>
      <c r="AE63" s="15">
        <v>0</v>
      </c>
      <c r="AF63" s="15">
        <v>0</v>
      </c>
      <c r="AG63" s="13" t="s">
        <v>37</v>
      </c>
      <c r="AI63" s="2"/>
      <c r="AJ63" s="2"/>
    </row>
    <row r="64" spans="1:36" ht="14.5">
      <c r="A64" s="16" t="str">
        <f t="shared" ref="A64:A127" si="6">IF(OR(Y64=0,LEN(Y64)=0)*OR(Z64=0,LEN(Z64)=0),IF(V64&gt;0,"ZeroZero","None"),IF(IF(LEN(W64)=0,0,W64)&gt;16,"OverStock",IF(Y64=0,"FCST","Normal")))</f>
        <v>ZeroZero</v>
      </c>
      <c r="B64" s="12" t="s">
        <v>108</v>
      </c>
      <c r="C64" s="13" t="s">
        <v>100</v>
      </c>
      <c r="D64" s="18" t="str">
        <f t="shared" si="1"/>
        <v>前八週無拉料</v>
      </c>
      <c r="E64" s="18" t="str">
        <f t="shared" si="2"/>
        <v>--</v>
      </c>
      <c r="F64" s="18" t="str">
        <f t="shared" si="3"/>
        <v>--</v>
      </c>
      <c r="G64" s="18" t="str">
        <f t="shared" si="4"/>
        <v>--</v>
      </c>
      <c r="H64" s="14" t="str">
        <f>IFERROR(VLOOKUP(B64,#REF!,6,FALSE),"")</f>
        <v/>
      </c>
      <c r="I64" s="15">
        <v>51000</v>
      </c>
      <c r="J64" s="15">
        <v>51000</v>
      </c>
      <c r="K64" s="15" t="str">
        <f>IFERROR(VLOOKUP(B64,#REF!,9,FALSE),"")</f>
        <v/>
      </c>
      <c r="L64" s="15">
        <v>0</v>
      </c>
      <c r="M64" s="9" t="e">
        <f>VLOOKUP(B64,#REF!,2,FALSE)</f>
        <v>#REF!</v>
      </c>
      <c r="N64" s="2" t="str">
        <f>IFERROR(VLOOKUP(B64,#REF!,39,FALSE),"")</f>
        <v/>
      </c>
      <c r="O64" s="16" t="str">
        <f>IFERROR(VLOOKUP(B64,#REF!,10,FALSE),"")</f>
        <v/>
      </c>
      <c r="P64" s="16" t="str">
        <f>IFERROR(VLOOKUP(B64,#REF!,11,FALSE),"")</f>
        <v/>
      </c>
      <c r="Q64" s="16"/>
      <c r="R64" s="16" t="str">
        <f>IFERROR(VLOOKUP(B64,#REF!,12,FALSE),"")</f>
        <v/>
      </c>
      <c r="S64" s="15">
        <v>0</v>
      </c>
      <c r="T64" s="15">
        <v>0</v>
      </c>
      <c r="U64" s="15">
        <v>0</v>
      </c>
      <c r="V64" s="17">
        <v>51000</v>
      </c>
      <c r="W64" s="18" t="s">
        <v>35</v>
      </c>
      <c r="X64" s="19" t="s">
        <v>35</v>
      </c>
      <c r="Y64" s="17">
        <v>0</v>
      </c>
      <c r="Z64" s="15">
        <v>0</v>
      </c>
      <c r="AA64" s="20" t="s">
        <v>36</v>
      </c>
      <c r="AB64" s="21" t="str">
        <f t="shared" si="5"/>
        <v>E</v>
      </c>
      <c r="AC64" s="15">
        <v>0</v>
      </c>
      <c r="AD64" s="15">
        <v>0</v>
      </c>
      <c r="AE64" s="15">
        <v>0</v>
      </c>
      <c r="AF64" s="15">
        <v>0</v>
      </c>
      <c r="AG64" s="13" t="s">
        <v>37</v>
      </c>
      <c r="AI64" s="2"/>
      <c r="AJ64" s="2"/>
    </row>
    <row r="65" spans="1:36" ht="14.5">
      <c r="A65" s="16" t="str">
        <f t="shared" si="6"/>
        <v>Normal</v>
      </c>
      <c r="B65" s="12" t="s">
        <v>109</v>
      </c>
      <c r="C65" s="13" t="s">
        <v>100</v>
      </c>
      <c r="D65" s="18">
        <f t="shared" si="1"/>
        <v>16</v>
      </c>
      <c r="E65" s="18" t="str">
        <f t="shared" si="2"/>
        <v>--</v>
      </c>
      <c r="F65" s="18">
        <f t="shared" si="3"/>
        <v>0</v>
      </c>
      <c r="G65" s="18" t="str">
        <f t="shared" si="4"/>
        <v>--</v>
      </c>
      <c r="H65" s="14" t="str">
        <f>IFERROR(VLOOKUP(B65,#REF!,6,FALSE),"")</f>
        <v/>
      </c>
      <c r="I65" s="15">
        <v>0</v>
      </c>
      <c r="J65" s="15">
        <v>0</v>
      </c>
      <c r="K65" s="15" t="str">
        <f>IFERROR(VLOOKUP(B65,#REF!,9,FALSE),"")</f>
        <v/>
      </c>
      <c r="L65" s="15">
        <v>2000</v>
      </c>
      <c r="M65" s="9" t="e">
        <f>VLOOKUP(B65,#REF!,2,FALSE)</f>
        <v>#REF!</v>
      </c>
      <c r="N65" s="2" t="str">
        <f>IFERROR(VLOOKUP(B65,#REF!,39,FALSE),"")</f>
        <v/>
      </c>
      <c r="O65" s="16" t="str">
        <f>IFERROR(VLOOKUP(B65,#REF!,10,FALSE),"")</f>
        <v/>
      </c>
      <c r="P65" s="16" t="str">
        <f>IFERROR(VLOOKUP(B65,#REF!,11,FALSE),"")</f>
        <v/>
      </c>
      <c r="Q65" s="16"/>
      <c r="R65" s="16" t="str">
        <f>IFERROR(VLOOKUP(B65,#REF!,12,FALSE),"")</f>
        <v/>
      </c>
      <c r="S65" s="15">
        <v>2000</v>
      </c>
      <c r="T65" s="15">
        <v>0</v>
      </c>
      <c r="U65" s="15">
        <v>0</v>
      </c>
      <c r="V65" s="17">
        <v>2000</v>
      </c>
      <c r="W65" s="18">
        <v>16</v>
      </c>
      <c r="X65" s="19" t="s">
        <v>35</v>
      </c>
      <c r="Y65" s="17">
        <v>125</v>
      </c>
      <c r="Z65" s="15">
        <v>0</v>
      </c>
      <c r="AA65" s="20" t="s">
        <v>36</v>
      </c>
      <c r="AB65" s="21" t="str">
        <f t="shared" si="5"/>
        <v>E</v>
      </c>
      <c r="AC65" s="15">
        <v>0</v>
      </c>
      <c r="AD65" s="15">
        <v>0</v>
      </c>
      <c r="AE65" s="15">
        <v>0</v>
      </c>
      <c r="AF65" s="15">
        <v>0</v>
      </c>
      <c r="AG65" s="13" t="s">
        <v>37</v>
      </c>
      <c r="AI65" s="2"/>
      <c r="AJ65" s="2"/>
    </row>
    <row r="66" spans="1:36" ht="14.5">
      <c r="A66" s="16" t="str">
        <f t="shared" si="6"/>
        <v>ZeroZero</v>
      </c>
      <c r="B66" s="12" t="s">
        <v>110</v>
      </c>
      <c r="C66" s="13" t="s">
        <v>100</v>
      </c>
      <c r="D66" s="18" t="str">
        <f t="shared" si="1"/>
        <v>前八週無拉料</v>
      </c>
      <c r="E66" s="18" t="str">
        <f t="shared" si="2"/>
        <v>--</v>
      </c>
      <c r="F66" s="18" t="str">
        <f t="shared" si="3"/>
        <v>--</v>
      </c>
      <c r="G66" s="18" t="str">
        <f t="shared" si="4"/>
        <v>--</v>
      </c>
      <c r="H66" s="14" t="str">
        <f>IFERROR(VLOOKUP(B66,#REF!,6,FALSE),"")</f>
        <v/>
      </c>
      <c r="I66" s="15">
        <v>9000</v>
      </c>
      <c r="J66" s="15">
        <v>9000</v>
      </c>
      <c r="K66" s="15" t="str">
        <f>IFERROR(VLOOKUP(B66,#REF!,9,FALSE),"")</f>
        <v/>
      </c>
      <c r="L66" s="15">
        <v>3000</v>
      </c>
      <c r="M66" s="9" t="e">
        <f>VLOOKUP(B66,#REF!,2,FALSE)</f>
        <v>#REF!</v>
      </c>
      <c r="N66" s="2" t="str">
        <f>IFERROR(VLOOKUP(B66,#REF!,39,FALSE),"")</f>
        <v/>
      </c>
      <c r="O66" s="16" t="str">
        <f>IFERROR(VLOOKUP(B66,#REF!,10,FALSE),"")</f>
        <v/>
      </c>
      <c r="P66" s="16" t="str">
        <f>IFERROR(VLOOKUP(B66,#REF!,11,FALSE),"")</f>
        <v/>
      </c>
      <c r="Q66" s="16"/>
      <c r="R66" s="16" t="str">
        <f>IFERROR(VLOOKUP(B66,#REF!,12,FALSE),"")</f>
        <v/>
      </c>
      <c r="S66" s="15">
        <v>3000</v>
      </c>
      <c r="T66" s="15">
        <v>0</v>
      </c>
      <c r="U66" s="15">
        <v>0</v>
      </c>
      <c r="V66" s="17">
        <v>12000</v>
      </c>
      <c r="W66" s="18" t="s">
        <v>35</v>
      </c>
      <c r="X66" s="19" t="s">
        <v>35</v>
      </c>
      <c r="Y66" s="17">
        <v>0</v>
      </c>
      <c r="Z66" s="15">
        <v>0</v>
      </c>
      <c r="AA66" s="20" t="s">
        <v>36</v>
      </c>
      <c r="AB66" s="21" t="str">
        <f t="shared" si="5"/>
        <v>E</v>
      </c>
      <c r="AC66" s="15">
        <v>0</v>
      </c>
      <c r="AD66" s="15">
        <v>0</v>
      </c>
      <c r="AE66" s="15">
        <v>0</v>
      </c>
      <c r="AF66" s="15">
        <v>0</v>
      </c>
      <c r="AG66" s="13" t="s">
        <v>37</v>
      </c>
      <c r="AI66" s="2"/>
      <c r="AJ66" s="2"/>
    </row>
    <row r="67" spans="1:36" ht="14.5">
      <c r="A67" s="16" t="str">
        <f t="shared" si="6"/>
        <v>Normal</v>
      </c>
      <c r="B67" s="12" t="s">
        <v>111</v>
      </c>
      <c r="C67" s="13" t="s">
        <v>100</v>
      </c>
      <c r="D67" s="18">
        <f t="shared" si="1"/>
        <v>0</v>
      </c>
      <c r="E67" s="18">
        <f t="shared" si="2"/>
        <v>0</v>
      </c>
      <c r="F67" s="18">
        <f t="shared" si="3"/>
        <v>4</v>
      </c>
      <c r="G67" s="18">
        <f t="shared" si="4"/>
        <v>8.9730807577268195</v>
      </c>
      <c r="H67" s="14" t="str">
        <f>IFERROR(VLOOKUP(B67,#REF!,6,FALSE),"")</f>
        <v/>
      </c>
      <c r="I67" s="15">
        <v>9000</v>
      </c>
      <c r="J67" s="15">
        <v>0</v>
      </c>
      <c r="K67" s="15" t="str">
        <f>IFERROR(VLOOKUP(B67,#REF!,9,FALSE),"")</f>
        <v/>
      </c>
      <c r="L67" s="15">
        <v>0</v>
      </c>
      <c r="M67" s="9" t="e">
        <f>VLOOKUP(B67,#REF!,2,FALSE)</f>
        <v>#REF!</v>
      </c>
      <c r="N67" s="2" t="str">
        <f>IFERROR(VLOOKUP(B67,#REF!,39,FALSE),"")</f>
        <v/>
      </c>
      <c r="O67" s="16" t="str">
        <f>IFERROR(VLOOKUP(B67,#REF!,10,FALSE),"")</f>
        <v/>
      </c>
      <c r="P67" s="16" t="str">
        <f>IFERROR(VLOOKUP(B67,#REF!,11,FALSE),"")</f>
        <v/>
      </c>
      <c r="Q67" s="16"/>
      <c r="R67" s="16" t="str">
        <f>IFERROR(VLOOKUP(B67,#REF!,12,FALSE),"")</f>
        <v/>
      </c>
      <c r="S67" s="15">
        <v>0</v>
      </c>
      <c r="T67" s="15">
        <v>0</v>
      </c>
      <c r="U67" s="15">
        <v>0</v>
      </c>
      <c r="V67" s="17">
        <v>9000</v>
      </c>
      <c r="W67" s="18">
        <v>4</v>
      </c>
      <c r="X67" s="19">
        <v>9</v>
      </c>
      <c r="Y67" s="17">
        <v>2250</v>
      </c>
      <c r="Z67" s="15">
        <v>1003</v>
      </c>
      <c r="AA67" s="20">
        <v>0.4</v>
      </c>
      <c r="AB67" s="21">
        <f t="shared" si="5"/>
        <v>50</v>
      </c>
      <c r="AC67" s="15">
        <v>15</v>
      </c>
      <c r="AD67" s="15">
        <v>5991</v>
      </c>
      <c r="AE67" s="15">
        <v>3019</v>
      </c>
      <c r="AF67" s="15">
        <v>3027</v>
      </c>
      <c r="AG67" s="13" t="s">
        <v>37</v>
      </c>
      <c r="AI67" s="2"/>
      <c r="AJ67" s="2"/>
    </row>
    <row r="68" spans="1:36" ht="14.5">
      <c r="A68" s="16" t="str">
        <f t="shared" si="6"/>
        <v>FCST</v>
      </c>
      <c r="B68" s="12" t="s">
        <v>112</v>
      </c>
      <c r="C68" s="13" t="s">
        <v>100</v>
      </c>
      <c r="D68" s="18" t="str">
        <f t="shared" ref="D68:D131" si="7">IF(Y68=0,"前八週無拉料",ROUND(L68/Y68,1))</f>
        <v>前八週無拉料</v>
      </c>
      <c r="E68" s="18">
        <f t="shared" ref="E68:E131" si="8">IF(OR(X68=0,LEN(X68)=0),"--",L68/Z68)</f>
        <v>0</v>
      </c>
      <c r="F68" s="18" t="str">
        <f t="shared" ref="F68:F131" si="9">IF(Y68=0,"--",I68/Y68)</f>
        <v>--</v>
      </c>
      <c r="G68" s="18">
        <f t="shared" ref="G68:G131" si="10">IF(OR(X68=0,LEN(X68)=0),"--",I68/Z68)</f>
        <v>9.0090090090090094</v>
      </c>
      <c r="H68" s="14" t="str">
        <f>IFERROR(VLOOKUP(B68,#REF!,6,FALSE),"")</f>
        <v/>
      </c>
      <c r="I68" s="15">
        <v>3000</v>
      </c>
      <c r="J68" s="15">
        <v>3000</v>
      </c>
      <c r="K68" s="15" t="str">
        <f>IFERROR(VLOOKUP(B68,#REF!,9,FALSE),"")</f>
        <v/>
      </c>
      <c r="L68" s="15">
        <v>0</v>
      </c>
      <c r="M68" s="9" t="e">
        <f>VLOOKUP(B68,#REF!,2,FALSE)</f>
        <v>#REF!</v>
      </c>
      <c r="N68" s="2" t="str">
        <f>IFERROR(VLOOKUP(B68,#REF!,39,FALSE),"")</f>
        <v/>
      </c>
      <c r="O68" s="16" t="str">
        <f>IFERROR(VLOOKUP(B68,#REF!,10,FALSE),"")</f>
        <v/>
      </c>
      <c r="P68" s="16" t="str">
        <f>IFERROR(VLOOKUP(B68,#REF!,11,FALSE),"")</f>
        <v/>
      </c>
      <c r="Q68" s="16"/>
      <c r="R68" s="16" t="str">
        <f>IFERROR(VLOOKUP(B68,#REF!,12,FALSE),"")</f>
        <v/>
      </c>
      <c r="S68" s="15">
        <v>0</v>
      </c>
      <c r="T68" s="15">
        <v>0</v>
      </c>
      <c r="U68" s="15">
        <v>0</v>
      </c>
      <c r="V68" s="17">
        <v>3000</v>
      </c>
      <c r="W68" s="18" t="s">
        <v>35</v>
      </c>
      <c r="X68" s="19">
        <v>9</v>
      </c>
      <c r="Y68" s="17">
        <v>0</v>
      </c>
      <c r="Z68" s="15">
        <v>333</v>
      </c>
      <c r="AA68" s="20" t="s">
        <v>40</v>
      </c>
      <c r="AB68" s="21" t="str">
        <f t="shared" ref="AB68:AB131" si="11">IF($AA68="E","E",IF($AA68="F","F",IF($AA68&lt;0.5,50,IF($AA68&lt;2,100,150))))</f>
        <v>F</v>
      </c>
      <c r="AC68" s="15">
        <v>3000</v>
      </c>
      <c r="AD68" s="15">
        <v>0</v>
      </c>
      <c r="AE68" s="15">
        <v>299</v>
      </c>
      <c r="AF68" s="15">
        <v>2701</v>
      </c>
      <c r="AG68" s="13" t="s">
        <v>37</v>
      </c>
      <c r="AI68" s="2"/>
      <c r="AJ68" s="2"/>
    </row>
    <row r="69" spans="1:36" ht="14.5">
      <c r="A69" s="16" t="str">
        <f t="shared" si="6"/>
        <v>ZeroZero</v>
      </c>
      <c r="B69" s="12" t="s">
        <v>113</v>
      </c>
      <c r="C69" s="13" t="s">
        <v>100</v>
      </c>
      <c r="D69" s="18" t="str">
        <f t="shared" si="7"/>
        <v>前八週無拉料</v>
      </c>
      <c r="E69" s="18" t="str">
        <f t="shared" si="8"/>
        <v>--</v>
      </c>
      <c r="F69" s="18" t="str">
        <f t="shared" si="9"/>
        <v>--</v>
      </c>
      <c r="G69" s="18" t="str">
        <f t="shared" si="10"/>
        <v>--</v>
      </c>
      <c r="H69" s="14" t="str">
        <f>IFERROR(VLOOKUP(B69,#REF!,6,FALSE),"")</f>
        <v/>
      </c>
      <c r="I69" s="15">
        <v>3000</v>
      </c>
      <c r="J69" s="15">
        <v>0</v>
      </c>
      <c r="K69" s="15" t="str">
        <f>IFERROR(VLOOKUP(B69,#REF!,9,FALSE),"")</f>
        <v/>
      </c>
      <c r="L69" s="15">
        <v>0</v>
      </c>
      <c r="M69" s="9" t="e">
        <f>VLOOKUP(B69,#REF!,2,FALSE)</f>
        <v>#REF!</v>
      </c>
      <c r="N69" s="2" t="str">
        <f>IFERROR(VLOOKUP(B69,#REF!,39,FALSE),"")</f>
        <v/>
      </c>
      <c r="O69" s="16" t="str">
        <f>IFERROR(VLOOKUP(B69,#REF!,10,FALSE),"")</f>
        <v/>
      </c>
      <c r="P69" s="16" t="str">
        <f>IFERROR(VLOOKUP(B69,#REF!,11,FALSE),"")</f>
        <v/>
      </c>
      <c r="Q69" s="16"/>
      <c r="R69" s="16" t="str">
        <f>IFERROR(VLOOKUP(B69,#REF!,12,FALSE),"")</f>
        <v/>
      </c>
      <c r="S69" s="15">
        <v>0</v>
      </c>
      <c r="T69" s="15">
        <v>0</v>
      </c>
      <c r="U69" s="15">
        <v>0</v>
      </c>
      <c r="V69" s="17">
        <v>3000</v>
      </c>
      <c r="W69" s="18" t="s">
        <v>35</v>
      </c>
      <c r="X69" s="19" t="s">
        <v>35</v>
      </c>
      <c r="Y69" s="17">
        <v>0</v>
      </c>
      <c r="Z69" s="15">
        <v>0</v>
      </c>
      <c r="AA69" s="20" t="s">
        <v>36</v>
      </c>
      <c r="AB69" s="21" t="str">
        <f t="shared" si="11"/>
        <v>E</v>
      </c>
      <c r="AC69" s="15">
        <v>0</v>
      </c>
      <c r="AD69" s="15">
        <v>0</v>
      </c>
      <c r="AE69" s="15">
        <v>0</v>
      </c>
      <c r="AF69" s="15">
        <v>0</v>
      </c>
      <c r="AG69" s="13" t="s">
        <v>37</v>
      </c>
      <c r="AI69" s="2"/>
      <c r="AJ69" s="2"/>
    </row>
    <row r="70" spans="1:36" ht="14.5">
      <c r="A70" s="16" t="str">
        <f t="shared" si="6"/>
        <v>OverStock</v>
      </c>
      <c r="B70" s="12" t="s">
        <v>114</v>
      </c>
      <c r="C70" s="13" t="s">
        <v>100</v>
      </c>
      <c r="D70" s="18">
        <f t="shared" si="7"/>
        <v>32</v>
      </c>
      <c r="E70" s="18">
        <f t="shared" si="8"/>
        <v>5.123825789923143</v>
      </c>
      <c r="F70" s="18">
        <f t="shared" si="9"/>
        <v>32</v>
      </c>
      <c r="G70" s="18">
        <f t="shared" si="10"/>
        <v>5.123825789923143</v>
      </c>
      <c r="H70" s="14" t="str">
        <f>IFERROR(VLOOKUP(B70,#REF!,6,FALSE),"")</f>
        <v/>
      </c>
      <c r="I70" s="15">
        <v>12000</v>
      </c>
      <c r="J70" s="15">
        <v>0</v>
      </c>
      <c r="K70" s="15" t="str">
        <f>IFERROR(VLOOKUP(B70,#REF!,9,FALSE),"")</f>
        <v/>
      </c>
      <c r="L70" s="15">
        <v>12000</v>
      </c>
      <c r="M70" s="9" t="e">
        <f>VLOOKUP(B70,#REF!,2,FALSE)</f>
        <v>#REF!</v>
      </c>
      <c r="N70" s="2" t="str">
        <f>IFERROR(VLOOKUP(B70,#REF!,39,FALSE),"")</f>
        <v/>
      </c>
      <c r="O70" s="16" t="str">
        <f>IFERROR(VLOOKUP(B70,#REF!,10,FALSE),"")</f>
        <v/>
      </c>
      <c r="P70" s="16" t="str">
        <f>IFERROR(VLOOKUP(B70,#REF!,11,FALSE),"")</f>
        <v/>
      </c>
      <c r="Q70" s="16"/>
      <c r="R70" s="16" t="str">
        <f>IFERROR(VLOOKUP(B70,#REF!,12,FALSE),"")</f>
        <v/>
      </c>
      <c r="S70" s="15">
        <v>0</v>
      </c>
      <c r="T70" s="15">
        <v>0</v>
      </c>
      <c r="U70" s="15">
        <v>12000</v>
      </c>
      <c r="V70" s="17">
        <v>24000</v>
      </c>
      <c r="W70" s="18">
        <v>64</v>
      </c>
      <c r="X70" s="19">
        <v>10.199999999999999</v>
      </c>
      <c r="Y70" s="17">
        <v>375</v>
      </c>
      <c r="Z70" s="15">
        <v>2342</v>
      </c>
      <c r="AA70" s="20">
        <v>6.2</v>
      </c>
      <c r="AB70" s="21">
        <f t="shared" si="11"/>
        <v>150</v>
      </c>
      <c r="AC70" s="15">
        <v>0</v>
      </c>
      <c r="AD70" s="15">
        <v>20128</v>
      </c>
      <c r="AE70" s="15">
        <v>2095</v>
      </c>
      <c r="AF70" s="15">
        <v>0</v>
      </c>
      <c r="AG70" s="13" t="s">
        <v>37</v>
      </c>
      <c r="AI70" s="2"/>
      <c r="AJ70" s="2"/>
    </row>
    <row r="71" spans="1:36" ht="14.5">
      <c r="A71" s="16" t="str">
        <f t="shared" si="6"/>
        <v>ZeroZero</v>
      </c>
      <c r="B71" s="12" t="s">
        <v>115</v>
      </c>
      <c r="C71" s="13" t="s">
        <v>100</v>
      </c>
      <c r="D71" s="18" t="str">
        <f t="shared" si="7"/>
        <v>前八週無拉料</v>
      </c>
      <c r="E71" s="18" t="str">
        <f t="shared" si="8"/>
        <v>--</v>
      </c>
      <c r="F71" s="18" t="str">
        <f t="shared" si="9"/>
        <v>--</v>
      </c>
      <c r="G71" s="18" t="str">
        <f t="shared" si="10"/>
        <v>--</v>
      </c>
      <c r="H71" s="14" t="str">
        <f>IFERROR(VLOOKUP(B71,#REF!,6,FALSE),"")</f>
        <v/>
      </c>
      <c r="I71" s="15">
        <v>3000</v>
      </c>
      <c r="J71" s="15">
        <v>3000</v>
      </c>
      <c r="K71" s="15" t="str">
        <f>IFERROR(VLOOKUP(B71,#REF!,9,FALSE),"")</f>
        <v/>
      </c>
      <c r="L71" s="15">
        <v>0</v>
      </c>
      <c r="M71" s="9" t="e">
        <f>VLOOKUP(B71,#REF!,2,FALSE)</f>
        <v>#REF!</v>
      </c>
      <c r="N71" s="2" t="str">
        <f>IFERROR(VLOOKUP(B71,#REF!,39,FALSE),"")</f>
        <v/>
      </c>
      <c r="O71" s="16" t="str">
        <f>IFERROR(VLOOKUP(B71,#REF!,10,FALSE),"")</f>
        <v/>
      </c>
      <c r="P71" s="16" t="str">
        <f>IFERROR(VLOOKUP(B71,#REF!,11,FALSE),"")</f>
        <v/>
      </c>
      <c r="Q71" s="16"/>
      <c r="R71" s="16" t="str">
        <f>IFERROR(VLOOKUP(B71,#REF!,12,FALSE),"")</f>
        <v/>
      </c>
      <c r="S71" s="15">
        <v>0</v>
      </c>
      <c r="T71" s="15">
        <v>0</v>
      </c>
      <c r="U71" s="15">
        <v>0</v>
      </c>
      <c r="V71" s="17">
        <v>3000</v>
      </c>
      <c r="W71" s="18" t="s">
        <v>35</v>
      </c>
      <c r="X71" s="19" t="s">
        <v>35</v>
      </c>
      <c r="Y71" s="17">
        <v>0</v>
      </c>
      <c r="Z71" s="15">
        <v>0</v>
      </c>
      <c r="AA71" s="20" t="s">
        <v>36</v>
      </c>
      <c r="AB71" s="21" t="str">
        <f t="shared" si="11"/>
        <v>E</v>
      </c>
      <c r="AC71" s="15">
        <v>0</v>
      </c>
      <c r="AD71" s="15">
        <v>0</v>
      </c>
      <c r="AE71" s="15">
        <v>0</v>
      </c>
      <c r="AF71" s="15">
        <v>0</v>
      </c>
      <c r="AG71" s="13" t="s">
        <v>37</v>
      </c>
      <c r="AI71" s="2"/>
      <c r="AJ71" s="2"/>
    </row>
    <row r="72" spans="1:36" ht="14.5">
      <c r="A72" s="16" t="str">
        <f t="shared" si="6"/>
        <v>OverStock</v>
      </c>
      <c r="B72" s="12" t="s">
        <v>116</v>
      </c>
      <c r="C72" s="13" t="s">
        <v>100</v>
      </c>
      <c r="D72" s="18">
        <f t="shared" si="7"/>
        <v>13.3</v>
      </c>
      <c r="E72" s="18">
        <f t="shared" si="8"/>
        <v>4.9718263175339743</v>
      </c>
      <c r="F72" s="18">
        <f t="shared" si="9"/>
        <v>13.333333333333334</v>
      </c>
      <c r="G72" s="18">
        <f t="shared" si="10"/>
        <v>4.9718263175339743</v>
      </c>
      <c r="H72" s="14" t="str">
        <f>IFERROR(VLOOKUP(B72,#REF!,6,FALSE),"")</f>
        <v/>
      </c>
      <c r="I72" s="15">
        <v>30000</v>
      </c>
      <c r="J72" s="15">
        <v>24000</v>
      </c>
      <c r="K72" s="15" t="str">
        <f>IFERROR(VLOOKUP(B72,#REF!,9,FALSE),"")</f>
        <v/>
      </c>
      <c r="L72" s="15">
        <v>30000</v>
      </c>
      <c r="M72" s="9" t="e">
        <f>VLOOKUP(B72,#REF!,2,FALSE)</f>
        <v>#REF!</v>
      </c>
      <c r="N72" s="2" t="str">
        <f>IFERROR(VLOOKUP(B72,#REF!,39,FALSE),"")</f>
        <v/>
      </c>
      <c r="O72" s="16" t="str">
        <f>IFERROR(VLOOKUP(B72,#REF!,10,FALSE),"")</f>
        <v/>
      </c>
      <c r="P72" s="16" t="str">
        <f>IFERROR(VLOOKUP(B72,#REF!,11,FALSE),"")</f>
        <v/>
      </c>
      <c r="Q72" s="16"/>
      <c r="R72" s="16" t="str">
        <f>IFERROR(VLOOKUP(B72,#REF!,12,FALSE),"")</f>
        <v/>
      </c>
      <c r="S72" s="15">
        <v>9000</v>
      </c>
      <c r="T72" s="15">
        <v>0</v>
      </c>
      <c r="U72" s="15">
        <v>21000</v>
      </c>
      <c r="V72" s="17">
        <v>60000</v>
      </c>
      <c r="W72" s="18">
        <v>26.7</v>
      </c>
      <c r="X72" s="19">
        <v>9.9</v>
      </c>
      <c r="Y72" s="17">
        <v>2250</v>
      </c>
      <c r="Z72" s="15">
        <v>6034</v>
      </c>
      <c r="AA72" s="20">
        <v>2.7</v>
      </c>
      <c r="AB72" s="21">
        <f t="shared" si="11"/>
        <v>150</v>
      </c>
      <c r="AC72" s="15">
        <v>19200</v>
      </c>
      <c r="AD72" s="15">
        <v>29130</v>
      </c>
      <c r="AE72" s="15">
        <v>29758</v>
      </c>
      <c r="AF72" s="15">
        <v>0</v>
      </c>
      <c r="AG72" s="13" t="s">
        <v>37</v>
      </c>
      <c r="AI72" s="2"/>
      <c r="AJ72" s="2"/>
    </row>
    <row r="73" spans="1:36" ht="14.5">
      <c r="A73" s="16" t="str">
        <f t="shared" si="6"/>
        <v>OverStock</v>
      </c>
      <c r="B73" s="12" t="s">
        <v>117</v>
      </c>
      <c r="C73" s="13" t="s">
        <v>100</v>
      </c>
      <c r="D73" s="18">
        <f t="shared" si="7"/>
        <v>16.8</v>
      </c>
      <c r="E73" s="18">
        <f t="shared" si="8"/>
        <v>37.24684684684685</v>
      </c>
      <c r="F73" s="18">
        <f t="shared" si="9"/>
        <v>0.34782608695652173</v>
      </c>
      <c r="G73" s="18">
        <f t="shared" si="10"/>
        <v>0.77220077220077221</v>
      </c>
      <c r="H73" s="14" t="str">
        <f>IFERROR(VLOOKUP(B73,#REF!,6,FALSE),"")</f>
        <v/>
      </c>
      <c r="I73" s="15">
        <v>3000</v>
      </c>
      <c r="J73" s="15">
        <v>3000</v>
      </c>
      <c r="K73" s="15" t="str">
        <f>IFERROR(VLOOKUP(B73,#REF!,9,FALSE),"")</f>
        <v/>
      </c>
      <c r="L73" s="15">
        <v>144704</v>
      </c>
      <c r="M73" s="9" t="e">
        <f>VLOOKUP(B73,#REF!,2,FALSE)</f>
        <v>#REF!</v>
      </c>
      <c r="N73" s="2" t="str">
        <f>IFERROR(VLOOKUP(B73,#REF!,39,FALSE),"")</f>
        <v/>
      </c>
      <c r="O73" s="16" t="str">
        <f>IFERROR(VLOOKUP(B73,#REF!,10,FALSE),"")</f>
        <v/>
      </c>
      <c r="P73" s="16" t="str">
        <f>IFERROR(VLOOKUP(B73,#REF!,11,FALSE),"")</f>
        <v/>
      </c>
      <c r="Q73" s="16"/>
      <c r="R73" s="16" t="str">
        <f>IFERROR(VLOOKUP(B73,#REF!,12,FALSE),"")</f>
        <v/>
      </c>
      <c r="S73" s="15">
        <v>0</v>
      </c>
      <c r="T73" s="15">
        <v>0</v>
      </c>
      <c r="U73" s="15">
        <v>144704</v>
      </c>
      <c r="V73" s="17">
        <v>147704</v>
      </c>
      <c r="W73" s="18">
        <v>17.100000000000001</v>
      </c>
      <c r="X73" s="19">
        <v>38</v>
      </c>
      <c r="Y73" s="17">
        <v>8625</v>
      </c>
      <c r="Z73" s="15">
        <v>3885</v>
      </c>
      <c r="AA73" s="20">
        <v>0.5</v>
      </c>
      <c r="AB73" s="21">
        <f t="shared" si="11"/>
        <v>100</v>
      </c>
      <c r="AC73" s="15">
        <v>0</v>
      </c>
      <c r="AD73" s="15">
        <v>17939</v>
      </c>
      <c r="AE73" s="15">
        <v>110243</v>
      </c>
      <c r="AF73" s="15">
        <v>4251</v>
      </c>
      <c r="AG73" s="13" t="s">
        <v>37</v>
      </c>
      <c r="AI73" s="2"/>
      <c r="AJ73" s="2"/>
    </row>
    <row r="74" spans="1:36" ht="14.5">
      <c r="A74" s="16" t="str">
        <f t="shared" si="6"/>
        <v>OverStock</v>
      </c>
      <c r="B74" s="12" t="s">
        <v>118</v>
      </c>
      <c r="C74" s="13" t="s">
        <v>100</v>
      </c>
      <c r="D74" s="18">
        <f t="shared" si="7"/>
        <v>9.1</v>
      </c>
      <c r="E74" s="18">
        <f t="shared" si="8"/>
        <v>4.5223289994347091</v>
      </c>
      <c r="F74" s="18">
        <f t="shared" si="9"/>
        <v>11.428571428571429</v>
      </c>
      <c r="G74" s="18">
        <f t="shared" si="10"/>
        <v>5.6529112492933864</v>
      </c>
      <c r="H74" s="14" t="str">
        <f>IFERROR(VLOOKUP(B74,#REF!,6,FALSE),"")</f>
        <v/>
      </c>
      <c r="I74" s="15">
        <v>60000</v>
      </c>
      <c r="J74" s="15">
        <v>3000</v>
      </c>
      <c r="K74" s="15" t="str">
        <f>IFERROR(VLOOKUP(B74,#REF!,9,FALSE),"")</f>
        <v/>
      </c>
      <c r="L74" s="15">
        <v>48000</v>
      </c>
      <c r="M74" s="9" t="e">
        <f>VLOOKUP(B74,#REF!,2,FALSE)</f>
        <v>#REF!</v>
      </c>
      <c r="N74" s="2" t="str">
        <f>IFERROR(VLOOKUP(B74,#REF!,39,FALSE),"")</f>
        <v/>
      </c>
      <c r="O74" s="16" t="str">
        <f>IFERROR(VLOOKUP(B74,#REF!,10,FALSE),"")</f>
        <v/>
      </c>
      <c r="P74" s="16" t="str">
        <f>IFERROR(VLOOKUP(B74,#REF!,11,FALSE),"")</f>
        <v/>
      </c>
      <c r="Q74" s="16"/>
      <c r="R74" s="16" t="str">
        <f>IFERROR(VLOOKUP(B74,#REF!,12,FALSE),"")</f>
        <v/>
      </c>
      <c r="S74" s="15">
        <v>0</v>
      </c>
      <c r="T74" s="15">
        <v>0</v>
      </c>
      <c r="U74" s="15">
        <v>48000</v>
      </c>
      <c r="V74" s="17">
        <v>108000</v>
      </c>
      <c r="W74" s="18">
        <v>20.6</v>
      </c>
      <c r="X74" s="19">
        <v>10.199999999999999</v>
      </c>
      <c r="Y74" s="17">
        <v>5250</v>
      </c>
      <c r="Z74" s="15">
        <v>10614</v>
      </c>
      <c r="AA74" s="20">
        <v>2</v>
      </c>
      <c r="AB74" s="21">
        <f t="shared" si="11"/>
        <v>150</v>
      </c>
      <c r="AC74" s="15">
        <v>20549</v>
      </c>
      <c r="AD74" s="15">
        <v>34002</v>
      </c>
      <c r="AE74" s="15">
        <v>62452</v>
      </c>
      <c r="AF74" s="15">
        <v>12000</v>
      </c>
      <c r="AG74" s="13" t="s">
        <v>37</v>
      </c>
      <c r="AI74" s="2"/>
      <c r="AJ74" s="2"/>
    </row>
    <row r="75" spans="1:36" ht="14.5">
      <c r="A75" s="16" t="str">
        <f t="shared" si="6"/>
        <v>OverStock</v>
      </c>
      <c r="B75" s="12" t="s">
        <v>119</v>
      </c>
      <c r="C75" s="13" t="s">
        <v>100</v>
      </c>
      <c r="D75" s="18">
        <f t="shared" si="7"/>
        <v>80</v>
      </c>
      <c r="E75" s="18">
        <f t="shared" si="8"/>
        <v>9.3771977807298583</v>
      </c>
      <c r="F75" s="18">
        <f t="shared" si="9"/>
        <v>40</v>
      </c>
      <c r="G75" s="18">
        <f t="shared" si="10"/>
        <v>4.6885988903649292</v>
      </c>
      <c r="H75" s="14" t="str">
        <f>IFERROR(VLOOKUP(B75,#REF!,6,FALSE),"")</f>
        <v/>
      </c>
      <c r="I75" s="15">
        <v>60000</v>
      </c>
      <c r="J75" s="15">
        <v>60000</v>
      </c>
      <c r="K75" s="15" t="str">
        <f>IFERROR(VLOOKUP(B75,#REF!,9,FALSE),"")</f>
        <v/>
      </c>
      <c r="L75" s="15">
        <v>120000</v>
      </c>
      <c r="M75" s="9" t="e">
        <f>VLOOKUP(B75,#REF!,2,FALSE)</f>
        <v>#REF!</v>
      </c>
      <c r="N75" s="2" t="str">
        <f>IFERROR(VLOOKUP(B75,#REF!,39,FALSE),"")</f>
        <v/>
      </c>
      <c r="O75" s="16" t="str">
        <f>IFERROR(VLOOKUP(B75,#REF!,10,FALSE),"")</f>
        <v/>
      </c>
      <c r="P75" s="16" t="str">
        <f>IFERROR(VLOOKUP(B75,#REF!,11,FALSE),"")</f>
        <v/>
      </c>
      <c r="Q75" s="16"/>
      <c r="R75" s="16" t="str">
        <f>IFERROR(VLOOKUP(B75,#REF!,12,FALSE),"")</f>
        <v/>
      </c>
      <c r="S75" s="15">
        <v>21000</v>
      </c>
      <c r="T75" s="15">
        <v>0</v>
      </c>
      <c r="U75" s="15">
        <v>99000</v>
      </c>
      <c r="V75" s="17">
        <v>180000</v>
      </c>
      <c r="W75" s="18">
        <v>120</v>
      </c>
      <c r="X75" s="19">
        <v>14.1</v>
      </c>
      <c r="Y75" s="17">
        <v>1500</v>
      </c>
      <c r="Z75" s="15">
        <v>12797</v>
      </c>
      <c r="AA75" s="20">
        <v>8.5</v>
      </c>
      <c r="AB75" s="21">
        <f t="shared" si="11"/>
        <v>150</v>
      </c>
      <c r="AC75" s="15">
        <v>16256</v>
      </c>
      <c r="AD75" s="15">
        <v>88299</v>
      </c>
      <c r="AE75" s="15">
        <v>49234</v>
      </c>
      <c r="AF75" s="15">
        <v>60698</v>
      </c>
      <c r="AG75" s="13" t="s">
        <v>37</v>
      </c>
      <c r="AI75" s="2"/>
      <c r="AJ75" s="2"/>
    </row>
    <row r="76" spans="1:36" ht="14.5">
      <c r="A76" s="16" t="str">
        <f t="shared" si="6"/>
        <v>ZeroZero</v>
      </c>
      <c r="B76" s="12" t="s">
        <v>120</v>
      </c>
      <c r="C76" s="13" t="s">
        <v>100</v>
      </c>
      <c r="D76" s="18" t="str">
        <f t="shared" si="7"/>
        <v>前八週無拉料</v>
      </c>
      <c r="E76" s="18" t="str">
        <f t="shared" si="8"/>
        <v>--</v>
      </c>
      <c r="F76" s="18" t="str">
        <f t="shared" si="9"/>
        <v>--</v>
      </c>
      <c r="G76" s="18" t="str">
        <f t="shared" si="10"/>
        <v>--</v>
      </c>
      <c r="H76" s="14" t="str">
        <f>IFERROR(VLOOKUP(B76,#REF!,6,FALSE),"")</f>
        <v/>
      </c>
      <c r="I76" s="15">
        <v>123000</v>
      </c>
      <c r="J76" s="15">
        <v>123000</v>
      </c>
      <c r="K76" s="15" t="str">
        <f>IFERROR(VLOOKUP(B76,#REF!,9,FALSE),"")</f>
        <v/>
      </c>
      <c r="L76" s="15">
        <v>0</v>
      </c>
      <c r="M76" s="9" t="e">
        <f>VLOOKUP(B76,#REF!,2,FALSE)</f>
        <v>#REF!</v>
      </c>
      <c r="N76" s="2" t="str">
        <f>IFERROR(VLOOKUP(B76,#REF!,39,FALSE),"")</f>
        <v/>
      </c>
      <c r="O76" s="16" t="str">
        <f>IFERROR(VLOOKUP(B76,#REF!,10,FALSE),"")</f>
        <v/>
      </c>
      <c r="P76" s="16" t="str">
        <f>IFERROR(VLOOKUP(B76,#REF!,11,FALSE),"")</f>
        <v/>
      </c>
      <c r="Q76" s="16"/>
      <c r="R76" s="16" t="str">
        <f>IFERROR(VLOOKUP(B76,#REF!,12,FALSE),"")</f>
        <v/>
      </c>
      <c r="S76" s="15">
        <v>0</v>
      </c>
      <c r="T76" s="15">
        <v>0</v>
      </c>
      <c r="U76" s="15">
        <v>0</v>
      </c>
      <c r="V76" s="17">
        <v>123000</v>
      </c>
      <c r="W76" s="18" t="s">
        <v>35</v>
      </c>
      <c r="X76" s="19" t="s">
        <v>35</v>
      </c>
      <c r="Y76" s="17">
        <v>0</v>
      </c>
      <c r="Z76" s="15">
        <v>0</v>
      </c>
      <c r="AA76" s="20" t="s">
        <v>36</v>
      </c>
      <c r="AB76" s="21" t="str">
        <f t="shared" si="11"/>
        <v>E</v>
      </c>
      <c r="AC76" s="15">
        <v>0</v>
      </c>
      <c r="AD76" s="15">
        <v>0</v>
      </c>
      <c r="AE76" s="15">
        <v>0</v>
      </c>
      <c r="AF76" s="15">
        <v>0</v>
      </c>
      <c r="AG76" s="13" t="s">
        <v>37</v>
      </c>
      <c r="AI76" s="2"/>
      <c r="AJ76" s="2"/>
    </row>
    <row r="77" spans="1:36" ht="14.5">
      <c r="A77" s="16" t="str">
        <f t="shared" si="6"/>
        <v>OverStock</v>
      </c>
      <c r="B77" s="12" t="s">
        <v>121</v>
      </c>
      <c r="C77" s="13" t="s">
        <v>100</v>
      </c>
      <c r="D77" s="18">
        <f t="shared" si="7"/>
        <v>10.8</v>
      </c>
      <c r="E77" s="18">
        <f t="shared" si="8"/>
        <v>7.1614916364008385</v>
      </c>
      <c r="F77" s="18">
        <f t="shared" si="9"/>
        <v>7.225806451612903</v>
      </c>
      <c r="G77" s="18">
        <f t="shared" si="10"/>
        <v>4.7743277576005596</v>
      </c>
      <c r="H77" s="14" t="str">
        <f>IFERROR(VLOOKUP(B77,#REF!,6,FALSE),"")</f>
        <v/>
      </c>
      <c r="I77" s="15">
        <v>280000</v>
      </c>
      <c r="J77" s="15">
        <v>0</v>
      </c>
      <c r="K77" s="15" t="str">
        <f>IFERROR(VLOOKUP(B77,#REF!,9,FALSE),"")</f>
        <v/>
      </c>
      <c r="L77" s="15">
        <v>420000</v>
      </c>
      <c r="M77" s="9" t="e">
        <f>VLOOKUP(B77,#REF!,2,FALSE)</f>
        <v>#REF!</v>
      </c>
      <c r="N77" s="2" t="str">
        <f>IFERROR(VLOOKUP(B77,#REF!,39,FALSE),"")</f>
        <v/>
      </c>
      <c r="O77" s="16" t="str">
        <f>IFERROR(VLOOKUP(B77,#REF!,10,FALSE),"")</f>
        <v/>
      </c>
      <c r="P77" s="16" t="str">
        <f>IFERROR(VLOOKUP(B77,#REF!,11,FALSE),"")</f>
        <v/>
      </c>
      <c r="Q77" s="16"/>
      <c r="R77" s="16" t="str">
        <f>IFERROR(VLOOKUP(B77,#REF!,12,FALSE),"")</f>
        <v/>
      </c>
      <c r="S77" s="15">
        <v>150000</v>
      </c>
      <c r="T77" s="15">
        <v>50000</v>
      </c>
      <c r="U77" s="15">
        <v>220000</v>
      </c>
      <c r="V77" s="17">
        <v>700000</v>
      </c>
      <c r="W77" s="18">
        <v>18.100000000000001</v>
      </c>
      <c r="X77" s="19">
        <v>11.9</v>
      </c>
      <c r="Y77" s="17">
        <v>38750</v>
      </c>
      <c r="Z77" s="15">
        <v>58647</v>
      </c>
      <c r="AA77" s="20">
        <v>1.5</v>
      </c>
      <c r="AB77" s="21">
        <f t="shared" si="11"/>
        <v>100</v>
      </c>
      <c r="AC77" s="15">
        <v>132970</v>
      </c>
      <c r="AD77" s="15">
        <v>347030</v>
      </c>
      <c r="AE77" s="15">
        <v>130000</v>
      </c>
      <c r="AF77" s="15">
        <v>110000</v>
      </c>
      <c r="AG77" s="13" t="s">
        <v>37</v>
      </c>
      <c r="AI77" s="2"/>
      <c r="AJ77" s="2"/>
    </row>
    <row r="78" spans="1:36" ht="14.5">
      <c r="A78" s="16" t="str">
        <f t="shared" si="6"/>
        <v>Normal</v>
      </c>
      <c r="B78" s="12" t="s">
        <v>122</v>
      </c>
      <c r="C78" s="13" t="s">
        <v>100</v>
      </c>
      <c r="D78" s="18">
        <f t="shared" si="7"/>
        <v>0</v>
      </c>
      <c r="E78" s="18" t="str">
        <f t="shared" si="8"/>
        <v>--</v>
      </c>
      <c r="F78" s="18">
        <f t="shared" si="9"/>
        <v>8</v>
      </c>
      <c r="G78" s="18" t="str">
        <f t="shared" si="10"/>
        <v>--</v>
      </c>
      <c r="H78" s="14" t="str">
        <f>IFERROR(VLOOKUP(B78,#REF!,6,FALSE),"")</f>
        <v/>
      </c>
      <c r="I78" s="15">
        <v>3000</v>
      </c>
      <c r="J78" s="15">
        <v>0</v>
      </c>
      <c r="K78" s="15" t="str">
        <f>IFERROR(VLOOKUP(B78,#REF!,9,FALSE),"")</f>
        <v/>
      </c>
      <c r="L78" s="15">
        <v>0</v>
      </c>
      <c r="M78" s="9" t="e">
        <f>VLOOKUP(B78,#REF!,2,FALSE)</f>
        <v>#REF!</v>
      </c>
      <c r="N78" s="2" t="str">
        <f>IFERROR(VLOOKUP(B78,#REF!,39,FALSE),"")</f>
        <v/>
      </c>
      <c r="O78" s="16" t="str">
        <f>IFERROR(VLOOKUP(B78,#REF!,10,FALSE),"")</f>
        <v/>
      </c>
      <c r="P78" s="16" t="str">
        <f>IFERROR(VLOOKUP(B78,#REF!,11,FALSE),"")</f>
        <v/>
      </c>
      <c r="Q78" s="16"/>
      <c r="R78" s="16" t="str">
        <f>IFERROR(VLOOKUP(B78,#REF!,12,FALSE),"")</f>
        <v/>
      </c>
      <c r="S78" s="15">
        <v>0</v>
      </c>
      <c r="T78" s="15">
        <v>0</v>
      </c>
      <c r="U78" s="15">
        <v>0</v>
      </c>
      <c r="V78" s="17">
        <v>3000</v>
      </c>
      <c r="W78" s="18">
        <v>8</v>
      </c>
      <c r="X78" s="19" t="s">
        <v>35</v>
      </c>
      <c r="Y78" s="17">
        <v>375</v>
      </c>
      <c r="Z78" s="15">
        <v>0</v>
      </c>
      <c r="AA78" s="20" t="s">
        <v>36</v>
      </c>
      <c r="AB78" s="21" t="str">
        <f t="shared" si="11"/>
        <v>E</v>
      </c>
      <c r="AC78" s="15">
        <v>0</v>
      </c>
      <c r="AD78" s="15">
        <v>0</v>
      </c>
      <c r="AE78" s="15">
        <v>619</v>
      </c>
      <c r="AF78" s="15">
        <v>3044</v>
      </c>
      <c r="AG78" s="13" t="s">
        <v>37</v>
      </c>
      <c r="AI78" s="2"/>
      <c r="AJ78" s="2"/>
    </row>
    <row r="79" spans="1:36" ht="14.5">
      <c r="A79" s="16" t="str">
        <f t="shared" si="6"/>
        <v>FCST</v>
      </c>
      <c r="B79" s="12" t="s">
        <v>123</v>
      </c>
      <c r="C79" s="13" t="s">
        <v>100</v>
      </c>
      <c r="D79" s="18" t="str">
        <f t="shared" si="7"/>
        <v>前八週無拉料</v>
      </c>
      <c r="E79" s="18">
        <f t="shared" si="8"/>
        <v>285.71428571428572</v>
      </c>
      <c r="F79" s="18" t="str">
        <f t="shared" si="9"/>
        <v>--</v>
      </c>
      <c r="G79" s="18">
        <f t="shared" si="10"/>
        <v>0</v>
      </c>
      <c r="H79" s="14" t="str">
        <f>IFERROR(VLOOKUP(B79,#REF!,6,FALSE),"")</f>
        <v/>
      </c>
      <c r="I79" s="15">
        <v>0</v>
      </c>
      <c r="J79" s="15">
        <v>0</v>
      </c>
      <c r="K79" s="15" t="str">
        <f>IFERROR(VLOOKUP(B79,#REF!,9,FALSE),"")</f>
        <v/>
      </c>
      <c r="L79" s="15">
        <v>6000</v>
      </c>
      <c r="M79" s="9" t="e">
        <f>VLOOKUP(B79,#REF!,2,FALSE)</f>
        <v>#REF!</v>
      </c>
      <c r="N79" s="2" t="str">
        <f>IFERROR(VLOOKUP(B79,#REF!,39,FALSE),"")</f>
        <v/>
      </c>
      <c r="O79" s="16" t="str">
        <f>IFERROR(VLOOKUP(B79,#REF!,10,FALSE),"")</f>
        <v/>
      </c>
      <c r="P79" s="16" t="str">
        <f>IFERROR(VLOOKUP(B79,#REF!,11,FALSE),"")</f>
        <v/>
      </c>
      <c r="Q79" s="16"/>
      <c r="R79" s="16" t="str">
        <f>IFERROR(VLOOKUP(B79,#REF!,12,FALSE),"")</f>
        <v/>
      </c>
      <c r="S79" s="15">
        <v>0</v>
      </c>
      <c r="T79" s="15">
        <v>3000</v>
      </c>
      <c r="U79" s="15">
        <v>3000</v>
      </c>
      <c r="V79" s="17">
        <v>6000</v>
      </c>
      <c r="W79" s="18" t="s">
        <v>35</v>
      </c>
      <c r="X79" s="19">
        <v>285.7</v>
      </c>
      <c r="Y79" s="17">
        <v>0</v>
      </c>
      <c r="Z79" s="15">
        <v>21</v>
      </c>
      <c r="AA79" s="20" t="s">
        <v>40</v>
      </c>
      <c r="AB79" s="21" t="str">
        <f t="shared" si="11"/>
        <v>F</v>
      </c>
      <c r="AC79" s="15">
        <v>188</v>
      </c>
      <c r="AD79" s="15">
        <v>0</v>
      </c>
      <c r="AE79" s="15">
        <v>0</v>
      </c>
      <c r="AF79" s="15">
        <v>0</v>
      </c>
      <c r="AG79" s="13" t="s">
        <v>37</v>
      </c>
      <c r="AI79" s="2"/>
      <c r="AJ79" s="2"/>
    </row>
    <row r="80" spans="1:36" ht="14.5">
      <c r="A80" s="16" t="str">
        <f t="shared" si="6"/>
        <v>FCST</v>
      </c>
      <c r="B80" s="12" t="s">
        <v>124</v>
      </c>
      <c r="C80" s="13" t="s">
        <v>100</v>
      </c>
      <c r="D80" s="18" t="str">
        <f t="shared" si="7"/>
        <v>前八週無拉料</v>
      </c>
      <c r="E80" s="18">
        <f t="shared" si="8"/>
        <v>0</v>
      </c>
      <c r="F80" s="18" t="str">
        <f t="shared" si="9"/>
        <v>--</v>
      </c>
      <c r="G80" s="18">
        <f t="shared" si="10"/>
        <v>375</v>
      </c>
      <c r="H80" s="14" t="str">
        <f>IFERROR(VLOOKUP(B80,#REF!,6,FALSE),"")</f>
        <v/>
      </c>
      <c r="I80" s="15">
        <v>3000</v>
      </c>
      <c r="J80" s="15">
        <v>0</v>
      </c>
      <c r="K80" s="15" t="str">
        <f>IFERROR(VLOOKUP(B80,#REF!,9,FALSE),"")</f>
        <v/>
      </c>
      <c r="L80" s="15">
        <v>0</v>
      </c>
      <c r="M80" s="9" t="e">
        <f>VLOOKUP(B80,#REF!,2,FALSE)</f>
        <v>#REF!</v>
      </c>
      <c r="N80" s="2" t="str">
        <f>IFERROR(VLOOKUP(B80,#REF!,39,FALSE),"")</f>
        <v/>
      </c>
      <c r="O80" s="16" t="str">
        <f>IFERROR(VLOOKUP(B80,#REF!,10,FALSE),"")</f>
        <v/>
      </c>
      <c r="P80" s="16" t="str">
        <f>IFERROR(VLOOKUP(B80,#REF!,11,FALSE),"")</f>
        <v/>
      </c>
      <c r="Q80" s="16"/>
      <c r="R80" s="16" t="str">
        <f>IFERROR(VLOOKUP(B80,#REF!,12,FALSE),"")</f>
        <v/>
      </c>
      <c r="S80" s="15">
        <v>0</v>
      </c>
      <c r="T80" s="15">
        <v>0</v>
      </c>
      <c r="U80" s="15">
        <v>0</v>
      </c>
      <c r="V80" s="17">
        <v>3000</v>
      </c>
      <c r="W80" s="18" t="s">
        <v>35</v>
      </c>
      <c r="X80" s="19">
        <v>375</v>
      </c>
      <c r="Y80" s="17">
        <v>0</v>
      </c>
      <c r="Z80" s="15">
        <v>8</v>
      </c>
      <c r="AA80" s="20" t="s">
        <v>40</v>
      </c>
      <c r="AB80" s="21" t="str">
        <f t="shared" si="11"/>
        <v>F</v>
      </c>
      <c r="AC80" s="15">
        <v>62</v>
      </c>
      <c r="AD80" s="15">
        <v>0</v>
      </c>
      <c r="AE80" s="15">
        <v>6</v>
      </c>
      <c r="AF80" s="15">
        <v>0</v>
      </c>
      <c r="AG80" s="13" t="s">
        <v>37</v>
      </c>
      <c r="AI80" s="2"/>
      <c r="AJ80" s="2"/>
    </row>
    <row r="81" spans="1:36" ht="14.5">
      <c r="A81" s="16" t="str">
        <f t="shared" si="6"/>
        <v>Normal</v>
      </c>
      <c r="B81" s="12" t="s">
        <v>125</v>
      </c>
      <c r="C81" s="13" t="s">
        <v>100</v>
      </c>
      <c r="D81" s="18">
        <f t="shared" si="7"/>
        <v>2</v>
      </c>
      <c r="E81" s="18">
        <f t="shared" si="8"/>
        <v>3.3654194108706665</v>
      </c>
      <c r="F81" s="18">
        <f t="shared" si="9"/>
        <v>8.5760000000000005</v>
      </c>
      <c r="G81" s="18">
        <f t="shared" si="10"/>
        <v>14.547296808279656</v>
      </c>
      <c r="H81" s="14" t="str">
        <f>IFERROR(VLOOKUP(B81,#REF!,6,FALSE),"")</f>
        <v/>
      </c>
      <c r="I81" s="15">
        <v>402000</v>
      </c>
      <c r="J81" s="15">
        <v>399000</v>
      </c>
      <c r="K81" s="15" t="str">
        <f>IFERROR(VLOOKUP(B81,#REF!,9,FALSE),"")</f>
        <v/>
      </c>
      <c r="L81" s="15">
        <v>93000</v>
      </c>
      <c r="M81" s="9" t="e">
        <f>VLOOKUP(B81,#REF!,2,FALSE)</f>
        <v>#REF!</v>
      </c>
      <c r="N81" s="2" t="str">
        <f>IFERROR(VLOOKUP(B81,#REF!,39,FALSE),"")</f>
        <v/>
      </c>
      <c r="O81" s="16" t="str">
        <f>IFERROR(VLOOKUP(B81,#REF!,10,FALSE),"")</f>
        <v/>
      </c>
      <c r="P81" s="16" t="str">
        <f>IFERROR(VLOOKUP(B81,#REF!,11,FALSE),"")</f>
        <v/>
      </c>
      <c r="Q81" s="16"/>
      <c r="R81" s="16" t="str">
        <f>IFERROR(VLOOKUP(B81,#REF!,12,FALSE),"")</f>
        <v/>
      </c>
      <c r="S81" s="15">
        <v>0</v>
      </c>
      <c r="T81" s="15">
        <v>0</v>
      </c>
      <c r="U81" s="15">
        <v>93000</v>
      </c>
      <c r="V81" s="17">
        <v>495000</v>
      </c>
      <c r="W81" s="18">
        <v>10.6</v>
      </c>
      <c r="X81" s="19">
        <v>17.899999999999999</v>
      </c>
      <c r="Y81" s="17">
        <v>46875</v>
      </c>
      <c r="Z81" s="15">
        <v>27634</v>
      </c>
      <c r="AA81" s="20">
        <v>0.6</v>
      </c>
      <c r="AB81" s="21">
        <f t="shared" si="11"/>
        <v>100</v>
      </c>
      <c r="AC81" s="15">
        <v>71106</v>
      </c>
      <c r="AD81" s="15">
        <v>103106</v>
      </c>
      <c r="AE81" s="15">
        <v>225504</v>
      </c>
      <c r="AF81" s="15">
        <v>120875</v>
      </c>
      <c r="AG81" s="13" t="s">
        <v>37</v>
      </c>
      <c r="AI81" s="2"/>
      <c r="AJ81" s="2"/>
    </row>
    <row r="82" spans="1:36" ht="14.5">
      <c r="A82" s="16" t="str">
        <f t="shared" si="6"/>
        <v>Normal</v>
      </c>
      <c r="B82" s="12" t="s">
        <v>126</v>
      </c>
      <c r="C82" s="13" t="s">
        <v>100</v>
      </c>
      <c r="D82" s="18">
        <f t="shared" si="7"/>
        <v>1.6</v>
      </c>
      <c r="E82" s="18">
        <f t="shared" si="8"/>
        <v>3.1978559137492577</v>
      </c>
      <c r="F82" s="18">
        <f t="shared" si="9"/>
        <v>8.1363636363636367</v>
      </c>
      <c r="G82" s="18">
        <f t="shared" si="10"/>
        <v>16.354748816031918</v>
      </c>
      <c r="H82" s="14" t="str">
        <f>IFERROR(VLOOKUP(B82,#REF!,6,FALSE),"")</f>
        <v/>
      </c>
      <c r="I82" s="15">
        <v>1074000</v>
      </c>
      <c r="J82" s="15">
        <v>69000</v>
      </c>
      <c r="K82" s="15" t="str">
        <f>IFERROR(VLOOKUP(B82,#REF!,9,FALSE),"")</f>
        <v/>
      </c>
      <c r="L82" s="15">
        <v>210000</v>
      </c>
      <c r="M82" s="9" t="e">
        <f>VLOOKUP(B82,#REF!,2,FALSE)</f>
        <v>#REF!</v>
      </c>
      <c r="N82" s="2" t="str">
        <f>IFERROR(VLOOKUP(B82,#REF!,39,FALSE),"")</f>
        <v/>
      </c>
      <c r="O82" s="16" t="str">
        <f>IFERROR(VLOOKUP(B82,#REF!,10,FALSE),"")</f>
        <v/>
      </c>
      <c r="P82" s="16" t="str">
        <f>IFERROR(VLOOKUP(B82,#REF!,11,FALSE),"")</f>
        <v/>
      </c>
      <c r="Q82" s="16"/>
      <c r="R82" s="16" t="str">
        <f>IFERROR(VLOOKUP(B82,#REF!,12,FALSE),"")</f>
        <v/>
      </c>
      <c r="S82" s="15">
        <v>0</v>
      </c>
      <c r="T82" s="15">
        <v>90000</v>
      </c>
      <c r="U82" s="15">
        <v>120000</v>
      </c>
      <c r="V82" s="17">
        <v>1284000</v>
      </c>
      <c r="W82" s="18">
        <v>9.6999999999999993</v>
      </c>
      <c r="X82" s="19">
        <v>19.600000000000001</v>
      </c>
      <c r="Y82" s="17">
        <v>132000</v>
      </c>
      <c r="Z82" s="15">
        <v>65669</v>
      </c>
      <c r="AA82" s="20">
        <v>0.5</v>
      </c>
      <c r="AB82" s="21">
        <f t="shared" si="11"/>
        <v>100</v>
      </c>
      <c r="AC82" s="15">
        <v>230645</v>
      </c>
      <c r="AD82" s="15">
        <v>207040</v>
      </c>
      <c r="AE82" s="15">
        <v>365716</v>
      </c>
      <c r="AF82" s="15">
        <v>358516</v>
      </c>
      <c r="AG82" s="13" t="s">
        <v>37</v>
      </c>
      <c r="AI82" s="2"/>
      <c r="AJ82" s="2"/>
    </row>
    <row r="83" spans="1:36" ht="14.5">
      <c r="A83" s="16" t="str">
        <f t="shared" si="6"/>
        <v>OverStock</v>
      </c>
      <c r="B83" s="12" t="s">
        <v>127</v>
      </c>
      <c r="C83" s="13" t="s">
        <v>100</v>
      </c>
      <c r="D83" s="18">
        <f t="shared" si="7"/>
        <v>56</v>
      </c>
      <c r="E83" s="18">
        <f t="shared" si="8"/>
        <v>12.658227848101266</v>
      </c>
      <c r="F83" s="18">
        <f t="shared" si="9"/>
        <v>24</v>
      </c>
      <c r="G83" s="18">
        <f t="shared" si="10"/>
        <v>5.4249547920433994</v>
      </c>
      <c r="H83" s="14" t="str">
        <f>IFERROR(VLOOKUP(B83,#REF!,6,FALSE),"")</f>
        <v/>
      </c>
      <c r="I83" s="15">
        <v>9000</v>
      </c>
      <c r="J83" s="15">
        <v>6000</v>
      </c>
      <c r="K83" s="15" t="str">
        <f>IFERROR(VLOOKUP(B83,#REF!,9,FALSE),"")</f>
        <v/>
      </c>
      <c r="L83" s="15">
        <v>21000</v>
      </c>
      <c r="M83" s="9" t="e">
        <f>VLOOKUP(B83,#REF!,2,FALSE)</f>
        <v>#REF!</v>
      </c>
      <c r="N83" s="2" t="str">
        <f>IFERROR(VLOOKUP(B83,#REF!,39,FALSE),"")</f>
        <v/>
      </c>
      <c r="O83" s="16" t="str">
        <f>IFERROR(VLOOKUP(B83,#REF!,10,FALSE),"")</f>
        <v/>
      </c>
      <c r="P83" s="16" t="str">
        <f>IFERROR(VLOOKUP(B83,#REF!,11,FALSE),"")</f>
        <v/>
      </c>
      <c r="Q83" s="16"/>
      <c r="R83" s="16" t="str">
        <f>IFERROR(VLOOKUP(B83,#REF!,12,FALSE),"")</f>
        <v/>
      </c>
      <c r="S83" s="15">
        <v>6000</v>
      </c>
      <c r="T83" s="15">
        <v>0</v>
      </c>
      <c r="U83" s="15">
        <v>15000</v>
      </c>
      <c r="V83" s="17">
        <v>30000</v>
      </c>
      <c r="W83" s="18">
        <v>80</v>
      </c>
      <c r="X83" s="19">
        <v>18.100000000000001</v>
      </c>
      <c r="Y83" s="17">
        <v>375</v>
      </c>
      <c r="Z83" s="15">
        <v>1659</v>
      </c>
      <c r="AA83" s="20">
        <v>4.4000000000000004</v>
      </c>
      <c r="AB83" s="21">
        <f t="shared" si="11"/>
        <v>150</v>
      </c>
      <c r="AC83" s="15">
        <v>2684</v>
      </c>
      <c r="AD83" s="15">
        <v>8190</v>
      </c>
      <c r="AE83" s="15">
        <v>10150</v>
      </c>
      <c r="AF83" s="15">
        <v>8120</v>
      </c>
      <c r="AG83" s="13" t="s">
        <v>37</v>
      </c>
      <c r="AI83" s="2"/>
      <c r="AJ83" s="2"/>
    </row>
    <row r="84" spans="1:36" ht="14.5">
      <c r="A84" s="16" t="str">
        <f t="shared" si="6"/>
        <v>Normal</v>
      </c>
      <c r="B84" s="12" t="s">
        <v>128</v>
      </c>
      <c r="C84" s="13" t="s">
        <v>100</v>
      </c>
      <c r="D84" s="18">
        <f t="shared" si="7"/>
        <v>1.4</v>
      </c>
      <c r="E84" s="18">
        <f t="shared" si="8"/>
        <v>2.4214703706194927</v>
      </c>
      <c r="F84" s="18">
        <f t="shared" si="9"/>
        <v>3.492957746478873</v>
      </c>
      <c r="G84" s="18">
        <f t="shared" si="10"/>
        <v>6.2554651241003567</v>
      </c>
      <c r="H84" s="14" t="str">
        <f>IFERROR(VLOOKUP(B84,#REF!,6,FALSE),"")</f>
        <v/>
      </c>
      <c r="I84" s="15">
        <v>93000</v>
      </c>
      <c r="J84" s="15">
        <v>0</v>
      </c>
      <c r="K84" s="15" t="str">
        <f>IFERROR(VLOOKUP(B84,#REF!,9,FALSE),"")</f>
        <v/>
      </c>
      <c r="L84" s="15">
        <v>36000</v>
      </c>
      <c r="M84" s="9" t="e">
        <f>VLOOKUP(B84,#REF!,2,FALSE)</f>
        <v>#REF!</v>
      </c>
      <c r="N84" s="2" t="str">
        <f>IFERROR(VLOOKUP(B84,#REF!,39,FALSE),"")</f>
        <v/>
      </c>
      <c r="O84" s="16" t="str">
        <f>IFERROR(VLOOKUP(B84,#REF!,10,FALSE),"")</f>
        <v/>
      </c>
      <c r="P84" s="16" t="str">
        <f>IFERROR(VLOOKUP(B84,#REF!,11,FALSE),"")</f>
        <v/>
      </c>
      <c r="Q84" s="16"/>
      <c r="R84" s="16" t="str">
        <f>IFERROR(VLOOKUP(B84,#REF!,12,FALSE),"")</f>
        <v/>
      </c>
      <c r="S84" s="15">
        <v>0</v>
      </c>
      <c r="T84" s="15">
        <v>6000</v>
      </c>
      <c r="U84" s="15">
        <v>30000</v>
      </c>
      <c r="V84" s="17">
        <v>129000</v>
      </c>
      <c r="W84" s="18">
        <v>4.8</v>
      </c>
      <c r="X84" s="19">
        <v>8.6999999999999993</v>
      </c>
      <c r="Y84" s="17">
        <v>26625</v>
      </c>
      <c r="Z84" s="15">
        <v>14867</v>
      </c>
      <c r="AA84" s="20">
        <v>0.6</v>
      </c>
      <c r="AB84" s="21">
        <f t="shared" si="11"/>
        <v>100</v>
      </c>
      <c r="AC84" s="15">
        <v>46333</v>
      </c>
      <c r="AD84" s="15">
        <v>56797</v>
      </c>
      <c r="AE84" s="15">
        <v>61528</v>
      </c>
      <c r="AF84" s="15">
        <v>20319</v>
      </c>
      <c r="AG84" s="13" t="s">
        <v>37</v>
      </c>
      <c r="AI84" s="2"/>
      <c r="AJ84" s="2"/>
    </row>
    <row r="85" spans="1:36" ht="14.5">
      <c r="A85" s="16" t="str">
        <f t="shared" si="6"/>
        <v>Normal</v>
      </c>
      <c r="B85" s="12" t="s">
        <v>129</v>
      </c>
      <c r="C85" s="13" t="s">
        <v>100</v>
      </c>
      <c r="D85" s="18">
        <f t="shared" si="7"/>
        <v>4.3</v>
      </c>
      <c r="E85" s="18">
        <f t="shared" si="8"/>
        <v>7.5464752438799927</v>
      </c>
      <c r="F85" s="18">
        <f t="shared" si="9"/>
        <v>7.333333333333333</v>
      </c>
      <c r="G85" s="18">
        <f t="shared" si="10"/>
        <v>12.822872568869256</v>
      </c>
      <c r="H85" s="14" t="str">
        <f>IFERROR(VLOOKUP(B85,#REF!,6,FALSE),"")</f>
        <v/>
      </c>
      <c r="I85" s="15">
        <v>209000</v>
      </c>
      <c r="J85" s="15">
        <v>0</v>
      </c>
      <c r="K85" s="15" t="str">
        <f>IFERROR(VLOOKUP(B85,#REF!,9,FALSE),"")</f>
        <v/>
      </c>
      <c r="L85" s="15">
        <v>123000</v>
      </c>
      <c r="M85" s="9" t="e">
        <f>VLOOKUP(B85,#REF!,2,FALSE)</f>
        <v>#REF!</v>
      </c>
      <c r="N85" s="2" t="str">
        <f>IFERROR(VLOOKUP(B85,#REF!,39,FALSE),"")</f>
        <v/>
      </c>
      <c r="O85" s="16" t="str">
        <f>IFERROR(VLOOKUP(B85,#REF!,10,FALSE),"")</f>
        <v/>
      </c>
      <c r="P85" s="16" t="str">
        <f>IFERROR(VLOOKUP(B85,#REF!,11,FALSE),"")</f>
        <v/>
      </c>
      <c r="Q85" s="16"/>
      <c r="R85" s="16" t="str">
        <f>IFERROR(VLOOKUP(B85,#REF!,12,FALSE),"")</f>
        <v/>
      </c>
      <c r="S85" s="15">
        <v>0</v>
      </c>
      <c r="T85" s="15">
        <v>60000</v>
      </c>
      <c r="U85" s="15">
        <v>63000</v>
      </c>
      <c r="V85" s="17">
        <v>332000</v>
      </c>
      <c r="W85" s="18">
        <v>11.6</v>
      </c>
      <c r="X85" s="19">
        <v>20.399999999999999</v>
      </c>
      <c r="Y85" s="17">
        <v>28500</v>
      </c>
      <c r="Z85" s="15">
        <v>16299</v>
      </c>
      <c r="AA85" s="20">
        <v>0.6</v>
      </c>
      <c r="AB85" s="21">
        <f t="shared" si="11"/>
        <v>100</v>
      </c>
      <c r="AC85" s="15">
        <v>59027</v>
      </c>
      <c r="AD85" s="15">
        <v>53050</v>
      </c>
      <c r="AE85" s="15">
        <v>74094</v>
      </c>
      <c r="AF85" s="15">
        <v>74555</v>
      </c>
      <c r="AG85" s="13" t="s">
        <v>37</v>
      </c>
      <c r="AI85" s="2"/>
      <c r="AJ85" s="2"/>
    </row>
    <row r="86" spans="1:36" ht="14.5">
      <c r="A86" s="16" t="str">
        <f t="shared" si="6"/>
        <v>Normal</v>
      </c>
      <c r="B86" s="12" t="s">
        <v>130</v>
      </c>
      <c r="C86" s="13" t="s">
        <v>100</v>
      </c>
      <c r="D86" s="18">
        <f t="shared" si="7"/>
        <v>0.4</v>
      </c>
      <c r="E86" s="18">
        <f t="shared" si="8"/>
        <v>0.68096697310180454</v>
      </c>
      <c r="F86" s="18">
        <f t="shared" si="9"/>
        <v>8.8000000000000007</v>
      </c>
      <c r="G86" s="18">
        <f t="shared" si="10"/>
        <v>13.48314606741573</v>
      </c>
      <c r="H86" s="14" t="str">
        <f>IFERROR(VLOOKUP(B86,#REF!,6,FALSE),"")</f>
        <v/>
      </c>
      <c r="I86" s="15">
        <v>198000</v>
      </c>
      <c r="J86" s="15">
        <v>18000</v>
      </c>
      <c r="K86" s="15" t="str">
        <f>IFERROR(VLOOKUP(B86,#REF!,9,FALSE),"")</f>
        <v/>
      </c>
      <c r="L86" s="15">
        <v>10000</v>
      </c>
      <c r="M86" s="9" t="e">
        <f>VLOOKUP(B86,#REF!,2,FALSE)</f>
        <v>#REF!</v>
      </c>
      <c r="N86" s="2" t="str">
        <f>IFERROR(VLOOKUP(B86,#REF!,39,FALSE),"")</f>
        <v/>
      </c>
      <c r="O86" s="16" t="str">
        <f>IFERROR(VLOOKUP(B86,#REF!,10,FALSE),"")</f>
        <v/>
      </c>
      <c r="P86" s="16" t="str">
        <f>IFERROR(VLOOKUP(B86,#REF!,11,FALSE),"")</f>
        <v/>
      </c>
      <c r="Q86" s="16"/>
      <c r="R86" s="16" t="str">
        <f>IFERROR(VLOOKUP(B86,#REF!,12,FALSE),"")</f>
        <v/>
      </c>
      <c r="S86" s="15">
        <v>0</v>
      </c>
      <c r="T86" s="15">
        <v>0</v>
      </c>
      <c r="U86" s="15">
        <v>10000</v>
      </c>
      <c r="V86" s="17">
        <v>208000</v>
      </c>
      <c r="W86" s="18">
        <v>9.1999999999999993</v>
      </c>
      <c r="X86" s="19">
        <v>14.2</v>
      </c>
      <c r="Y86" s="17">
        <v>22500</v>
      </c>
      <c r="Z86" s="15">
        <v>14685</v>
      </c>
      <c r="AA86" s="20">
        <v>0.7</v>
      </c>
      <c r="AB86" s="21">
        <f t="shared" si="11"/>
        <v>100</v>
      </c>
      <c r="AC86" s="15">
        <v>44691</v>
      </c>
      <c r="AD86" s="15">
        <v>56797</v>
      </c>
      <c r="AE86" s="15">
        <v>63097</v>
      </c>
      <c r="AF86" s="15">
        <v>67949</v>
      </c>
      <c r="AG86" s="13" t="s">
        <v>37</v>
      </c>
      <c r="AI86" s="2"/>
      <c r="AJ86" s="2"/>
    </row>
    <row r="87" spans="1:36" ht="14.5">
      <c r="A87" s="16" t="str">
        <f t="shared" si="6"/>
        <v>OverStock</v>
      </c>
      <c r="B87" s="12" t="s">
        <v>131</v>
      </c>
      <c r="C87" s="13" t="s">
        <v>100</v>
      </c>
      <c r="D87" s="18">
        <f t="shared" si="7"/>
        <v>32</v>
      </c>
      <c r="E87" s="18">
        <f t="shared" si="8"/>
        <v>6.354249404289118</v>
      </c>
      <c r="F87" s="18">
        <f t="shared" si="9"/>
        <v>28</v>
      </c>
      <c r="G87" s="18">
        <f t="shared" si="10"/>
        <v>5.5599682287529788</v>
      </c>
      <c r="H87" s="14" t="str">
        <f>IFERROR(VLOOKUP(B87,#REF!,6,FALSE),"")</f>
        <v/>
      </c>
      <c r="I87" s="15">
        <v>126000</v>
      </c>
      <c r="J87" s="15">
        <v>33000</v>
      </c>
      <c r="K87" s="15" t="str">
        <f>IFERROR(VLOOKUP(B87,#REF!,9,FALSE),"")</f>
        <v/>
      </c>
      <c r="L87" s="15">
        <v>144000</v>
      </c>
      <c r="M87" s="9" t="e">
        <f>VLOOKUP(B87,#REF!,2,FALSE)</f>
        <v>#REF!</v>
      </c>
      <c r="N87" s="2" t="str">
        <f>IFERROR(VLOOKUP(B87,#REF!,39,FALSE),"")</f>
        <v/>
      </c>
      <c r="O87" s="16" t="str">
        <f>IFERROR(VLOOKUP(B87,#REF!,10,FALSE),"")</f>
        <v/>
      </c>
      <c r="P87" s="16" t="str">
        <f>IFERROR(VLOOKUP(B87,#REF!,11,FALSE),"")</f>
        <v/>
      </c>
      <c r="Q87" s="16"/>
      <c r="R87" s="16" t="str">
        <f>IFERROR(VLOOKUP(B87,#REF!,12,FALSE),"")</f>
        <v/>
      </c>
      <c r="S87" s="15">
        <v>0</v>
      </c>
      <c r="T87" s="15">
        <v>0</v>
      </c>
      <c r="U87" s="15">
        <v>144000</v>
      </c>
      <c r="V87" s="17">
        <v>270000</v>
      </c>
      <c r="W87" s="18">
        <v>60</v>
      </c>
      <c r="X87" s="19">
        <v>11.9</v>
      </c>
      <c r="Y87" s="17">
        <v>4500</v>
      </c>
      <c r="Z87" s="15">
        <v>22662</v>
      </c>
      <c r="AA87" s="20">
        <v>5</v>
      </c>
      <c r="AB87" s="21">
        <f t="shared" si="11"/>
        <v>150</v>
      </c>
      <c r="AC87" s="15">
        <v>40854</v>
      </c>
      <c r="AD87" s="15">
        <v>141297</v>
      </c>
      <c r="AE87" s="15">
        <v>42849</v>
      </c>
      <c r="AF87" s="15">
        <v>33000</v>
      </c>
      <c r="AG87" s="13" t="s">
        <v>37</v>
      </c>
      <c r="AI87" s="2"/>
      <c r="AJ87" s="2"/>
    </row>
    <row r="88" spans="1:36" ht="14.5">
      <c r="A88" s="16" t="str">
        <f t="shared" si="6"/>
        <v>Normal</v>
      </c>
      <c r="B88" s="12" t="s">
        <v>132</v>
      </c>
      <c r="C88" s="13" t="s">
        <v>100</v>
      </c>
      <c r="D88" s="18">
        <f t="shared" si="7"/>
        <v>6.4</v>
      </c>
      <c r="E88" s="18">
        <f t="shared" si="8"/>
        <v>5.9435364041604757</v>
      </c>
      <c r="F88" s="18">
        <f t="shared" si="9"/>
        <v>9.6</v>
      </c>
      <c r="G88" s="18">
        <f t="shared" si="10"/>
        <v>8.9153046062407135</v>
      </c>
      <c r="H88" s="14" t="str">
        <f>IFERROR(VLOOKUP(B88,#REF!,6,FALSE),"")</f>
        <v/>
      </c>
      <c r="I88" s="15">
        <v>18000</v>
      </c>
      <c r="J88" s="15">
        <v>0</v>
      </c>
      <c r="K88" s="15" t="str">
        <f>IFERROR(VLOOKUP(B88,#REF!,9,FALSE),"")</f>
        <v/>
      </c>
      <c r="L88" s="15">
        <v>12000</v>
      </c>
      <c r="M88" s="9" t="e">
        <f>VLOOKUP(B88,#REF!,2,FALSE)</f>
        <v>#REF!</v>
      </c>
      <c r="N88" s="2" t="str">
        <f>IFERROR(VLOOKUP(B88,#REF!,39,FALSE),"")</f>
        <v/>
      </c>
      <c r="O88" s="16" t="str">
        <f>IFERROR(VLOOKUP(B88,#REF!,10,FALSE),"")</f>
        <v/>
      </c>
      <c r="P88" s="16" t="str">
        <f>IFERROR(VLOOKUP(B88,#REF!,11,FALSE),"")</f>
        <v/>
      </c>
      <c r="Q88" s="16"/>
      <c r="R88" s="16" t="str">
        <f>IFERROR(VLOOKUP(B88,#REF!,12,FALSE),"")</f>
        <v/>
      </c>
      <c r="S88" s="15">
        <v>6000</v>
      </c>
      <c r="T88" s="15">
        <v>0</v>
      </c>
      <c r="U88" s="15">
        <v>6000</v>
      </c>
      <c r="V88" s="17">
        <v>30000</v>
      </c>
      <c r="W88" s="18">
        <v>16</v>
      </c>
      <c r="X88" s="19">
        <v>14.9</v>
      </c>
      <c r="Y88" s="17">
        <v>1875</v>
      </c>
      <c r="Z88" s="15">
        <v>2019</v>
      </c>
      <c r="AA88" s="20">
        <v>1.1000000000000001</v>
      </c>
      <c r="AB88" s="21">
        <f t="shared" si="11"/>
        <v>100</v>
      </c>
      <c r="AC88" s="15">
        <v>8069</v>
      </c>
      <c r="AD88" s="15">
        <v>4918</v>
      </c>
      <c r="AE88" s="15">
        <v>12096</v>
      </c>
      <c r="AF88" s="15">
        <v>9792</v>
      </c>
      <c r="AG88" s="13" t="s">
        <v>37</v>
      </c>
      <c r="AI88" s="2"/>
      <c r="AJ88" s="2"/>
    </row>
    <row r="89" spans="1:36" ht="14.5">
      <c r="A89" s="16" t="str">
        <f t="shared" si="6"/>
        <v>OverStock</v>
      </c>
      <c r="B89" s="12" t="s">
        <v>133</v>
      </c>
      <c r="C89" s="13" t="s">
        <v>100</v>
      </c>
      <c r="D89" s="18">
        <f t="shared" si="7"/>
        <v>16</v>
      </c>
      <c r="E89" s="18">
        <f t="shared" si="8"/>
        <v>11.267605633802816</v>
      </c>
      <c r="F89" s="18">
        <f t="shared" si="9"/>
        <v>12</v>
      </c>
      <c r="G89" s="18">
        <f t="shared" si="10"/>
        <v>8.4507042253521121</v>
      </c>
      <c r="H89" s="14" t="str">
        <f>IFERROR(VLOOKUP(B89,#REF!,6,FALSE),"")</f>
        <v/>
      </c>
      <c r="I89" s="15">
        <v>9000</v>
      </c>
      <c r="J89" s="15">
        <v>0</v>
      </c>
      <c r="K89" s="15" t="str">
        <f>IFERROR(VLOOKUP(B89,#REF!,9,FALSE),"")</f>
        <v/>
      </c>
      <c r="L89" s="15">
        <v>12000</v>
      </c>
      <c r="M89" s="9" t="e">
        <f>VLOOKUP(B89,#REF!,2,FALSE)</f>
        <v>#REF!</v>
      </c>
      <c r="N89" s="2" t="str">
        <f>IFERROR(VLOOKUP(B89,#REF!,39,FALSE),"")</f>
        <v/>
      </c>
      <c r="O89" s="16" t="str">
        <f>IFERROR(VLOOKUP(B89,#REF!,10,FALSE),"")</f>
        <v/>
      </c>
      <c r="P89" s="16" t="str">
        <f>IFERROR(VLOOKUP(B89,#REF!,11,FALSE),"")</f>
        <v/>
      </c>
      <c r="Q89" s="16"/>
      <c r="R89" s="16" t="str">
        <f>IFERROR(VLOOKUP(B89,#REF!,12,FALSE),"")</f>
        <v/>
      </c>
      <c r="S89" s="15">
        <v>9000</v>
      </c>
      <c r="T89" s="15">
        <v>0</v>
      </c>
      <c r="U89" s="15">
        <v>3000</v>
      </c>
      <c r="V89" s="17">
        <v>21000</v>
      </c>
      <c r="W89" s="18">
        <v>28</v>
      </c>
      <c r="X89" s="19">
        <v>19.7</v>
      </c>
      <c r="Y89" s="17">
        <v>750</v>
      </c>
      <c r="Z89" s="15">
        <v>1065</v>
      </c>
      <c r="AA89" s="20">
        <v>1.4</v>
      </c>
      <c r="AB89" s="21">
        <f t="shared" si="11"/>
        <v>100</v>
      </c>
      <c r="AC89" s="15">
        <v>2548</v>
      </c>
      <c r="AD89" s="15">
        <v>2240</v>
      </c>
      <c r="AE89" s="15">
        <v>9920</v>
      </c>
      <c r="AF89" s="15">
        <v>5120</v>
      </c>
      <c r="AG89" s="13" t="s">
        <v>37</v>
      </c>
      <c r="AI89" s="2"/>
      <c r="AJ89" s="2"/>
    </row>
    <row r="90" spans="1:36" ht="14.5">
      <c r="A90" s="16" t="str">
        <f t="shared" si="6"/>
        <v>Normal</v>
      </c>
      <c r="B90" s="12" t="s">
        <v>134</v>
      </c>
      <c r="C90" s="13" t="s">
        <v>100</v>
      </c>
      <c r="D90" s="18">
        <f t="shared" si="7"/>
        <v>4.5</v>
      </c>
      <c r="E90" s="18">
        <f t="shared" si="8"/>
        <v>3.2819425490881615</v>
      </c>
      <c r="F90" s="18">
        <f t="shared" si="9"/>
        <v>10.404624277456648</v>
      </c>
      <c r="G90" s="18">
        <f t="shared" si="10"/>
        <v>7.6127533355137764</v>
      </c>
      <c r="H90" s="14" t="str">
        <f>IFERROR(VLOOKUP(B90,#REF!,6,FALSE),"")</f>
        <v/>
      </c>
      <c r="I90" s="15">
        <v>675000</v>
      </c>
      <c r="J90" s="15">
        <v>0</v>
      </c>
      <c r="K90" s="15" t="str">
        <f>IFERROR(VLOOKUP(B90,#REF!,9,FALSE),"")</f>
        <v/>
      </c>
      <c r="L90" s="15">
        <v>291000</v>
      </c>
      <c r="M90" s="9" t="e">
        <f>VLOOKUP(B90,#REF!,2,FALSE)</f>
        <v>#REF!</v>
      </c>
      <c r="N90" s="2" t="str">
        <f>IFERROR(VLOOKUP(B90,#REF!,39,FALSE),"")</f>
        <v/>
      </c>
      <c r="O90" s="16" t="str">
        <f>IFERROR(VLOOKUP(B90,#REF!,10,FALSE),"")</f>
        <v/>
      </c>
      <c r="P90" s="16" t="str">
        <f>IFERROR(VLOOKUP(B90,#REF!,11,FALSE),"")</f>
        <v/>
      </c>
      <c r="Q90" s="16"/>
      <c r="R90" s="16" t="str">
        <f>IFERROR(VLOOKUP(B90,#REF!,12,FALSE),"")</f>
        <v/>
      </c>
      <c r="S90" s="15">
        <v>0</v>
      </c>
      <c r="T90" s="15">
        <v>0</v>
      </c>
      <c r="U90" s="15">
        <v>291000</v>
      </c>
      <c r="V90" s="17">
        <v>966000</v>
      </c>
      <c r="W90" s="18">
        <v>14.9</v>
      </c>
      <c r="X90" s="19">
        <v>10.9</v>
      </c>
      <c r="Y90" s="17">
        <v>64875</v>
      </c>
      <c r="Z90" s="15">
        <v>88667</v>
      </c>
      <c r="AA90" s="20">
        <v>1.4</v>
      </c>
      <c r="AB90" s="21">
        <f t="shared" si="11"/>
        <v>100</v>
      </c>
      <c r="AC90" s="15">
        <v>299552</v>
      </c>
      <c r="AD90" s="15">
        <v>408448</v>
      </c>
      <c r="AE90" s="15">
        <v>275251</v>
      </c>
      <c r="AF90" s="15">
        <v>76429</v>
      </c>
      <c r="AG90" s="13" t="s">
        <v>37</v>
      </c>
      <c r="AI90" s="2"/>
      <c r="AJ90" s="2"/>
    </row>
    <row r="91" spans="1:36" ht="14.5">
      <c r="A91" s="16" t="str">
        <f t="shared" si="6"/>
        <v>OverStock</v>
      </c>
      <c r="B91" s="12" t="s">
        <v>135</v>
      </c>
      <c r="C91" s="13" t="s">
        <v>100</v>
      </c>
      <c r="D91" s="18">
        <f t="shared" si="7"/>
        <v>7.5</v>
      </c>
      <c r="E91" s="18">
        <f t="shared" si="8"/>
        <v>5.0725918638700804</v>
      </c>
      <c r="F91" s="18">
        <f t="shared" si="9"/>
        <v>10.891428571428571</v>
      </c>
      <c r="G91" s="18">
        <f t="shared" si="10"/>
        <v>7.3245152216184639</v>
      </c>
      <c r="H91" s="14" t="str">
        <f>IFERROR(VLOOKUP(B91,#REF!,6,FALSE),"")</f>
        <v/>
      </c>
      <c r="I91" s="15">
        <v>953000</v>
      </c>
      <c r="J91" s="15">
        <v>128000</v>
      </c>
      <c r="K91" s="15" t="str">
        <f>IFERROR(VLOOKUP(B91,#REF!,9,FALSE),"")</f>
        <v/>
      </c>
      <c r="L91" s="15">
        <v>660000</v>
      </c>
      <c r="M91" s="9" t="e">
        <f>VLOOKUP(B91,#REF!,2,FALSE)</f>
        <v>#REF!</v>
      </c>
      <c r="N91" s="2" t="str">
        <f>IFERROR(VLOOKUP(B91,#REF!,39,FALSE),"")</f>
        <v/>
      </c>
      <c r="O91" s="16" t="str">
        <f>IFERROR(VLOOKUP(B91,#REF!,10,FALSE),"")</f>
        <v/>
      </c>
      <c r="P91" s="16" t="str">
        <f>IFERROR(VLOOKUP(B91,#REF!,11,FALSE),"")</f>
        <v/>
      </c>
      <c r="Q91" s="16"/>
      <c r="R91" s="16" t="str">
        <f>IFERROR(VLOOKUP(B91,#REF!,12,FALSE),"")</f>
        <v/>
      </c>
      <c r="S91" s="15">
        <v>0</v>
      </c>
      <c r="T91" s="15">
        <v>150000</v>
      </c>
      <c r="U91" s="15">
        <v>510000</v>
      </c>
      <c r="V91" s="17">
        <v>1613000</v>
      </c>
      <c r="W91" s="18">
        <v>18.399999999999999</v>
      </c>
      <c r="X91" s="19">
        <v>12.4</v>
      </c>
      <c r="Y91" s="17">
        <v>87500</v>
      </c>
      <c r="Z91" s="15">
        <v>130111</v>
      </c>
      <c r="AA91" s="20">
        <v>1.5</v>
      </c>
      <c r="AB91" s="21">
        <f t="shared" si="11"/>
        <v>100</v>
      </c>
      <c r="AC91" s="15">
        <v>351000</v>
      </c>
      <c r="AD91" s="15">
        <v>463822</v>
      </c>
      <c r="AE91" s="15">
        <v>581534</v>
      </c>
      <c r="AF91" s="15">
        <v>245786</v>
      </c>
      <c r="AG91" s="13" t="s">
        <v>37</v>
      </c>
      <c r="AI91" s="2"/>
      <c r="AJ91" s="2"/>
    </row>
    <row r="92" spans="1:36" ht="14.5">
      <c r="A92" s="16" t="str">
        <f t="shared" si="6"/>
        <v>Normal</v>
      </c>
      <c r="B92" s="12" t="s">
        <v>136</v>
      </c>
      <c r="C92" s="13" t="s">
        <v>100</v>
      </c>
      <c r="D92" s="18">
        <f t="shared" si="7"/>
        <v>0</v>
      </c>
      <c r="E92" s="18" t="str">
        <f t="shared" si="8"/>
        <v>--</v>
      </c>
      <c r="F92" s="18">
        <f t="shared" si="9"/>
        <v>0</v>
      </c>
      <c r="G92" s="18" t="str">
        <f t="shared" si="10"/>
        <v>--</v>
      </c>
      <c r="H92" s="14" t="str">
        <f>IFERROR(VLOOKUP(B92,#REF!,6,FALSE),"")</f>
        <v/>
      </c>
      <c r="I92" s="15">
        <v>0</v>
      </c>
      <c r="J92" s="15">
        <v>0</v>
      </c>
      <c r="K92" s="15" t="str">
        <f>IFERROR(VLOOKUP(B92,#REF!,9,FALSE),"")</f>
        <v/>
      </c>
      <c r="L92" s="15">
        <v>0</v>
      </c>
      <c r="M92" s="9" t="e">
        <f>VLOOKUP(B92,#REF!,2,FALSE)</f>
        <v>#REF!</v>
      </c>
      <c r="N92" s="2" t="str">
        <f>IFERROR(VLOOKUP(B92,#REF!,39,FALSE),"")</f>
        <v/>
      </c>
      <c r="O92" s="16" t="str">
        <f>IFERROR(VLOOKUP(B92,#REF!,10,FALSE),"")</f>
        <v/>
      </c>
      <c r="P92" s="16" t="str">
        <f>IFERROR(VLOOKUP(B92,#REF!,11,FALSE),"")</f>
        <v/>
      </c>
      <c r="Q92" s="16"/>
      <c r="R92" s="16" t="str">
        <f>IFERROR(VLOOKUP(B92,#REF!,12,FALSE),"")</f>
        <v/>
      </c>
      <c r="S92" s="15">
        <v>0</v>
      </c>
      <c r="T92" s="15">
        <v>0</v>
      </c>
      <c r="U92" s="15">
        <v>0</v>
      </c>
      <c r="V92" s="17">
        <v>0</v>
      </c>
      <c r="W92" s="18">
        <v>0</v>
      </c>
      <c r="X92" s="19" t="s">
        <v>35</v>
      </c>
      <c r="Y92" s="17">
        <v>375</v>
      </c>
      <c r="Z92" s="15">
        <v>0</v>
      </c>
      <c r="AA92" s="20" t="s">
        <v>36</v>
      </c>
      <c r="AB92" s="21" t="str">
        <f t="shared" si="11"/>
        <v>E</v>
      </c>
      <c r="AC92" s="15">
        <v>0</v>
      </c>
      <c r="AD92" s="15">
        <v>0</v>
      </c>
      <c r="AE92" s="15">
        <v>0</v>
      </c>
      <c r="AF92" s="15">
        <v>0</v>
      </c>
      <c r="AG92" s="13" t="s">
        <v>37</v>
      </c>
      <c r="AI92" s="2"/>
      <c r="AJ92" s="2"/>
    </row>
    <row r="93" spans="1:36" ht="14.5">
      <c r="A93" s="16" t="str">
        <f t="shared" si="6"/>
        <v>Normal</v>
      </c>
      <c r="B93" s="12" t="s">
        <v>137</v>
      </c>
      <c r="C93" s="13" t="s">
        <v>100</v>
      </c>
      <c r="D93" s="18">
        <f t="shared" si="7"/>
        <v>7.1</v>
      </c>
      <c r="E93" s="18">
        <f t="shared" si="8"/>
        <v>9.2663459435818929</v>
      </c>
      <c r="F93" s="18">
        <f t="shared" si="9"/>
        <v>3.8425196850393699</v>
      </c>
      <c r="G93" s="18">
        <f t="shared" si="10"/>
        <v>5.0021867483052702</v>
      </c>
      <c r="H93" s="14" t="str">
        <f>IFERROR(VLOOKUP(B93,#REF!,6,FALSE),"")</f>
        <v/>
      </c>
      <c r="I93" s="15">
        <v>183000</v>
      </c>
      <c r="J93" s="15">
        <v>0</v>
      </c>
      <c r="K93" s="15" t="str">
        <f>IFERROR(VLOOKUP(B93,#REF!,9,FALSE),"")</f>
        <v/>
      </c>
      <c r="L93" s="15">
        <v>339000</v>
      </c>
      <c r="M93" s="9" t="e">
        <f>VLOOKUP(B93,#REF!,2,FALSE)</f>
        <v>#REF!</v>
      </c>
      <c r="N93" s="2" t="str">
        <f>IFERROR(VLOOKUP(B93,#REF!,39,FALSE),"")</f>
        <v/>
      </c>
      <c r="O93" s="16" t="str">
        <f>IFERROR(VLOOKUP(B93,#REF!,10,FALSE),"")</f>
        <v/>
      </c>
      <c r="P93" s="16" t="str">
        <f>IFERROR(VLOOKUP(B93,#REF!,11,FALSE),"")</f>
        <v/>
      </c>
      <c r="Q93" s="16"/>
      <c r="R93" s="16" t="str">
        <f>IFERROR(VLOOKUP(B93,#REF!,12,FALSE),"")</f>
        <v/>
      </c>
      <c r="S93" s="15">
        <v>30000</v>
      </c>
      <c r="T93" s="15">
        <v>75000</v>
      </c>
      <c r="U93" s="15">
        <v>234000</v>
      </c>
      <c r="V93" s="17">
        <v>522000</v>
      </c>
      <c r="W93" s="18">
        <v>11</v>
      </c>
      <c r="X93" s="19">
        <v>14.3</v>
      </c>
      <c r="Y93" s="17">
        <v>47625</v>
      </c>
      <c r="Z93" s="15">
        <v>36584</v>
      </c>
      <c r="AA93" s="20">
        <v>0.8</v>
      </c>
      <c r="AB93" s="21">
        <f t="shared" si="11"/>
        <v>100</v>
      </c>
      <c r="AC93" s="15">
        <v>132313</v>
      </c>
      <c r="AD93" s="15">
        <v>140321</v>
      </c>
      <c r="AE93" s="15">
        <v>110595</v>
      </c>
      <c r="AF93" s="15">
        <v>150227</v>
      </c>
      <c r="AG93" s="13" t="s">
        <v>37</v>
      </c>
      <c r="AI93" s="2"/>
      <c r="AJ93" s="2"/>
    </row>
    <row r="94" spans="1:36" ht="14.5">
      <c r="A94" s="16" t="str">
        <f t="shared" si="6"/>
        <v>Normal</v>
      </c>
      <c r="B94" s="12" t="s">
        <v>138</v>
      </c>
      <c r="C94" s="13" t="s">
        <v>100</v>
      </c>
      <c r="D94" s="18">
        <f t="shared" si="7"/>
        <v>4.9000000000000004</v>
      </c>
      <c r="E94" s="18">
        <f t="shared" si="8"/>
        <v>4.7567483950808258</v>
      </c>
      <c r="F94" s="18">
        <f t="shared" si="9"/>
        <v>5.3861386138613865</v>
      </c>
      <c r="G94" s="18">
        <f t="shared" si="10"/>
        <v>5.2594941604145715</v>
      </c>
      <c r="H94" s="14" t="str">
        <f>IFERROR(VLOOKUP(B94,#REF!,6,FALSE),"")</f>
        <v/>
      </c>
      <c r="I94" s="15">
        <v>408000</v>
      </c>
      <c r="J94" s="15">
        <v>0</v>
      </c>
      <c r="K94" s="15" t="str">
        <f>IFERROR(VLOOKUP(B94,#REF!,9,FALSE),"")</f>
        <v/>
      </c>
      <c r="L94" s="15">
        <v>369000</v>
      </c>
      <c r="M94" s="9" t="e">
        <f>VLOOKUP(B94,#REF!,2,FALSE)</f>
        <v>#REF!</v>
      </c>
      <c r="N94" s="2" t="str">
        <f>IFERROR(VLOOKUP(B94,#REF!,39,FALSE),"")</f>
        <v/>
      </c>
      <c r="O94" s="16" t="str">
        <f>IFERROR(VLOOKUP(B94,#REF!,10,FALSE),"")</f>
        <v/>
      </c>
      <c r="P94" s="16" t="str">
        <f>IFERROR(VLOOKUP(B94,#REF!,11,FALSE),"")</f>
        <v/>
      </c>
      <c r="Q94" s="16"/>
      <c r="R94" s="16" t="str">
        <f>IFERROR(VLOOKUP(B94,#REF!,12,FALSE),"")</f>
        <v/>
      </c>
      <c r="S94" s="15">
        <v>0</v>
      </c>
      <c r="T94" s="15">
        <v>0</v>
      </c>
      <c r="U94" s="15">
        <v>369000</v>
      </c>
      <c r="V94" s="17">
        <v>777000</v>
      </c>
      <c r="W94" s="18">
        <v>10.3</v>
      </c>
      <c r="X94" s="19">
        <v>10</v>
      </c>
      <c r="Y94" s="17">
        <v>75750</v>
      </c>
      <c r="Z94" s="15">
        <v>77574</v>
      </c>
      <c r="AA94" s="20">
        <v>1</v>
      </c>
      <c r="AB94" s="21">
        <f t="shared" si="11"/>
        <v>100</v>
      </c>
      <c r="AC94" s="15">
        <v>261664</v>
      </c>
      <c r="AD94" s="15">
        <v>295287</v>
      </c>
      <c r="AE94" s="15">
        <v>327588</v>
      </c>
      <c r="AF94" s="15">
        <v>106975</v>
      </c>
      <c r="AG94" s="13" t="s">
        <v>37</v>
      </c>
      <c r="AI94" s="2"/>
      <c r="AJ94" s="2"/>
    </row>
    <row r="95" spans="1:36" ht="14.5">
      <c r="A95" s="16" t="str">
        <f t="shared" si="6"/>
        <v>ZeroZero</v>
      </c>
      <c r="B95" s="12" t="s">
        <v>139</v>
      </c>
      <c r="C95" s="13" t="s">
        <v>100</v>
      </c>
      <c r="D95" s="18" t="str">
        <f t="shared" si="7"/>
        <v>前八週無拉料</v>
      </c>
      <c r="E95" s="18" t="str">
        <f t="shared" si="8"/>
        <v>--</v>
      </c>
      <c r="F95" s="18" t="str">
        <f t="shared" si="9"/>
        <v>--</v>
      </c>
      <c r="G95" s="18" t="str">
        <f t="shared" si="10"/>
        <v>--</v>
      </c>
      <c r="H95" s="14" t="str">
        <f>IFERROR(VLOOKUP(B95,#REF!,6,FALSE),"")</f>
        <v/>
      </c>
      <c r="I95" s="15">
        <v>351000</v>
      </c>
      <c r="J95" s="15">
        <v>351000</v>
      </c>
      <c r="K95" s="15" t="str">
        <f>IFERROR(VLOOKUP(B95,#REF!,9,FALSE),"")</f>
        <v/>
      </c>
      <c r="L95" s="15">
        <v>0</v>
      </c>
      <c r="M95" s="9" t="e">
        <f>VLOOKUP(B95,#REF!,2,FALSE)</f>
        <v>#REF!</v>
      </c>
      <c r="N95" s="2" t="str">
        <f>IFERROR(VLOOKUP(B95,#REF!,39,FALSE),"")</f>
        <v/>
      </c>
      <c r="O95" s="16" t="str">
        <f>IFERROR(VLOOKUP(B95,#REF!,10,FALSE),"")</f>
        <v/>
      </c>
      <c r="P95" s="16" t="str">
        <f>IFERROR(VLOOKUP(B95,#REF!,11,FALSE),"")</f>
        <v/>
      </c>
      <c r="Q95" s="16"/>
      <c r="R95" s="16" t="str">
        <f>IFERROR(VLOOKUP(B95,#REF!,12,FALSE),"")</f>
        <v/>
      </c>
      <c r="S95" s="15">
        <v>0</v>
      </c>
      <c r="T95" s="15">
        <v>0</v>
      </c>
      <c r="U95" s="15">
        <v>0</v>
      </c>
      <c r="V95" s="17">
        <v>351000</v>
      </c>
      <c r="W95" s="18" t="s">
        <v>35</v>
      </c>
      <c r="X95" s="19" t="s">
        <v>35</v>
      </c>
      <c r="Y95" s="17">
        <v>0</v>
      </c>
      <c r="Z95" s="15">
        <v>0</v>
      </c>
      <c r="AA95" s="20" t="s">
        <v>36</v>
      </c>
      <c r="AB95" s="21" t="str">
        <f t="shared" si="11"/>
        <v>E</v>
      </c>
      <c r="AC95" s="15">
        <v>0</v>
      </c>
      <c r="AD95" s="15">
        <v>0</v>
      </c>
      <c r="AE95" s="15">
        <v>0</v>
      </c>
      <c r="AF95" s="15">
        <v>0</v>
      </c>
      <c r="AG95" s="13" t="s">
        <v>37</v>
      </c>
      <c r="AI95" s="2"/>
      <c r="AJ95" s="2"/>
    </row>
    <row r="96" spans="1:36" ht="14.5">
      <c r="A96" s="16" t="str">
        <f t="shared" si="6"/>
        <v>OverStock</v>
      </c>
      <c r="B96" s="12" t="s">
        <v>140</v>
      </c>
      <c r="C96" s="13" t="s">
        <v>100</v>
      </c>
      <c r="D96" s="18">
        <f t="shared" si="7"/>
        <v>6.9</v>
      </c>
      <c r="E96" s="18">
        <f t="shared" si="8"/>
        <v>4.7964580002459725</v>
      </c>
      <c r="F96" s="18">
        <f t="shared" si="9"/>
        <v>12.933333333333334</v>
      </c>
      <c r="G96" s="18">
        <f t="shared" si="10"/>
        <v>8.9472389619972947</v>
      </c>
      <c r="H96" s="14" t="str">
        <f>IFERROR(VLOOKUP(B96,#REF!,6,FALSE),"")</f>
        <v/>
      </c>
      <c r="I96" s="15">
        <v>291000</v>
      </c>
      <c r="J96" s="15">
        <v>0</v>
      </c>
      <c r="K96" s="15" t="str">
        <f>IFERROR(VLOOKUP(B96,#REF!,9,FALSE),"")</f>
        <v/>
      </c>
      <c r="L96" s="15">
        <v>156000</v>
      </c>
      <c r="M96" s="9" t="e">
        <f>VLOOKUP(B96,#REF!,2,FALSE)</f>
        <v>#REF!</v>
      </c>
      <c r="N96" s="2" t="str">
        <f>IFERROR(VLOOKUP(B96,#REF!,39,FALSE),"")</f>
        <v/>
      </c>
      <c r="O96" s="16" t="str">
        <f>IFERROR(VLOOKUP(B96,#REF!,10,FALSE),"")</f>
        <v/>
      </c>
      <c r="P96" s="16" t="str">
        <f>IFERROR(VLOOKUP(B96,#REF!,11,FALSE),"")</f>
        <v/>
      </c>
      <c r="Q96" s="16"/>
      <c r="R96" s="16" t="str">
        <f>IFERROR(VLOOKUP(B96,#REF!,12,FALSE),"")</f>
        <v/>
      </c>
      <c r="S96" s="15">
        <v>0</v>
      </c>
      <c r="T96" s="15">
        <v>30000</v>
      </c>
      <c r="U96" s="15">
        <v>126000</v>
      </c>
      <c r="V96" s="17">
        <v>447000</v>
      </c>
      <c r="W96" s="18">
        <v>19.899999999999999</v>
      </c>
      <c r="X96" s="19">
        <v>13.7</v>
      </c>
      <c r="Y96" s="17">
        <v>22500</v>
      </c>
      <c r="Z96" s="15">
        <v>32524</v>
      </c>
      <c r="AA96" s="20">
        <v>1.4</v>
      </c>
      <c r="AB96" s="21">
        <f t="shared" si="11"/>
        <v>100</v>
      </c>
      <c r="AC96" s="15">
        <v>68114</v>
      </c>
      <c r="AD96" s="15">
        <v>191904</v>
      </c>
      <c r="AE96" s="15">
        <v>100742</v>
      </c>
      <c r="AF96" s="15">
        <v>140372</v>
      </c>
      <c r="AG96" s="13" t="s">
        <v>37</v>
      </c>
      <c r="AI96" s="2"/>
      <c r="AJ96" s="2"/>
    </row>
    <row r="97" spans="1:36" ht="14.5">
      <c r="A97" s="16" t="str">
        <f t="shared" si="6"/>
        <v>OverStock</v>
      </c>
      <c r="B97" s="12" t="s">
        <v>141</v>
      </c>
      <c r="C97" s="13" t="s">
        <v>100</v>
      </c>
      <c r="D97" s="18">
        <f t="shared" si="7"/>
        <v>18</v>
      </c>
      <c r="E97" s="18">
        <f t="shared" si="8"/>
        <v>7.8488372093023253</v>
      </c>
      <c r="F97" s="18">
        <f t="shared" si="9"/>
        <v>28</v>
      </c>
      <c r="G97" s="18">
        <f t="shared" si="10"/>
        <v>12.209302325581396</v>
      </c>
      <c r="H97" s="14" t="str">
        <f>IFERROR(VLOOKUP(B97,#REF!,6,FALSE),"")</f>
        <v/>
      </c>
      <c r="I97" s="15">
        <v>42000</v>
      </c>
      <c r="J97" s="15">
        <v>12000</v>
      </c>
      <c r="K97" s="15" t="str">
        <f>IFERROR(VLOOKUP(B97,#REF!,9,FALSE),"")</f>
        <v/>
      </c>
      <c r="L97" s="15">
        <v>27000</v>
      </c>
      <c r="M97" s="9" t="e">
        <f>VLOOKUP(B97,#REF!,2,FALSE)</f>
        <v>#REF!</v>
      </c>
      <c r="N97" s="2" t="str">
        <f>IFERROR(VLOOKUP(B97,#REF!,39,FALSE),"")</f>
        <v/>
      </c>
      <c r="O97" s="16" t="str">
        <f>IFERROR(VLOOKUP(B97,#REF!,10,FALSE),"")</f>
        <v/>
      </c>
      <c r="P97" s="16" t="str">
        <f>IFERROR(VLOOKUP(B97,#REF!,11,FALSE),"")</f>
        <v/>
      </c>
      <c r="Q97" s="16"/>
      <c r="R97" s="16" t="str">
        <f>IFERROR(VLOOKUP(B97,#REF!,12,FALSE),"")</f>
        <v/>
      </c>
      <c r="S97" s="15">
        <v>0</v>
      </c>
      <c r="T97" s="15">
        <v>9000</v>
      </c>
      <c r="U97" s="15">
        <v>18000</v>
      </c>
      <c r="V97" s="17">
        <v>69000</v>
      </c>
      <c r="W97" s="18">
        <v>46</v>
      </c>
      <c r="X97" s="19">
        <v>20.100000000000001</v>
      </c>
      <c r="Y97" s="17">
        <v>1500</v>
      </c>
      <c r="Z97" s="15">
        <v>3440</v>
      </c>
      <c r="AA97" s="20">
        <v>2.2999999999999998</v>
      </c>
      <c r="AB97" s="21">
        <f t="shared" si="11"/>
        <v>150</v>
      </c>
      <c r="AC97" s="15">
        <v>14164</v>
      </c>
      <c r="AD97" s="15">
        <v>9600</v>
      </c>
      <c r="AE97" s="15">
        <v>18000</v>
      </c>
      <c r="AF97" s="15">
        <v>12000</v>
      </c>
      <c r="AG97" s="13" t="s">
        <v>37</v>
      </c>
      <c r="AI97" s="2"/>
      <c r="AJ97" s="2"/>
    </row>
    <row r="98" spans="1:36" ht="14.5">
      <c r="A98" s="16" t="str">
        <f t="shared" si="6"/>
        <v>Normal</v>
      </c>
      <c r="B98" s="12" t="s">
        <v>142</v>
      </c>
      <c r="C98" s="13" t="s">
        <v>100</v>
      </c>
      <c r="D98" s="18">
        <f t="shared" si="7"/>
        <v>2.2999999999999998</v>
      </c>
      <c r="E98" s="18">
        <f t="shared" si="8"/>
        <v>3.3917467495760318</v>
      </c>
      <c r="F98" s="18">
        <f t="shared" si="9"/>
        <v>3.4285714285714284</v>
      </c>
      <c r="G98" s="18">
        <f t="shared" si="10"/>
        <v>5.0876201243640473</v>
      </c>
      <c r="H98" s="14" t="str">
        <f>IFERROR(VLOOKUP(B98,#REF!,6,FALSE),"")</f>
        <v/>
      </c>
      <c r="I98" s="15">
        <v>9000</v>
      </c>
      <c r="J98" s="15">
        <v>0</v>
      </c>
      <c r="K98" s="15" t="str">
        <f>IFERROR(VLOOKUP(B98,#REF!,9,FALSE),"")</f>
        <v/>
      </c>
      <c r="L98" s="15">
        <v>6000</v>
      </c>
      <c r="M98" s="9" t="e">
        <f>VLOOKUP(B98,#REF!,2,FALSE)</f>
        <v>#REF!</v>
      </c>
      <c r="N98" s="2" t="str">
        <f>IFERROR(VLOOKUP(B98,#REF!,39,FALSE),"")</f>
        <v/>
      </c>
      <c r="O98" s="16" t="str">
        <f>IFERROR(VLOOKUP(B98,#REF!,10,FALSE),"")</f>
        <v/>
      </c>
      <c r="P98" s="16" t="str">
        <f>IFERROR(VLOOKUP(B98,#REF!,11,FALSE),"")</f>
        <v/>
      </c>
      <c r="Q98" s="16"/>
      <c r="R98" s="16" t="str">
        <f>IFERROR(VLOOKUP(B98,#REF!,12,FALSE),"")</f>
        <v/>
      </c>
      <c r="S98" s="15">
        <v>0</v>
      </c>
      <c r="T98" s="15">
        <v>0</v>
      </c>
      <c r="U98" s="15">
        <v>6000</v>
      </c>
      <c r="V98" s="17">
        <v>15000</v>
      </c>
      <c r="W98" s="18">
        <v>5.7</v>
      </c>
      <c r="X98" s="19">
        <v>8.5</v>
      </c>
      <c r="Y98" s="17">
        <v>2625</v>
      </c>
      <c r="Z98" s="15">
        <v>1769</v>
      </c>
      <c r="AA98" s="20">
        <v>0.7</v>
      </c>
      <c r="AB98" s="21">
        <f t="shared" si="11"/>
        <v>100</v>
      </c>
      <c r="AC98" s="15">
        <v>0</v>
      </c>
      <c r="AD98" s="15">
        <v>12000</v>
      </c>
      <c r="AE98" s="15">
        <v>6000</v>
      </c>
      <c r="AF98" s="15">
        <v>0</v>
      </c>
      <c r="AG98" s="13" t="s">
        <v>37</v>
      </c>
      <c r="AI98" s="2"/>
      <c r="AJ98" s="2"/>
    </row>
    <row r="99" spans="1:36" ht="14.5">
      <c r="A99" s="16" t="str">
        <f t="shared" si="6"/>
        <v>Normal</v>
      </c>
      <c r="B99" s="12" t="s">
        <v>61</v>
      </c>
      <c r="C99" s="13" t="s">
        <v>62</v>
      </c>
      <c r="D99" s="18">
        <f t="shared" si="7"/>
        <v>0</v>
      </c>
      <c r="E99" s="18">
        <f t="shared" si="8"/>
        <v>0</v>
      </c>
      <c r="F99" s="18">
        <f t="shared" si="9"/>
        <v>4.1904761904761907</v>
      </c>
      <c r="G99" s="18">
        <f t="shared" si="10"/>
        <v>21.276595744680851</v>
      </c>
      <c r="H99" s="14" t="str">
        <f>IFERROR(VLOOKUP(B99,#REF!,6,FALSE),"")</f>
        <v/>
      </c>
      <c r="I99" s="15">
        <v>33000</v>
      </c>
      <c r="J99" s="15">
        <v>33000</v>
      </c>
      <c r="K99" s="15" t="str">
        <f>IFERROR(VLOOKUP(B99,#REF!,9,FALSE),"")</f>
        <v/>
      </c>
      <c r="L99" s="15">
        <v>0</v>
      </c>
      <c r="M99" s="9" t="e">
        <f>VLOOKUP(B99,#REF!,2,FALSE)</f>
        <v>#REF!</v>
      </c>
      <c r="N99" s="2" t="str">
        <f>IFERROR(VLOOKUP(B99,#REF!,39,FALSE),"")</f>
        <v/>
      </c>
      <c r="O99" s="16" t="str">
        <f>IFERROR(VLOOKUP(B99,#REF!,10,FALSE),"")</f>
        <v/>
      </c>
      <c r="P99" s="16" t="str">
        <f>IFERROR(VLOOKUP(B99,#REF!,11,FALSE),"")</f>
        <v/>
      </c>
      <c r="Q99" s="16"/>
      <c r="R99" s="16" t="str">
        <f>IFERROR(VLOOKUP(B99,#REF!,12,FALSE),"")</f>
        <v/>
      </c>
      <c r="S99" s="15">
        <v>0</v>
      </c>
      <c r="T99" s="15">
        <v>0</v>
      </c>
      <c r="U99" s="15">
        <v>0</v>
      </c>
      <c r="V99" s="17">
        <v>33000</v>
      </c>
      <c r="W99" s="18">
        <v>4.2</v>
      </c>
      <c r="X99" s="19">
        <v>21.3</v>
      </c>
      <c r="Y99" s="17">
        <v>7875</v>
      </c>
      <c r="Z99" s="15">
        <v>1551</v>
      </c>
      <c r="AA99" s="20">
        <v>0.2</v>
      </c>
      <c r="AB99" s="21">
        <f t="shared" si="11"/>
        <v>50</v>
      </c>
      <c r="AC99" s="15">
        <v>3531</v>
      </c>
      <c r="AD99" s="15">
        <v>5100</v>
      </c>
      <c r="AE99" s="15">
        <v>5330</v>
      </c>
      <c r="AF99" s="15">
        <v>14772</v>
      </c>
      <c r="AG99" s="13" t="s">
        <v>37</v>
      </c>
      <c r="AI99" s="2"/>
      <c r="AJ99" s="2"/>
    </row>
    <row r="100" spans="1:36" ht="14.5">
      <c r="A100" s="16" t="str">
        <f t="shared" si="6"/>
        <v>OverStock</v>
      </c>
      <c r="B100" s="12" t="s">
        <v>143</v>
      </c>
      <c r="C100" s="13" t="s">
        <v>64</v>
      </c>
      <c r="D100" s="18">
        <f t="shared" si="7"/>
        <v>10.199999999999999</v>
      </c>
      <c r="E100" s="18">
        <f t="shared" si="8"/>
        <v>10.056589622963115</v>
      </c>
      <c r="F100" s="18">
        <f t="shared" si="9"/>
        <v>7.1724137931034484</v>
      </c>
      <c r="G100" s="18">
        <f t="shared" si="10"/>
        <v>7.0907479375468743</v>
      </c>
      <c r="H100" s="14" t="str">
        <f>IFERROR(VLOOKUP(B100,#REF!,6,FALSE),"")</f>
        <v/>
      </c>
      <c r="I100" s="15">
        <v>104000</v>
      </c>
      <c r="J100" s="15">
        <v>104000</v>
      </c>
      <c r="K100" s="15" t="str">
        <f>IFERROR(VLOOKUP(B100,#REF!,9,FALSE),"")</f>
        <v/>
      </c>
      <c r="L100" s="15">
        <v>147500</v>
      </c>
      <c r="M100" s="9" t="e">
        <f>VLOOKUP(B100,#REF!,2,FALSE)</f>
        <v>#REF!</v>
      </c>
      <c r="N100" s="2" t="str">
        <f>IFERROR(VLOOKUP(B100,#REF!,39,FALSE),"")</f>
        <v/>
      </c>
      <c r="O100" s="16" t="str">
        <f>IFERROR(VLOOKUP(B100,#REF!,10,FALSE),"")</f>
        <v/>
      </c>
      <c r="P100" s="16" t="str">
        <f>IFERROR(VLOOKUP(B100,#REF!,11,FALSE),"")</f>
        <v/>
      </c>
      <c r="Q100" s="16"/>
      <c r="R100" s="16" t="str">
        <f>IFERROR(VLOOKUP(B100,#REF!,12,FALSE),"")</f>
        <v/>
      </c>
      <c r="S100" s="15">
        <v>115500</v>
      </c>
      <c r="T100" s="15">
        <v>0</v>
      </c>
      <c r="U100" s="15">
        <v>32000</v>
      </c>
      <c r="V100" s="17">
        <v>251500</v>
      </c>
      <c r="W100" s="18">
        <v>17.3</v>
      </c>
      <c r="X100" s="19">
        <v>17.100000000000001</v>
      </c>
      <c r="Y100" s="17">
        <v>14500</v>
      </c>
      <c r="Z100" s="15">
        <v>14667</v>
      </c>
      <c r="AA100" s="20">
        <v>1</v>
      </c>
      <c r="AB100" s="21">
        <f t="shared" si="11"/>
        <v>100</v>
      </c>
      <c r="AC100" s="15">
        <v>45991</v>
      </c>
      <c r="AD100" s="15">
        <v>65100</v>
      </c>
      <c r="AE100" s="15">
        <v>60900</v>
      </c>
      <c r="AF100" s="15">
        <v>43800</v>
      </c>
      <c r="AG100" s="13" t="s">
        <v>37</v>
      </c>
      <c r="AI100" s="2"/>
      <c r="AJ100" s="2"/>
    </row>
    <row r="101" spans="1:36" ht="14.5">
      <c r="A101" s="16" t="str">
        <f t="shared" si="6"/>
        <v>Normal</v>
      </c>
      <c r="B101" s="12" t="s">
        <v>144</v>
      </c>
      <c r="C101" s="13" t="s">
        <v>100</v>
      </c>
      <c r="D101" s="18">
        <f t="shared" si="7"/>
        <v>0</v>
      </c>
      <c r="E101" s="18" t="str">
        <f t="shared" si="8"/>
        <v>--</v>
      </c>
      <c r="F101" s="18">
        <f t="shared" si="9"/>
        <v>16</v>
      </c>
      <c r="G101" s="18" t="str">
        <f t="shared" si="10"/>
        <v>--</v>
      </c>
      <c r="H101" s="14" t="str">
        <f>IFERROR(VLOOKUP(B101,#REF!,6,FALSE),"")</f>
        <v/>
      </c>
      <c r="I101" s="15">
        <v>4000</v>
      </c>
      <c r="J101" s="15">
        <v>4000</v>
      </c>
      <c r="K101" s="15" t="str">
        <f>IFERROR(VLOOKUP(B101,#REF!,9,FALSE),"")</f>
        <v/>
      </c>
      <c r="L101" s="15">
        <v>0</v>
      </c>
      <c r="M101" s="9" t="e">
        <f>VLOOKUP(B101,#REF!,2,FALSE)</f>
        <v>#REF!</v>
      </c>
      <c r="N101" s="2" t="str">
        <f>IFERROR(VLOOKUP(B101,#REF!,39,FALSE),"")</f>
        <v/>
      </c>
      <c r="O101" s="16" t="str">
        <f>IFERROR(VLOOKUP(B101,#REF!,10,FALSE),"")</f>
        <v/>
      </c>
      <c r="P101" s="16" t="str">
        <f>IFERROR(VLOOKUP(B101,#REF!,11,FALSE),"")</f>
        <v/>
      </c>
      <c r="Q101" s="16"/>
      <c r="R101" s="16" t="str">
        <f>IFERROR(VLOOKUP(B101,#REF!,12,FALSE),"")</f>
        <v/>
      </c>
      <c r="S101" s="15">
        <v>0</v>
      </c>
      <c r="T101" s="15">
        <v>0</v>
      </c>
      <c r="U101" s="15">
        <v>0</v>
      </c>
      <c r="V101" s="17">
        <v>4000</v>
      </c>
      <c r="W101" s="18">
        <v>16</v>
      </c>
      <c r="X101" s="19" t="s">
        <v>35</v>
      </c>
      <c r="Y101" s="17">
        <v>250</v>
      </c>
      <c r="Z101" s="15">
        <v>0</v>
      </c>
      <c r="AA101" s="20" t="s">
        <v>36</v>
      </c>
      <c r="AB101" s="21" t="str">
        <f t="shared" si="11"/>
        <v>E</v>
      </c>
      <c r="AC101" s="15">
        <v>0</v>
      </c>
      <c r="AD101" s="15">
        <v>0</v>
      </c>
      <c r="AE101" s="15">
        <v>0</v>
      </c>
      <c r="AF101" s="15">
        <v>0</v>
      </c>
      <c r="AG101" s="13" t="s">
        <v>37</v>
      </c>
      <c r="AI101" s="2"/>
      <c r="AJ101" s="2"/>
    </row>
    <row r="102" spans="1:36" ht="14.5">
      <c r="A102" s="16" t="str">
        <f t="shared" si="6"/>
        <v>ZeroZero</v>
      </c>
      <c r="B102" s="12" t="s">
        <v>145</v>
      </c>
      <c r="C102" s="13" t="s">
        <v>100</v>
      </c>
      <c r="D102" s="18" t="str">
        <f t="shared" si="7"/>
        <v>前八週無拉料</v>
      </c>
      <c r="E102" s="18" t="str">
        <f t="shared" si="8"/>
        <v>--</v>
      </c>
      <c r="F102" s="18" t="str">
        <f t="shared" si="9"/>
        <v>--</v>
      </c>
      <c r="G102" s="18" t="str">
        <f t="shared" si="10"/>
        <v>--</v>
      </c>
      <c r="H102" s="14" t="str">
        <f>IFERROR(VLOOKUP(B102,#REF!,6,FALSE),"")</f>
        <v/>
      </c>
      <c r="I102" s="15">
        <v>12000</v>
      </c>
      <c r="J102" s="15">
        <v>0</v>
      </c>
      <c r="K102" s="15" t="str">
        <f>IFERROR(VLOOKUP(B102,#REF!,9,FALSE),"")</f>
        <v/>
      </c>
      <c r="L102" s="15">
        <v>0</v>
      </c>
      <c r="M102" s="9" t="e">
        <f>VLOOKUP(B102,#REF!,2,FALSE)</f>
        <v>#REF!</v>
      </c>
      <c r="N102" s="2" t="str">
        <f>IFERROR(VLOOKUP(B102,#REF!,39,FALSE),"")</f>
        <v/>
      </c>
      <c r="O102" s="16" t="str">
        <f>IFERROR(VLOOKUP(B102,#REF!,10,FALSE),"")</f>
        <v/>
      </c>
      <c r="P102" s="16" t="str">
        <f>IFERROR(VLOOKUP(B102,#REF!,11,FALSE),"")</f>
        <v/>
      </c>
      <c r="Q102" s="16"/>
      <c r="R102" s="16" t="str">
        <f>IFERROR(VLOOKUP(B102,#REF!,12,FALSE),"")</f>
        <v/>
      </c>
      <c r="S102" s="15">
        <v>0</v>
      </c>
      <c r="T102" s="15">
        <v>0</v>
      </c>
      <c r="U102" s="15">
        <v>0</v>
      </c>
      <c r="V102" s="17">
        <v>12000</v>
      </c>
      <c r="W102" s="18" t="s">
        <v>35</v>
      </c>
      <c r="X102" s="19" t="s">
        <v>35</v>
      </c>
      <c r="Y102" s="17">
        <v>0</v>
      </c>
      <c r="Z102" s="15">
        <v>0</v>
      </c>
      <c r="AA102" s="20" t="s">
        <v>36</v>
      </c>
      <c r="AB102" s="21" t="str">
        <f t="shared" si="11"/>
        <v>E</v>
      </c>
      <c r="AC102" s="15">
        <v>0</v>
      </c>
      <c r="AD102" s="15">
        <v>0</v>
      </c>
      <c r="AE102" s="15">
        <v>0</v>
      </c>
      <c r="AF102" s="15">
        <v>0</v>
      </c>
      <c r="AG102" s="13" t="s">
        <v>37</v>
      </c>
      <c r="AI102" s="2"/>
      <c r="AJ102" s="2"/>
    </row>
    <row r="103" spans="1:36" ht="14.5">
      <c r="A103" s="16" t="str">
        <f t="shared" si="6"/>
        <v>Normal</v>
      </c>
      <c r="B103" s="12" t="s">
        <v>56</v>
      </c>
      <c r="C103" s="13" t="s">
        <v>51</v>
      </c>
      <c r="D103" s="18">
        <f t="shared" si="7"/>
        <v>0</v>
      </c>
      <c r="E103" s="18" t="str">
        <f t="shared" si="8"/>
        <v>--</v>
      </c>
      <c r="F103" s="18">
        <f t="shared" si="9"/>
        <v>0</v>
      </c>
      <c r="G103" s="18" t="str">
        <f t="shared" si="10"/>
        <v>--</v>
      </c>
      <c r="H103" s="14" t="str">
        <f>IFERROR(VLOOKUP(B103,#REF!,6,FALSE),"")</f>
        <v/>
      </c>
      <c r="I103" s="15">
        <v>0</v>
      </c>
      <c r="J103" s="15">
        <v>0</v>
      </c>
      <c r="K103" s="15" t="str">
        <f>IFERROR(VLOOKUP(B103,#REF!,9,FALSE),"")</f>
        <v/>
      </c>
      <c r="L103" s="15">
        <v>0</v>
      </c>
      <c r="M103" s="9" t="e">
        <f>VLOOKUP(B103,#REF!,2,FALSE)</f>
        <v>#REF!</v>
      </c>
      <c r="N103" s="2" t="str">
        <f>IFERROR(VLOOKUP(B103,#REF!,39,FALSE),"")</f>
        <v/>
      </c>
      <c r="O103" s="16" t="str">
        <f>IFERROR(VLOOKUP(B103,#REF!,10,FALSE),"")</f>
        <v/>
      </c>
      <c r="P103" s="16" t="str">
        <f>IFERROR(VLOOKUP(B103,#REF!,11,FALSE),"")</f>
        <v/>
      </c>
      <c r="Q103" s="16"/>
      <c r="R103" s="16" t="str">
        <f>IFERROR(VLOOKUP(B103,#REF!,12,FALSE),"")</f>
        <v/>
      </c>
      <c r="S103" s="15">
        <v>0</v>
      </c>
      <c r="T103" s="15">
        <v>0</v>
      </c>
      <c r="U103" s="15">
        <v>0</v>
      </c>
      <c r="V103" s="17">
        <v>0</v>
      </c>
      <c r="W103" s="18">
        <v>0</v>
      </c>
      <c r="X103" s="19" t="s">
        <v>35</v>
      </c>
      <c r="Y103" s="17">
        <v>7000</v>
      </c>
      <c r="Z103" s="15">
        <v>0</v>
      </c>
      <c r="AA103" s="20" t="s">
        <v>36</v>
      </c>
      <c r="AB103" s="21" t="str">
        <f t="shared" si="11"/>
        <v>E</v>
      </c>
      <c r="AC103" s="15">
        <v>0</v>
      </c>
      <c r="AD103" s="15">
        <v>0</v>
      </c>
      <c r="AE103" s="15">
        <v>0</v>
      </c>
      <c r="AF103" s="15">
        <v>0</v>
      </c>
      <c r="AG103" s="13" t="s">
        <v>37</v>
      </c>
      <c r="AI103" s="2"/>
      <c r="AJ103" s="2"/>
    </row>
    <row r="104" spans="1:36" ht="14.5">
      <c r="A104" s="16" t="str">
        <f t="shared" si="6"/>
        <v>FCST</v>
      </c>
      <c r="B104" s="12" t="s">
        <v>146</v>
      </c>
      <c r="C104" s="13" t="s">
        <v>100</v>
      </c>
      <c r="D104" s="18" t="str">
        <f t="shared" si="7"/>
        <v>前八週無拉料</v>
      </c>
      <c r="E104" s="18">
        <f t="shared" si="8"/>
        <v>21.671826625386998</v>
      </c>
      <c r="F104" s="18" t="str">
        <f t="shared" si="9"/>
        <v>--</v>
      </c>
      <c r="G104" s="18">
        <f t="shared" si="10"/>
        <v>0</v>
      </c>
      <c r="H104" s="14" t="str">
        <f>IFERROR(VLOOKUP(B104,#REF!,6,FALSE),"")</f>
        <v/>
      </c>
      <c r="I104" s="15">
        <v>0</v>
      </c>
      <c r="J104" s="15">
        <v>0</v>
      </c>
      <c r="K104" s="15" t="str">
        <f>IFERROR(VLOOKUP(B104,#REF!,9,FALSE),"")</f>
        <v/>
      </c>
      <c r="L104" s="15">
        <v>7000</v>
      </c>
      <c r="M104" s="9" t="e">
        <f>VLOOKUP(B104,#REF!,2,FALSE)</f>
        <v>#REF!</v>
      </c>
      <c r="N104" s="2" t="str">
        <f>IFERROR(VLOOKUP(B104,#REF!,39,FALSE),"")</f>
        <v/>
      </c>
      <c r="O104" s="16" t="str">
        <f>IFERROR(VLOOKUP(B104,#REF!,10,FALSE),"")</f>
        <v/>
      </c>
      <c r="P104" s="16" t="str">
        <f>IFERROR(VLOOKUP(B104,#REF!,11,FALSE),"")</f>
        <v/>
      </c>
      <c r="Q104" s="16"/>
      <c r="R104" s="16" t="str">
        <f>IFERROR(VLOOKUP(B104,#REF!,12,FALSE),"")</f>
        <v/>
      </c>
      <c r="S104" s="15">
        <v>7000</v>
      </c>
      <c r="T104" s="15">
        <v>0</v>
      </c>
      <c r="U104" s="15">
        <v>0</v>
      </c>
      <c r="V104" s="17">
        <v>7000</v>
      </c>
      <c r="W104" s="18" t="s">
        <v>35</v>
      </c>
      <c r="X104" s="19">
        <v>21.7</v>
      </c>
      <c r="Y104" s="17">
        <v>0</v>
      </c>
      <c r="Z104" s="15">
        <v>323</v>
      </c>
      <c r="AA104" s="20" t="s">
        <v>40</v>
      </c>
      <c r="AB104" s="21" t="str">
        <f t="shared" si="11"/>
        <v>F</v>
      </c>
      <c r="AC104" s="15">
        <v>2908</v>
      </c>
      <c r="AD104" s="15">
        <v>0</v>
      </c>
      <c r="AE104" s="15">
        <v>0</v>
      </c>
      <c r="AF104" s="15">
        <v>0</v>
      </c>
      <c r="AG104" s="13" t="s">
        <v>37</v>
      </c>
      <c r="AI104" s="2"/>
      <c r="AJ104" s="2"/>
    </row>
    <row r="105" spans="1:36" ht="14.5">
      <c r="A105" s="16" t="str">
        <f t="shared" si="6"/>
        <v>OverStock</v>
      </c>
      <c r="B105" s="12" t="s">
        <v>147</v>
      </c>
      <c r="C105" s="13" t="s">
        <v>100</v>
      </c>
      <c r="D105" s="18">
        <f t="shared" si="7"/>
        <v>4.7</v>
      </c>
      <c r="E105" s="18">
        <f t="shared" si="8"/>
        <v>3.8788326560768378</v>
      </c>
      <c r="F105" s="18">
        <f t="shared" si="9"/>
        <v>15.333333333333334</v>
      </c>
      <c r="G105" s="18">
        <f t="shared" si="10"/>
        <v>12.744735869966753</v>
      </c>
      <c r="H105" s="14" t="str">
        <f>IFERROR(VLOOKUP(B105,#REF!,6,FALSE),"")</f>
        <v/>
      </c>
      <c r="I105" s="15">
        <v>69000</v>
      </c>
      <c r="J105" s="15">
        <v>9000</v>
      </c>
      <c r="K105" s="15" t="str">
        <f>IFERROR(VLOOKUP(B105,#REF!,9,FALSE),"")</f>
        <v/>
      </c>
      <c r="L105" s="15">
        <v>21000</v>
      </c>
      <c r="M105" s="9" t="e">
        <f>VLOOKUP(B105,#REF!,2,FALSE)</f>
        <v>#REF!</v>
      </c>
      <c r="N105" s="2" t="str">
        <f>IFERROR(VLOOKUP(B105,#REF!,39,FALSE),"")</f>
        <v/>
      </c>
      <c r="O105" s="16" t="str">
        <f>IFERROR(VLOOKUP(B105,#REF!,10,FALSE),"")</f>
        <v/>
      </c>
      <c r="P105" s="16" t="str">
        <f>IFERROR(VLOOKUP(B105,#REF!,11,FALSE),"")</f>
        <v/>
      </c>
      <c r="Q105" s="16"/>
      <c r="R105" s="16" t="str">
        <f>IFERROR(VLOOKUP(B105,#REF!,12,FALSE),"")</f>
        <v/>
      </c>
      <c r="S105" s="15">
        <v>0</v>
      </c>
      <c r="T105" s="15">
        <v>0</v>
      </c>
      <c r="U105" s="15">
        <v>21000</v>
      </c>
      <c r="V105" s="17">
        <v>90000</v>
      </c>
      <c r="W105" s="18">
        <v>20</v>
      </c>
      <c r="X105" s="19">
        <v>16.600000000000001</v>
      </c>
      <c r="Y105" s="17">
        <v>4500</v>
      </c>
      <c r="Z105" s="15">
        <v>5414</v>
      </c>
      <c r="AA105" s="20">
        <v>1.2</v>
      </c>
      <c r="AB105" s="21">
        <f t="shared" si="11"/>
        <v>100</v>
      </c>
      <c r="AC105" s="15">
        <v>17930</v>
      </c>
      <c r="AD105" s="15">
        <v>18952</v>
      </c>
      <c r="AE105" s="15">
        <v>29648</v>
      </c>
      <c r="AF105" s="15">
        <v>21352</v>
      </c>
      <c r="AG105" s="13" t="s">
        <v>37</v>
      </c>
      <c r="AI105" s="2"/>
      <c r="AJ105" s="2"/>
    </row>
    <row r="106" spans="1:36" ht="14.5">
      <c r="A106" s="16" t="str">
        <f t="shared" si="6"/>
        <v>OverStock</v>
      </c>
      <c r="B106" s="12" t="s">
        <v>148</v>
      </c>
      <c r="C106" s="13" t="s">
        <v>100</v>
      </c>
      <c r="D106" s="18">
        <f t="shared" si="7"/>
        <v>8</v>
      </c>
      <c r="E106" s="18">
        <f t="shared" si="8"/>
        <v>9.0090090090090094</v>
      </c>
      <c r="F106" s="18">
        <f t="shared" si="9"/>
        <v>12</v>
      </c>
      <c r="G106" s="18">
        <f t="shared" si="10"/>
        <v>13.513513513513514</v>
      </c>
      <c r="H106" s="14" t="str">
        <f>IFERROR(VLOOKUP(B106,#REF!,6,FALSE),"")</f>
        <v/>
      </c>
      <c r="I106" s="15">
        <v>6000</v>
      </c>
      <c r="J106" s="15">
        <v>2000</v>
      </c>
      <c r="K106" s="15" t="str">
        <f>IFERROR(VLOOKUP(B106,#REF!,9,FALSE),"")</f>
        <v/>
      </c>
      <c r="L106" s="15">
        <v>4000</v>
      </c>
      <c r="M106" s="9" t="e">
        <f>VLOOKUP(B106,#REF!,2,FALSE)</f>
        <v>#REF!</v>
      </c>
      <c r="N106" s="2" t="str">
        <f>IFERROR(VLOOKUP(B106,#REF!,39,FALSE),"")</f>
        <v/>
      </c>
      <c r="O106" s="16" t="str">
        <f>IFERROR(VLOOKUP(B106,#REF!,10,FALSE),"")</f>
        <v/>
      </c>
      <c r="P106" s="16" t="str">
        <f>IFERROR(VLOOKUP(B106,#REF!,11,FALSE),"")</f>
        <v/>
      </c>
      <c r="Q106" s="16"/>
      <c r="R106" s="16" t="str">
        <f>IFERROR(VLOOKUP(B106,#REF!,12,FALSE),"")</f>
        <v/>
      </c>
      <c r="S106" s="15">
        <v>0</v>
      </c>
      <c r="T106" s="15">
        <v>0</v>
      </c>
      <c r="U106" s="15">
        <v>4000</v>
      </c>
      <c r="V106" s="17">
        <v>10000</v>
      </c>
      <c r="W106" s="18">
        <v>20</v>
      </c>
      <c r="X106" s="19">
        <v>22.5</v>
      </c>
      <c r="Y106" s="17">
        <v>500</v>
      </c>
      <c r="Z106" s="15">
        <v>444</v>
      </c>
      <c r="AA106" s="20">
        <v>0.9</v>
      </c>
      <c r="AB106" s="21">
        <f t="shared" si="11"/>
        <v>100</v>
      </c>
      <c r="AC106" s="15">
        <v>4000</v>
      </c>
      <c r="AD106" s="15">
        <v>0</v>
      </c>
      <c r="AE106" s="15">
        <v>0</v>
      </c>
      <c r="AF106" s="15">
        <v>0</v>
      </c>
      <c r="AG106" s="13" t="s">
        <v>37</v>
      </c>
      <c r="AI106" s="2"/>
      <c r="AJ106" s="2"/>
    </row>
    <row r="107" spans="1:36" ht="14.5">
      <c r="A107" s="16" t="str">
        <f t="shared" si="6"/>
        <v>ZeroZero</v>
      </c>
      <c r="B107" s="12" t="s">
        <v>57</v>
      </c>
      <c r="C107" s="13" t="s">
        <v>58</v>
      </c>
      <c r="D107" s="18" t="str">
        <f t="shared" si="7"/>
        <v>前八週無拉料</v>
      </c>
      <c r="E107" s="18" t="str">
        <f t="shared" si="8"/>
        <v>--</v>
      </c>
      <c r="F107" s="18" t="str">
        <f t="shared" si="9"/>
        <v>--</v>
      </c>
      <c r="G107" s="18" t="str">
        <f t="shared" si="10"/>
        <v>--</v>
      </c>
      <c r="H107" s="14" t="str">
        <f>IFERROR(VLOOKUP(B107,#REF!,6,FALSE),"")</f>
        <v/>
      </c>
      <c r="I107" s="15">
        <v>15</v>
      </c>
      <c r="J107" s="15">
        <v>15</v>
      </c>
      <c r="K107" s="15" t="str">
        <f>IFERROR(VLOOKUP(B107,#REF!,9,FALSE),"")</f>
        <v/>
      </c>
      <c r="L107" s="15">
        <v>0</v>
      </c>
      <c r="M107" s="9" t="e">
        <f>VLOOKUP(B107,#REF!,2,FALSE)</f>
        <v>#REF!</v>
      </c>
      <c r="N107" s="2" t="str">
        <f>IFERROR(VLOOKUP(B107,#REF!,39,FALSE),"")</f>
        <v/>
      </c>
      <c r="O107" s="16" t="str">
        <f>IFERROR(VLOOKUP(B107,#REF!,10,FALSE),"")</f>
        <v/>
      </c>
      <c r="P107" s="16" t="str">
        <f>IFERROR(VLOOKUP(B107,#REF!,11,FALSE),"")</f>
        <v/>
      </c>
      <c r="Q107" s="16"/>
      <c r="R107" s="16" t="str">
        <f>IFERROR(VLOOKUP(B107,#REF!,12,FALSE),"")</f>
        <v/>
      </c>
      <c r="S107" s="15">
        <v>0</v>
      </c>
      <c r="T107" s="15">
        <v>0</v>
      </c>
      <c r="U107" s="15">
        <v>0</v>
      </c>
      <c r="V107" s="17">
        <v>15</v>
      </c>
      <c r="W107" s="18" t="s">
        <v>35</v>
      </c>
      <c r="X107" s="19" t="s">
        <v>35</v>
      </c>
      <c r="Y107" s="17">
        <v>0</v>
      </c>
      <c r="Z107" s="15">
        <v>0</v>
      </c>
      <c r="AA107" s="20" t="s">
        <v>36</v>
      </c>
      <c r="AB107" s="21" t="str">
        <f t="shared" si="11"/>
        <v>E</v>
      </c>
      <c r="AC107" s="15">
        <v>0</v>
      </c>
      <c r="AD107" s="15">
        <v>0</v>
      </c>
      <c r="AE107" s="15">
        <v>0</v>
      </c>
      <c r="AF107" s="15">
        <v>0</v>
      </c>
      <c r="AG107" s="13" t="s">
        <v>37</v>
      </c>
      <c r="AI107" s="2"/>
      <c r="AJ107" s="2"/>
    </row>
    <row r="108" spans="1:36" ht="14.5">
      <c r="A108" s="16" t="str">
        <f t="shared" si="6"/>
        <v>ZeroZero</v>
      </c>
      <c r="B108" s="12" t="s">
        <v>59</v>
      </c>
      <c r="C108" s="13" t="s">
        <v>58</v>
      </c>
      <c r="D108" s="18" t="str">
        <f t="shared" si="7"/>
        <v>前八週無拉料</v>
      </c>
      <c r="E108" s="18" t="str">
        <f t="shared" si="8"/>
        <v>--</v>
      </c>
      <c r="F108" s="18" t="str">
        <f t="shared" si="9"/>
        <v>--</v>
      </c>
      <c r="G108" s="18" t="str">
        <f t="shared" si="10"/>
        <v>--</v>
      </c>
      <c r="H108" s="14" t="str">
        <f>IFERROR(VLOOKUP(B108,#REF!,6,FALSE),"")</f>
        <v/>
      </c>
      <c r="I108" s="15">
        <v>0</v>
      </c>
      <c r="J108" s="15">
        <v>0</v>
      </c>
      <c r="K108" s="15" t="str">
        <f>IFERROR(VLOOKUP(B108,#REF!,9,FALSE),"")</f>
        <v/>
      </c>
      <c r="L108" s="15">
        <v>15</v>
      </c>
      <c r="M108" s="9" t="e">
        <f>VLOOKUP(B108,#REF!,2,FALSE)</f>
        <v>#REF!</v>
      </c>
      <c r="N108" s="2" t="str">
        <f>IFERROR(VLOOKUP(B108,#REF!,39,FALSE),"")</f>
        <v/>
      </c>
      <c r="O108" s="16" t="str">
        <f>IFERROR(VLOOKUP(B108,#REF!,10,FALSE),"")</f>
        <v/>
      </c>
      <c r="P108" s="16" t="str">
        <f>IFERROR(VLOOKUP(B108,#REF!,11,FALSE),"")</f>
        <v/>
      </c>
      <c r="Q108" s="16"/>
      <c r="R108" s="16" t="str">
        <f>IFERROR(VLOOKUP(B108,#REF!,12,FALSE),"")</f>
        <v/>
      </c>
      <c r="S108" s="15">
        <v>15</v>
      </c>
      <c r="T108" s="15">
        <v>0</v>
      </c>
      <c r="U108" s="15">
        <v>0</v>
      </c>
      <c r="V108" s="17">
        <v>15</v>
      </c>
      <c r="W108" s="18" t="s">
        <v>35</v>
      </c>
      <c r="X108" s="19" t="s">
        <v>35</v>
      </c>
      <c r="Y108" s="17">
        <v>0</v>
      </c>
      <c r="Z108" s="15">
        <v>0</v>
      </c>
      <c r="AA108" s="20" t="s">
        <v>36</v>
      </c>
      <c r="AB108" s="21" t="str">
        <f t="shared" si="11"/>
        <v>E</v>
      </c>
      <c r="AC108" s="15">
        <v>0</v>
      </c>
      <c r="AD108" s="15">
        <v>0</v>
      </c>
      <c r="AE108" s="15">
        <v>0</v>
      </c>
      <c r="AF108" s="15">
        <v>0</v>
      </c>
      <c r="AG108" s="13" t="s">
        <v>37</v>
      </c>
      <c r="AI108" s="2"/>
      <c r="AJ108" s="2"/>
    </row>
    <row r="109" spans="1:36" ht="14.5">
      <c r="A109" s="16" t="str">
        <f t="shared" si="6"/>
        <v>ZeroZero</v>
      </c>
      <c r="B109" s="12" t="s">
        <v>149</v>
      </c>
      <c r="C109" s="13" t="s">
        <v>150</v>
      </c>
      <c r="D109" s="18" t="str">
        <f t="shared" si="7"/>
        <v>前八週無拉料</v>
      </c>
      <c r="E109" s="18" t="str">
        <f t="shared" si="8"/>
        <v>--</v>
      </c>
      <c r="F109" s="18" t="str">
        <f t="shared" si="9"/>
        <v>--</v>
      </c>
      <c r="G109" s="18" t="str">
        <f t="shared" si="10"/>
        <v>--</v>
      </c>
      <c r="H109" s="14" t="str">
        <f>IFERROR(VLOOKUP(B109,#REF!,6,FALSE),"")</f>
        <v/>
      </c>
      <c r="I109" s="15">
        <v>30000</v>
      </c>
      <c r="J109" s="15">
        <v>30000</v>
      </c>
      <c r="K109" s="15" t="str">
        <f>IFERROR(VLOOKUP(B109,#REF!,9,FALSE),"")</f>
        <v/>
      </c>
      <c r="L109" s="15">
        <v>0</v>
      </c>
      <c r="M109" s="9" t="e">
        <f>VLOOKUP(B109,#REF!,2,FALSE)</f>
        <v>#REF!</v>
      </c>
      <c r="N109" s="2" t="str">
        <f>IFERROR(VLOOKUP(B109,#REF!,39,FALSE),"")</f>
        <v/>
      </c>
      <c r="O109" s="16" t="str">
        <f>IFERROR(VLOOKUP(B109,#REF!,10,FALSE),"")</f>
        <v/>
      </c>
      <c r="P109" s="16" t="str">
        <f>IFERROR(VLOOKUP(B109,#REF!,11,FALSE),"")</f>
        <v/>
      </c>
      <c r="Q109" s="16"/>
      <c r="R109" s="16" t="str">
        <f>IFERROR(VLOOKUP(B109,#REF!,12,FALSE),"")</f>
        <v/>
      </c>
      <c r="S109" s="15">
        <v>0</v>
      </c>
      <c r="T109" s="15">
        <v>0</v>
      </c>
      <c r="U109" s="15">
        <v>0</v>
      </c>
      <c r="V109" s="17">
        <v>30000</v>
      </c>
      <c r="W109" s="18" t="s">
        <v>35</v>
      </c>
      <c r="X109" s="19" t="s">
        <v>35</v>
      </c>
      <c r="Y109" s="17">
        <v>0</v>
      </c>
      <c r="Z109" s="15">
        <v>0</v>
      </c>
      <c r="AA109" s="20" t="s">
        <v>36</v>
      </c>
      <c r="AB109" s="21" t="str">
        <f t="shared" si="11"/>
        <v>E</v>
      </c>
      <c r="AC109" s="15">
        <v>0</v>
      </c>
      <c r="AD109" s="15">
        <v>0</v>
      </c>
      <c r="AE109" s="15">
        <v>0</v>
      </c>
      <c r="AF109" s="15">
        <v>0</v>
      </c>
      <c r="AG109" s="13" t="s">
        <v>37</v>
      </c>
      <c r="AI109" s="2"/>
      <c r="AJ109" s="2"/>
    </row>
    <row r="110" spans="1:36" ht="14.5">
      <c r="A110" s="16" t="str">
        <f t="shared" si="6"/>
        <v>ZeroZero</v>
      </c>
      <c r="B110" s="12" t="s">
        <v>151</v>
      </c>
      <c r="C110" s="13" t="s">
        <v>152</v>
      </c>
      <c r="D110" s="18" t="str">
        <f t="shared" si="7"/>
        <v>前八週無拉料</v>
      </c>
      <c r="E110" s="18" t="str">
        <f t="shared" si="8"/>
        <v>--</v>
      </c>
      <c r="F110" s="18" t="str">
        <f t="shared" si="9"/>
        <v>--</v>
      </c>
      <c r="G110" s="18" t="str">
        <f t="shared" si="10"/>
        <v>--</v>
      </c>
      <c r="H110" s="14" t="str">
        <f>IFERROR(VLOOKUP(B110,#REF!,6,FALSE),"")</f>
        <v/>
      </c>
      <c r="I110" s="15">
        <v>12000</v>
      </c>
      <c r="J110" s="15">
        <v>12000</v>
      </c>
      <c r="K110" s="15" t="str">
        <f>IFERROR(VLOOKUP(B110,#REF!,9,FALSE),"")</f>
        <v/>
      </c>
      <c r="L110" s="15">
        <v>0</v>
      </c>
      <c r="M110" s="9" t="e">
        <f>VLOOKUP(B110,#REF!,2,FALSE)</f>
        <v>#REF!</v>
      </c>
      <c r="N110" s="2" t="str">
        <f>IFERROR(VLOOKUP(B110,#REF!,39,FALSE),"")</f>
        <v/>
      </c>
      <c r="O110" s="16" t="str">
        <f>IFERROR(VLOOKUP(B110,#REF!,10,FALSE),"")</f>
        <v/>
      </c>
      <c r="P110" s="16" t="str">
        <f>IFERROR(VLOOKUP(B110,#REF!,11,FALSE),"")</f>
        <v/>
      </c>
      <c r="Q110" s="16"/>
      <c r="R110" s="16" t="str">
        <f>IFERROR(VLOOKUP(B110,#REF!,12,FALSE),"")</f>
        <v/>
      </c>
      <c r="S110" s="15">
        <v>0</v>
      </c>
      <c r="T110" s="15">
        <v>0</v>
      </c>
      <c r="U110" s="15">
        <v>0</v>
      </c>
      <c r="V110" s="17">
        <v>12000</v>
      </c>
      <c r="W110" s="18" t="s">
        <v>35</v>
      </c>
      <c r="X110" s="19" t="s">
        <v>35</v>
      </c>
      <c r="Y110" s="17">
        <v>0</v>
      </c>
      <c r="Z110" s="15">
        <v>0</v>
      </c>
      <c r="AA110" s="20" t="s">
        <v>36</v>
      </c>
      <c r="AB110" s="21" t="str">
        <f t="shared" si="11"/>
        <v>E</v>
      </c>
      <c r="AC110" s="15">
        <v>0</v>
      </c>
      <c r="AD110" s="15">
        <v>0</v>
      </c>
      <c r="AE110" s="15">
        <v>0</v>
      </c>
      <c r="AF110" s="15">
        <v>0</v>
      </c>
      <c r="AG110" s="13" t="s">
        <v>37</v>
      </c>
      <c r="AI110" s="2"/>
      <c r="AJ110" s="2"/>
    </row>
    <row r="111" spans="1:36" ht="14.5">
      <c r="A111" s="16" t="str">
        <f t="shared" si="6"/>
        <v>OverStock</v>
      </c>
      <c r="B111" s="12" t="s">
        <v>153</v>
      </c>
      <c r="C111" s="13" t="s">
        <v>152</v>
      </c>
      <c r="D111" s="18">
        <f t="shared" si="7"/>
        <v>0</v>
      </c>
      <c r="E111" s="18" t="str">
        <f t="shared" si="8"/>
        <v>--</v>
      </c>
      <c r="F111" s="18">
        <f t="shared" si="9"/>
        <v>36</v>
      </c>
      <c r="G111" s="18" t="str">
        <f t="shared" si="10"/>
        <v>--</v>
      </c>
      <c r="H111" s="14" t="str">
        <f>IFERROR(VLOOKUP(B111,#REF!,6,FALSE),"")</f>
        <v/>
      </c>
      <c r="I111" s="15">
        <v>54000</v>
      </c>
      <c r="J111" s="15">
        <v>24000</v>
      </c>
      <c r="K111" s="15" t="str">
        <f>IFERROR(VLOOKUP(B111,#REF!,9,FALSE),"")</f>
        <v/>
      </c>
      <c r="L111" s="15">
        <v>0</v>
      </c>
      <c r="M111" s="9" t="e">
        <f>VLOOKUP(B111,#REF!,2,FALSE)</f>
        <v>#REF!</v>
      </c>
      <c r="N111" s="2" t="str">
        <f>IFERROR(VLOOKUP(B111,#REF!,39,FALSE),"")</f>
        <v/>
      </c>
      <c r="O111" s="16" t="str">
        <f>IFERROR(VLOOKUP(B111,#REF!,10,FALSE),"")</f>
        <v/>
      </c>
      <c r="P111" s="16" t="str">
        <f>IFERROR(VLOOKUP(B111,#REF!,11,FALSE),"")</f>
        <v/>
      </c>
      <c r="Q111" s="16"/>
      <c r="R111" s="16" t="str">
        <f>IFERROR(VLOOKUP(B111,#REF!,12,FALSE),"")</f>
        <v/>
      </c>
      <c r="S111" s="15">
        <v>0</v>
      </c>
      <c r="T111" s="15">
        <v>0</v>
      </c>
      <c r="U111" s="15">
        <v>0</v>
      </c>
      <c r="V111" s="17">
        <v>54000</v>
      </c>
      <c r="W111" s="18">
        <v>36</v>
      </c>
      <c r="X111" s="19" t="s">
        <v>35</v>
      </c>
      <c r="Y111" s="17">
        <v>1500</v>
      </c>
      <c r="Z111" s="15">
        <v>0</v>
      </c>
      <c r="AA111" s="20" t="s">
        <v>36</v>
      </c>
      <c r="AB111" s="21" t="str">
        <f t="shared" si="11"/>
        <v>E</v>
      </c>
      <c r="AC111" s="15">
        <v>0</v>
      </c>
      <c r="AD111" s="15">
        <v>0</v>
      </c>
      <c r="AE111" s="15">
        <v>0</v>
      </c>
      <c r="AF111" s="15">
        <v>0</v>
      </c>
      <c r="AG111" s="13" t="s">
        <v>37</v>
      </c>
      <c r="AI111" s="2"/>
      <c r="AJ111" s="2"/>
    </row>
    <row r="112" spans="1:36" ht="14.5">
      <c r="A112" s="16" t="str">
        <f t="shared" si="6"/>
        <v>ZeroZero</v>
      </c>
      <c r="B112" s="12" t="s">
        <v>154</v>
      </c>
      <c r="C112" s="13" t="s">
        <v>152</v>
      </c>
      <c r="D112" s="18" t="str">
        <f t="shared" si="7"/>
        <v>前八週無拉料</v>
      </c>
      <c r="E112" s="18" t="str">
        <f t="shared" si="8"/>
        <v>--</v>
      </c>
      <c r="F112" s="18" t="str">
        <f t="shared" si="9"/>
        <v>--</v>
      </c>
      <c r="G112" s="18" t="str">
        <f t="shared" si="10"/>
        <v>--</v>
      </c>
      <c r="H112" s="14" t="str">
        <f>IFERROR(VLOOKUP(B112,#REF!,6,FALSE),"")</f>
        <v/>
      </c>
      <c r="I112" s="15">
        <v>12000</v>
      </c>
      <c r="J112" s="15">
        <v>12000</v>
      </c>
      <c r="K112" s="15" t="str">
        <f>IFERROR(VLOOKUP(B112,#REF!,9,FALSE),"")</f>
        <v/>
      </c>
      <c r="L112" s="15">
        <v>0</v>
      </c>
      <c r="M112" s="9" t="e">
        <f>VLOOKUP(B112,#REF!,2,FALSE)</f>
        <v>#REF!</v>
      </c>
      <c r="N112" s="2" t="str">
        <f>IFERROR(VLOOKUP(B112,#REF!,39,FALSE),"")</f>
        <v/>
      </c>
      <c r="O112" s="16" t="str">
        <f>IFERROR(VLOOKUP(B112,#REF!,10,FALSE),"")</f>
        <v/>
      </c>
      <c r="P112" s="16" t="str">
        <f>IFERROR(VLOOKUP(B112,#REF!,11,FALSE),"")</f>
        <v/>
      </c>
      <c r="Q112" s="16"/>
      <c r="R112" s="16" t="str">
        <f>IFERROR(VLOOKUP(B112,#REF!,12,FALSE),"")</f>
        <v/>
      </c>
      <c r="S112" s="15">
        <v>0</v>
      </c>
      <c r="T112" s="15">
        <v>0</v>
      </c>
      <c r="U112" s="15">
        <v>0</v>
      </c>
      <c r="V112" s="17">
        <v>12000</v>
      </c>
      <c r="W112" s="18" t="s">
        <v>35</v>
      </c>
      <c r="X112" s="19" t="s">
        <v>35</v>
      </c>
      <c r="Y112" s="17">
        <v>0</v>
      </c>
      <c r="Z112" s="15">
        <v>0</v>
      </c>
      <c r="AA112" s="20" t="s">
        <v>36</v>
      </c>
      <c r="AB112" s="21" t="str">
        <f t="shared" si="11"/>
        <v>E</v>
      </c>
      <c r="AC112" s="15">
        <v>0</v>
      </c>
      <c r="AD112" s="15">
        <v>0</v>
      </c>
      <c r="AE112" s="15">
        <v>0</v>
      </c>
      <c r="AF112" s="15">
        <v>0</v>
      </c>
      <c r="AG112" s="13" t="s">
        <v>37</v>
      </c>
      <c r="AI112" s="2"/>
      <c r="AJ112" s="2"/>
    </row>
    <row r="113" spans="1:36" ht="14.5">
      <c r="A113" s="16" t="str">
        <f t="shared" si="6"/>
        <v>ZeroZero</v>
      </c>
      <c r="B113" s="12" t="s">
        <v>155</v>
      </c>
      <c r="C113" s="13" t="s">
        <v>152</v>
      </c>
      <c r="D113" s="18" t="str">
        <f t="shared" si="7"/>
        <v>前八週無拉料</v>
      </c>
      <c r="E113" s="18" t="str">
        <f t="shared" si="8"/>
        <v>--</v>
      </c>
      <c r="F113" s="18" t="str">
        <f t="shared" si="9"/>
        <v>--</v>
      </c>
      <c r="G113" s="18" t="str">
        <f t="shared" si="10"/>
        <v>--</v>
      </c>
      <c r="H113" s="14" t="str">
        <f>IFERROR(VLOOKUP(B113,#REF!,6,FALSE),"")</f>
        <v/>
      </c>
      <c r="I113" s="15">
        <v>0</v>
      </c>
      <c r="J113" s="15">
        <v>0</v>
      </c>
      <c r="K113" s="15" t="str">
        <f>IFERROR(VLOOKUP(B113,#REF!,9,FALSE),"")</f>
        <v/>
      </c>
      <c r="L113" s="15">
        <v>6000</v>
      </c>
      <c r="M113" s="9" t="e">
        <f>VLOOKUP(B113,#REF!,2,FALSE)</f>
        <v>#REF!</v>
      </c>
      <c r="N113" s="2" t="str">
        <f>IFERROR(VLOOKUP(B113,#REF!,39,FALSE),"")</f>
        <v/>
      </c>
      <c r="O113" s="16" t="str">
        <f>IFERROR(VLOOKUP(B113,#REF!,10,FALSE),"")</f>
        <v/>
      </c>
      <c r="P113" s="16" t="str">
        <f>IFERROR(VLOOKUP(B113,#REF!,11,FALSE),"")</f>
        <v/>
      </c>
      <c r="Q113" s="16"/>
      <c r="R113" s="16" t="str">
        <f>IFERROR(VLOOKUP(B113,#REF!,12,FALSE),"")</f>
        <v/>
      </c>
      <c r="S113" s="15">
        <v>6000</v>
      </c>
      <c r="T113" s="15">
        <v>0</v>
      </c>
      <c r="U113" s="15">
        <v>0</v>
      </c>
      <c r="V113" s="17">
        <v>6000</v>
      </c>
      <c r="W113" s="18" t="s">
        <v>35</v>
      </c>
      <c r="X113" s="19" t="s">
        <v>35</v>
      </c>
      <c r="Y113" s="17">
        <v>0</v>
      </c>
      <c r="Z113" s="15">
        <v>0</v>
      </c>
      <c r="AA113" s="20" t="s">
        <v>36</v>
      </c>
      <c r="AB113" s="21" t="str">
        <f t="shared" si="11"/>
        <v>E</v>
      </c>
      <c r="AC113" s="15">
        <v>0</v>
      </c>
      <c r="AD113" s="15">
        <v>0</v>
      </c>
      <c r="AE113" s="15">
        <v>0</v>
      </c>
      <c r="AF113" s="15">
        <v>0</v>
      </c>
      <c r="AG113" s="13" t="s">
        <v>37</v>
      </c>
      <c r="AI113" s="2"/>
      <c r="AJ113" s="2"/>
    </row>
    <row r="114" spans="1:36" ht="14.5">
      <c r="A114" s="16" t="str">
        <f t="shared" si="6"/>
        <v>Normal</v>
      </c>
      <c r="B114" s="12" t="s">
        <v>156</v>
      </c>
      <c r="C114" s="13" t="s">
        <v>64</v>
      </c>
      <c r="D114" s="18">
        <f t="shared" si="7"/>
        <v>6.3</v>
      </c>
      <c r="E114" s="18">
        <f t="shared" si="8"/>
        <v>18.15132682253132</v>
      </c>
      <c r="F114" s="18">
        <f t="shared" si="9"/>
        <v>9.6551724137931032</v>
      </c>
      <c r="G114" s="18">
        <f t="shared" si="10"/>
        <v>27.621584295156357</v>
      </c>
      <c r="H114" s="14" t="str">
        <f>IFERROR(VLOOKUP(B114,#REF!,6,FALSE),"")</f>
        <v/>
      </c>
      <c r="I114" s="15">
        <v>280000</v>
      </c>
      <c r="J114" s="15">
        <v>280000</v>
      </c>
      <c r="K114" s="15" t="str">
        <f>IFERROR(VLOOKUP(B114,#REF!,9,FALSE),"")</f>
        <v/>
      </c>
      <c r="L114" s="15">
        <v>184000</v>
      </c>
      <c r="M114" s="9" t="e">
        <f>VLOOKUP(B114,#REF!,2,FALSE)</f>
        <v>#REF!</v>
      </c>
      <c r="N114" s="2" t="str">
        <f>IFERROR(VLOOKUP(B114,#REF!,39,FALSE),"")</f>
        <v/>
      </c>
      <c r="O114" s="16" t="str">
        <f>IFERROR(VLOOKUP(B114,#REF!,10,FALSE),"")</f>
        <v/>
      </c>
      <c r="P114" s="16" t="str">
        <f>IFERROR(VLOOKUP(B114,#REF!,11,FALSE),"")</f>
        <v/>
      </c>
      <c r="Q114" s="16"/>
      <c r="R114" s="16" t="str">
        <f>IFERROR(VLOOKUP(B114,#REF!,12,FALSE),"")</f>
        <v/>
      </c>
      <c r="S114" s="15">
        <v>184000</v>
      </c>
      <c r="T114" s="15">
        <v>0</v>
      </c>
      <c r="U114" s="15">
        <v>0</v>
      </c>
      <c r="V114" s="17">
        <v>464000</v>
      </c>
      <c r="W114" s="18">
        <v>16</v>
      </c>
      <c r="X114" s="19">
        <v>45.8</v>
      </c>
      <c r="Y114" s="17">
        <v>29000</v>
      </c>
      <c r="Z114" s="15">
        <v>10137</v>
      </c>
      <c r="AA114" s="20">
        <v>0.3</v>
      </c>
      <c r="AB114" s="21">
        <f t="shared" si="11"/>
        <v>50</v>
      </c>
      <c r="AC114" s="15">
        <v>26909</v>
      </c>
      <c r="AD114" s="15">
        <v>43008</v>
      </c>
      <c r="AE114" s="15">
        <v>21320</v>
      </c>
      <c r="AF114" s="15">
        <v>59088</v>
      </c>
      <c r="AG114" s="13" t="s">
        <v>37</v>
      </c>
      <c r="AI114" s="2"/>
      <c r="AJ114" s="2"/>
    </row>
    <row r="115" spans="1:36" ht="14.5">
      <c r="A115" s="16" t="str">
        <f t="shared" si="6"/>
        <v>OverStock</v>
      </c>
      <c r="B115" s="12" t="s">
        <v>157</v>
      </c>
      <c r="C115" s="13" t="s">
        <v>64</v>
      </c>
      <c r="D115" s="18">
        <f t="shared" si="7"/>
        <v>10.199999999999999</v>
      </c>
      <c r="E115" s="18">
        <f t="shared" si="8"/>
        <v>10.894665166676536</v>
      </c>
      <c r="F115" s="18">
        <f t="shared" si="9"/>
        <v>11.555555555555555</v>
      </c>
      <c r="G115" s="18">
        <f t="shared" si="10"/>
        <v>12.315708449286518</v>
      </c>
      <c r="H115" s="14" t="str">
        <f>IFERROR(VLOOKUP(B115,#REF!,6,FALSE),"")</f>
        <v/>
      </c>
      <c r="I115" s="15">
        <v>208000</v>
      </c>
      <c r="J115" s="15">
        <v>160000</v>
      </c>
      <c r="K115" s="15" t="str">
        <f>IFERROR(VLOOKUP(B115,#REF!,9,FALSE),"")</f>
        <v/>
      </c>
      <c r="L115" s="15">
        <v>184000</v>
      </c>
      <c r="M115" s="9" t="e">
        <f>VLOOKUP(B115,#REF!,2,FALSE)</f>
        <v>#REF!</v>
      </c>
      <c r="N115" s="2" t="str">
        <f>IFERROR(VLOOKUP(B115,#REF!,39,FALSE),"")</f>
        <v/>
      </c>
      <c r="O115" s="16" t="str">
        <f>IFERROR(VLOOKUP(B115,#REF!,10,FALSE),"")</f>
        <v/>
      </c>
      <c r="P115" s="16" t="str">
        <f>IFERROR(VLOOKUP(B115,#REF!,11,FALSE),"")</f>
        <v/>
      </c>
      <c r="Q115" s="16"/>
      <c r="R115" s="16" t="str">
        <f>IFERROR(VLOOKUP(B115,#REF!,12,FALSE),"")</f>
        <v/>
      </c>
      <c r="S115" s="15">
        <v>96000</v>
      </c>
      <c r="T115" s="15">
        <v>0</v>
      </c>
      <c r="U115" s="15">
        <v>88000</v>
      </c>
      <c r="V115" s="17">
        <v>392000</v>
      </c>
      <c r="W115" s="18">
        <v>21.8</v>
      </c>
      <c r="X115" s="19">
        <v>23.2</v>
      </c>
      <c r="Y115" s="17">
        <v>18000</v>
      </c>
      <c r="Z115" s="15">
        <v>16889</v>
      </c>
      <c r="AA115" s="20">
        <v>0.9</v>
      </c>
      <c r="AB115" s="21">
        <f t="shared" si="11"/>
        <v>100</v>
      </c>
      <c r="AC115" s="15">
        <v>102186</v>
      </c>
      <c r="AD115" s="15">
        <v>33814</v>
      </c>
      <c r="AE115" s="15">
        <v>32000</v>
      </c>
      <c r="AF115" s="15">
        <v>23158</v>
      </c>
      <c r="AG115" s="13" t="s">
        <v>37</v>
      </c>
      <c r="AI115" s="2"/>
      <c r="AJ115" s="2"/>
    </row>
    <row r="116" spans="1:36" ht="14.5">
      <c r="A116" s="16" t="str">
        <f t="shared" si="6"/>
        <v>OverStock</v>
      </c>
      <c r="B116" s="12" t="s">
        <v>158</v>
      </c>
      <c r="C116" s="13" t="s">
        <v>64</v>
      </c>
      <c r="D116" s="18">
        <f t="shared" si="7"/>
        <v>31.7</v>
      </c>
      <c r="E116" s="18">
        <f t="shared" si="8"/>
        <v>27.981871335983541</v>
      </c>
      <c r="F116" s="18">
        <f t="shared" si="9"/>
        <v>17.894736842105264</v>
      </c>
      <c r="G116" s="18">
        <f t="shared" si="10"/>
        <v>15.777506225927702</v>
      </c>
      <c r="H116" s="14" t="str">
        <f>IFERROR(VLOOKUP(B116,#REF!,6,FALSE),"")</f>
        <v/>
      </c>
      <c r="I116" s="15">
        <v>1020000</v>
      </c>
      <c r="J116" s="15">
        <v>1020000</v>
      </c>
      <c r="K116" s="15" t="str">
        <f>IFERROR(VLOOKUP(B116,#REF!,9,FALSE),"")</f>
        <v/>
      </c>
      <c r="L116" s="15">
        <v>1809000</v>
      </c>
      <c r="M116" s="9" t="e">
        <f>VLOOKUP(B116,#REF!,2,FALSE)</f>
        <v>#REF!</v>
      </c>
      <c r="N116" s="2" t="str">
        <f>IFERROR(VLOOKUP(B116,#REF!,39,FALSE),"")</f>
        <v/>
      </c>
      <c r="O116" s="16" t="str">
        <f>IFERROR(VLOOKUP(B116,#REF!,10,FALSE),"")</f>
        <v/>
      </c>
      <c r="P116" s="16" t="str">
        <f>IFERROR(VLOOKUP(B116,#REF!,11,FALSE),"")</f>
        <v/>
      </c>
      <c r="Q116" s="16"/>
      <c r="R116" s="16" t="str">
        <f>IFERROR(VLOOKUP(B116,#REF!,12,FALSE),"")</f>
        <v/>
      </c>
      <c r="S116" s="15">
        <v>1374000</v>
      </c>
      <c r="T116" s="15">
        <v>0</v>
      </c>
      <c r="U116" s="15">
        <v>435000</v>
      </c>
      <c r="V116" s="17">
        <v>2829000</v>
      </c>
      <c r="W116" s="18">
        <v>49.6</v>
      </c>
      <c r="X116" s="19">
        <v>43.8</v>
      </c>
      <c r="Y116" s="17">
        <v>57000</v>
      </c>
      <c r="Z116" s="15">
        <v>64649</v>
      </c>
      <c r="AA116" s="20">
        <v>1.1000000000000001</v>
      </c>
      <c r="AB116" s="21">
        <f t="shared" si="11"/>
        <v>100</v>
      </c>
      <c r="AC116" s="15">
        <v>8924</v>
      </c>
      <c r="AD116" s="15">
        <v>252076</v>
      </c>
      <c r="AE116" s="15">
        <v>835242</v>
      </c>
      <c r="AF116" s="15">
        <v>0</v>
      </c>
      <c r="AG116" s="13" t="s">
        <v>37</v>
      </c>
      <c r="AI116" s="2"/>
      <c r="AJ116" s="2"/>
    </row>
    <row r="117" spans="1:36" ht="14.5">
      <c r="A117" s="16" t="str">
        <f t="shared" si="6"/>
        <v>OverStock</v>
      </c>
      <c r="B117" s="12" t="s">
        <v>159</v>
      </c>
      <c r="C117" s="13" t="s">
        <v>64</v>
      </c>
      <c r="D117" s="18">
        <f t="shared" si="7"/>
        <v>23.2</v>
      </c>
      <c r="E117" s="18">
        <f t="shared" si="8"/>
        <v>18.711186385998872</v>
      </c>
      <c r="F117" s="18">
        <f t="shared" si="9"/>
        <v>11.2</v>
      </c>
      <c r="G117" s="18">
        <f t="shared" si="10"/>
        <v>9.0329865311718684</v>
      </c>
      <c r="H117" s="14" t="str">
        <f>IFERROR(VLOOKUP(B117,#REF!,6,FALSE),"")</f>
        <v/>
      </c>
      <c r="I117" s="15">
        <v>112000</v>
      </c>
      <c r="J117" s="15">
        <v>112000</v>
      </c>
      <c r="K117" s="15" t="str">
        <f>IFERROR(VLOOKUP(B117,#REF!,9,FALSE),"")</f>
        <v/>
      </c>
      <c r="L117" s="15">
        <v>232000</v>
      </c>
      <c r="M117" s="9" t="e">
        <f>VLOOKUP(B117,#REF!,2,FALSE)</f>
        <v>#REF!</v>
      </c>
      <c r="N117" s="2" t="str">
        <f>IFERROR(VLOOKUP(B117,#REF!,39,FALSE),"")</f>
        <v/>
      </c>
      <c r="O117" s="16" t="str">
        <f>IFERROR(VLOOKUP(B117,#REF!,10,FALSE),"")</f>
        <v/>
      </c>
      <c r="P117" s="16" t="str">
        <f>IFERROR(VLOOKUP(B117,#REF!,11,FALSE),"")</f>
        <v/>
      </c>
      <c r="Q117" s="16"/>
      <c r="R117" s="16" t="str">
        <f>IFERROR(VLOOKUP(B117,#REF!,12,FALSE),"")</f>
        <v/>
      </c>
      <c r="S117" s="15">
        <v>192000</v>
      </c>
      <c r="T117" s="15">
        <v>0</v>
      </c>
      <c r="U117" s="15">
        <v>40000</v>
      </c>
      <c r="V117" s="17">
        <v>344000</v>
      </c>
      <c r="W117" s="18">
        <v>34.4</v>
      </c>
      <c r="X117" s="19">
        <v>27.7</v>
      </c>
      <c r="Y117" s="17">
        <v>10000</v>
      </c>
      <c r="Z117" s="15">
        <v>12399</v>
      </c>
      <c r="AA117" s="20">
        <v>1.2</v>
      </c>
      <c r="AB117" s="21">
        <f t="shared" si="11"/>
        <v>100</v>
      </c>
      <c r="AC117" s="15">
        <v>65717</v>
      </c>
      <c r="AD117" s="15">
        <v>32406</v>
      </c>
      <c r="AE117" s="15">
        <v>29346</v>
      </c>
      <c r="AF117" s="15">
        <v>11800</v>
      </c>
      <c r="AG117" s="13" t="s">
        <v>37</v>
      </c>
      <c r="AI117" s="2"/>
      <c r="AJ117" s="2"/>
    </row>
    <row r="118" spans="1:36" ht="14.5">
      <c r="A118" s="16" t="str">
        <f t="shared" si="6"/>
        <v>Normal</v>
      </c>
      <c r="B118" s="12" t="s">
        <v>160</v>
      </c>
      <c r="C118" s="13" t="s">
        <v>161</v>
      </c>
      <c r="D118" s="18">
        <f t="shared" si="7"/>
        <v>4.5999999999999996</v>
      </c>
      <c r="E118" s="18">
        <f t="shared" si="8"/>
        <v>3.0937983405990717</v>
      </c>
      <c r="F118" s="18">
        <f t="shared" si="9"/>
        <v>6.1052631578947372</v>
      </c>
      <c r="G118" s="18">
        <f t="shared" si="10"/>
        <v>4.0781887216987762</v>
      </c>
      <c r="H118" s="14" t="str">
        <f>IFERROR(VLOOKUP(B118,#REF!,6,FALSE),"")</f>
        <v/>
      </c>
      <c r="I118" s="15">
        <v>87000</v>
      </c>
      <c r="J118" s="15">
        <v>87000</v>
      </c>
      <c r="K118" s="15" t="str">
        <f>IFERROR(VLOOKUP(B118,#REF!,9,FALSE),"")</f>
        <v/>
      </c>
      <c r="L118" s="15">
        <v>66000</v>
      </c>
      <c r="M118" s="9" t="e">
        <f>VLOOKUP(B118,#REF!,2,FALSE)</f>
        <v>#REF!</v>
      </c>
      <c r="N118" s="2" t="str">
        <f>IFERROR(VLOOKUP(B118,#REF!,39,FALSE),"")</f>
        <v/>
      </c>
      <c r="O118" s="16" t="str">
        <f>IFERROR(VLOOKUP(B118,#REF!,10,FALSE),"")</f>
        <v/>
      </c>
      <c r="P118" s="16" t="str">
        <f>IFERROR(VLOOKUP(B118,#REF!,11,FALSE),"")</f>
        <v/>
      </c>
      <c r="Q118" s="16"/>
      <c r="R118" s="16" t="str">
        <f>IFERROR(VLOOKUP(B118,#REF!,12,FALSE),"")</f>
        <v/>
      </c>
      <c r="S118" s="15">
        <v>0</v>
      </c>
      <c r="T118" s="15">
        <v>0</v>
      </c>
      <c r="U118" s="15">
        <v>66000</v>
      </c>
      <c r="V118" s="17">
        <v>153000</v>
      </c>
      <c r="W118" s="18">
        <v>10.7</v>
      </c>
      <c r="X118" s="19">
        <v>7.2</v>
      </c>
      <c r="Y118" s="17">
        <v>14250</v>
      </c>
      <c r="Z118" s="15">
        <v>21333</v>
      </c>
      <c r="AA118" s="20">
        <v>1.5</v>
      </c>
      <c r="AB118" s="21">
        <f t="shared" si="11"/>
        <v>100</v>
      </c>
      <c r="AC118" s="15">
        <v>68590</v>
      </c>
      <c r="AD118" s="15">
        <v>63410</v>
      </c>
      <c r="AE118" s="15">
        <v>60001</v>
      </c>
      <c r="AF118" s="15">
        <v>0</v>
      </c>
      <c r="AG118" s="13" t="s">
        <v>37</v>
      </c>
      <c r="AI118" s="2"/>
      <c r="AJ118" s="2"/>
    </row>
    <row r="119" spans="1:36" ht="14.5">
      <c r="A119" s="16" t="str">
        <f t="shared" si="6"/>
        <v>Normal</v>
      </c>
      <c r="B119" s="12" t="s">
        <v>162</v>
      </c>
      <c r="C119" s="13" t="s">
        <v>161</v>
      </c>
      <c r="D119" s="18">
        <f t="shared" si="7"/>
        <v>2</v>
      </c>
      <c r="E119" s="18">
        <f t="shared" si="8"/>
        <v>3.4773445732349844</v>
      </c>
      <c r="F119" s="18">
        <f t="shared" si="9"/>
        <v>4.4651162790697674</v>
      </c>
      <c r="G119" s="18">
        <f t="shared" si="10"/>
        <v>7.5869336143308743</v>
      </c>
      <c r="H119" s="14" t="str">
        <f>IFERROR(VLOOKUP(B119,#REF!,6,FALSE),"")</f>
        <v/>
      </c>
      <c r="I119" s="15">
        <v>72000</v>
      </c>
      <c r="J119" s="15">
        <v>72000</v>
      </c>
      <c r="K119" s="15" t="str">
        <f>IFERROR(VLOOKUP(B119,#REF!,9,FALSE),"")</f>
        <v/>
      </c>
      <c r="L119" s="15">
        <v>33000</v>
      </c>
      <c r="M119" s="9" t="e">
        <f>VLOOKUP(B119,#REF!,2,FALSE)</f>
        <v>#REF!</v>
      </c>
      <c r="N119" s="2" t="str">
        <f>IFERROR(VLOOKUP(B119,#REF!,39,FALSE),"")</f>
        <v/>
      </c>
      <c r="O119" s="16" t="str">
        <f>IFERROR(VLOOKUP(B119,#REF!,10,FALSE),"")</f>
        <v/>
      </c>
      <c r="P119" s="16" t="str">
        <f>IFERROR(VLOOKUP(B119,#REF!,11,FALSE),"")</f>
        <v/>
      </c>
      <c r="Q119" s="16"/>
      <c r="R119" s="16" t="str">
        <f>IFERROR(VLOOKUP(B119,#REF!,12,FALSE),"")</f>
        <v/>
      </c>
      <c r="S119" s="15">
        <v>0</v>
      </c>
      <c r="T119" s="15">
        <v>0</v>
      </c>
      <c r="U119" s="15">
        <v>33000</v>
      </c>
      <c r="V119" s="17">
        <v>105000</v>
      </c>
      <c r="W119" s="18">
        <v>6.5</v>
      </c>
      <c r="X119" s="19">
        <v>11.1</v>
      </c>
      <c r="Y119" s="17">
        <v>16125</v>
      </c>
      <c r="Z119" s="15">
        <v>9490</v>
      </c>
      <c r="AA119" s="20">
        <v>0.6</v>
      </c>
      <c r="AB119" s="21">
        <f t="shared" si="11"/>
        <v>100</v>
      </c>
      <c r="AC119" s="15">
        <v>49789</v>
      </c>
      <c r="AD119" s="15">
        <v>32200</v>
      </c>
      <c r="AE119" s="15">
        <v>3418</v>
      </c>
      <c r="AF119" s="15">
        <v>0</v>
      </c>
      <c r="AG119" s="13" t="s">
        <v>37</v>
      </c>
      <c r="AI119" s="2"/>
      <c r="AJ119" s="2"/>
    </row>
    <row r="120" spans="1:36" ht="14.5">
      <c r="A120" s="16" t="str">
        <f t="shared" si="6"/>
        <v>ZeroZero</v>
      </c>
      <c r="B120" s="12" t="s">
        <v>163</v>
      </c>
      <c r="C120" s="13" t="s">
        <v>161</v>
      </c>
      <c r="D120" s="18" t="str">
        <f t="shared" si="7"/>
        <v>前八週無拉料</v>
      </c>
      <c r="E120" s="18" t="str">
        <f t="shared" si="8"/>
        <v>--</v>
      </c>
      <c r="F120" s="18" t="str">
        <f t="shared" si="9"/>
        <v>--</v>
      </c>
      <c r="G120" s="18" t="str">
        <f t="shared" si="10"/>
        <v>--</v>
      </c>
      <c r="H120" s="14" t="str">
        <f>IFERROR(VLOOKUP(B120,#REF!,6,FALSE),"")</f>
        <v/>
      </c>
      <c r="I120" s="15">
        <v>0</v>
      </c>
      <c r="J120" s="15">
        <v>0</v>
      </c>
      <c r="K120" s="15" t="str">
        <f>IFERROR(VLOOKUP(B120,#REF!,9,FALSE),"")</f>
        <v/>
      </c>
      <c r="L120" s="15">
        <v>33000</v>
      </c>
      <c r="M120" s="9" t="e">
        <f>VLOOKUP(B120,#REF!,2,FALSE)</f>
        <v>#REF!</v>
      </c>
      <c r="N120" s="2" t="str">
        <f>IFERROR(VLOOKUP(B120,#REF!,39,FALSE),"")</f>
        <v/>
      </c>
      <c r="O120" s="16" t="str">
        <f>IFERROR(VLOOKUP(B120,#REF!,10,FALSE),"")</f>
        <v/>
      </c>
      <c r="P120" s="16" t="str">
        <f>IFERROR(VLOOKUP(B120,#REF!,11,FALSE),"")</f>
        <v/>
      </c>
      <c r="Q120" s="16"/>
      <c r="R120" s="16" t="str">
        <f>IFERROR(VLOOKUP(B120,#REF!,12,FALSE),"")</f>
        <v/>
      </c>
      <c r="S120" s="15">
        <v>33000</v>
      </c>
      <c r="T120" s="15">
        <v>0</v>
      </c>
      <c r="U120" s="15">
        <v>0</v>
      </c>
      <c r="V120" s="17">
        <v>33000</v>
      </c>
      <c r="W120" s="18" t="s">
        <v>35</v>
      </c>
      <c r="X120" s="19" t="s">
        <v>35</v>
      </c>
      <c r="Y120" s="17">
        <v>0</v>
      </c>
      <c r="Z120" s="15">
        <v>0</v>
      </c>
      <c r="AA120" s="20" t="s">
        <v>36</v>
      </c>
      <c r="AB120" s="21" t="str">
        <f t="shared" si="11"/>
        <v>E</v>
      </c>
      <c r="AC120" s="15">
        <v>0</v>
      </c>
      <c r="AD120" s="15">
        <v>0</v>
      </c>
      <c r="AE120" s="15">
        <v>0</v>
      </c>
      <c r="AF120" s="15">
        <v>0</v>
      </c>
      <c r="AG120" s="13" t="s">
        <v>37</v>
      </c>
      <c r="AI120" s="2"/>
      <c r="AJ120" s="2"/>
    </row>
    <row r="121" spans="1:36" ht="14.5">
      <c r="A121" s="16" t="str">
        <f t="shared" si="6"/>
        <v>ZeroZero</v>
      </c>
      <c r="B121" s="12" t="s">
        <v>164</v>
      </c>
      <c r="C121" s="13" t="s">
        <v>161</v>
      </c>
      <c r="D121" s="18" t="str">
        <f t="shared" si="7"/>
        <v>前八週無拉料</v>
      </c>
      <c r="E121" s="18" t="str">
        <f t="shared" si="8"/>
        <v>--</v>
      </c>
      <c r="F121" s="18" t="str">
        <f t="shared" si="9"/>
        <v>--</v>
      </c>
      <c r="G121" s="18" t="str">
        <f t="shared" si="10"/>
        <v>--</v>
      </c>
      <c r="H121" s="14" t="str">
        <f>IFERROR(VLOOKUP(B121,#REF!,6,FALSE),"")</f>
        <v/>
      </c>
      <c r="I121" s="15">
        <v>0</v>
      </c>
      <c r="J121" s="15">
        <v>0</v>
      </c>
      <c r="K121" s="15" t="str">
        <f>IFERROR(VLOOKUP(B121,#REF!,9,FALSE),"")</f>
        <v/>
      </c>
      <c r="L121" s="15">
        <v>3000</v>
      </c>
      <c r="M121" s="9" t="e">
        <f>VLOOKUP(B121,#REF!,2,FALSE)</f>
        <v>#REF!</v>
      </c>
      <c r="N121" s="2" t="str">
        <f>IFERROR(VLOOKUP(B121,#REF!,39,FALSE),"")</f>
        <v/>
      </c>
      <c r="O121" s="16" t="str">
        <f>IFERROR(VLOOKUP(B121,#REF!,10,FALSE),"")</f>
        <v/>
      </c>
      <c r="P121" s="16" t="str">
        <f>IFERROR(VLOOKUP(B121,#REF!,11,FALSE),"")</f>
        <v/>
      </c>
      <c r="Q121" s="16"/>
      <c r="R121" s="16" t="str">
        <f>IFERROR(VLOOKUP(B121,#REF!,12,FALSE),"")</f>
        <v/>
      </c>
      <c r="S121" s="15">
        <v>0</v>
      </c>
      <c r="T121" s="15">
        <v>0</v>
      </c>
      <c r="U121" s="15">
        <v>3000</v>
      </c>
      <c r="V121" s="17">
        <v>3000</v>
      </c>
      <c r="W121" s="18" t="s">
        <v>35</v>
      </c>
      <c r="X121" s="19" t="s">
        <v>35</v>
      </c>
      <c r="Y121" s="17">
        <v>0</v>
      </c>
      <c r="Z121" s="15">
        <v>0</v>
      </c>
      <c r="AA121" s="20" t="s">
        <v>36</v>
      </c>
      <c r="AB121" s="21" t="str">
        <f t="shared" si="11"/>
        <v>E</v>
      </c>
      <c r="AC121" s="15">
        <v>0</v>
      </c>
      <c r="AD121" s="15">
        <v>0</v>
      </c>
      <c r="AE121" s="15">
        <v>0</v>
      </c>
      <c r="AF121" s="15">
        <v>0</v>
      </c>
      <c r="AG121" s="13" t="s">
        <v>37</v>
      </c>
      <c r="AI121" s="2"/>
      <c r="AJ121" s="2"/>
    </row>
    <row r="122" spans="1:36" ht="14.5">
      <c r="A122" s="16" t="str">
        <f t="shared" si="6"/>
        <v>Normal</v>
      </c>
      <c r="B122" s="12" t="s">
        <v>165</v>
      </c>
      <c r="C122" s="13" t="s">
        <v>161</v>
      </c>
      <c r="D122" s="18">
        <f t="shared" si="7"/>
        <v>9.3000000000000007</v>
      </c>
      <c r="E122" s="18">
        <f t="shared" si="8"/>
        <v>3.0130107281442595</v>
      </c>
      <c r="F122" s="18">
        <f t="shared" si="9"/>
        <v>3.1578947368421053</v>
      </c>
      <c r="G122" s="18">
        <f t="shared" si="10"/>
        <v>1.0271627482309975</v>
      </c>
      <c r="H122" s="14" t="str">
        <f>IFERROR(VLOOKUP(B122,#REF!,6,FALSE),"")</f>
        <v/>
      </c>
      <c r="I122" s="15">
        <v>45000</v>
      </c>
      <c r="J122" s="15">
        <v>45000</v>
      </c>
      <c r="K122" s="15" t="str">
        <f>IFERROR(VLOOKUP(B122,#REF!,9,FALSE),"")</f>
        <v/>
      </c>
      <c r="L122" s="15">
        <v>132000</v>
      </c>
      <c r="M122" s="9" t="e">
        <f>VLOOKUP(B122,#REF!,2,FALSE)</f>
        <v>#REF!</v>
      </c>
      <c r="N122" s="2" t="str">
        <f>IFERROR(VLOOKUP(B122,#REF!,39,FALSE),"")</f>
        <v/>
      </c>
      <c r="O122" s="16" t="str">
        <f>IFERROR(VLOOKUP(B122,#REF!,10,FALSE),"")</f>
        <v/>
      </c>
      <c r="P122" s="16" t="str">
        <f>IFERROR(VLOOKUP(B122,#REF!,11,FALSE),"")</f>
        <v/>
      </c>
      <c r="Q122" s="16"/>
      <c r="R122" s="16" t="str">
        <f>IFERROR(VLOOKUP(B122,#REF!,12,FALSE),"")</f>
        <v/>
      </c>
      <c r="S122" s="15">
        <v>45000</v>
      </c>
      <c r="T122" s="15">
        <v>0</v>
      </c>
      <c r="U122" s="15">
        <v>87000</v>
      </c>
      <c r="V122" s="17">
        <v>177000</v>
      </c>
      <c r="W122" s="18">
        <v>12.4</v>
      </c>
      <c r="X122" s="19">
        <v>4</v>
      </c>
      <c r="Y122" s="17">
        <v>14250</v>
      </c>
      <c r="Z122" s="15">
        <v>43810</v>
      </c>
      <c r="AA122" s="20">
        <v>3.1</v>
      </c>
      <c r="AB122" s="21">
        <f t="shared" si="11"/>
        <v>150</v>
      </c>
      <c r="AC122" s="15">
        <v>132286</v>
      </c>
      <c r="AD122" s="15">
        <v>124112</v>
      </c>
      <c r="AE122" s="15">
        <v>137892</v>
      </c>
      <c r="AF122" s="15">
        <v>0</v>
      </c>
      <c r="AG122" s="13" t="s">
        <v>37</v>
      </c>
      <c r="AI122" s="2"/>
      <c r="AJ122" s="2"/>
    </row>
    <row r="123" spans="1:36" ht="14.5">
      <c r="A123" s="16" t="str">
        <f t="shared" si="6"/>
        <v>OverStock</v>
      </c>
      <c r="B123" s="12" t="s">
        <v>166</v>
      </c>
      <c r="C123" s="13" t="s">
        <v>161</v>
      </c>
      <c r="D123" s="18">
        <f t="shared" si="7"/>
        <v>23.6</v>
      </c>
      <c r="E123" s="18">
        <f t="shared" si="8"/>
        <v>8.9356469463041392</v>
      </c>
      <c r="F123" s="18">
        <f t="shared" si="9"/>
        <v>8.6486486486486491</v>
      </c>
      <c r="G123" s="18">
        <f t="shared" si="10"/>
        <v>3.2791364940565653</v>
      </c>
      <c r="H123" s="14" t="str">
        <f>IFERROR(VLOOKUP(B123,#REF!,6,FALSE),"")</f>
        <v/>
      </c>
      <c r="I123" s="15">
        <v>120000</v>
      </c>
      <c r="J123" s="15">
        <v>120000</v>
      </c>
      <c r="K123" s="15" t="str">
        <f>IFERROR(VLOOKUP(B123,#REF!,9,FALSE),"")</f>
        <v/>
      </c>
      <c r="L123" s="15">
        <v>327000</v>
      </c>
      <c r="M123" s="9" t="e">
        <f>VLOOKUP(B123,#REF!,2,FALSE)</f>
        <v>#REF!</v>
      </c>
      <c r="N123" s="2" t="str">
        <f>IFERROR(VLOOKUP(B123,#REF!,39,FALSE),"")</f>
        <v/>
      </c>
      <c r="O123" s="16" t="str">
        <f>IFERROR(VLOOKUP(B123,#REF!,10,FALSE),"")</f>
        <v/>
      </c>
      <c r="P123" s="16" t="str">
        <f>IFERROR(VLOOKUP(B123,#REF!,11,FALSE),"")</f>
        <v/>
      </c>
      <c r="Q123" s="16"/>
      <c r="R123" s="16" t="str">
        <f>IFERROR(VLOOKUP(B123,#REF!,12,FALSE),"")</f>
        <v/>
      </c>
      <c r="S123" s="15">
        <v>0</v>
      </c>
      <c r="T123" s="15">
        <v>129000</v>
      </c>
      <c r="U123" s="15">
        <v>198000</v>
      </c>
      <c r="V123" s="17">
        <v>447000</v>
      </c>
      <c r="W123" s="18">
        <v>32.200000000000003</v>
      </c>
      <c r="X123" s="19">
        <v>12.2</v>
      </c>
      <c r="Y123" s="17">
        <v>13875</v>
      </c>
      <c r="Z123" s="15">
        <v>36595</v>
      </c>
      <c r="AA123" s="20">
        <v>2.6</v>
      </c>
      <c r="AB123" s="21">
        <f t="shared" si="11"/>
        <v>150</v>
      </c>
      <c r="AC123" s="15">
        <v>171689</v>
      </c>
      <c r="AD123" s="15">
        <v>96112</v>
      </c>
      <c r="AE123" s="15">
        <v>112250</v>
      </c>
      <c r="AF123" s="15">
        <v>67800</v>
      </c>
      <c r="AG123" s="13" t="s">
        <v>37</v>
      </c>
      <c r="AI123" s="2"/>
      <c r="AJ123" s="2"/>
    </row>
    <row r="124" spans="1:36" ht="14.5">
      <c r="A124" s="16" t="str">
        <f t="shared" si="6"/>
        <v>ZeroZero</v>
      </c>
      <c r="B124" s="12" t="s">
        <v>167</v>
      </c>
      <c r="C124" s="13" t="s">
        <v>152</v>
      </c>
      <c r="D124" s="18" t="str">
        <f t="shared" si="7"/>
        <v>前八週無拉料</v>
      </c>
      <c r="E124" s="18" t="str">
        <f t="shared" si="8"/>
        <v>--</v>
      </c>
      <c r="F124" s="18" t="str">
        <f t="shared" si="9"/>
        <v>--</v>
      </c>
      <c r="G124" s="18" t="str">
        <f t="shared" si="10"/>
        <v>--</v>
      </c>
      <c r="H124" s="14" t="str">
        <f>IFERROR(VLOOKUP(B124,#REF!,6,FALSE),"")</f>
        <v/>
      </c>
      <c r="I124" s="15">
        <v>12000</v>
      </c>
      <c r="J124" s="15">
        <v>0</v>
      </c>
      <c r="K124" s="15" t="str">
        <f>IFERROR(VLOOKUP(B124,#REF!,9,FALSE),"")</f>
        <v/>
      </c>
      <c r="L124" s="15">
        <v>0</v>
      </c>
      <c r="M124" s="9" t="e">
        <f>VLOOKUP(B124,#REF!,2,FALSE)</f>
        <v>#REF!</v>
      </c>
      <c r="N124" s="2" t="str">
        <f>IFERROR(VLOOKUP(B124,#REF!,39,FALSE),"")</f>
        <v/>
      </c>
      <c r="O124" s="16" t="str">
        <f>IFERROR(VLOOKUP(B124,#REF!,10,FALSE),"")</f>
        <v/>
      </c>
      <c r="P124" s="16" t="str">
        <f>IFERROR(VLOOKUP(B124,#REF!,11,FALSE),"")</f>
        <v/>
      </c>
      <c r="Q124" s="16"/>
      <c r="R124" s="16" t="str">
        <f>IFERROR(VLOOKUP(B124,#REF!,12,FALSE),"")</f>
        <v/>
      </c>
      <c r="S124" s="15">
        <v>0</v>
      </c>
      <c r="T124" s="15">
        <v>0</v>
      </c>
      <c r="U124" s="15">
        <v>0</v>
      </c>
      <c r="V124" s="17">
        <v>12000</v>
      </c>
      <c r="W124" s="18" t="s">
        <v>35</v>
      </c>
      <c r="X124" s="19" t="s">
        <v>35</v>
      </c>
      <c r="Y124" s="17">
        <v>0</v>
      </c>
      <c r="Z124" s="15">
        <v>0</v>
      </c>
      <c r="AA124" s="20" t="s">
        <v>36</v>
      </c>
      <c r="AB124" s="21" t="str">
        <f t="shared" si="11"/>
        <v>E</v>
      </c>
      <c r="AC124" s="15">
        <v>0</v>
      </c>
      <c r="AD124" s="15">
        <v>0</v>
      </c>
      <c r="AE124" s="15">
        <v>0</v>
      </c>
      <c r="AF124" s="15">
        <v>0</v>
      </c>
      <c r="AG124" s="13" t="s">
        <v>37</v>
      </c>
      <c r="AI124" s="2"/>
      <c r="AJ124" s="2"/>
    </row>
    <row r="125" spans="1:36" ht="14.5">
      <c r="A125" s="16" t="str">
        <f t="shared" si="6"/>
        <v>ZeroZero</v>
      </c>
      <c r="B125" s="12" t="s">
        <v>168</v>
      </c>
      <c r="C125" s="13" t="s">
        <v>64</v>
      </c>
      <c r="D125" s="18" t="str">
        <f t="shared" si="7"/>
        <v>前八週無拉料</v>
      </c>
      <c r="E125" s="18" t="str">
        <f t="shared" si="8"/>
        <v>--</v>
      </c>
      <c r="F125" s="18" t="str">
        <f t="shared" si="9"/>
        <v>--</v>
      </c>
      <c r="G125" s="18" t="str">
        <f t="shared" si="10"/>
        <v>--</v>
      </c>
      <c r="H125" s="14" t="str">
        <f>IFERROR(VLOOKUP(B125,#REF!,6,FALSE),"")</f>
        <v/>
      </c>
      <c r="I125" s="15">
        <v>6000</v>
      </c>
      <c r="J125" s="15">
        <v>6000</v>
      </c>
      <c r="K125" s="15" t="str">
        <f>IFERROR(VLOOKUP(B125,#REF!,9,FALSE),"")</f>
        <v/>
      </c>
      <c r="L125" s="15">
        <v>33000</v>
      </c>
      <c r="M125" s="9" t="e">
        <f>VLOOKUP(B125,#REF!,2,FALSE)</f>
        <v>#REF!</v>
      </c>
      <c r="N125" s="2" t="str">
        <f>IFERROR(VLOOKUP(B125,#REF!,39,FALSE),"")</f>
        <v/>
      </c>
      <c r="O125" s="16" t="str">
        <f>IFERROR(VLOOKUP(B125,#REF!,10,FALSE),"")</f>
        <v/>
      </c>
      <c r="P125" s="16" t="str">
        <f>IFERROR(VLOOKUP(B125,#REF!,11,FALSE),"")</f>
        <v/>
      </c>
      <c r="Q125" s="16"/>
      <c r="R125" s="16" t="str">
        <f>IFERROR(VLOOKUP(B125,#REF!,12,FALSE),"")</f>
        <v/>
      </c>
      <c r="S125" s="15">
        <v>33000</v>
      </c>
      <c r="T125" s="15">
        <v>0</v>
      </c>
      <c r="U125" s="15">
        <v>0</v>
      </c>
      <c r="V125" s="17">
        <v>39000</v>
      </c>
      <c r="W125" s="18" t="s">
        <v>35</v>
      </c>
      <c r="X125" s="19" t="s">
        <v>35</v>
      </c>
      <c r="Y125" s="17">
        <v>0</v>
      </c>
      <c r="Z125" s="15">
        <v>0</v>
      </c>
      <c r="AA125" s="20" t="s">
        <v>36</v>
      </c>
      <c r="AB125" s="21" t="str">
        <f t="shared" si="11"/>
        <v>E</v>
      </c>
      <c r="AC125" s="15">
        <v>0</v>
      </c>
      <c r="AD125" s="15">
        <v>0</v>
      </c>
      <c r="AE125" s="15">
        <v>0</v>
      </c>
      <c r="AF125" s="15">
        <v>0</v>
      </c>
      <c r="AG125" s="13" t="s">
        <v>37</v>
      </c>
      <c r="AI125" s="2"/>
      <c r="AJ125" s="2"/>
    </row>
    <row r="126" spans="1:36" ht="14.5">
      <c r="A126" s="16" t="str">
        <f t="shared" si="6"/>
        <v>Normal</v>
      </c>
      <c r="B126" s="12" t="s">
        <v>169</v>
      </c>
      <c r="C126" s="13" t="s">
        <v>64</v>
      </c>
      <c r="D126" s="18">
        <f t="shared" si="7"/>
        <v>0</v>
      </c>
      <c r="E126" s="18" t="str">
        <f t="shared" si="8"/>
        <v>--</v>
      </c>
      <c r="F126" s="18">
        <f t="shared" si="9"/>
        <v>0</v>
      </c>
      <c r="G126" s="18" t="str">
        <f t="shared" si="10"/>
        <v>--</v>
      </c>
      <c r="H126" s="14" t="str">
        <f>IFERROR(VLOOKUP(B126,#REF!,6,FALSE),"")</f>
        <v/>
      </c>
      <c r="I126" s="15">
        <v>0</v>
      </c>
      <c r="J126" s="15">
        <v>0</v>
      </c>
      <c r="K126" s="15" t="str">
        <f>IFERROR(VLOOKUP(B126,#REF!,9,FALSE),"")</f>
        <v/>
      </c>
      <c r="L126" s="15">
        <v>0</v>
      </c>
      <c r="M126" s="9" t="e">
        <f>VLOOKUP(B126,#REF!,2,FALSE)</f>
        <v>#REF!</v>
      </c>
      <c r="N126" s="2" t="str">
        <f>IFERROR(VLOOKUP(B126,#REF!,39,FALSE),"")</f>
        <v/>
      </c>
      <c r="O126" s="16" t="str">
        <f>IFERROR(VLOOKUP(B126,#REF!,10,FALSE),"")</f>
        <v/>
      </c>
      <c r="P126" s="16" t="str">
        <f>IFERROR(VLOOKUP(B126,#REF!,11,FALSE),"")</f>
        <v/>
      </c>
      <c r="Q126" s="16"/>
      <c r="R126" s="16" t="str">
        <f>IFERROR(VLOOKUP(B126,#REF!,12,FALSE),"")</f>
        <v/>
      </c>
      <c r="S126" s="15">
        <v>0</v>
      </c>
      <c r="T126" s="15">
        <v>0</v>
      </c>
      <c r="U126" s="15">
        <v>0</v>
      </c>
      <c r="V126" s="17">
        <v>0</v>
      </c>
      <c r="W126" s="18">
        <v>0</v>
      </c>
      <c r="X126" s="19" t="s">
        <v>35</v>
      </c>
      <c r="Y126" s="17">
        <v>1250</v>
      </c>
      <c r="Z126" s="15">
        <v>0</v>
      </c>
      <c r="AA126" s="20" t="s">
        <v>36</v>
      </c>
      <c r="AB126" s="21" t="str">
        <f t="shared" si="11"/>
        <v>E</v>
      </c>
      <c r="AC126" s="15">
        <v>0</v>
      </c>
      <c r="AD126" s="15">
        <v>0</v>
      </c>
      <c r="AE126" s="15">
        <v>0</v>
      </c>
      <c r="AF126" s="15">
        <v>0</v>
      </c>
      <c r="AG126" s="13" t="s">
        <v>37</v>
      </c>
      <c r="AI126" s="2"/>
      <c r="AJ126" s="2"/>
    </row>
    <row r="127" spans="1:36" ht="14.5">
      <c r="A127" s="16" t="str">
        <f t="shared" si="6"/>
        <v>OverStock</v>
      </c>
      <c r="B127" s="12" t="s">
        <v>170</v>
      </c>
      <c r="C127" s="13" t="s">
        <v>64</v>
      </c>
      <c r="D127" s="18">
        <f t="shared" si="7"/>
        <v>1.5</v>
      </c>
      <c r="E127" s="18">
        <f t="shared" si="8"/>
        <v>1.1700700058834028</v>
      </c>
      <c r="F127" s="18">
        <f t="shared" si="9"/>
        <v>30.175895765472312</v>
      </c>
      <c r="G127" s="18">
        <f t="shared" si="10"/>
        <v>22.965102827338654</v>
      </c>
      <c r="H127" s="14" t="str">
        <f>IFERROR(VLOOKUP(B127,#REF!,6,FALSE),"")</f>
        <v/>
      </c>
      <c r="I127" s="15">
        <v>3474000</v>
      </c>
      <c r="J127" s="15">
        <v>2994000</v>
      </c>
      <c r="K127" s="15" t="str">
        <f>IFERROR(VLOOKUP(B127,#REF!,9,FALSE),"")</f>
        <v/>
      </c>
      <c r="L127" s="15">
        <v>177000</v>
      </c>
      <c r="M127" s="9" t="e">
        <f>VLOOKUP(B127,#REF!,2,FALSE)</f>
        <v>#REF!</v>
      </c>
      <c r="N127" s="2" t="str">
        <f>IFERROR(VLOOKUP(B127,#REF!,39,FALSE),"")</f>
        <v/>
      </c>
      <c r="O127" s="16" t="str">
        <f>IFERROR(VLOOKUP(B127,#REF!,10,FALSE),"")</f>
        <v/>
      </c>
      <c r="P127" s="16" t="str">
        <f>IFERROR(VLOOKUP(B127,#REF!,11,FALSE),"")</f>
        <v/>
      </c>
      <c r="Q127" s="16"/>
      <c r="R127" s="16" t="str">
        <f>IFERROR(VLOOKUP(B127,#REF!,12,FALSE),"")</f>
        <v/>
      </c>
      <c r="S127" s="15">
        <v>0</v>
      </c>
      <c r="T127" s="15">
        <v>54000</v>
      </c>
      <c r="U127" s="15">
        <v>123000</v>
      </c>
      <c r="V127" s="17">
        <v>3651000</v>
      </c>
      <c r="W127" s="18">
        <v>31.7</v>
      </c>
      <c r="X127" s="19">
        <v>24.1</v>
      </c>
      <c r="Y127" s="17">
        <v>115125</v>
      </c>
      <c r="Z127" s="15">
        <v>151273</v>
      </c>
      <c r="AA127" s="20">
        <v>1.3</v>
      </c>
      <c r="AB127" s="21">
        <f t="shared" si="11"/>
        <v>100</v>
      </c>
      <c r="AC127" s="15">
        <v>377963</v>
      </c>
      <c r="AD127" s="15">
        <v>759146</v>
      </c>
      <c r="AE127" s="15">
        <v>722498</v>
      </c>
      <c r="AF127" s="15">
        <v>64145</v>
      </c>
      <c r="AG127" s="13" t="s">
        <v>37</v>
      </c>
      <c r="AI127" s="2"/>
      <c r="AJ127" s="2"/>
    </row>
    <row r="128" spans="1:36" ht="14.5">
      <c r="A128" s="16" t="str">
        <f t="shared" ref="A128:A191" si="12">IF(OR(Y128=0,LEN(Y128)=0)*OR(Z128=0,LEN(Z128)=0),IF(V128&gt;0,"ZeroZero","None"),IF(IF(LEN(W128)=0,0,W128)&gt;16,"OverStock",IF(Y128=0,"FCST","Normal")))</f>
        <v>OverStock</v>
      </c>
      <c r="B128" s="12" t="s">
        <v>171</v>
      </c>
      <c r="C128" s="13" t="s">
        <v>64</v>
      </c>
      <c r="D128" s="18">
        <f t="shared" si="7"/>
        <v>14.5</v>
      </c>
      <c r="E128" s="18">
        <f t="shared" si="8"/>
        <v>31.018807380336927</v>
      </c>
      <c r="F128" s="18">
        <f t="shared" si="9"/>
        <v>16.25</v>
      </c>
      <c r="G128" s="18">
        <f t="shared" si="10"/>
        <v>34.762456546929315</v>
      </c>
      <c r="H128" s="14" t="str">
        <f>IFERROR(VLOOKUP(B128,#REF!,6,FALSE),"")</f>
        <v/>
      </c>
      <c r="I128" s="15">
        <v>390000</v>
      </c>
      <c r="J128" s="15">
        <v>357000</v>
      </c>
      <c r="K128" s="15" t="str">
        <f>IFERROR(VLOOKUP(B128,#REF!,9,FALSE),"")</f>
        <v/>
      </c>
      <c r="L128" s="15">
        <v>348000</v>
      </c>
      <c r="M128" s="9" t="e">
        <f>VLOOKUP(B128,#REF!,2,FALSE)</f>
        <v>#REF!</v>
      </c>
      <c r="N128" s="2" t="str">
        <f>IFERROR(VLOOKUP(B128,#REF!,39,FALSE),"")</f>
        <v/>
      </c>
      <c r="O128" s="16" t="str">
        <f>IFERROR(VLOOKUP(B128,#REF!,10,FALSE),"")</f>
        <v/>
      </c>
      <c r="P128" s="16" t="str">
        <f>IFERROR(VLOOKUP(B128,#REF!,11,FALSE),"")</f>
        <v/>
      </c>
      <c r="Q128" s="16"/>
      <c r="R128" s="16" t="str">
        <f>IFERROR(VLOOKUP(B128,#REF!,12,FALSE),"")</f>
        <v/>
      </c>
      <c r="S128" s="15">
        <v>300000</v>
      </c>
      <c r="T128" s="15">
        <v>0</v>
      </c>
      <c r="U128" s="15">
        <v>48000</v>
      </c>
      <c r="V128" s="17">
        <v>738000</v>
      </c>
      <c r="W128" s="18">
        <v>30.8</v>
      </c>
      <c r="X128" s="19">
        <v>65.8</v>
      </c>
      <c r="Y128" s="17">
        <v>24000</v>
      </c>
      <c r="Z128" s="15">
        <v>11219</v>
      </c>
      <c r="AA128" s="20">
        <v>0.5</v>
      </c>
      <c r="AB128" s="21">
        <f t="shared" si="11"/>
        <v>100</v>
      </c>
      <c r="AC128" s="15">
        <v>64158</v>
      </c>
      <c r="AD128" s="15">
        <v>23340</v>
      </c>
      <c r="AE128" s="15">
        <v>29346</v>
      </c>
      <c r="AF128" s="15">
        <v>11800</v>
      </c>
      <c r="AG128" s="13" t="s">
        <v>37</v>
      </c>
      <c r="AI128" s="2"/>
      <c r="AJ128" s="2"/>
    </row>
    <row r="129" spans="1:36" ht="14.5">
      <c r="A129" s="16" t="str">
        <f t="shared" si="12"/>
        <v>ZeroZero</v>
      </c>
      <c r="B129" s="12" t="s">
        <v>172</v>
      </c>
      <c r="C129" s="13" t="s">
        <v>64</v>
      </c>
      <c r="D129" s="18" t="str">
        <f t="shared" si="7"/>
        <v>前八週無拉料</v>
      </c>
      <c r="E129" s="18" t="str">
        <f t="shared" si="8"/>
        <v>--</v>
      </c>
      <c r="F129" s="18" t="str">
        <f t="shared" si="9"/>
        <v>--</v>
      </c>
      <c r="G129" s="18" t="str">
        <f t="shared" si="10"/>
        <v>--</v>
      </c>
      <c r="H129" s="14" t="str">
        <f>IFERROR(VLOOKUP(B129,#REF!,6,FALSE),"")</f>
        <v/>
      </c>
      <c r="I129" s="15">
        <v>3000</v>
      </c>
      <c r="J129" s="15">
        <v>0</v>
      </c>
      <c r="K129" s="15" t="str">
        <f>IFERROR(VLOOKUP(B129,#REF!,9,FALSE),"")</f>
        <v/>
      </c>
      <c r="L129" s="15">
        <v>0</v>
      </c>
      <c r="M129" s="9" t="e">
        <f>VLOOKUP(B129,#REF!,2,FALSE)</f>
        <v>#REF!</v>
      </c>
      <c r="N129" s="2" t="str">
        <f>IFERROR(VLOOKUP(B129,#REF!,39,FALSE),"")</f>
        <v/>
      </c>
      <c r="O129" s="16" t="str">
        <f>IFERROR(VLOOKUP(B129,#REF!,10,FALSE),"")</f>
        <v/>
      </c>
      <c r="P129" s="16" t="str">
        <f>IFERROR(VLOOKUP(B129,#REF!,11,FALSE),"")</f>
        <v/>
      </c>
      <c r="Q129" s="16"/>
      <c r="R129" s="16" t="str">
        <f>IFERROR(VLOOKUP(B129,#REF!,12,FALSE),"")</f>
        <v/>
      </c>
      <c r="S129" s="15">
        <v>0</v>
      </c>
      <c r="T129" s="15">
        <v>0</v>
      </c>
      <c r="U129" s="15">
        <v>0</v>
      </c>
      <c r="V129" s="17">
        <v>3000</v>
      </c>
      <c r="W129" s="18" t="s">
        <v>35</v>
      </c>
      <c r="X129" s="19" t="s">
        <v>35</v>
      </c>
      <c r="Y129" s="17">
        <v>0</v>
      </c>
      <c r="Z129" s="15">
        <v>0</v>
      </c>
      <c r="AA129" s="20" t="s">
        <v>36</v>
      </c>
      <c r="AB129" s="21" t="str">
        <f t="shared" si="11"/>
        <v>E</v>
      </c>
      <c r="AC129" s="15">
        <v>0</v>
      </c>
      <c r="AD129" s="15">
        <v>0</v>
      </c>
      <c r="AE129" s="15">
        <v>0</v>
      </c>
      <c r="AF129" s="15">
        <v>0</v>
      </c>
      <c r="AG129" s="13" t="s">
        <v>37</v>
      </c>
      <c r="AI129" s="2"/>
      <c r="AJ129" s="2"/>
    </row>
    <row r="130" spans="1:36" ht="14.5">
      <c r="A130" s="16" t="str">
        <f t="shared" si="12"/>
        <v>ZeroZero</v>
      </c>
      <c r="B130" s="12" t="s">
        <v>173</v>
      </c>
      <c r="C130" s="13" t="s">
        <v>64</v>
      </c>
      <c r="D130" s="18" t="str">
        <f t="shared" si="7"/>
        <v>前八週無拉料</v>
      </c>
      <c r="E130" s="18" t="str">
        <f t="shared" si="8"/>
        <v>--</v>
      </c>
      <c r="F130" s="18" t="str">
        <f t="shared" si="9"/>
        <v>--</v>
      </c>
      <c r="G130" s="18" t="str">
        <f t="shared" si="10"/>
        <v>--</v>
      </c>
      <c r="H130" s="14" t="str">
        <f>IFERROR(VLOOKUP(B130,#REF!,6,FALSE),"")</f>
        <v/>
      </c>
      <c r="I130" s="15">
        <v>144000</v>
      </c>
      <c r="J130" s="15">
        <v>144000</v>
      </c>
      <c r="K130" s="15" t="str">
        <f>IFERROR(VLOOKUP(B130,#REF!,9,FALSE),"")</f>
        <v/>
      </c>
      <c r="L130" s="15">
        <v>228000</v>
      </c>
      <c r="M130" s="9" t="e">
        <f>VLOOKUP(B130,#REF!,2,FALSE)</f>
        <v>#REF!</v>
      </c>
      <c r="N130" s="2" t="str">
        <f>IFERROR(VLOOKUP(B130,#REF!,39,FALSE),"")</f>
        <v/>
      </c>
      <c r="O130" s="16" t="str">
        <f>IFERROR(VLOOKUP(B130,#REF!,10,FALSE),"")</f>
        <v/>
      </c>
      <c r="P130" s="16" t="str">
        <f>IFERROR(VLOOKUP(B130,#REF!,11,FALSE),"")</f>
        <v/>
      </c>
      <c r="Q130" s="16"/>
      <c r="R130" s="16" t="str">
        <f>IFERROR(VLOOKUP(B130,#REF!,12,FALSE),"")</f>
        <v/>
      </c>
      <c r="S130" s="15">
        <v>228000</v>
      </c>
      <c r="T130" s="15">
        <v>0</v>
      </c>
      <c r="U130" s="15">
        <v>0</v>
      </c>
      <c r="V130" s="17">
        <v>372000</v>
      </c>
      <c r="W130" s="18" t="s">
        <v>35</v>
      </c>
      <c r="X130" s="19" t="s">
        <v>35</v>
      </c>
      <c r="Y130" s="17">
        <v>0</v>
      </c>
      <c r="Z130" s="15">
        <v>0</v>
      </c>
      <c r="AA130" s="20" t="s">
        <v>36</v>
      </c>
      <c r="AB130" s="21" t="str">
        <f t="shared" si="11"/>
        <v>E</v>
      </c>
      <c r="AC130" s="15">
        <v>0</v>
      </c>
      <c r="AD130" s="15">
        <v>0</v>
      </c>
      <c r="AE130" s="15">
        <v>0</v>
      </c>
      <c r="AF130" s="15">
        <v>0</v>
      </c>
      <c r="AG130" s="13" t="s">
        <v>37</v>
      </c>
      <c r="AI130" s="2"/>
      <c r="AJ130" s="2"/>
    </row>
    <row r="131" spans="1:36" ht="14.5">
      <c r="A131" s="16" t="str">
        <f t="shared" si="12"/>
        <v>OverStock</v>
      </c>
      <c r="B131" s="12" t="s">
        <v>174</v>
      </c>
      <c r="C131" s="13" t="s">
        <v>64</v>
      </c>
      <c r="D131" s="18">
        <f t="shared" si="7"/>
        <v>14.2</v>
      </c>
      <c r="E131" s="18">
        <f t="shared" si="8"/>
        <v>23.406780309866395</v>
      </c>
      <c r="F131" s="18">
        <f t="shared" si="9"/>
        <v>11.740432612312812</v>
      </c>
      <c r="G131" s="18">
        <f t="shared" si="10"/>
        <v>19.294187133927252</v>
      </c>
      <c r="H131" s="14" t="str">
        <f>IFERROR(VLOOKUP(B131,#REF!,6,FALSE),"")</f>
        <v/>
      </c>
      <c r="I131" s="15">
        <v>7056000</v>
      </c>
      <c r="J131" s="15">
        <v>7040000</v>
      </c>
      <c r="K131" s="15" t="str">
        <f>IFERROR(VLOOKUP(B131,#REF!,9,FALSE),"")</f>
        <v/>
      </c>
      <c r="L131" s="15">
        <v>8560000</v>
      </c>
      <c r="M131" s="9" t="e">
        <f>VLOOKUP(B131,#REF!,2,FALSE)</f>
        <v>#REF!</v>
      </c>
      <c r="N131" s="2" t="str">
        <f>IFERROR(VLOOKUP(B131,#REF!,39,FALSE),"")</f>
        <v/>
      </c>
      <c r="O131" s="16" t="str">
        <f>IFERROR(VLOOKUP(B131,#REF!,10,FALSE),"")</f>
        <v/>
      </c>
      <c r="P131" s="16" t="str">
        <f>IFERROR(VLOOKUP(B131,#REF!,11,FALSE),"")</f>
        <v/>
      </c>
      <c r="Q131" s="16"/>
      <c r="R131" s="16" t="str">
        <f>IFERROR(VLOOKUP(B131,#REF!,12,FALSE),"")</f>
        <v/>
      </c>
      <c r="S131" s="15">
        <v>6016000</v>
      </c>
      <c r="T131" s="15">
        <v>904000</v>
      </c>
      <c r="U131" s="15">
        <v>1640000</v>
      </c>
      <c r="V131" s="17">
        <v>15616000</v>
      </c>
      <c r="W131" s="18">
        <v>26</v>
      </c>
      <c r="X131" s="19">
        <v>42.7</v>
      </c>
      <c r="Y131" s="17">
        <v>601000</v>
      </c>
      <c r="Z131" s="15">
        <v>365706</v>
      </c>
      <c r="AA131" s="20">
        <v>0.6</v>
      </c>
      <c r="AB131" s="21">
        <f t="shared" si="11"/>
        <v>100</v>
      </c>
      <c r="AC131" s="15">
        <v>1333443</v>
      </c>
      <c r="AD131" s="15">
        <v>1202215</v>
      </c>
      <c r="AE131" s="15">
        <v>1829605</v>
      </c>
      <c r="AF131" s="15">
        <v>4031321</v>
      </c>
      <c r="AG131" s="13" t="s">
        <v>37</v>
      </c>
      <c r="AI131" s="2"/>
      <c r="AJ131" s="2"/>
    </row>
    <row r="132" spans="1:36" ht="14.5">
      <c r="A132" s="16" t="str">
        <f t="shared" si="12"/>
        <v>OverStock</v>
      </c>
      <c r="B132" s="12" t="s">
        <v>175</v>
      </c>
      <c r="C132" s="13" t="s">
        <v>64</v>
      </c>
      <c r="D132" s="18">
        <f t="shared" ref="D132:D195" si="13">IF(Y132=0,"前八週無拉料",ROUND(L132/Y132,1))</f>
        <v>10.7</v>
      </c>
      <c r="E132" s="18">
        <f t="shared" ref="E132:E195" si="14">IF(OR(X132=0,LEN(X132)=0),"--",L132/Z132)</f>
        <v>551.72413793103453</v>
      </c>
      <c r="F132" s="18">
        <f t="shared" ref="F132:F195" si="15">IF(Y132=0,"--",I132/Y132)</f>
        <v>61.333333333333336</v>
      </c>
      <c r="G132" s="18">
        <f t="shared" ref="G132:G195" si="16">IF(OR(X132=0,LEN(X132)=0),"--",I132/Z132)</f>
        <v>3172.4137931034484</v>
      </c>
      <c r="H132" s="14" t="str">
        <f>IFERROR(VLOOKUP(B132,#REF!,6,FALSE),"")</f>
        <v/>
      </c>
      <c r="I132" s="15">
        <v>184000</v>
      </c>
      <c r="J132" s="15">
        <v>40000</v>
      </c>
      <c r="K132" s="15" t="str">
        <f>IFERROR(VLOOKUP(B132,#REF!,9,FALSE),"")</f>
        <v/>
      </c>
      <c r="L132" s="15">
        <v>32000</v>
      </c>
      <c r="M132" s="9" t="e">
        <f>VLOOKUP(B132,#REF!,2,FALSE)</f>
        <v>#REF!</v>
      </c>
      <c r="N132" s="2" t="str">
        <f>IFERROR(VLOOKUP(B132,#REF!,39,FALSE),"")</f>
        <v/>
      </c>
      <c r="O132" s="16" t="str">
        <f>IFERROR(VLOOKUP(B132,#REF!,10,FALSE),"")</f>
        <v/>
      </c>
      <c r="P132" s="16" t="str">
        <f>IFERROR(VLOOKUP(B132,#REF!,11,FALSE),"")</f>
        <v/>
      </c>
      <c r="Q132" s="16"/>
      <c r="R132" s="16" t="str">
        <f>IFERROR(VLOOKUP(B132,#REF!,12,FALSE),"")</f>
        <v/>
      </c>
      <c r="S132" s="15">
        <v>32000</v>
      </c>
      <c r="T132" s="15">
        <v>0</v>
      </c>
      <c r="U132" s="15">
        <v>0</v>
      </c>
      <c r="V132" s="17">
        <v>216000</v>
      </c>
      <c r="W132" s="18">
        <v>72</v>
      </c>
      <c r="X132" s="19">
        <v>3724.1</v>
      </c>
      <c r="Y132" s="17">
        <v>3000</v>
      </c>
      <c r="Z132" s="15">
        <v>58</v>
      </c>
      <c r="AA132" s="20">
        <v>0</v>
      </c>
      <c r="AB132" s="21">
        <f t="shared" ref="AB132:AB195" si="17">IF($AA132="E","E",IF($AA132="F","F",IF($AA132&lt;0.5,50,IF($AA132&lt;2,100,150))))</f>
        <v>50</v>
      </c>
      <c r="AC132" s="15">
        <v>521</v>
      </c>
      <c r="AD132" s="15">
        <v>0</v>
      </c>
      <c r="AE132" s="15">
        <v>0</v>
      </c>
      <c r="AF132" s="15">
        <v>0</v>
      </c>
      <c r="AG132" s="13" t="s">
        <v>37</v>
      </c>
      <c r="AI132" s="2"/>
      <c r="AJ132" s="2"/>
    </row>
    <row r="133" spans="1:36" ht="14.5">
      <c r="A133" s="16" t="str">
        <f t="shared" si="12"/>
        <v>OverStock</v>
      </c>
      <c r="B133" s="12" t="s">
        <v>176</v>
      </c>
      <c r="C133" s="13" t="s">
        <v>64</v>
      </c>
      <c r="D133" s="18">
        <f t="shared" si="13"/>
        <v>169.3</v>
      </c>
      <c r="E133" s="18">
        <f t="shared" si="14"/>
        <v>90.491647533845295</v>
      </c>
      <c r="F133" s="18">
        <f t="shared" si="15"/>
        <v>924.88888888888891</v>
      </c>
      <c r="G133" s="18">
        <f t="shared" si="16"/>
        <v>494.26015359037291</v>
      </c>
      <c r="H133" s="14" t="str">
        <f>IFERROR(VLOOKUP(B133,#REF!,6,FALSE),"")</f>
        <v/>
      </c>
      <c r="I133" s="15">
        <v>6243000</v>
      </c>
      <c r="J133" s="15">
        <v>5463000</v>
      </c>
      <c r="K133" s="15" t="str">
        <f>IFERROR(VLOOKUP(B133,#REF!,9,FALSE),"")</f>
        <v/>
      </c>
      <c r="L133" s="15">
        <v>1143000</v>
      </c>
      <c r="M133" s="9" t="e">
        <f>VLOOKUP(B133,#REF!,2,FALSE)</f>
        <v>#REF!</v>
      </c>
      <c r="N133" s="2" t="str">
        <f>IFERROR(VLOOKUP(B133,#REF!,39,FALSE),"")</f>
        <v/>
      </c>
      <c r="O133" s="16" t="str">
        <f>IFERROR(VLOOKUP(B133,#REF!,10,FALSE),"")</f>
        <v/>
      </c>
      <c r="P133" s="16" t="str">
        <f>IFERROR(VLOOKUP(B133,#REF!,11,FALSE),"")</f>
        <v/>
      </c>
      <c r="Q133" s="16"/>
      <c r="R133" s="16" t="str">
        <f>IFERROR(VLOOKUP(B133,#REF!,12,FALSE),"")</f>
        <v/>
      </c>
      <c r="S133" s="15">
        <v>99000</v>
      </c>
      <c r="T133" s="15">
        <v>18000</v>
      </c>
      <c r="U133" s="15">
        <v>1026000</v>
      </c>
      <c r="V133" s="17">
        <v>7386000</v>
      </c>
      <c r="W133" s="18">
        <v>1094.2</v>
      </c>
      <c r="X133" s="19">
        <v>584.79999999999995</v>
      </c>
      <c r="Y133" s="17">
        <v>6750</v>
      </c>
      <c r="Z133" s="15">
        <v>12631</v>
      </c>
      <c r="AA133" s="20">
        <v>1.9</v>
      </c>
      <c r="AB133" s="21">
        <f t="shared" si="17"/>
        <v>100</v>
      </c>
      <c r="AC133" s="15">
        <v>16025</v>
      </c>
      <c r="AD133" s="15">
        <v>29237</v>
      </c>
      <c r="AE133" s="15">
        <v>297522</v>
      </c>
      <c r="AF133" s="15">
        <v>0</v>
      </c>
      <c r="AG133" s="13" t="s">
        <v>37</v>
      </c>
      <c r="AI133" s="2"/>
      <c r="AJ133" s="2"/>
    </row>
    <row r="134" spans="1:36" ht="14.5">
      <c r="A134" s="16" t="str">
        <f t="shared" si="12"/>
        <v>OverStock</v>
      </c>
      <c r="B134" s="12" t="s">
        <v>177</v>
      </c>
      <c r="C134" s="13" t="s">
        <v>64</v>
      </c>
      <c r="D134" s="18">
        <f t="shared" si="13"/>
        <v>0.7</v>
      </c>
      <c r="E134" s="18">
        <f t="shared" si="14"/>
        <v>0.70132188549326302</v>
      </c>
      <c r="F134" s="18">
        <f t="shared" si="15"/>
        <v>26.507462686567163</v>
      </c>
      <c r="G134" s="18">
        <f t="shared" si="16"/>
        <v>28.30790155990989</v>
      </c>
      <c r="H134" s="14" t="str">
        <f>IFERROR(VLOOKUP(B134,#REF!,6,FALSE),"")</f>
        <v/>
      </c>
      <c r="I134" s="15">
        <v>1332000</v>
      </c>
      <c r="J134" s="15">
        <v>1332000</v>
      </c>
      <c r="K134" s="15" t="str">
        <f>IFERROR(VLOOKUP(B134,#REF!,9,FALSE),"")</f>
        <v/>
      </c>
      <c r="L134" s="15">
        <v>33000</v>
      </c>
      <c r="M134" s="9" t="e">
        <f>VLOOKUP(B134,#REF!,2,FALSE)</f>
        <v>#REF!</v>
      </c>
      <c r="N134" s="2" t="str">
        <f>IFERROR(VLOOKUP(B134,#REF!,39,FALSE),"")</f>
        <v/>
      </c>
      <c r="O134" s="16" t="str">
        <f>IFERROR(VLOOKUP(B134,#REF!,10,FALSE),"")</f>
        <v/>
      </c>
      <c r="P134" s="16" t="str">
        <f>IFERROR(VLOOKUP(B134,#REF!,11,FALSE),"")</f>
        <v/>
      </c>
      <c r="Q134" s="16"/>
      <c r="R134" s="16" t="str">
        <f>IFERROR(VLOOKUP(B134,#REF!,12,FALSE),"")</f>
        <v/>
      </c>
      <c r="S134" s="15">
        <v>0</v>
      </c>
      <c r="T134" s="15">
        <v>18000</v>
      </c>
      <c r="U134" s="15">
        <v>15000</v>
      </c>
      <c r="V134" s="17">
        <v>1365000</v>
      </c>
      <c r="W134" s="18">
        <v>27.2</v>
      </c>
      <c r="X134" s="19">
        <v>29</v>
      </c>
      <c r="Y134" s="17">
        <v>50250</v>
      </c>
      <c r="Z134" s="15">
        <v>47054</v>
      </c>
      <c r="AA134" s="20">
        <v>0.9</v>
      </c>
      <c r="AB134" s="21">
        <f t="shared" si="17"/>
        <v>100</v>
      </c>
      <c r="AC134" s="15">
        <v>176349</v>
      </c>
      <c r="AD134" s="15">
        <v>153651</v>
      </c>
      <c r="AE134" s="15">
        <v>274215</v>
      </c>
      <c r="AF134" s="15">
        <v>55812</v>
      </c>
      <c r="AG134" s="13" t="s">
        <v>37</v>
      </c>
      <c r="AI134" s="2"/>
      <c r="AJ134" s="2"/>
    </row>
    <row r="135" spans="1:36" ht="14.5">
      <c r="A135" s="16" t="str">
        <f t="shared" si="12"/>
        <v>OverStock</v>
      </c>
      <c r="B135" s="12" t="s">
        <v>178</v>
      </c>
      <c r="C135" s="13" t="s">
        <v>64</v>
      </c>
      <c r="D135" s="18">
        <f t="shared" si="13"/>
        <v>16</v>
      </c>
      <c r="E135" s="18" t="str">
        <f t="shared" si="14"/>
        <v>--</v>
      </c>
      <c r="F135" s="18">
        <f t="shared" si="15"/>
        <v>120</v>
      </c>
      <c r="G135" s="18" t="str">
        <f t="shared" si="16"/>
        <v>--</v>
      </c>
      <c r="H135" s="14" t="str">
        <f>IFERROR(VLOOKUP(B135,#REF!,6,FALSE),"")</f>
        <v/>
      </c>
      <c r="I135" s="15">
        <v>90000</v>
      </c>
      <c r="J135" s="15">
        <v>75000</v>
      </c>
      <c r="K135" s="15" t="str">
        <f>IFERROR(VLOOKUP(B135,#REF!,9,FALSE),"")</f>
        <v/>
      </c>
      <c r="L135" s="15">
        <v>12000</v>
      </c>
      <c r="M135" s="9" t="e">
        <f>VLOOKUP(B135,#REF!,2,FALSE)</f>
        <v>#REF!</v>
      </c>
      <c r="N135" s="2" t="str">
        <f>IFERROR(VLOOKUP(B135,#REF!,39,FALSE),"")</f>
        <v/>
      </c>
      <c r="O135" s="16" t="str">
        <f>IFERROR(VLOOKUP(B135,#REF!,10,FALSE),"")</f>
        <v/>
      </c>
      <c r="P135" s="16" t="str">
        <f>IFERROR(VLOOKUP(B135,#REF!,11,FALSE),"")</f>
        <v/>
      </c>
      <c r="Q135" s="16"/>
      <c r="R135" s="16" t="str">
        <f>IFERROR(VLOOKUP(B135,#REF!,12,FALSE),"")</f>
        <v/>
      </c>
      <c r="S135" s="15">
        <v>12000</v>
      </c>
      <c r="T135" s="15">
        <v>0</v>
      </c>
      <c r="U135" s="15">
        <v>0</v>
      </c>
      <c r="V135" s="17">
        <v>102000</v>
      </c>
      <c r="W135" s="18">
        <v>136</v>
      </c>
      <c r="X135" s="19" t="s">
        <v>35</v>
      </c>
      <c r="Y135" s="17">
        <v>750</v>
      </c>
      <c r="Z135" s="15">
        <v>0</v>
      </c>
      <c r="AA135" s="20" t="s">
        <v>36</v>
      </c>
      <c r="AB135" s="21" t="str">
        <f t="shared" si="17"/>
        <v>E</v>
      </c>
      <c r="AC135" s="15">
        <v>0</v>
      </c>
      <c r="AD135" s="15">
        <v>0</v>
      </c>
      <c r="AE135" s="15">
        <v>0</v>
      </c>
      <c r="AF135" s="15">
        <v>0</v>
      </c>
      <c r="AG135" s="13" t="s">
        <v>37</v>
      </c>
      <c r="AI135" s="2"/>
      <c r="AJ135" s="2"/>
    </row>
    <row r="136" spans="1:36" ht="14.5">
      <c r="A136" s="16" t="str">
        <f t="shared" si="12"/>
        <v>FCST</v>
      </c>
      <c r="B136" s="12" t="s">
        <v>179</v>
      </c>
      <c r="C136" s="13" t="s">
        <v>64</v>
      </c>
      <c r="D136" s="18" t="str">
        <f t="shared" si="13"/>
        <v>前八週無拉料</v>
      </c>
      <c r="E136" s="18">
        <f t="shared" si="14"/>
        <v>77.41935483870968</v>
      </c>
      <c r="F136" s="18" t="str">
        <f t="shared" si="15"/>
        <v>--</v>
      </c>
      <c r="G136" s="18">
        <f t="shared" si="16"/>
        <v>77.41935483870968</v>
      </c>
      <c r="H136" s="14" t="str">
        <f>IFERROR(VLOOKUP(B136,#REF!,6,FALSE),"")</f>
        <v/>
      </c>
      <c r="I136" s="15">
        <v>24000</v>
      </c>
      <c r="J136" s="15">
        <v>16000</v>
      </c>
      <c r="K136" s="15" t="str">
        <f>IFERROR(VLOOKUP(B136,#REF!,9,FALSE),"")</f>
        <v/>
      </c>
      <c r="L136" s="15">
        <v>24000</v>
      </c>
      <c r="M136" s="9" t="e">
        <f>VLOOKUP(B136,#REF!,2,FALSE)</f>
        <v>#REF!</v>
      </c>
      <c r="N136" s="2" t="str">
        <f>IFERROR(VLOOKUP(B136,#REF!,39,FALSE),"")</f>
        <v/>
      </c>
      <c r="O136" s="16" t="str">
        <f>IFERROR(VLOOKUP(B136,#REF!,10,FALSE),"")</f>
        <v/>
      </c>
      <c r="P136" s="16" t="str">
        <f>IFERROR(VLOOKUP(B136,#REF!,11,FALSE),"")</f>
        <v/>
      </c>
      <c r="Q136" s="16"/>
      <c r="R136" s="16" t="str">
        <f>IFERROR(VLOOKUP(B136,#REF!,12,FALSE),"")</f>
        <v/>
      </c>
      <c r="S136" s="15">
        <v>16000</v>
      </c>
      <c r="T136" s="15">
        <v>0</v>
      </c>
      <c r="U136" s="15">
        <v>8000</v>
      </c>
      <c r="V136" s="17">
        <v>48000</v>
      </c>
      <c r="W136" s="18" t="s">
        <v>35</v>
      </c>
      <c r="X136" s="19">
        <v>154.80000000000001</v>
      </c>
      <c r="Y136" s="17">
        <v>0</v>
      </c>
      <c r="Z136" s="15">
        <v>310</v>
      </c>
      <c r="AA136" s="20" t="s">
        <v>40</v>
      </c>
      <c r="AB136" s="21" t="str">
        <f t="shared" si="17"/>
        <v>F</v>
      </c>
      <c r="AC136" s="15">
        <v>0</v>
      </c>
      <c r="AD136" s="15">
        <v>2788</v>
      </c>
      <c r="AE136" s="15">
        <v>1020</v>
      </c>
      <c r="AF136" s="15">
        <v>2032</v>
      </c>
      <c r="AG136" s="13" t="s">
        <v>37</v>
      </c>
      <c r="AI136" s="2"/>
      <c r="AJ136" s="2"/>
    </row>
    <row r="137" spans="1:36" ht="14.5">
      <c r="A137" s="16" t="str">
        <f t="shared" si="12"/>
        <v>ZeroZero</v>
      </c>
      <c r="B137" s="12" t="s">
        <v>180</v>
      </c>
      <c r="C137" s="13" t="s">
        <v>64</v>
      </c>
      <c r="D137" s="18" t="str">
        <f t="shared" si="13"/>
        <v>前八週無拉料</v>
      </c>
      <c r="E137" s="18" t="str">
        <f t="shared" si="14"/>
        <v>--</v>
      </c>
      <c r="F137" s="18" t="str">
        <f t="shared" si="15"/>
        <v>--</v>
      </c>
      <c r="G137" s="18" t="str">
        <f t="shared" si="16"/>
        <v>--</v>
      </c>
      <c r="H137" s="14" t="str">
        <f>IFERROR(VLOOKUP(B137,#REF!,6,FALSE),"")</f>
        <v/>
      </c>
      <c r="I137" s="15">
        <v>120000</v>
      </c>
      <c r="J137" s="15">
        <v>0</v>
      </c>
      <c r="K137" s="15" t="str">
        <f>IFERROR(VLOOKUP(B137,#REF!,9,FALSE),"")</f>
        <v/>
      </c>
      <c r="L137" s="15">
        <v>40000</v>
      </c>
      <c r="M137" s="9" t="e">
        <f>VLOOKUP(B137,#REF!,2,FALSE)</f>
        <v>#REF!</v>
      </c>
      <c r="N137" s="2" t="str">
        <f>IFERROR(VLOOKUP(B137,#REF!,39,FALSE),"")</f>
        <v/>
      </c>
      <c r="O137" s="16" t="str">
        <f>IFERROR(VLOOKUP(B137,#REF!,10,FALSE),"")</f>
        <v/>
      </c>
      <c r="P137" s="16" t="str">
        <f>IFERROR(VLOOKUP(B137,#REF!,11,FALSE),"")</f>
        <v/>
      </c>
      <c r="Q137" s="16"/>
      <c r="R137" s="16" t="str">
        <f>IFERROR(VLOOKUP(B137,#REF!,12,FALSE),"")</f>
        <v/>
      </c>
      <c r="S137" s="15">
        <v>40000</v>
      </c>
      <c r="T137" s="15">
        <v>0</v>
      </c>
      <c r="U137" s="15">
        <v>0</v>
      </c>
      <c r="V137" s="17">
        <v>160000</v>
      </c>
      <c r="W137" s="18" t="s">
        <v>35</v>
      </c>
      <c r="X137" s="19" t="s">
        <v>35</v>
      </c>
      <c r="Y137" s="17">
        <v>0</v>
      </c>
      <c r="Z137" s="15">
        <v>0</v>
      </c>
      <c r="AA137" s="20" t="s">
        <v>36</v>
      </c>
      <c r="AB137" s="21" t="str">
        <f t="shared" si="17"/>
        <v>E</v>
      </c>
      <c r="AC137" s="15">
        <v>0</v>
      </c>
      <c r="AD137" s="15">
        <v>0</v>
      </c>
      <c r="AE137" s="15">
        <v>0</v>
      </c>
      <c r="AF137" s="15">
        <v>0</v>
      </c>
      <c r="AG137" s="13" t="s">
        <v>37</v>
      </c>
      <c r="AI137" s="2"/>
      <c r="AJ137" s="2"/>
    </row>
    <row r="138" spans="1:36" ht="14.5">
      <c r="A138" s="16" t="str">
        <f t="shared" si="12"/>
        <v>ZeroZero</v>
      </c>
      <c r="B138" s="12" t="s">
        <v>181</v>
      </c>
      <c r="C138" s="13" t="s">
        <v>64</v>
      </c>
      <c r="D138" s="18" t="str">
        <f t="shared" si="13"/>
        <v>前八週無拉料</v>
      </c>
      <c r="E138" s="18" t="str">
        <f t="shared" si="14"/>
        <v>--</v>
      </c>
      <c r="F138" s="18" t="str">
        <f t="shared" si="15"/>
        <v>--</v>
      </c>
      <c r="G138" s="18" t="str">
        <f t="shared" si="16"/>
        <v>--</v>
      </c>
      <c r="H138" s="14" t="str">
        <f>IFERROR(VLOOKUP(B138,#REF!,6,FALSE),"")</f>
        <v/>
      </c>
      <c r="I138" s="15">
        <v>57000</v>
      </c>
      <c r="J138" s="15">
        <v>30000</v>
      </c>
      <c r="K138" s="15" t="str">
        <f>IFERROR(VLOOKUP(B138,#REF!,9,FALSE),"")</f>
        <v/>
      </c>
      <c r="L138" s="15">
        <v>9000</v>
      </c>
      <c r="M138" s="9" t="e">
        <f>VLOOKUP(B138,#REF!,2,FALSE)</f>
        <v>#REF!</v>
      </c>
      <c r="N138" s="2" t="str">
        <f>IFERROR(VLOOKUP(B138,#REF!,39,FALSE),"")</f>
        <v/>
      </c>
      <c r="O138" s="16" t="str">
        <f>IFERROR(VLOOKUP(B138,#REF!,10,FALSE),"")</f>
        <v/>
      </c>
      <c r="P138" s="16" t="str">
        <f>IFERROR(VLOOKUP(B138,#REF!,11,FALSE),"")</f>
        <v/>
      </c>
      <c r="Q138" s="16"/>
      <c r="R138" s="16" t="str">
        <f>IFERROR(VLOOKUP(B138,#REF!,12,FALSE),"")</f>
        <v/>
      </c>
      <c r="S138" s="15">
        <v>9000</v>
      </c>
      <c r="T138" s="15">
        <v>0</v>
      </c>
      <c r="U138" s="15">
        <v>0</v>
      </c>
      <c r="V138" s="17">
        <v>66000</v>
      </c>
      <c r="W138" s="18" t="s">
        <v>35</v>
      </c>
      <c r="X138" s="19" t="s">
        <v>35</v>
      </c>
      <c r="Y138" s="17">
        <v>0</v>
      </c>
      <c r="Z138" s="15">
        <v>0</v>
      </c>
      <c r="AA138" s="20" t="s">
        <v>36</v>
      </c>
      <c r="AB138" s="21" t="str">
        <f t="shared" si="17"/>
        <v>E</v>
      </c>
      <c r="AC138" s="15">
        <v>0</v>
      </c>
      <c r="AD138" s="15">
        <v>0</v>
      </c>
      <c r="AE138" s="15">
        <v>0</v>
      </c>
      <c r="AF138" s="15">
        <v>0</v>
      </c>
      <c r="AG138" s="13" t="s">
        <v>37</v>
      </c>
      <c r="AI138" s="2"/>
      <c r="AJ138" s="2"/>
    </row>
    <row r="139" spans="1:36" ht="14.5">
      <c r="A139" s="16" t="str">
        <f t="shared" si="12"/>
        <v>OverStock</v>
      </c>
      <c r="B139" s="12" t="s">
        <v>182</v>
      </c>
      <c r="C139" s="13" t="s">
        <v>64</v>
      </c>
      <c r="D139" s="18">
        <f t="shared" si="13"/>
        <v>40.6</v>
      </c>
      <c r="E139" s="18">
        <f t="shared" si="14"/>
        <v>31.62375836205149</v>
      </c>
      <c r="F139" s="18">
        <f t="shared" si="15"/>
        <v>23.414634146341463</v>
      </c>
      <c r="G139" s="18">
        <f t="shared" si="16"/>
        <v>18.244475978106628</v>
      </c>
      <c r="H139" s="14" t="str">
        <f>IFERROR(VLOOKUP(B139,#REF!,6,FALSE),"")</f>
        <v/>
      </c>
      <c r="I139" s="15">
        <v>360000</v>
      </c>
      <c r="J139" s="15">
        <v>9000</v>
      </c>
      <c r="K139" s="15" t="str">
        <f>IFERROR(VLOOKUP(B139,#REF!,9,FALSE),"")</f>
        <v/>
      </c>
      <c r="L139" s="15">
        <v>624000</v>
      </c>
      <c r="M139" s="9" t="e">
        <f>VLOOKUP(B139,#REF!,2,FALSE)</f>
        <v>#REF!</v>
      </c>
      <c r="N139" s="2" t="str">
        <f>IFERROR(VLOOKUP(B139,#REF!,39,FALSE),"")</f>
        <v/>
      </c>
      <c r="O139" s="16" t="str">
        <f>IFERROR(VLOOKUP(B139,#REF!,10,FALSE),"")</f>
        <v/>
      </c>
      <c r="P139" s="16" t="str">
        <f>IFERROR(VLOOKUP(B139,#REF!,11,FALSE),"")</f>
        <v/>
      </c>
      <c r="Q139" s="16"/>
      <c r="R139" s="16" t="str">
        <f>IFERROR(VLOOKUP(B139,#REF!,12,FALSE),"")</f>
        <v/>
      </c>
      <c r="S139" s="15">
        <v>378000</v>
      </c>
      <c r="T139" s="15">
        <v>78000</v>
      </c>
      <c r="U139" s="15">
        <v>168000</v>
      </c>
      <c r="V139" s="17">
        <v>984000</v>
      </c>
      <c r="W139" s="18">
        <v>64</v>
      </c>
      <c r="X139" s="19">
        <v>49.9</v>
      </c>
      <c r="Y139" s="17">
        <v>15375</v>
      </c>
      <c r="Z139" s="15">
        <v>19732</v>
      </c>
      <c r="AA139" s="20">
        <v>1.3</v>
      </c>
      <c r="AB139" s="21">
        <f t="shared" si="17"/>
        <v>100</v>
      </c>
      <c r="AC139" s="15">
        <v>42803</v>
      </c>
      <c r="AD139" s="15">
        <v>134197</v>
      </c>
      <c r="AE139" s="15">
        <v>1153</v>
      </c>
      <c r="AF139" s="15">
        <v>0</v>
      </c>
      <c r="AG139" s="13" t="s">
        <v>37</v>
      </c>
      <c r="AI139" s="2"/>
      <c r="AJ139" s="2"/>
    </row>
    <row r="140" spans="1:36" ht="14.5">
      <c r="A140" s="16" t="str">
        <f t="shared" si="12"/>
        <v>ZeroZero</v>
      </c>
      <c r="B140" s="12" t="s">
        <v>183</v>
      </c>
      <c r="C140" s="13" t="s">
        <v>64</v>
      </c>
      <c r="D140" s="18" t="str">
        <f t="shared" si="13"/>
        <v>前八週無拉料</v>
      </c>
      <c r="E140" s="18" t="str">
        <f t="shared" si="14"/>
        <v>--</v>
      </c>
      <c r="F140" s="18" t="str">
        <f t="shared" si="15"/>
        <v>--</v>
      </c>
      <c r="G140" s="18" t="str">
        <f t="shared" si="16"/>
        <v>--</v>
      </c>
      <c r="H140" s="14" t="str">
        <f>IFERROR(VLOOKUP(B140,#REF!,6,FALSE),"")</f>
        <v/>
      </c>
      <c r="I140" s="15">
        <v>0</v>
      </c>
      <c r="J140" s="15">
        <v>0</v>
      </c>
      <c r="K140" s="15" t="str">
        <f>IFERROR(VLOOKUP(B140,#REF!,9,FALSE),"")</f>
        <v/>
      </c>
      <c r="L140" s="15">
        <v>9000</v>
      </c>
      <c r="M140" s="9" t="e">
        <f>VLOOKUP(B140,#REF!,2,FALSE)</f>
        <v>#REF!</v>
      </c>
      <c r="N140" s="2" t="str">
        <f>IFERROR(VLOOKUP(B140,#REF!,39,FALSE),"")</f>
        <v/>
      </c>
      <c r="O140" s="16" t="str">
        <f>IFERROR(VLOOKUP(B140,#REF!,10,FALSE),"")</f>
        <v/>
      </c>
      <c r="P140" s="16" t="str">
        <f>IFERROR(VLOOKUP(B140,#REF!,11,FALSE),"")</f>
        <v/>
      </c>
      <c r="Q140" s="16"/>
      <c r="R140" s="16" t="str">
        <f>IFERROR(VLOOKUP(B140,#REF!,12,FALSE),"")</f>
        <v/>
      </c>
      <c r="S140" s="15">
        <v>6000</v>
      </c>
      <c r="T140" s="15">
        <v>0</v>
      </c>
      <c r="U140" s="15">
        <v>3000</v>
      </c>
      <c r="V140" s="17">
        <v>9000</v>
      </c>
      <c r="W140" s="18" t="s">
        <v>35</v>
      </c>
      <c r="X140" s="19" t="s">
        <v>35</v>
      </c>
      <c r="Y140" s="17">
        <v>0</v>
      </c>
      <c r="Z140" s="15">
        <v>0</v>
      </c>
      <c r="AA140" s="20" t="s">
        <v>36</v>
      </c>
      <c r="AB140" s="21" t="str">
        <f t="shared" si="17"/>
        <v>E</v>
      </c>
      <c r="AC140" s="15">
        <v>0</v>
      </c>
      <c r="AD140" s="15">
        <v>0</v>
      </c>
      <c r="AE140" s="15">
        <v>0</v>
      </c>
      <c r="AF140" s="15">
        <v>0</v>
      </c>
      <c r="AG140" s="13" t="s">
        <v>37</v>
      </c>
      <c r="AI140" s="2"/>
      <c r="AJ140" s="2"/>
    </row>
    <row r="141" spans="1:36" ht="14.5">
      <c r="A141" s="16" t="str">
        <f t="shared" si="12"/>
        <v>ZeroZero</v>
      </c>
      <c r="B141" s="12" t="s">
        <v>184</v>
      </c>
      <c r="C141" s="13" t="s">
        <v>64</v>
      </c>
      <c r="D141" s="18" t="str">
        <f t="shared" si="13"/>
        <v>前八週無拉料</v>
      </c>
      <c r="E141" s="18" t="str">
        <f t="shared" si="14"/>
        <v>--</v>
      </c>
      <c r="F141" s="18" t="str">
        <f t="shared" si="15"/>
        <v>--</v>
      </c>
      <c r="G141" s="18" t="str">
        <f t="shared" si="16"/>
        <v>--</v>
      </c>
      <c r="H141" s="14" t="str">
        <f>IFERROR(VLOOKUP(B141,#REF!,6,FALSE),"")</f>
        <v/>
      </c>
      <c r="I141" s="15">
        <v>0</v>
      </c>
      <c r="J141" s="15">
        <v>0</v>
      </c>
      <c r="K141" s="15" t="str">
        <f>IFERROR(VLOOKUP(B141,#REF!,9,FALSE),"")</f>
        <v/>
      </c>
      <c r="L141" s="15">
        <v>16000</v>
      </c>
      <c r="M141" s="9" t="e">
        <f>VLOOKUP(B141,#REF!,2,FALSE)</f>
        <v>#REF!</v>
      </c>
      <c r="N141" s="2" t="str">
        <f>IFERROR(VLOOKUP(B141,#REF!,39,FALSE),"")</f>
        <v/>
      </c>
      <c r="O141" s="16" t="str">
        <f>IFERROR(VLOOKUP(B141,#REF!,10,FALSE),"")</f>
        <v/>
      </c>
      <c r="P141" s="16" t="str">
        <f>IFERROR(VLOOKUP(B141,#REF!,11,FALSE),"")</f>
        <v/>
      </c>
      <c r="Q141" s="16"/>
      <c r="R141" s="16" t="str">
        <f>IFERROR(VLOOKUP(B141,#REF!,12,FALSE),"")</f>
        <v/>
      </c>
      <c r="S141" s="15">
        <v>16000</v>
      </c>
      <c r="T141" s="15">
        <v>0</v>
      </c>
      <c r="U141" s="15">
        <v>0</v>
      </c>
      <c r="V141" s="17">
        <v>16000</v>
      </c>
      <c r="W141" s="18" t="s">
        <v>35</v>
      </c>
      <c r="X141" s="19" t="s">
        <v>35</v>
      </c>
      <c r="Y141" s="17">
        <v>0</v>
      </c>
      <c r="Z141" s="15">
        <v>0</v>
      </c>
      <c r="AA141" s="20" t="s">
        <v>36</v>
      </c>
      <c r="AB141" s="21" t="str">
        <f t="shared" si="17"/>
        <v>E</v>
      </c>
      <c r="AC141" s="15">
        <v>0</v>
      </c>
      <c r="AD141" s="15">
        <v>0</v>
      </c>
      <c r="AE141" s="15">
        <v>0</v>
      </c>
      <c r="AF141" s="15">
        <v>0</v>
      </c>
      <c r="AG141" s="13" t="s">
        <v>37</v>
      </c>
      <c r="AI141" s="2"/>
      <c r="AJ141" s="2"/>
    </row>
    <row r="142" spans="1:36" ht="14.5">
      <c r="A142" s="16" t="str">
        <f t="shared" si="12"/>
        <v>OverStock</v>
      </c>
      <c r="B142" s="12" t="s">
        <v>185</v>
      </c>
      <c r="C142" s="13" t="s">
        <v>64</v>
      </c>
      <c r="D142" s="18">
        <f t="shared" si="13"/>
        <v>2.8</v>
      </c>
      <c r="E142" s="18">
        <f t="shared" si="14"/>
        <v>5.1473738642239786</v>
      </c>
      <c r="F142" s="18">
        <f t="shared" si="15"/>
        <v>30.557844690966718</v>
      </c>
      <c r="G142" s="18">
        <f t="shared" si="16"/>
        <v>56.97569623993499</v>
      </c>
      <c r="H142" s="14" t="str">
        <f>IFERROR(VLOOKUP(B142,#REF!,6,FALSE),"")</f>
        <v/>
      </c>
      <c r="I142" s="15">
        <v>38564000</v>
      </c>
      <c r="J142" s="15">
        <v>38488000</v>
      </c>
      <c r="K142" s="15" t="str">
        <f>IFERROR(VLOOKUP(B142,#REF!,9,FALSE),"")</f>
        <v/>
      </c>
      <c r="L142" s="15">
        <v>3484000</v>
      </c>
      <c r="M142" s="9" t="e">
        <f>VLOOKUP(B142,#REF!,2,FALSE)</f>
        <v>#REF!</v>
      </c>
      <c r="N142" s="2" t="str">
        <f>IFERROR(VLOOKUP(B142,#REF!,39,FALSE),"")</f>
        <v/>
      </c>
      <c r="O142" s="16" t="str">
        <f>IFERROR(VLOOKUP(B142,#REF!,10,FALSE),"")</f>
        <v/>
      </c>
      <c r="P142" s="16" t="str">
        <f>IFERROR(VLOOKUP(B142,#REF!,11,FALSE),"")</f>
        <v/>
      </c>
      <c r="Q142" s="16"/>
      <c r="R142" s="16" t="str">
        <f>IFERROR(VLOOKUP(B142,#REF!,12,FALSE),"")</f>
        <v/>
      </c>
      <c r="S142" s="15">
        <v>2080000</v>
      </c>
      <c r="T142" s="15">
        <v>232000</v>
      </c>
      <c r="U142" s="15">
        <v>1172000</v>
      </c>
      <c r="V142" s="17">
        <v>42048000</v>
      </c>
      <c r="W142" s="18">
        <v>33.299999999999997</v>
      </c>
      <c r="X142" s="19">
        <v>62.1</v>
      </c>
      <c r="Y142" s="17">
        <v>1262000</v>
      </c>
      <c r="Z142" s="15">
        <v>676850</v>
      </c>
      <c r="AA142" s="20">
        <v>0.5</v>
      </c>
      <c r="AB142" s="21">
        <f t="shared" si="17"/>
        <v>100</v>
      </c>
      <c r="AC142" s="15">
        <v>2333691</v>
      </c>
      <c r="AD142" s="15">
        <v>1971937</v>
      </c>
      <c r="AE142" s="15">
        <v>2860453</v>
      </c>
      <c r="AF142" s="15">
        <v>1741470</v>
      </c>
      <c r="AG142" s="13" t="s">
        <v>37</v>
      </c>
      <c r="AI142" s="2"/>
      <c r="AJ142" s="2"/>
    </row>
    <row r="143" spans="1:36" ht="14.5">
      <c r="A143" s="16" t="str">
        <f t="shared" si="12"/>
        <v>OverStock</v>
      </c>
      <c r="B143" s="12" t="s">
        <v>186</v>
      </c>
      <c r="C143" s="13" t="s">
        <v>64</v>
      </c>
      <c r="D143" s="18">
        <f t="shared" si="13"/>
        <v>5.0999999999999996</v>
      </c>
      <c r="E143" s="18">
        <f t="shared" si="14"/>
        <v>32.634032634032636</v>
      </c>
      <c r="F143" s="18">
        <f t="shared" si="15"/>
        <v>25.454545454545453</v>
      </c>
      <c r="G143" s="18">
        <f t="shared" si="16"/>
        <v>163.17016317016316</v>
      </c>
      <c r="H143" s="14" t="str">
        <f>IFERROR(VLOOKUP(B143,#REF!,6,FALSE),"")</f>
        <v/>
      </c>
      <c r="I143" s="15">
        <v>140000</v>
      </c>
      <c r="J143" s="15">
        <v>60000</v>
      </c>
      <c r="K143" s="15" t="str">
        <f>IFERROR(VLOOKUP(B143,#REF!,9,FALSE),"")</f>
        <v/>
      </c>
      <c r="L143" s="15">
        <v>28000</v>
      </c>
      <c r="M143" s="9" t="e">
        <f>VLOOKUP(B143,#REF!,2,FALSE)</f>
        <v>#REF!</v>
      </c>
      <c r="N143" s="2" t="str">
        <f>IFERROR(VLOOKUP(B143,#REF!,39,FALSE),"")</f>
        <v/>
      </c>
      <c r="O143" s="16" t="str">
        <f>IFERROR(VLOOKUP(B143,#REF!,10,FALSE),"")</f>
        <v/>
      </c>
      <c r="P143" s="16" t="str">
        <f>IFERROR(VLOOKUP(B143,#REF!,11,FALSE),"")</f>
        <v/>
      </c>
      <c r="Q143" s="16"/>
      <c r="R143" s="16" t="str">
        <f>IFERROR(VLOOKUP(B143,#REF!,12,FALSE),"")</f>
        <v/>
      </c>
      <c r="S143" s="15">
        <v>28000</v>
      </c>
      <c r="T143" s="15">
        <v>0</v>
      </c>
      <c r="U143" s="15">
        <v>0</v>
      </c>
      <c r="V143" s="17">
        <v>168000</v>
      </c>
      <c r="W143" s="18">
        <v>30.5</v>
      </c>
      <c r="X143" s="19">
        <v>195.8</v>
      </c>
      <c r="Y143" s="17">
        <v>5500</v>
      </c>
      <c r="Z143" s="15">
        <v>858</v>
      </c>
      <c r="AA143" s="20">
        <v>0.2</v>
      </c>
      <c r="AB143" s="21">
        <f t="shared" si="17"/>
        <v>50</v>
      </c>
      <c r="AC143" s="15">
        <v>7725</v>
      </c>
      <c r="AD143" s="15">
        <v>0</v>
      </c>
      <c r="AE143" s="15">
        <v>0</v>
      </c>
      <c r="AF143" s="15">
        <v>0</v>
      </c>
      <c r="AG143" s="13" t="s">
        <v>37</v>
      </c>
      <c r="AI143" s="2"/>
      <c r="AJ143" s="2"/>
    </row>
    <row r="144" spans="1:36" ht="14.5">
      <c r="A144" s="16" t="str">
        <f t="shared" si="12"/>
        <v>OverStock</v>
      </c>
      <c r="B144" s="12" t="s">
        <v>187</v>
      </c>
      <c r="C144" s="13" t="s">
        <v>64</v>
      </c>
      <c r="D144" s="18">
        <f t="shared" si="13"/>
        <v>31.3</v>
      </c>
      <c r="E144" s="18">
        <f t="shared" si="14"/>
        <v>15.486701870234343</v>
      </c>
      <c r="F144" s="18">
        <f t="shared" si="15"/>
        <v>17.478260869565219</v>
      </c>
      <c r="G144" s="18">
        <f t="shared" si="16"/>
        <v>8.6467418775475089</v>
      </c>
      <c r="H144" s="14" t="str">
        <f>IFERROR(VLOOKUP(B144,#REF!,6,FALSE),"")</f>
        <v/>
      </c>
      <c r="I144" s="15">
        <v>2412000</v>
      </c>
      <c r="J144" s="15">
        <v>2400000</v>
      </c>
      <c r="K144" s="15" t="str">
        <f>IFERROR(VLOOKUP(B144,#REF!,9,FALSE),"")</f>
        <v/>
      </c>
      <c r="L144" s="15">
        <v>4320000</v>
      </c>
      <c r="M144" s="9" t="e">
        <f>VLOOKUP(B144,#REF!,2,FALSE)</f>
        <v>#REF!</v>
      </c>
      <c r="N144" s="2" t="str">
        <f>IFERROR(VLOOKUP(B144,#REF!,39,FALSE),"")</f>
        <v/>
      </c>
      <c r="O144" s="16" t="str">
        <f>IFERROR(VLOOKUP(B144,#REF!,10,FALSE),"")</f>
        <v/>
      </c>
      <c r="P144" s="16" t="str">
        <f>IFERROR(VLOOKUP(B144,#REF!,11,FALSE),"")</f>
        <v/>
      </c>
      <c r="Q144" s="16"/>
      <c r="R144" s="16" t="str">
        <f>IFERROR(VLOOKUP(B144,#REF!,12,FALSE),"")</f>
        <v/>
      </c>
      <c r="S144" s="15">
        <v>2703000</v>
      </c>
      <c r="T144" s="15">
        <v>0</v>
      </c>
      <c r="U144" s="15">
        <v>1617000</v>
      </c>
      <c r="V144" s="17">
        <v>6732000</v>
      </c>
      <c r="W144" s="18">
        <v>48.8</v>
      </c>
      <c r="X144" s="19">
        <v>24.1</v>
      </c>
      <c r="Y144" s="17">
        <v>138000</v>
      </c>
      <c r="Z144" s="15">
        <v>278949</v>
      </c>
      <c r="AA144" s="20">
        <v>2</v>
      </c>
      <c r="AB144" s="21">
        <f t="shared" si="17"/>
        <v>150</v>
      </c>
      <c r="AC144" s="15">
        <v>1041182</v>
      </c>
      <c r="AD144" s="15">
        <v>941063</v>
      </c>
      <c r="AE144" s="15">
        <v>603293</v>
      </c>
      <c r="AF144" s="15">
        <v>20198</v>
      </c>
      <c r="AG144" s="13" t="s">
        <v>37</v>
      </c>
      <c r="AI144" s="2"/>
      <c r="AJ144" s="2"/>
    </row>
    <row r="145" spans="1:36" ht="14.5">
      <c r="A145" s="16" t="str">
        <f t="shared" si="12"/>
        <v>OverStock</v>
      </c>
      <c r="B145" s="12" t="s">
        <v>188</v>
      </c>
      <c r="C145" s="13" t="s">
        <v>64</v>
      </c>
      <c r="D145" s="18">
        <f t="shared" si="13"/>
        <v>8.8000000000000007</v>
      </c>
      <c r="E145" s="18">
        <f t="shared" si="14"/>
        <v>12.922134150402984</v>
      </c>
      <c r="F145" s="18">
        <f t="shared" si="15"/>
        <v>8.9090909090909083</v>
      </c>
      <c r="G145" s="18">
        <f t="shared" si="16"/>
        <v>13.05535202824219</v>
      </c>
      <c r="H145" s="14" t="str">
        <f>IFERROR(VLOOKUP(B145,#REF!,6,FALSE),"")</f>
        <v/>
      </c>
      <c r="I145" s="15">
        <v>392000</v>
      </c>
      <c r="J145" s="15">
        <v>380000</v>
      </c>
      <c r="K145" s="15" t="str">
        <f>IFERROR(VLOOKUP(B145,#REF!,9,FALSE),"")</f>
        <v/>
      </c>
      <c r="L145" s="15">
        <v>388000</v>
      </c>
      <c r="M145" s="9" t="e">
        <f>VLOOKUP(B145,#REF!,2,FALSE)</f>
        <v>#REF!</v>
      </c>
      <c r="N145" s="2" t="str">
        <f>IFERROR(VLOOKUP(B145,#REF!,39,FALSE),"")</f>
        <v/>
      </c>
      <c r="O145" s="16" t="str">
        <f>IFERROR(VLOOKUP(B145,#REF!,10,FALSE),"")</f>
        <v/>
      </c>
      <c r="P145" s="16" t="str">
        <f>IFERROR(VLOOKUP(B145,#REF!,11,FALSE),"")</f>
        <v/>
      </c>
      <c r="Q145" s="16"/>
      <c r="R145" s="16" t="str">
        <f>IFERROR(VLOOKUP(B145,#REF!,12,FALSE),"")</f>
        <v/>
      </c>
      <c r="S145" s="15">
        <v>220000</v>
      </c>
      <c r="T145" s="15">
        <v>40000</v>
      </c>
      <c r="U145" s="15">
        <v>128000</v>
      </c>
      <c r="V145" s="17">
        <v>780000</v>
      </c>
      <c r="W145" s="18">
        <v>17.7</v>
      </c>
      <c r="X145" s="19">
        <v>26</v>
      </c>
      <c r="Y145" s="17">
        <v>44000</v>
      </c>
      <c r="Z145" s="15">
        <v>30026</v>
      </c>
      <c r="AA145" s="20">
        <v>0.7</v>
      </c>
      <c r="AB145" s="21">
        <f t="shared" si="17"/>
        <v>100</v>
      </c>
      <c r="AC145" s="15">
        <v>95287</v>
      </c>
      <c r="AD145" s="15">
        <v>113594</v>
      </c>
      <c r="AE145" s="15">
        <v>142916</v>
      </c>
      <c r="AF145" s="15">
        <v>217188</v>
      </c>
      <c r="AG145" s="13" t="s">
        <v>37</v>
      </c>
      <c r="AI145" s="2"/>
      <c r="AJ145" s="2"/>
    </row>
    <row r="146" spans="1:36" ht="14.5">
      <c r="A146" s="16" t="str">
        <f t="shared" si="12"/>
        <v>OverStock</v>
      </c>
      <c r="B146" s="12" t="s">
        <v>189</v>
      </c>
      <c r="C146" s="13" t="s">
        <v>64</v>
      </c>
      <c r="D146" s="18">
        <f t="shared" si="13"/>
        <v>39.700000000000003</v>
      </c>
      <c r="E146" s="18">
        <f t="shared" si="14"/>
        <v>28.043117038046951</v>
      </c>
      <c r="F146" s="18">
        <f t="shared" si="15"/>
        <v>22.5158371040724</v>
      </c>
      <c r="G146" s="18">
        <f t="shared" si="16"/>
        <v>15.900472924033915</v>
      </c>
      <c r="H146" s="14" t="str">
        <f>IFERROR(VLOOKUP(B146,#REF!,6,FALSE),"")</f>
        <v/>
      </c>
      <c r="I146" s="15">
        <v>1866000</v>
      </c>
      <c r="J146" s="15">
        <v>1866000</v>
      </c>
      <c r="K146" s="15" t="str">
        <f>IFERROR(VLOOKUP(B146,#REF!,9,FALSE),"")</f>
        <v/>
      </c>
      <c r="L146" s="15">
        <v>3291000</v>
      </c>
      <c r="M146" s="9" t="e">
        <f>VLOOKUP(B146,#REF!,2,FALSE)</f>
        <v>#REF!</v>
      </c>
      <c r="N146" s="2" t="str">
        <f>IFERROR(VLOOKUP(B146,#REF!,39,FALSE),"")</f>
        <v/>
      </c>
      <c r="O146" s="16" t="str">
        <f>IFERROR(VLOOKUP(B146,#REF!,10,FALSE),"")</f>
        <v/>
      </c>
      <c r="P146" s="16" t="str">
        <f>IFERROR(VLOOKUP(B146,#REF!,11,FALSE),"")</f>
        <v/>
      </c>
      <c r="Q146" s="16"/>
      <c r="R146" s="16" t="str">
        <f>IFERROR(VLOOKUP(B146,#REF!,12,FALSE),"")</f>
        <v/>
      </c>
      <c r="S146" s="15">
        <v>2769000</v>
      </c>
      <c r="T146" s="15">
        <v>0</v>
      </c>
      <c r="U146" s="15">
        <v>522000</v>
      </c>
      <c r="V146" s="17">
        <v>5157000</v>
      </c>
      <c r="W146" s="18">
        <v>62.2</v>
      </c>
      <c r="X146" s="19">
        <v>43.9</v>
      </c>
      <c r="Y146" s="17">
        <v>82875</v>
      </c>
      <c r="Z146" s="15">
        <v>117355</v>
      </c>
      <c r="AA146" s="20">
        <v>1.4</v>
      </c>
      <c r="AB146" s="21">
        <f t="shared" si="17"/>
        <v>100</v>
      </c>
      <c r="AC146" s="15">
        <v>341176</v>
      </c>
      <c r="AD146" s="15">
        <v>578471</v>
      </c>
      <c r="AE146" s="15">
        <v>229194</v>
      </c>
      <c r="AF146" s="15">
        <v>4272</v>
      </c>
      <c r="AG146" s="13" t="s">
        <v>37</v>
      </c>
      <c r="AI146" s="2"/>
      <c r="AJ146" s="2"/>
    </row>
    <row r="147" spans="1:36" ht="14.5">
      <c r="A147" s="16" t="str">
        <f t="shared" si="12"/>
        <v>OverStock</v>
      </c>
      <c r="B147" s="12" t="s">
        <v>190</v>
      </c>
      <c r="C147" s="13" t="s">
        <v>64</v>
      </c>
      <c r="D147" s="18">
        <f t="shared" si="13"/>
        <v>18.899999999999999</v>
      </c>
      <c r="E147" s="18">
        <f t="shared" si="14"/>
        <v>25.885404797553303</v>
      </c>
      <c r="F147" s="18">
        <f t="shared" si="15"/>
        <v>18.105919003115265</v>
      </c>
      <c r="G147" s="18">
        <f t="shared" si="16"/>
        <v>24.756618838798715</v>
      </c>
      <c r="H147" s="14" t="str">
        <f>IFERROR(VLOOKUP(B147,#REF!,6,FALSE),"")</f>
        <v/>
      </c>
      <c r="I147" s="15">
        <v>11624000</v>
      </c>
      <c r="J147" s="15">
        <v>11624000</v>
      </c>
      <c r="K147" s="15" t="str">
        <f>IFERROR(VLOOKUP(B147,#REF!,9,FALSE),"")</f>
        <v/>
      </c>
      <c r="L147" s="15">
        <v>12154000</v>
      </c>
      <c r="M147" s="9" t="e">
        <f>VLOOKUP(B147,#REF!,2,FALSE)</f>
        <v>#REF!</v>
      </c>
      <c r="N147" s="2" t="str">
        <f>IFERROR(VLOOKUP(B147,#REF!,39,FALSE),"")</f>
        <v/>
      </c>
      <c r="O147" s="16" t="str">
        <f>IFERROR(VLOOKUP(B147,#REF!,10,FALSE),"")</f>
        <v/>
      </c>
      <c r="P147" s="16" t="str">
        <f>IFERROR(VLOOKUP(B147,#REF!,11,FALSE),"")</f>
        <v/>
      </c>
      <c r="Q147" s="16"/>
      <c r="R147" s="16" t="str">
        <f>IFERROR(VLOOKUP(B147,#REF!,12,FALSE),"")</f>
        <v/>
      </c>
      <c r="S147" s="15">
        <v>9682000</v>
      </c>
      <c r="T147" s="15">
        <v>0</v>
      </c>
      <c r="U147" s="15">
        <v>2472000</v>
      </c>
      <c r="V147" s="17">
        <v>23778000</v>
      </c>
      <c r="W147" s="18">
        <v>37</v>
      </c>
      <c r="X147" s="19">
        <v>50.6</v>
      </c>
      <c r="Y147" s="17">
        <v>642000</v>
      </c>
      <c r="Z147" s="15">
        <v>469531</v>
      </c>
      <c r="AA147" s="20">
        <v>0.7</v>
      </c>
      <c r="AB147" s="21">
        <f t="shared" si="17"/>
        <v>100</v>
      </c>
      <c r="AC147" s="15">
        <v>2022931</v>
      </c>
      <c r="AD147" s="15">
        <v>1511888</v>
      </c>
      <c r="AE147" s="15">
        <v>690958</v>
      </c>
      <c r="AF147" s="15">
        <v>0</v>
      </c>
      <c r="AG147" s="13" t="s">
        <v>37</v>
      </c>
      <c r="AI147" s="2"/>
      <c r="AJ147" s="2"/>
    </row>
    <row r="148" spans="1:36" ht="14.5">
      <c r="A148" s="16" t="str">
        <f t="shared" si="12"/>
        <v>OverStock</v>
      </c>
      <c r="B148" s="12" t="s">
        <v>191</v>
      </c>
      <c r="C148" s="13" t="s">
        <v>64</v>
      </c>
      <c r="D148" s="18">
        <f t="shared" si="13"/>
        <v>24.8</v>
      </c>
      <c r="E148" s="18">
        <f t="shared" si="14"/>
        <v>15.402980597056903</v>
      </c>
      <c r="F148" s="18">
        <f t="shared" si="15"/>
        <v>16.786389413988658</v>
      </c>
      <c r="G148" s="18">
        <f t="shared" si="16"/>
        <v>10.406152442320852</v>
      </c>
      <c r="H148" s="14" t="str">
        <f>IFERROR(VLOOKUP(B148,#REF!,6,FALSE),"")</f>
        <v/>
      </c>
      <c r="I148" s="15">
        <v>3330000</v>
      </c>
      <c r="J148" s="15">
        <v>2430000</v>
      </c>
      <c r="K148" s="15" t="str">
        <f>IFERROR(VLOOKUP(B148,#REF!,9,FALSE),"")</f>
        <v/>
      </c>
      <c r="L148" s="15">
        <v>4929000</v>
      </c>
      <c r="M148" s="9" t="e">
        <f>VLOOKUP(B148,#REF!,2,FALSE)</f>
        <v>#REF!</v>
      </c>
      <c r="N148" s="2" t="str">
        <f>IFERROR(VLOOKUP(B148,#REF!,39,FALSE),"")</f>
        <v/>
      </c>
      <c r="O148" s="16" t="str">
        <f>IFERROR(VLOOKUP(B148,#REF!,10,FALSE),"")</f>
        <v/>
      </c>
      <c r="P148" s="16" t="str">
        <f>IFERROR(VLOOKUP(B148,#REF!,11,FALSE),"")</f>
        <v/>
      </c>
      <c r="Q148" s="16"/>
      <c r="R148" s="16" t="str">
        <f>IFERROR(VLOOKUP(B148,#REF!,12,FALSE),"")</f>
        <v/>
      </c>
      <c r="S148" s="15">
        <v>3348000</v>
      </c>
      <c r="T148" s="15">
        <v>0</v>
      </c>
      <c r="U148" s="15">
        <v>1581000</v>
      </c>
      <c r="V148" s="17">
        <v>8259000</v>
      </c>
      <c r="W148" s="18">
        <v>41.6</v>
      </c>
      <c r="X148" s="19">
        <v>25.8</v>
      </c>
      <c r="Y148" s="17">
        <v>198375</v>
      </c>
      <c r="Z148" s="15">
        <v>320003</v>
      </c>
      <c r="AA148" s="20">
        <v>1.6</v>
      </c>
      <c r="AB148" s="21">
        <f t="shared" si="17"/>
        <v>100</v>
      </c>
      <c r="AC148" s="15">
        <v>1077589</v>
      </c>
      <c r="AD148" s="15">
        <v>1498539</v>
      </c>
      <c r="AE148" s="15">
        <v>735010</v>
      </c>
      <c r="AF148" s="15">
        <v>331435</v>
      </c>
      <c r="AG148" s="13" t="s">
        <v>37</v>
      </c>
      <c r="AI148" s="2"/>
      <c r="AJ148" s="2"/>
    </row>
    <row r="149" spans="1:36" ht="14.5">
      <c r="A149" s="16" t="str">
        <f t="shared" si="12"/>
        <v>OverStock</v>
      </c>
      <c r="B149" s="12" t="s">
        <v>192</v>
      </c>
      <c r="C149" s="13" t="s">
        <v>64</v>
      </c>
      <c r="D149" s="18">
        <f t="shared" si="13"/>
        <v>31</v>
      </c>
      <c r="E149" s="18">
        <f t="shared" si="14"/>
        <v>110.31291854377207</v>
      </c>
      <c r="F149" s="18">
        <f t="shared" si="15"/>
        <v>18.871794871794872</v>
      </c>
      <c r="G149" s="18">
        <f t="shared" si="16"/>
        <v>67.210519907463777</v>
      </c>
      <c r="H149" s="14" t="str">
        <f>IFERROR(VLOOKUP(B149,#REF!,6,FALSE),"")</f>
        <v/>
      </c>
      <c r="I149" s="15">
        <v>552000</v>
      </c>
      <c r="J149" s="15">
        <v>552000</v>
      </c>
      <c r="K149" s="15" t="str">
        <f>IFERROR(VLOOKUP(B149,#REF!,9,FALSE),"")</f>
        <v/>
      </c>
      <c r="L149" s="15">
        <v>906000</v>
      </c>
      <c r="M149" s="9" t="e">
        <f>VLOOKUP(B149,#REF!,2,FALSE)</f>
        <v>#REF!</v>
      </c>
      <c r="N149" s="2" t="str">
        <f>IFERROR(VLOOKUP(B149,#REF!,39,FALSE),"")</f>
        <v/>
      </c>
      <c r="O149" s="16" t="str">
        <f>IFERROR(VLOOKUP(B149,#REF!,10,FALSE),"")</f>
        <v/>
      </c>
      <c r="P149" s="16" t="str">
        <f>IFERROR(VLOOKUP(B149,#REF!,11,FALSE),"")</f>
        <v/>
      </c>
      <c r="Q149" s="16"/>
      <c r="R149" s="16" t="str">
        <f>IFERROR(VLOOKUP(B149,#REF!,12,FALSE),"")</f>
        <v/>
      </c>
      <c r="S149" s="15">
        <v>738000</v>
      </c>
      <c r="T149" s="15">
        <v>0</v>
      </c>
      <c r="U149" s="15">
        <v>168000</v>
      </c>
      <c r="V149" s="17">
        <v>1458000</v>
      </c>
      <c r="W149" s="18">
        <v>49.8</v>
      </c>
      <c r="X149" s="19">
        <v>177.5</v>
      </c>
      <c r="Y149" s="17">
        <v>29250</v>
      </c>
      <c r="Z149" s="15">
        <v>8213</v>
      </c>
      <c r="AA149" s="20">
        <v>0.3</v>
      </c>
      <c r="AB149" s="21">
        <f t="shared" si="17"/>
        <v>50</v>
      </c>
      <c r="AC149" s="15">
        <v>36000</v>
      </c>
      <c r="AD149" s="15">
        <v>0</v>
      </c>
      <c r="AE149" s="15">
        <v>57000</v>
      </c>
      <c r="AF149" s="15">
        <v>51000</v>
      </c>
      <c r="AG149" s="13" t="s">
        <v>37</v>
      </c>
      <c r="AI149" s="2"/>
      <c r="AJ149" s="2"/>
    </row>
    <row r="150" spans="1:36" ht="14.5">
      <c r="A150" s="16" t="str">
        <f t="shared" si="12"/>
        <v>OverStock</v>
      </c>
      <c r="B150" s="12" t="s">
        <v>193</v>
      </c>
      <c r="C150" s="13" t="s">
        <v>64</v>
      </c>
      <c r="D150" s="18">
        <f t="shared" si="13"/>
        <v>24.1</v>
      </c>
      <c r="E150" s="18">
        <f t="shared" si="14"/>
        <v>8.2800282035483121</v>
      </c>
      <c r="F150" s="18">
        <f t="shared" si="15"/>
        <v>27.527777777777779</v>
      </c>
      <c r="G150" s="18">
        <f t="shared" si="16"/>
        <v>9.4424717488105596</v>
      </c>
      <c r="H150" s="14" t="str">
        <f>IFERROR(VLOOKUP(B150,#REF!,6,FALSE),"")</f>
        <v/>
      </c>
      <c r="I150" s="15">
        <v>2973000</v>
      </c>
      <c r="J150" s="15">
        <v>2496000</v>
      </c>
      <c r="K150" s="15" t="str">
        <f>IFERROR(VLOOKUP(B150,#REF!,9,FALSE),"")</f>
        <v/>
      </c>
      <c r="L150" s="15">
        <v>2607000</v>
      </c>
      <c r="M150" s="9" t="e">
        <f>VLOOKUP(B150,#REF!,2,FALSE)</f>
        <v>#REF!</v>
      </c>
      <c r="N150" s="2" t="str">
        <f>IFERROR(VLOOKUP(B150,#REF!,39,FALSE),"")</f>
        <v/>
      </c>
      <c r="O150" s="16" t="str">
        <f>IFERROR(VLOOKUP(B150,#REF!,10,FALSE),"")</f>
        <v/>
      </c>
      <c r="P150" s="16" t="str">
        <f>IFERROR(VLOOKUP(B150,#REF!,11,FALSE),"")</f>
        <v/>
      </c>
      <c r="Q150" s="16"/>
      <c r="R150" s="16" t="str">
        <f>IFERROR(VLOOKUP(B150,#REF!,12,FALSE),"")</f>
        <v/>
      </c>
      <c r="S150" s="15">
        <v>1176000</v>
      </c>
      <c r="T150" s="15">
        <v>0</v>
      </c>
      <c r="U150" s="15">
        <v>1431000</v>
      </c>
      <c r="V150" s="17">
        <v>5580000</v>
      </c>
      <c r="W150" s="18">
        <v>51.7</v>
      </c>
      <c r="X150" s="19">
        <v>17.7</v>
      </c>
      <c r="Y150" s="17">
        <v>108000</v>
      </c>
      <c r="Z150" s="15">
        <v>314854</v>
      </c>
      <c r="AA150" s="20">
        <v>2.9</v>
      </c>
      <c r="AB150" s="21">
        <f t="shared" si="17"/>
        <v>150</v>
      </c>
      <c r="AC150" s="15">
        <v>1271112</v>
      </c>
      <c r="AD150" s="15">
        <v>1270669</v>
      </c>
      <c r="AE150" s="15">
        <v>820334</v>
      </c>
      <c r="AF150" s="15">
        <v>972021</v>
      </c>
      <c r="AG150" s="13" t="s">
        <v>37</v>
      </c>
      <c r="AI150" s="2"/>
      <c r="AJ150" s="2"/>
    </row>
    <row r="151" spans="1:36" ht="14.5">
      <c r="A151" s="16" t="str">
        <f t="shared" si="12"/>
        <v>OverStock</v>
      </c>
      <c r="B151" s="12" t="s">
        <v>194</v>
      </c>
      <c r="C151" s="13" t="s">
        <v>64</v>
      </c>
      <c r="D151" s="18">
        <f t="shared" si="13"/>
        <v>41.6</v>
      </c>
      <c r="E151" s="18">
        <f t="shared" si="14"/>
        <v>18.400104739460591</v>
      </c>
      <c r="F151" s="18">
        <f t="shared" si="15"/>
        <v>0</v>
      </c>
      <c r="G151" s="18">
        <f t="shared" si="16"/>
        <v>0</v>
      </c>
      <c r="H151" s="14" t="str">
        <f>IFERROR(VLOOKUP(B151,#REF!,6,FALSE),"")</f>
        <v/>
      </c>
      <c r="I151" s="15">
        <v>0</v>
      </c>
      <c r="J151" s="15">
        <v>0</v>
      </c>
      <c r="K151" s="15" t="str">
        <f>IFERROR(VLOOKUP(B151,#REF!,9,FALSE),"")</f>
        <v/>
      </c>
      <c r="L151" s="15">
        <v>21081000</v>
      </c>
      <c r="M151" s="9" t="e">
        <f>VLOOKUP(B151,#REF!,2,FALSE)</f>
        <v>#REF!</v>
      </c>
      <c r="N151" s="2" t="str">
        <f>IFERROR(VLOOKUP(B151,#REF!,39,FALSE),"")</f>
        <v/>
      </c>
      <c r="O151" s="16" t="str">
        <f>IFERROR(VLOOKUP(B151,#REF!,10,FALSE),"")</f>
        <v/>
      </c>
      <c r="P151" s="16" t="str">
        <f>IFERROR(VLOOKUP(B151,#REF!,11,FALSE),"")</f>
        <v/>
      </c>
      <c r="Q151" s="16"/>
      <c r="R151" s="16" t="str">
        <f>IFERROR(VLOOKUP(B151,#REF!,12,FALSE),"")</f>
        <v/>
      </c>
      <c r="S151" s="15">
        <v>14223000</v>
      </c>
      <c r="T151" s="15">
        <v>0</v>
      </c>
      <c r="U151" s="15">
        <v>6858000</v>
      </c>
      <c r="V151" s="17">
        <v>21081000</v>
      </c>
      <c r="W151" s="18">
        <v>41.6</v>
      </c>
      <c r="X151" s="19">
        <v>18.399999999999999</v>
      </c>
      <c r="Y151" s="17">
        <v>507000</v>
      </c>
      <c r="Z151" s="15">
        <v>1145700</v>
      </c>
      <c r="AA151" s="20">
        <v>2.2999999999999998</v>
      </c>
      <c r="AB151" s="21">
        <f t="shared" si="17"/>
        <v>150</v>
      </c>
      <c r="AC151" s="15">
        <v>4143549</v>
      </c>
      <c r="AD151" s="15">
        <v>5362661</v>
      </c>
      <c r="AE151" s="15">
        <v>3420571</v>
      </c>
      <c r="AF151" s="15">
        <v>1888082</v>
      </c>
      <c r="AG151" s="13" t="s">
        <v>37</v>
      </c>
      <c r="AI151" s="2"/>
      <c r="AJ151" s="2"/>
    </row>
    <row r="152" spans="1:36" ht="14.5">
      <c r="A152" s="16" t="str">
        <f t="shared" si="12"/>
        <v>ZeroZero</v>
      </c>
      <c r="B152" s="12" t="s">
        <v>195</v>
      </c>
      <c r="C152" s="13" t="s">
        <v>64</v>
      </c>
      <c r="D152" s="18" t="str">
        <f t="shared" si="13"/>
        <v>前八週無拉料</v>
      </c>
      <c r="E152" s="18" t="str">
        <f t="shared" si="14"/>
        <v>--</v>
      </c>
      <c r="F152" s="18" t="str">
        <f t="shared" si="15"/>
        <v>--</v>
      </c>
      <c r="G152" s="18" t="str">
        <f t="shared" si="16"/>
        <v>--</v>
      </c>
      <c r="H152" s="14" t="str">
        <f>IFERROR(VLOOKUP(B152,#REF!,6,FALSE),"")</f>
        <v/>
      </c>
      <c r="I152" s="15">
        <v>0</v>
      </c>
      <c r="J152" s="15">
        <v>0</v>
      </c>
      <c r="K152" s="15" t="str">
        <f>IFERROR(VLOOKUP(B152,#REF!,9,FALSE),"")</f>
        <v/>
      </c>
      <c r="L152" s="15">
        <v>1000</v>
      </c>
      <c r="M152" s="9" t="e">
        <f>VLOOKUP(B152,#REF!,2,FALSE)</f>
        <v>#REF!</v>
      </c>
      <c r="N152" s="2" t="str">
        <f>IFERROR(VLOOKUP(B152,#REF!,39,FALSE),"")</f>
        <v/>
      </c>
      <c r="O152" s="16" t="str">
        <f>IFERROR(VLOOKUP(B152,#REF!,10,FALSE),"")</f>
        <v/>
      </c>
      <c r="P152" s="16" t="str">
        <f>IFERROR(VLOOKUP(B152,#REF!,11,FALSE),"")</f>
        <v/>
      </c>
      <c r="Q152" s="16"/>
      <c r="R152" s="16" t="str">
        <f>IFERROR(VLOOKUP(B152,#REF!,12,FALSE),"")</f>
        <v/>
      </c>
      <c r="S152" s="15">
        <v>1000</v>
      </c>
      <c r="T152" s="15">
        <v>0</v>
      </c>
      <c r="U152" s="15">
        <v>0</v>
      </c>
      <c r="V152" s="17">
        <v>1000</v>
      </c>
      <c r="W152" s="18" t="s">
        <v>35</v>
      </c>
      <c r="X152" s="19" t="s">
        <v>35</v>
      </c>
      <c r="Y152" s="17">
        <v>0</v>
      </c>
      <c r="Z152" s="15">
        <v>0</v>
      </c>
      <c r="AA152" s="20" t="s">
        <v>36</v>
      </c>
      <c r="AB152" s="21" t="str">
        <f t="shared" si="17"/>
        <v>E</v>
      </c>
      <c r="AC152" s="15">
        <v>0</v>
      </c>
      <c r="AD152" s="15">
        <v>0</v>
      </c>
      <c r="AE152" s="15">
        <v>0</v>
      </c>
      <c r="AF152" s="15">
        <v>0</v>
      </c>
      <c r="AG152" s="13" t="s">
        <v>37</v>
      </c>
      <c r="AI152" s="2"/>
      <c r="AJ152" s="2"/>
    </row>
    <row r="153" spans="1:36" ht="14.5">
      <c r="A153" s="16" t="str">
        <f t="shared" si="12"/>
        <v>OverStock</v>
      </c>
      <c r="B153" s="12" t="s">
        <v>196</v>
      </c>
      <c r="C153" s="13" t="s">
        <v>64</v>
      </c>
      <c r="D153" s="18">
        <f t="shared" si="13"/>
        <v>6.4</v>
      </c>
      <c r="E153" s="18">
        <f t="shared" si="14"/>
        <v>9.378663540445487</v>
      </c>
      <c r="F153" s="18">
        <f t="shared" si="15"/>
        <v>19.2</v>
      </c>
      <c r="G153" s="18">
        <f t="shared" si="16"/>
        <v>28.135990621336461</v>
      </c>
      <c r="H153" s="14" t="str">
        <f>IFERROR(VLOOKUP(B153,#REF!,6,FALSE),"")</f>
        <v/>
      </c>
      <c r="I153" s="15">
        <v>24000</v>
      </c>
      <c r="J153" s="15">
        <v>22000</v>
      </c>
      <c r="K153" s="15" t="str">
        <f>IFERROR(VLOOKUP(B153,#REF!,9,FALSE),"")</f>
        <v/>
      </c>
      <c r="L153" s="15">
        <v>8000</v>
      </c>
      <c r="M153" s="9" t="e">
        <f>VLOOKUP(B153,#REF!,2,FALSE)</f>
        <v>#REF!</v>
      </c>
      <c r="N153" s="2" t="str">
        <f>IFERROR(VLOOKUP(B153,#REF!,39,FALSE),"")</f>
        <v/>
      </c>
      <c r="O153" s="16" t="str">
        <f>IFERROR(VLOOKUP(B153,#REF!,10,FALSE),"")</f>
        <v/>
      </c>
      <c r="P153" s="16" t="str">
        <f>IFERROR(VLOOKUP(B153,#REF!,11,FALSE),"")</f>
        <v/>
      </c>
      <c r="Q153" s="16"/>
      <c r="R153" s="16" t="str">
        <f>IFERROR(VLOOKUP(B153,#REF!,12,FALSE),"")</f>
        <v/>
      </c>
      <c r="S153" s="15">
        <v>0</v>
      </c>
      <c r="T153" s="15">
        <v>0</v>
      </c>
      <c r="U153" s="15">
        <v>8000</v>
      </c>
      <c r="V153" s="17">
        <v>32000</v>
      </c>
      <c r="W153" s="18">
        <v>25.6</v>
      </c>
      <c r="X153" s="19">
        <v>37.5</v>
      </c>
      <c r="Y153" s="17">
        <v>1250</v>
      </c>
      <c r="Z153" s="15">
        <v>853</v>
      </c>
      <c r="AA153" s="20">
        <v>0.7</v>
      </c>
      <c r="AB153" s="21">
        <f t="shared" si="17"/>
        <v>100</v>
      </c>
      <c r="AC153" s="15">
        <v>0</v>
      </c>
      <c r="AD153" s="15">
        <v>7673</v>
      </c>
      <c r="AE153" s="15">
        <v>2040</v>
      </c>
      <c r="AF153" s="15">
        <v>4064</v>
      </c>
      <c r="AG153" s="13" t="s">
        <v>37</v>
      </c>
      <c r="AI153" s="2"/>
      <c r="AJ153" s="2"/>
    </row>
    <row r="154" spans="1:36" ht="14.5">
      <c r="A154" s="16" t="str">
        <f t="shared" si="12"/>
        <v>ZeroZero</v>
      </c>
      <c r="B154" s="12" t="s">
        <v>197</v>
      </c>
      <c r="C154" s="13" t="s">
        <v>64</v>
      </c>
      <c r="D154" s="18" t="str">
        <f t="shared" si="13"/>
        <v>前八週無拉料</v>
      </c>
      <c r="E154" s="18" t="str">
        <f t="shared" si="14"/>
        <v>--</v>
      </c>
      <c r="F154" s="18" t="str">
        <f t="shared" si="15"/>
        <v>--</v>
      </c>
      <c r="G154" s="18" t="str">
        <f t="shared" si="16"/>
        <v>--</v>
      </c>
      <c r="H154" s="14" t="str">
        <f>IFERROR(VLOOKUP(B154,#REF!,6,FALSE),"")</f>
        <v/>
      </c>
      <c r="I154" s="15">
        <v>0</v>
      </c>
      <c r="J154" s="15">
        <v>0</v>
      </c>
      <c r="K154" s="15" t="str">
        <f>IFERROR(VLOOKUP(B154,#REF!,9,FALSE),"")</f>
        <v/>
      </c>
      <c r="L154" s="15">
        <v>16000</v>
      </c>
      <c r="M154" s="9" t="e">
        <f>VLOOKUP(B154,#REF!,2,FALSE)</f>
        <v>#REF!</v>
      </c>
      <c r="N154" s="2" t="str">
        <f>IFERROR(VLOOKUP(B154,#REF!,39,FALSE),"")</f>
        <v/>
      </c>
      <c r="O154" s="16" t="str">
        <f>IFERROR(VLOOKUP(B154,#REF!,10,FALSE),"")</f>
        <v/>
      </c>
      <c r="P154" s="16" t="str">
        <f>IFERROR(VLOOKUP(B154,#REF!,11,FALSE),"")</f>
        <v/>
      </c>
      <c r="Q154" s="16"/>
      <c r="R154" s="16" t="str">
        <f>IFERROR(VLOOKUP(B154,#REF!,12,FALSE),"")</f>
        <v/>
      </c>
      <c r="S154" s="15">
        <v>16000</v>
      </c>
      <c r="T154" s="15">
        <v>0</v>
      </c>
      <c r="U154" s="15">
        <v>0</v>
      </c>
      <c r="V154" s="17">
        <v>16000</v>
      </c>
      <c r="W154" s="18" t="s">
        <v>35</v>
      </c>
      <c r="X154" s="19" t="s">
        <v>35</v>
      </c>
      <c r="Y154" s="17">
        <v>0</v>
      </c>
      <c r="Z154" s="15">
        <v>0</v>
      </c>
      <c r="AA154" s="20" t="s">
        <v>36</v>
      </c>
      <c r="AB154" s="21" t="str">
        <f t="shared" si="17"/>
        <v>E</v>
      </c>
      <c r="AC154" s="15">
        <v>0</v>
      </c>
      <c r="AD154" s="15">
        <v>0</v>
      </c>
      <c r="AE154" s="15">
        <v>0</v>
      </c>
      <c r="AF154" s="15">
        <v>0</v>
      </c>
      <c r="AG154" s="13" t="s">
        <v>37</v>
      </c>
      <c r="AI154" s="2"/>
      <c r="AJ154" s="2"/>
    </row>
    <row r="155" spans="1:36" ht="14.5">
      <c r="A155" s="16" t="str">
        <f t="shared" si="12"/>
        <v>OverStock</v>
      </c>
      <c r="B155" s="12" t="s">
        <v>198</v>
      </c>
      <c r="C155" s="13" t="s">
        <v>64</v>
      </c>
      <c r="D155" s="18">
        <f t="shared" si="13"/>
        <v>37.6</v>
      </c>
      <c r="E155" s="18">
        <f t="shared" si="14"/>
        <v>21.503816793893129</v>
      </c>
      <c r="F155" s="18">
        <f t="shared" si="15"/>
        <v>16</v>
      </c>
      <c r="G155" s="18">
        <f t="shared" si="16"/>
        <v>9.1603053435114496</v>
      </c>
      <c r="H155" s="14" t="str">
        <f>IFERROR(VLOOKUP(B155,#REF!,6,FALSE),"")</f>
        <v/>
      </c>
      <c r="I155" s="15">
        <v>6000</v>
      </c>
      <c r="J155" s="15">
        <v>3000</v>
      </c>
      <c r="K155" s="15" t="str">
        <f>IFERROR(VLOOKUP(B155,#REF!,9,FALSE),"")</f>
        <v/>
      </c>
      <c r="L155" s="15">
        <v>14085</v>
      </c>
      <c r="M155" s="9" t="e">
        <f>VLOOKUP(B155,#REF!,2,FALSE)</f>
        <v>#REF!</v>
      </c>
      <c r="N155" s="2" t="str">
        <f>IFERROR(VLOOKUP(B155,#REF!,39,FALSE),"")</f>
        <v/>
      </c>
      <c r="O155" s="16" t="str">
        <f>IFERROR(VLOOKUP(B155,#REF!,10,FALSE),"")</f>
        <v/>
      </c>
      <c r="P155" s="16" t="str">
        <f>IFERROR(VLOOKUP(B155,#REF!,11,FALSE),"")</f>
        <v/>
      </c>
      <c r="Q155" s="16"/>
      <c r="R155" s="16" t="str">
        <f>IFERROR(VLOOKUP(B155,#REF!,12,FALSE),"")</f>
        <v/>
      </c>
      <c r="S155" s="15">
        <v>11085</v>
      </c>
      <c r="T155" s="15">
        <v>0</v>
      </c>
      <c r="U155" s="15">
        <v>3000</v>
      </c>
      <c r="V155" s="17">
        <v>20085</v>
      </c>
      <c r="W155" s="18">
        <v>53.6</v>
      </c>
      <c r="X155" s="19">
        <v>30.7</v>
      </c>
      <c r="Y155" s="17">
        <v>375</v>
      </c>
      <c r="Z155" s="15">
        <v>655</v>
      </c>
      <c r="AA155" s="20">
        <v>1.7</v>
      </c>
      <c r="AB155" s="21">
        <f t="shared" si="17"/>
        <v>100</v>
      </c>
      <c r="AC155" s="15">
        <v>2658</v>
      </c>
      <c r="AD155" s="15">
        <v>0</v>
      </c>
      <c r="AE155" s="15">
        <v>6480</v>
      </c>
      <c r="AF155" s="15">
        <v>2456</v>
      </c>
      <c r="AG155" s="13" t="s">
        <v>37</v>
      </c>
      <c r="AI155" s="2"/>
      <c r="AJ155" s="2"/>
    </row>
    <row r="156" spans="1:36" ht="14.5">
      <c r="A156" s="16" t="str">
        <f t="shared" si="12"/>
        <v>OverStock</v>
      </c>
      <c r="B156" s="12" t="s">
        <v>199</v>
      </c>
      <c r="C156" s="13" t="s">
        <v>64</v>
      </c>
      <c r="D156" s="18">
        <f t="shared" si="13"/>
        <v>24.1</v>
      </c>
      <c r="E156" s="18">
        <f t="shared" si="14"/>
        <v>11.257035647279549</v>
      </c>
      <c r="F156" s="18">
        <f t="shared" si="15"/>
        <v>6.8965517241379306</v>
      </c>
      <c r="G156" s="18">
        <f t="shared" si="16"/>
        <v>3.2162958992227284</v>
      </c>
      <c r="H156" s="14" t="str">
        <f>IFERROR(VLOOKUP(B156,#REF!,6,FALSE),"")</f>
        <v/>
      </c>
      <c r="I156" s="15">
        <v>12000</v>
      </c>
      <c r="J156" s="15">
        <v>12000</v>
      </c>
      <c r="K156" s="15" t="str">
        <f>IFERROR(VLOOKUP(B156,#REF!,9,FALSE),"")</f>
        <v/>
      </c>
      <c r="L156" s="15">
        <v>42000</v>
      </c>
      <c r="M156" s="9" t="e">
        <f>VLOOKUP(B156,#REF!,2,FALSE)</f>
        <v>#REF!</v>
      </c>
      <c r="N156" s="2" t="str">
        <f>IFERROR(VLOOKUP(B156,#REF!,39,FALSE),"")</f>
        <v/>
      </c>
      <c r="O156" s="16" t="str">
        <f>IFERROR(VLOOKUP(B156,#REF!,10,FALSE),"")</f>
        <v/>
      </c>
      <c r="P156" s="16" t="str">
        <f>IFERROR(VLOOKUP(B156,#REF!,11,FALSE),"")</f>
        <v/>
      </c>
      <c r="Q156" s="16"/>
      <c r="R156" s="16" t="str">
        <f>IFERROR(VLOOKUP(B156,#REF!,12,FALSE),"")</f>
        <v/>
      </c>
      <c r="S156" s="15">
        <v>10000</v>
      </c>
      <c r="T156" s="15">
        <v>16000</v>
      </c>
      <c r="U156" s="15">
        <v>16000</v>
      </c>
      <c r="V156" s="17">
        <v>54000</v>
      </c>
      <c r="W156" s="18">
        <v>31</v>
      </c>
      <c r="X156" s="19">
        <v>14.5</v>
      </c>
      <c r="Y156" s="17">
        <v>1740</v>
      </c>
      <c r="Z156" s="15">
        <v>3731</v>
      </c>
      <c r="AA156" s="20">
        <v>2.1</v>
      </c>
      <c r="AB156" s="21">
        <f t="shared" si="17"/>
        <v>150</v>
      </c>
      <c r="AC156" s="15">
        <v>16782</v>
      </c>
      <c r="AD156" s="15">
        <v>9600</v>
      </c>
      <c r="AE156" s="15">
        <v>18000</v>
      </c>
      <c r="AF156" s="15">
        <v>12000</v>
      </c>
      <c r="AG156" s="13" t="s">
        <v>37</v>
      </c>
      <c r="AI156" s="2"/>
      <c r="AJ156" s="2"/>
    </row>
    <row r="157" spans="1:36" ht="14.5">
      <c r="A157" s="16" t="str">
        <f t="shared" si="12"/>
        <v>Normal</v>
      </c>
      <c r="B157" s="12" t="s">
        <v>200</v>
      </c>
      <c r="C157" s="13" t="s">
        <v>64</v>
      </c>
      <c r="D157" s="18">
        <f t="shared" si="13"/>
        <v>3.2</v>
      </c>
      <c r="E157" s="18">
        <f t="shared" si="14"/>
        <v>12.5</v>
      </c>
      <c r="F157" s="18">
        <f t="shared" si="15"/>
        <v>4.8</v>
      </c>
      <c r="G157" s="18">
        <f t="shared" si="16"/>
        <v>18.75</v>
      </c>
      <c r="H157" s="14" t="str">
        <f>IFERROR(VLOOKUP(B157,#REF!,6,FALSE),"")</f>
        <v/>
      </c>
      <c r="I157" s="15">
        <v>3000</v>
      </c>
      <c r="J157" s="15">
        <v>1000</v>
      </c>
      <c r="K157" s="15" t="str">
        <f>IFERROR(VLOOKUP(B157,#REF!,9,FALSE),"")</f>
        <v/>
      </c>
      <c r="L157" s="15">
        <v>2000</v>
      </c>
      <c r="M157" s="9" t="e">
        <f>VLOOKUP(B157,#REF!,2,FALSE)</f>
        <v>#REF!</v>
      </c>
      <c r="N157" s="2" t="str">
        <f>IFERROR(VLOOKUP(B157,#REF!,39,FALSE),"")</f>
        <v/>
      </c>
      <c r="O157" s="16" t="str">
        <f>IFERROR(VLOOKUP(B157,#REF!,10,FALSE),"")</f>
        <v/>
      </c>
      <c r="P157" s="16" t="str">
        <f>IFERROR(VLOOKUP(B157,#REF!,11,FALSE),"")</f>
        <v/>
      </c>
      <c r="Q157" s="16"/>
      <c r="R157" s="16" t="str">
        <f>IFERROR(VLOOKUP(B157,#REF!,12,FALSE),"")</f>
        <v/>
      </c>
      <c r="S157" s="15">
        <v>1000</v>
      </c>
      <c r="T157" s="15">
        <v>0</v>
      </c>
      <c r="U157" s="15">
        <v>1000</v>
      </c>
      <c r="V157" s="17">
        <v>5000</v>
      </c>
      <c r="W157" s="18">
        <v>8</v>
      </c>
      <c r="X157" s="19">
        <v>31.3</v>
      </c>
      <c r="Y157" s="17">
        <v>625</v>
      </c>
      <c r="Z157" s="15">
        <v>160</v>
      </c>
      <c r="AA157" s="20">
        <v>0.3</v>
      </c>
      <c r="AB157" s="21">
        <f t="shared" si="17"/>
        <v>50</v>
      </c>
      <c r="AC157" s="15">
        <v>0</v>
      </c>
      <c r="AD157" s="15">
        <v>1444</v>
      </c>
      <c r="AE157" s="15">
        <v>2442</v>
      </c>
      <c r="AF157" s="15">
        <v>0</v>
      </c>
      <c r="AG157" s="13" t="s">
        <v>37</v>
      </c>
      <c r="AI157" s="2"/>
      <c r="AJ157" s="2"/>
    </row>
    <row r="158" spans="1:36" ht="14.5">
      <c r="A158" s="16" t="str">
        <f t="shared" si="12"/>
        <v>OverStock</v>
      </c>
      <c r="B158" s="12" t="s">
        <v>201</v>
      </c>
      <c r="C158" s="13" t="s">
        <v>64</v>
      </c>
      <c r="D158" s="18">
        <f t="shared" si="13"/>
        <v>505.8</v>
      </c>
      <c r="E158" s="18">
        <f t="shared" si="14"/>
        <v>20.233333333333334</v>
      </c>
      <c r="F158" s="18">
        <f t="shared" si="15"/>
        <v>1166.6666666666667</v>
      </c>
      <c r="G158" s="18">
        <f t="shared" si="16"/>
        <v>46.666666666666664</v>
      </c>
      <c r="H158" s="14" t="str">
        <f>IFERROR(VLOOKUP(B158,#REF!,6,FALSE),"")</f>
        <v/>
      </c>
      <c r="I158" s="15">
        <v>7000</v>
      </c>
      <c r="J158" s="15">
        <v>0</v>
      </c>
      <c r="K158" s="15" t="str">
        <f>IFERROR(VLOOKUP(B158,#REF!,9,FALSE),"")</f>
        <v/>
      </c>
      <c r="L158" s="15">
        <v>3035</v>
      </c>
      <c r="M158" s="9" t="e">
        <f>VLOOKUP(B158,#REF!,2,FALSE)</f>
        <v>#REF!</v>
      </c>
      <c r="N158" s="2" t="str">
        <f>IFERROR(VLOOKUP(B158,#REF!,39,FALSE),"")</f>
        <v/>
      </c>
      <c r="O158" s="16" t="str">
        <f>IFERROR(VLOOKUP(B158,#REF!,10,FALSE),"")</f>
        <v/>
      </c>
      <c r="P158" s="16" t="str">
        <f>IFERROR(VLOOKUP(B158,#REF!,11,FALSE),"")</f>
        <v/>
      </c>
      <c r="Q158" s="16"/>
      <c r="R158" s="16" t="str">
        <f>IFERROR(VLOOKUP(B158,#REF!,12,FALSE),"")</f>
        <v/>
      </c>
      <c r="S158" s="15">
        <v>3035</v>
      </c>
      <c r="T158" s="15">
        <v>0</v>
      </c>
      <c r="U158" s="15">
        <v>0</v>
      </c>
      <c r="V158" s="17">
        <v>10035</v>
      </c>
      <c r="W158" s="18">
        <v>1672.5</v>
      </c>
      <c r="X158" s="19">
        <v>66.900000000000006</v>
      </c>
      <c r="Y158" s="17">
        <v>6</v>
      </c>
      <c r="Z158" s="15">
        <v>150</v>
      </c>
      <c r="AA158" s="20">
        <v>25</v>
      </c>
      <c r="AB158" s="21">
        <f t="shared" si="17"/>
        <v>150</v>
      </c>
      <c r="AC158" s="15">
        <v>500</v>
      </c>
      <c r="AD158" s="15">
        <v>400</v>
      </c>
      <c r="AE158" s="15">
        <v>450</v>
      </c>
      <c r="AF158" s="15">
        <v>5900</v>
      </c>
      <c r="AG158" s="13" t="s">
        <v>37</v>
      </c>
      <c r="AI158" s="2"/>
      <c r="AJ158" s="2"/>
    </row>
    <row r="159" spans="1:36" ht="14.5">
      <c r="A159" s="16" t="str">
        <f t="shared" si="12"/>
        <v>OverStock</v>
      </c>
      <c r="B159" s="12" t="s">
        <v>202</v>
      </c>
      <c r="C159" s="13" t="s">
        <v>64</v>
      </c>
      <c r="D159" s="18">
        <f t="shared" si="13"/>
        <v>26</v>
      </c>
      <c r="E159" s="18">
        <f t="shared" si="14"/>
        <v>36.211699164345404</v>
      </c>
      <c r="F159" s="18">
        <f t="shared" si="15"/>
        <v>0</v>
      </c>
      <c r="G159" s="18">
        <f t="shared" si="16"/>
        <v>0</v>
      </c>
      <c r="H159" s="14" t="str">
        <f>IFERROR(VLOOKUP(B159,#REF!,6,FALSE),"")</f>
        <v/>
      </c>
      <c r="I159" s="15">
        <v>0</v>
      </c>
      <c r="J159" s="15">
        <v>0</v>
      </c>
      <c r="K159" s="15" t="str">
        <f>IFERROR(VLOOKUP(B159,#REF!,9,FALSE),"")</f>
        <v/>
      </c>
      <c r="L159" s="15">
        <v>13000</v>
      </c>
      <c r="M159" s="9" t="e">
        <f>VLOOKUP(B159,#REF!,2,FALSE)</f>
        <v>#REF!</v>
      </c>
      <c r="N159" s="2" t="str">
        <f>IFERROR(VLOOKUP(B159,#REF!,39,FALSE),"")</f>
        <v/>
      </c>
      <c r="O159" s="16" t="str">
        <f>IFERROR(VLOOKUP(B159,#REF!,10,FALSE),"")</f>
        <v/>
      </c>
      <c r="P159" s="16" t="str">
        <f>IFERROR(VLOOKUP(B159,#REF!,11,FALSE),"")</f>
        <v/>
      </c>
      <c r="Q159" s="16"/>
      <c r="R159" s="16" t="str">
        <f>IFERROR(VLOOKUP(B159,#REF!,12,FALSE),"")</f>
        <v/>
      </c>
      <c r="S159" s="15">
        <v>8000</v>
      </c>
      <c r="T159" s="15">
        <v>0</v>
      </c>
      <c r="U159" s="15">
        <v>5000</v>
      </c>
      <c r="V159" s="17">
        <v>13000</v>
      </c>
      <c r="W159" s="18">
        <v>26</v>
      </c>
      <c r="X159" s="19">
        <v>36.200000000000003</v>
      </c>
      <c r="Y159" s="17">
        <v>500</v>
      </c>
      <c r="Z159" s="15">
        <v>359</v>
      </c>
      <c r="AA159" s="20">
        <v>0.7</v>
      </c>
      <c r="AB159" s="21">
        <f t="shared" si="17"/>
        <v>100</v>
      </c>
      <c r="AC159" s="15">
        <v>1288</v>
      </c>
      <c r="AD159" s="15">
        <v>1945</v>
      </c>
      <c r="AE159" s="15">
        <v>2000</v>
      </c>
      <c r="AF159" s="15">
        <v>0</v>
      </c>
      <c r="AG159" s="13" t="s">
        <v>37</v>
      </c>
      <c r="AI159" s="2"/>
      <c r="AJ159" s="2"/>
    </row>
    <row r="160" spans="1:36" ht="14.5">
      <c r="A160" s="16" t="str">
        <f t="shared" si="12"/>
        <v>FCST</v>
      </c>
      <c r="B160" s="12" t="s">
        <v>203</v>
      </c>
      <c r="C160" s="13" t="s">
        <v>64</v>
      </c>
      <c r="D160" s="18" t="str">
        <f t="shared" si="13"/>
        <v>前八週無拉料</v>
      </c>
      <c r="E160" s="18" t="str">
        <f t="shared" si="14"/>
        <v>--</v>
      </c>
      <c r="F160" s="18" t="str">
        <f t="shared" si="15"/>
        <v>--</v>
      </c>
      <c r="G160" s="18" t="str">
        <f t="shared" si="16"/>
        <v>--</v>
      </c>
      <c r="H160" s="14" t="str">
        <f>IFERROR(VLOOKUP(B160,#REF!,6,FALSE),"")</f>
        <v/>
      </c>
      <c r="I160" s="15">
        <v>0</v>
      </c>
      <c r="J160" s="15">
        <v>0</v>
      </c>
      <c r="K160" s="15" t="str">
        <f>IFERROR(VLOOKUP(B160,#REF!,9,FALSE),"")</f>
        <v/>
      </c>
      <c r="L160" s="15">
        <v>0</v>
      </c>
      <c r="M160" s="9" t="e">
        <f>VLOOKUP(B160,#REF!,2,FALSE)</f>
        <v>#REF!</v>
      </c>
      <c r="N160" s="2" t="str">
        <f>IFERROR(VLOOKUP(B160,#REF!,39,FALSE),"")</f>
        <v/>
      </c>
      <c r="O160" s="16" t="str">
        <f>IFERROR(VLOOKUP(B160,#REF!,10,FALSE),"")</f>
        <v/>
      </c>
      <c r="P160" s="16" t="str">
        <f>IFERROR(VLOOKUP(B160,#REF!,11,FALSE),"")</f>
        <v/>
      </c>
      <c r="Q160" s="16"/>
      <c r="R160" s="16" t="str">
        <f>IFERROR(VLOOKUP(B160,#REF!,12,FALSE),"")</f>
        <v/>
      </c>
      <c r="S160" s="15">
        <v>0</v>
      </c>
      <c r="T160" s="15">
        <v>0</v>
      </c>
      <c r="U160" s="15">
        <v>0</v>
      </c>
      <c r="V160" s="17">
        <v>0</v>
      </c>
      <c r="W160" s="18" t="s">
        <v>35</v>
      </c>
      <c r="X160" s="19">
        <v>0</v>
      </c>
      <c r="Y160" s="17">
        <v>0</v>
      </c>
      <c r="Z160" s="15">
        <v>11</v>
      </c>
      <c r="AA160" s="20" t="s">
        <v>40</v>
      </c>
      <c r="AB160" s="21" t="str">
        <f t="shared" si="17"/>
        <v>F</v>
      </c>
      <c r="AC160" s="15">
        <v>96</v>
      </c>
      <c r="AD160" s="15">
        <v>0</v>
      </c>
      <c r="AE160" s="15">
        <v>0</v>
      </c>
      <c r="AF160" s="15">
        <v>0</v>
      </c>
      <c r="AG160" s="13" t="s">
        <v>37</v>
      </c>
      <c r="AI160" s="2"/>
      <c r="AJ160" s="2"/>
    </row>
    <row r="161" spans="1:36" ht="14.5">
      <c r="A161" s="16" t="str">
        <f t="shared" si="12"/>
        <v>ZeroZero</v>
      </c>
      <c r="B161" s="12" t="s">
        <v>204</v>
      </c>
      <c r="C161" s="13" t="s">
        <v>64</v>
      </c>
      <c r="D161" s="18" t="str">
        <f t="shared" si="13"/>
        <v>前八週無拉料</v>
      </c>
      <c r="E161" s="18" t="str">
        <f t="shared" si="14"/>
        <v>--</v>
      </c>
      <c r="F161" s="18" t="str">
        <f t="shared" si="15"/>
        <v>--</v>
      </c>
      <c r="G161" s="18" t="str">
        <f t="shared" si="16"/>
        <v>--</v>
      </c>
      <c r="H161" s="14" t="str">
        <f>IFERROR(VLOOKUP(B161,#REF!,6,FALSE),"")</f>
        <v/>
      </c>
      <c r="I161" s="15">
        <v>0</v>
      </c>
      <c r="J161" s="15">
        <v>0</v>
      </c>
      <c r="K161" s="15" t="str">
        <f>IFERROR(VLOOKUP(B161,#REF!,9,FALSE),"")</f>
        <v/>
      </c>
      <c r="L161" s="15">
        <v>5000</v>
      </c>
      <c r="M161" s="9" t="e">
        <f>VLOOKUP(B161,#REF!,2,FALSE)</f>
        <v>#REF!</v>
      </c>
      <c r="N161" s="2" t="str">
        <f>IFERROR(VLOOKUP(B161,#REF!,39,FALSE),"")</f>
        <v/>
      </c>
      <c r="O161" s="16" t="str">
        <f>IFERROR(VLOOKUP(B161,#REF!,10,FALSE),"")</f>
        <v/>
      </c>
      <c r="P161" s="16" t="str">
        <f>IFERROR(VLOOKUP(B161,#REF!,11,FALSE),"")</f>
        <v/>
      </c>
      <c r="Q161" s="16"/>
      <c r="R161" s="16" t="str">
        <f>IFERROR(VLOOKUP(B161,#REF!,12,FALSE),"")</f>
        <v/>
      </c>
      <c r="S161" s="15">
        <v>5000</v>
      </c>
      <c r="T161" s="15">
        <v>0</v>
      </c>
      <c r="U161" s="15">
        <v>0</v>
      </c>
      <c r="V161" s="17">
        <v>5000</v>
      </c>
      <c r="W161" s="18" t="s">
        <v>35</v>
      </c>
      <c r="X161" s="19" t="s">
        <v>35</v>
      </c>
      <c r="Y161" s="17">
        <v>0</v>
      </c>
      <c r="Z161" s="15">
        <v>0</v>
      </c>
      <c r="AA161" s="20" t="s">
        <v>36</v>
      </c>
      <c r="AB161" s="21" t="str">
        <f t="shared" si="17"/>
        <v>E</v>
      </c>
      <c r="AC161" s="15">
        <v>0</v>
      </c>
      <c r="AD161" s="15">
        <v>0</v>
      </c>
      <c r="AE161" s="15">
        <v>0</v>
      </c>
      <c r="AF161" s="15">
        <v>0</v>
      </c>
      <c r="AG161" s="13" t="s">
        <v>37</v>
      </c>
      <c r="AI161" s="2"/>
      <c r="AJ161" s="2"/>
    </row>
    <row r="162" spans="1:36" ht="14.5">
      <c r="A162" s="16" t="str">
        <f t="shared" si="12"/>
        <v>Normal</v>
      </c>
      <c r="B162" s="12" t="s">
        <v>205</v>
      </c>
      <c r="C162" s="13" t="s">
        <v>64</v>
      </c>
      <c r="D162" s="18">
        <f t="shared" si="13"/>
        <v>5.9</v>
      </c>
      <c r="E162" s="18" t="str">
        <f t="shared" si="14"/>
        <v>--</v>
      </c>
      <c r="F162" s="18">
        <f t="shared" si="15"/>
        <v>0</v>
      </c>
      <c r="G162" s="18" t="str">
        <f t="shared" si="16"/>
        <v>--</v>
      </c>
      <c r="H162" s="14" t="str">
        <f>IFERROR(VLOOKUP(B162,#REF!,6,FALSE),"")</f>
        <v/>
      </c>
      <c r="I162" s="15">
        <v>0</v>
      </c>
      <c r="J162" s="15">
        <v>0</v>
      </c>
      <c r="K162" s="15" t="str">
        <f>IFERROR(VLOOKUP(B162,#REF!,9,FALSE),"")</f>
        <v/>
      </c>
      <c r="L162" s="15">
        <v>410</v>
      </c>
      <c r="M162" s="9" t="e">
        <f>VLOOKUP(B162,#REF!,2,FALSE)</f>
        <v>#REF!</v>
      </c>
      <c r="N162" s="2" t="str">
        <f>IFERROR(VLOOKUP(B162,#REF!,39,FALSE),"")</f>
        <v/>
      </c>
      <c r="O162" s="16" t="str">
        <f>IFERROR(VLOOKUP(B162,#REF!,10,FALSE),"")</f>
        <v/>
      </c>
      <c r="P162" s="16" t="str">
        <f>IFERROR(VLOOKUP(B162,#REF!,11,FALSE),"")</f>
        <v/>
      </c>
      <c r="Q162" s="16"/>
      <c r="R162" s="16" t="str">
        <f>IFERROR(VLOOKUP(B162,#REF!,12,FALSE),"")</f>
        <v/>
      </c>
      <c r="S162" s="15">
        <v>410</v>
      </c>
      <c r="T162" s="15">
        <v>0</v>
      </c>
      <c r="U162" s="15">
        <v>0</v>
      </c>
      <c r="V162" s="17">
        <v>410</v>
      </c>
      <c r="W162" s="18">
        <v>5.9</v>
      </c>
      <c r="X162" s="19" t="s">
        <v>35</v>
      </c>
      <c r="Y162" s="17">
        <v>70</v>
      </c>
      <c r="Z162" s="15">
        <v>0</v>
      </c>
      <c r="AA162" s="20" t="s">
        <v>36</v>
      </c>
      <c r="AB162" s="21" t="str">
        <f t="shared" si="17"/>
        <v>E</v>
      </c>
      <c r="AC162" s="15">
        <v>0</v>
      </c>
      <c r="AD162" s="15">
        <v>0</v>
      </c>
      <c r="AE162" s="15">
        <v>0</v>
      </c>
      <c r="AF162" s="15">
        <v>0</v>
      </c>
      <c r="AG162" s="13" t="s">
        <v>37</v>
      </c>
      <c r="AI162" s="2"/>
      <c r="AJ162" s="2"/>
    </row>
    <row r="163" spans="1:36" ht="14.5">
      <c r="A163" s="16" t="str">
        <f t="shared" si="12"/>
        <v>OverStock</v>
      </c>
      <c r="B163" s="12" t="s">
        <v>206</v>
      </c>
      <c r="C163" s="13" t="s">
        <v>64</v>
      </c>
      <c r="D163" s="18">
        <f t="shared" si="13"/>
        <v>0</v>
      </c>
      <c r="E163" s="18" t="str">
        <f t="shared" si="14"/>
        <v>--</v>
      </c>
      <c r="F163" s="18">
        <f t="shared" si="15"/>
        <v>95.238095238095241</v>
      </c>
      <c r="G163" s="18" t="str">
        <f t="shared" si="16"/>
        <v>--</v>
      </c>
      <c r="H163" s="14" t="str">
        <f>IFERROR(VLOOKUP(B163,#REF!,6,FALSE),"")</f>
        <v/>
      </c>
      <c r="I163" s="15">
        <v>2000</v>
      </c>
      <c r="J163" s="15">
        <v>0</v>
      </c>
      <c r="K163" s="15" t="str">
        <f>IFERROR(VLOOKUP(B163,#REF!,9,FALSE),"")</f>
        <v/>
      </c>
      <c r="L163" s="15">
        <v>0</v>
      </c>
      <c r="M163" s="9" t="e">
        <f>VLOOKUP(B163,#REF!,2,FALSE)</f>
        <v>#REF!</v>
      </c>
      <c r="N163" s="2" t="str">
        <f>IFERROR(VLOOKUP(B163,#REF!,39,FALSE),"")</f>
        <v/>
      </c>
      <c r="O163" s="16" t="str">
        <f>IFERROR(VLOOKUP(B163,#REF!,10,FALSE),"")</f>
        <v/>
      </c>
      <c r="P163" s="16" t="str">
        <f>IFERROR(VLOOKUP(B163,#REF!,11,FALSE),"")</f>
        <v/>
      </c>
      <c r="Q163" s="16"/>
      <c r="R163" s="16" t="str">
        <f>IFERROR(VLOOKUP(B163,#REF!,12,FALSE),"")</f>
        <v/>
      </c>
      <c r="S163" s="15">
        <v>0</v>
      </c>
      <c r="T163" s="15">
        <v>0</v>
      </c>
      <c r="U163" s="15">
        <v>0</v>
      </c>
      <c r="V163" s="17">
        <v>2000</v>
      </c>
      <c r="W163" s="18">
        <v>95.2</v>
      </c>
      <c r="X163" s="19" t="s">
        <v>35</v>
      </c>
      <c r="Y163" s="17">
        <v>21</v>
      </c>
      <c r="Z163" s="15">
        <v>0</v>
      </c>
      <c r="AA163" s="20" t="s">
        <v>36</v>
      </c>
      <c r="AB163" s="21" t="str">
        <f t="shared" si="17"/>
        <v>E</v>
      </c>
      <c r="AC163" s="15">
        <v>0</v>
      </c>
      <c r="AD163" s="15">
        <v>0</v>
      </c>
      <c r="AE163" s="15">
        <v>0</v>
      </c>
      <c r="AF163" s="15">
        <v>0</v>
      </c>
      <c r="AG163" s="13" t="s">
        <v>37</v>
      </c>
      <c r="AI163" s="2"/>
      <c r="AJ163" s="2"/>
    </row>
    <row r="164" spans="1:36" ht="14.5">
      <c r="A164" s="16" t="str">
        <f t="shared" si="12"/>
        <v>None</v>
      </c>
      <c r="B164" s="12" t="s">
        <v>207</v>
      </c>
      <c r="C164" s="13" t="s">
        <v>64</v>
      </c>
      <c r="D164" s="18" t="str">
        <f t="shared" si="13"/>
        <v>前八週無拉料</v>
      </c>
      <c r="E164" s="18" t="str">
        <f t="shared" si="14"/>
        <v>--</v>
      </c>
      <c r="F164" s="18" t="str">
        <f t="shared" si="15"/>
        <v>--</v>
      </c>
      <c r="G164" s="18" t="str">
        <f t="shared" si="16"/>
        <v>--</v>
      </c>
      <c r="H164" s="14" t="str">
        <f>IFERROR(VLOOKUP(B164,#REF!,6,FALSE),"")</f>
        <v/>
      </c>
      <c r="I164" s="15">
        <v>0</v>
      </c>
      <c r="J164" s="15">
        <v>0</v>
      </c>
      <c r="K164" s="15" t="str">
        <f>IFERROR(VLOOKUP(B164,#REF!,9,FALSE),"")</f>
        <v/>
      </c>
      <c r="L164" s="15">
        <v>0</v>
      </c>
      <c r="M164" s="9" t="e">
        <f>VLOOKUP(B164,#REF!,2,FALSE)</f>
        <v>#REF!</v>
      </c>
      <c r="N164" s="2" t="str">
        <f>IFERROR(VLOOKUP(B164,#REF!,39,FALSE),"")</f>
        <v/>
      </c>
      <c r="O164" s="16" t="str">
        <f>IFERROR(VLOOKUP(B164,#REF!,10,FALSE),"")</f>
        <v/>
      </c>
      <c r="P164" s="16" t="str">
        <f>IFERROR(VLOOKUP(B164,#REF!,11,FALSE),"")</f>
        <v/>
      </c>
      <c r="Q164" s="16"/>
      <c r="R164" s="16" t="str">
        <f>IFERROR(VLOOKUP(B164,#REF!,12,FALSE),"")</f>
        <v/>
      </c>
      <c r="S164" s="15">
        <v>0</v>
      </c>
      <c r="T164" s="15">
        <v>0</v>
      </c>
      <c r="U164" s="15">
        <v>0</v>
      </c>
      <c r="V164" s="17">
        <v>0</v>
      </c>
      <c r="W164" s="18" t="s">
        <v>35</v>
      </c>
      <c r="X164" s="19" t="s">
        <v>35</v>
      </c>
      <c r="Y164" s="17">
        <v>0</v>
      </c>
      <c r="Z164" s="15">
        <v>0</v>
      </c>
      <c r="AA164" s="20" t="s">
        <v>36</v>
      </c>
      <c r="AB164" s="21" t="str">
        <f t="shared" si="17"/>
        <v>E</v>
      </c>
      <c r="AC164" s="15">
        <v>0</v>
      </c>
      <c r="AD164" s="15">
        <v>0</v>
      </c>
      <c r="AE164" s="15">
        <v>0</v>
      </c>
      <c r="AF164" s="15">
        <v>0</v>
      </c>
      <c r="AG164" s="13" t="s">
        <v>37</v>
      </c>
      <c r="AI164" s="2"/>
      <c r="AJ164" s="2"/>
    </row>
    <row r="165" spans="1:36" ht="14.5">
      <c r="A165" s="16" t="str">
        <f t="shared" si="12"/>
        <v>FCST</v>
      </c>
      <c r="B165" s="12" t="s">
        <v>208</v>
      </c>
      <c r="C165" s="13" t="s">
        <v>64</v>
      </c>
      <c r="D165" s="18" t="str">
        <f t="shared" si="13"/>
        <v>前八週無拉料</v>
      </c>
      <c r="E165" s="18">
        <f t="shared" si="14"/>
        <v>48.780487804878049</v>
      </c>
      <c r="F165" s="18" t="str">
        <f t="shared" si="15"/>
        <v>--</v>
      </c>
      <c r="G165" s="18">
        <f t="shared" si="16"/>
        <v>0</v>
      </c>
      <c r="H165" s="14" t="str">
        <f>IFERROR(VLOOKUP(B165,#REF!,6,FALSE),"")</f>
        <v/>
      </c>
      <c r="I165" s="15">
        <v>0</v>
      </c>
      <c r="J165" s="15">
        <v>0</v>
      </c>
      <c r="K165" s="15" t="str">
        <f>IFERROR(VLOOKUP(B165,#REF!,9,FALSE),"")</f>
        <v/>
      </c>
      <c r="L165" s="15">
        <v>2000</v>
      </c>
      <c r="M165" s="9" t="e">
        <f>VLOOKUP(B165,#REF!,2,FALSE)</f>
        <v>#REF!</v>
      </c>
      <c r="N165" s="2" t="str">
        <f>IFERROR(VLOOKUP(B165,#REF!,39,FALSE),"")</f>
        <v/>
      </c>
      <c r="O165" s="16" t="str">
        <f>IFERROR(VLOOKUP(B165,#REF!,10,FALSE),"")</f>
        <v/>
      </c>
      <c r="P165" s="16" t="str">
        <f>IFERROR(VLOOKUP(B165,#REF!,11,FALSE),"")</f>
        <v/>
      </c>
      <c r="Q165" s="16"/>
      <c r="R165" s="16" t="str">
        <f>IFERROR(VLOOKUP(B165,#REF!,12,FALSE),"")</f>
        <v/>
      </c>
      <c r="S165" s="15">
        <v>0</v>
      </c>
      <c r="T165" s="15">
        <v>2000</v>
      </c>
      <c r="U165" s="15">
        <v>0</v>
      </c>
      <c r="V165" s="17">
        <v>2000</v>
      </c>
      <c r="W165" s="18" t="s">
        <v>35</v>
      </c>
      <c r="X165" s="19">
        <v>48.8</v>
      </c>
      <c r="Y165" s="17">
        <v>0</v>
      </c>
      <c r="Z165" s="15">
        <v>41</v>
      </c>
      <c r="AA165" s="20" t="s">
        <v>40</v>
      </c>
      <c r="AB165" s="21" t="str">
        <f t="shared" si="17"/>
        <v>F</v>
      </c>
      <c r="AC165" s="15">
        <v>370</v>
      </c>
      <c r="AD165" s="15">
        <v>0</v>
      </c>
      <c r="AE165" s="15">
        <v>0</v>
      </c>
      <c r="AF165" s="15">
        <v>0</v>
      </c>
      <c r="AG165" s="13" t="s">
        <v>37</v>
      </c>
      <c r="AI165" s="2"/>
      <c r="AJ165" s="2"/>
    </row>
    <row r="166" spans="1:36" ht="14.5">
      <c r="A166" s="16" t="str">
        <f t="shared" si="12"/>
        <v>Normal</v>
      </c>
      <c r="B166" s="12" t="s">
        <v>209</v>
      </c>
      <c r="C166" s="13" t="s">
        <v>64</v>
      </c>
      <c r="D166" s="18">
        <f t="shared" si="13"/>
        <v>0</v>
      </c>
      <c r="E166" s="18" t="str">
        <f t="shared" si="14"/>
        <v>--</v>
      </c>
      <c r="F166" s="18">
        <f t="shared" si="15"/>
        <v>0</v>
      </c>
      <c r="G166" s="18" t="str">
        <f t="shared" si="16"/>
        <v>--</v>
      </c>
      <c r="H166" s="14" t="str">
        <f>IFERROR(VLOOKUP(B166,#REF!,6,FALSE),"")</f>
        <v/>
      </c>
      <c r="I166" s="15">
        <v>0</v>
      </c>
      <c r="J166" s="15">
        <v>0</v>
      </c>
      <c r="K166" s="15" t="str">
        <f>IFERROR(VLOOKUP(B166,#REF!,9,FALSE),"")</f>
        <v/>
      </c>
      <c r="L166" s="15">
        <v>0</v>
      </c>
      <c r="M166" s="9" t="e">
        <f>VLOOKUP(B166,#REF!,2,FALSE)</f>
        <v>#REF!</v>
      </c>
      <c r="N166" s="2" t="str">
        <f>IFERROR(VLOOKUP(B166,#REF!,39,FALSE),"")</f>
        <v/>
      </c>
      <c r="O166" s="16" t="str">
        <f>IFERROR(VLOOKUP(B166,#REF!,10,FALSE),"")</f>
        <v/>
      </c>
      <c r="P166" s="16" t="str">
        <f>IFERROR(VLOOKUP(B166,#REF!,11,FALSE),"")</f>
        <v/>
      </c>
      <c r="Q166" s="16"/>
      <c r="R166" s="16" t="str">
        <f>IFERROR(VLOOKUP(B166,#REF!,12,FALSE),"")</f>
        <v/>
      </c>
      <c r="S166" s="15">
        <v>0</v>
      </c>
      <c r="T166" s="15">
        <v>0</v>
      </c>
      <c r="U166" s="15">
        <v>0</v>
      </c>
      <c r="V166" s="17">
        <v>0</v>
      </c>
      <c r="W166" s="18">
        <v>0</v>
      </c>
      <c r="X166" s="19">
        <v>0</v>
      </c>
      <c r="Y166" s="17">
        <v>500</v>
      </c>
      <c r="Z166" s="15">
        <v>14</v>
      </c>
      <c r="AA166" s="20">
        <v>0</v>
      </c>
      <c r="AB166" s="21">
        <f t="shared" si="17"/>
        <v>50</v>
      </c>
      <c r="AC166" s="15">
        <v>6</v>
      </c>
      <c r="AD166" s="15">
        <v>120</v>
      </c>
      <c r="AE166" s="15">
        <v>0</v>
      </c>
      <c r="AF166" s="15">
        <v>0</v>
      </c>
      <c r="AG166" s="13" t="s">
        <v>37</v>
      </c>
      <c r="AI166" s="2"/>
      <c r="AJ166" s="2"/>
    </row>
    <row r="167" spans="1:36" ht="14.5">
      <c r="A167" s="16" t="str">
        <f t="shared" si="12"/>
        <v>OverStock</v>
      </c>
      <c r="B167" s="12" t="s">
        <v>210</v>
      </c>
      <c r="C167" s="13" t="s">
        <v>64</v>
      </c>
      <c r="D167" s="18">
        <f t="shared" si="13"/>
        <v>11.8</v>
      </c>
      <c r="E167" s="18" t="str">
        <f t="shared" si="14"/>
        <v>--</v>
      </c>
      <c r="F167" s="18">
        <f t="shared" si="15"/>
        <v>11.130434782608695</v>
      </c>
      <c r="G167" s="18" t="str">
        <f t="shared" si="16"/>
        <v>--</v>
      </c>
      <c r="H167" s="14" t="str">
        <f>IFERROR(VLOOKUP(B167,#REF!,6,FALSE),"")</f>
        <v/>
      </c>
      <c r="I167" s="15">
        <v>96000</v>
      </c>
      <c r="J167" s="15">
        <v>45000</v>
      </c>
      <c r="K167" s="15" t="str">
        <f>IFERROR(VLOOKUP(B167,#REF!,9,FALSE),"")</f>
        <v/>
      </c>
      <c r="L167" s="15">
        <v>102000</v>
      </c>
      <c r="M167" s="9" t="e">
        <f>VLOOKUP(B167,#REF!,2,FALSE)</f>
        <v>#REF!</v>
      </c>
      <c r="N167" s="2" t="str">
        <f>IFERROR(VLOOKUP(B167,#REF!,39,FALSE),"")</f>
        <v/>
      </c>
      <c r="O167" s="16" t="str">
        <f>IFERROR(VLOOKUP(B167,#REF!,10,FALSE),"")</f>
        <v/>
      </c>
      <c r="P167" s="16" t="str">
        <f>IFERROR(VLOOKUP(B167,#REF!,11,FALSE),"")</f>
        <v/>
      </c>
      <c r="Q167" s="16"/>
      <c r="R167" s="16" t="str">
        <f>IFERROR(VLOOKUP(B167,#REF!,12,FALSE),"")</f>
        <v/>
      </c>
      <c r="S167" s="15">
        <v>102000</v>
      </c>
      <c r="T167" s="15">
        <v>0</v>
      </c>
      <c r="U167" s="15">
        <v>0</v>
      </c>
      <c r="V167" s="17">
        <v>198000</v>
      </c>
      <c r="W167" s="18">
        <v>23</v>
      </c>
      <c r="X167" s="19" t="s">
        <v>35</v>
      </c>
      <c r="Y167" s="17">
        <v>8625</v>
      </c>
      <c r="Z167" s="15">
        <v>0</v>
      </c>
      <c r="AA167" s="20" t="s">
        <v>36</v>
      </c>
      <c r="AB167" s="21" t="str">
        <f t="shared" si="17"/>
        <v>E</v>
      </c>
      <c r="AC167" s="15">
        <v>0</v>
      </c>
      <c r="AD167" s="15">
        <v>0</v>
      </c>
      <c r="AE167" s="15">
        <v>0</v>
      </c>
      <c r="AF167" s="15">
        <v>0</v>
      </c>
      <c r="AG167" s="13" t="s">
        <v>37</v>
      </c>
      <c r="AI167" s="2"/>
      <c r="AJ167" s="2"/>
    </row>
    <row r="168" spans="1:36" ht="14.5">
      <c r="A168" s="16" t="str">
        <f t="shared" si="12"/>
        <v>FCST</v>
      </c>
      <c r="B168" s="12" t="s">
        <v>211</v>
      </c>
      <c r="C168" s="13" t="s">
        <v>64</v>
      </c>
      <c r="D168" s="18" t="str">
        <f t="shared" si="13"/>
        <v>前八週無拉料</v>
      </c>
      <c r="E168" s="18">
        <f t="shared" si="14"/>
        <v>0.42589437819420783</v>
      </c>
      <c r="F168" s="18" t="str">
        <f t="shared" si="15"/>
        <v>--</v>
      </c>
      <c r="G168" s="18">
        <f t="shared" si="16"/>
        <v>21.933560477001702</v>
      </c>
      <c r="H168" s="14" t="str">
        <f>IFERROR(VLOOKUP(B168,#REF!,6,FALSE),"")</f>
        <v/>
      </c>
      <c r="I168" s="15">
        <v>206000</v>
      </c>
      <c r="J168" s="15">
        <v>150000</v>
      </c>
      <c r="K168" s="15" t="str">
        <f>IFERROR(VLOOKUP(B168,#REF!,9,FALSE),"")</f>
        <v/>
      </c>
      <c r="L168" s="15">
        <v>4000</v>
      </c>
      <c r="M168" s="9" t="e">
        <f>VLOOKUP(B168,#REF!,2,FALSE)</f>
        <v>#REF!</v>
      </c>
      <c r="N168" s="2" t="str">
        <f>IFERROR(VLOOKUP(B168,#REF!,39,FALSE),"")</f>
        <v/>
      </c>
      <c r="O168" s="16" t="str">
        <f>IFERROR(VLOOKUP(B168,#REF!,10,FALSE),"")</f>
        <v/>
      </c>
      <c r="P168" s="16" t="str">
        <f>IFERROR(VLOOKUP(B168,#REF!,11,FALSE),"")</f>
        <v/>
      </c>
      <c r="Q168" s="16"/>
      <c r="R168" s="16" t="str">
        <f>IFERROR(VLOOKUP(B168,#REF!,12,FALSE),"")</f>
        <v/>
      </c>
      <c r="S168" s="15">
        <v>0</v>
      </c>
      <c r="T168" s="15">
        <v>2000</v>
      </c>
      <c r="U168" s="15">
        <v>2000</v>
      </c>
      <c r="V168" s="17">
        <v>210000</v>
      </c>
      <c r="W168" s="18" t="s">
        <v>35</v>
      </c>
      <c r="X168" s="19">
        <v>22.4</v>
      </c>
      <c r="Y168" s="17">
        <v>0</v>
      </c>
      <c r="Z168" s="15">
        <v>9392</v>
      </c>
      <c r="AA168" s="20" t="s">
        <v>40</v>
      </c>
      <c r="AB168" s="21" t="str">
        <f t="shared" si="17"/>
        <v>F</v>
      </c>
      <c r="AC168" s="15">
        <v>14612</v>
      </c>
      <c r="AD168" s="15">
        <v>35866</v>
      </c>
      <c r="AE168" s="15">
        <v>38316</v>
      </c>
      <c r="AF168" s="15">
        <v>34370</v>
      </c>
      <c r="AG168" s="13" t="s">
        <v>37</v>
      </c>
      <c r="AI168" s="2"/>
      <c r="AJ168" s="2"/>
    </row>
    <row r="169" spans="1:36" ht="14.5">
      <c r="A169" s="16" t="str">
        <f t="shared" si="12"/>
        <v>Normal</v>
      </c>
      <c r="B169" s="12" t="s">
        <v>212</v>
      </c>
      <c r="C169" s="13" t="s">
        <v>64</v>
      </c>
      <c r="D169" s="18">
        <f t="shared" si="13"/>
        <v>0</v>
      </c>
      <c r="E169" s="18" t="str">
        <f t="shared" si="14"/>
        <v>--</v>
      </c>
      <c r="F169" s="18">
        <f t="shared" si="15"/>
        <v>0</v>
      </c>
      <c r="G169" s="18" t="str">
        <f t="shared" si="16"/>
        <v>--</v>
      </c>
      <c r="H169" s="14" t="str">
        <f>IFERROR(VLOOKUP(B169,#REF!,6,FALSE),"")</f>
        <v/>
      </c>
      <c r="I169" s="15">
        <v>0</v>
      </c>
      <c r="J169" s="15">
        <v>0</v>
      </c>
      <c r="K169" s="15" t="str">
        <f>IFERROR(VLOOKUP(B169,#REF!,9,FALSE),"")</f>
        <v/>
      </c>
      <c r="L169" s="15">
        <v>0</v>
      </c>
      <c r="M169" s="9" t="e">
        <f>VLOOKUP(B169,#REF!,2,FALSE)</f>
        <v>#REF!</v>
      </c>
      <c r="N169" s="2" t="str">
        <f>IFERROR(VLOOKUP(B169,#REF!,39,FALSE),"")</f>
        <v/>
      </c>
      <c r="O169" s="16" t="str">
        <f>IFERROR(VLOOKUP(B169,#REF!,10,FALSE),"")</f>
        <v/>
      </c>
      <c r="P169" s="16" t="str">
        <f>IFERROR(VLOOKUP(B169,#REF!,11,FALSE),"")</f>
        <v/>
      </c>
      <c r="Q169" s="16"/>
      <c r="R169" s="16" t="str">
        <f>IFERROR(VLOOKUP(B169,#REF!,12,FALSE),"")</f>
        <v/>
      </c>
      <c r="S169" s="15">
        <v>0</v>
      </c>
      <c r="T169" s="15">
        <v>0</v>
      </c>
      <c r="U169" s="15">
        <v>0</v>
      </c>
      <c r="V169" s="17">
        <v>0</v>
      </c>
      <c r="W169" s="18">
        <v>0</v>
      </c>
      <c r="X169" s="19" t="s">
        <v>35</v>
      </c>
      <c r="Y169" s="17">
        <v>375</v>
      </c>
      <c r="Z169" s="15">
        <v>0</v>
      </c>
      <c r="AA169" s="20" t="s">
        <v>36</v>
      </c>
      <c r="AB169" s="21" t="str">
        <f t="shared" si="17"/>
        <v>E</v>
      </c>
      <c r="AC169" s="15">
        <v>0</v>
      </c>
      <c r="AD169" s="15">
        <v>0</v>
      </c>
      <c r="AE169" s="15">
        <v>0</v>
      </c>
      <c r="AF169" s="15">
        <v>0</v>
      </c>
      <c r="AG169" s="13" t="s">
        <v>37</v>
      </c>
      <c r="AI169" s="2"/>
      <c r="AJ169" s="2"/>
    </row>
    <row r="170" spans="1:36" ht="14.5">
      <c r="A170" s="16" t="str">
        <f t="shared" si="12"/>
        <v>ZeroZero</v>
      </c>
      <c r="B170" s="12" t="s">
        <v>213</v>
      </c>
      <c r="C170" s="13" t="s">
        <v>64</v>
      </c>
      <c r="D170" s="18" t="str">
        <f t="shared" si="13"/>
        <v>前八週無拉料</v>
      </c>
      <c r="E170" s="18" t="str">
        <f t="shared" si="14"/>
        <v>--</v>
      </c>
      <c r="F170" s="18" t="str">
        <f t="shared" si="15"/>
        <v>--</v>
      </c>
      <c r="G170" s="18" t="str">
        <f t="shared" si="16"/>
        <v>--</v>
      </c>
      <c r="H170" s="14" t="str">
        <f>IFERROR(VLOOKUP(B170,#REF!,6,FALSE),"")</f>
        <v/>
      </c>
      <c r="I170" s="15">
        <v>15000</v>
      </c>
      <c r="J170" s="15">
        <v>15000</v>
      </c>
      <c r="K170" s="15" t="str">
        <f>IFERROR(VLOOKUP(B170,#REF!,9,FALSE),"")</f>
        <v/>
      </c>
      <c r="L170" s="15">
        <v>35000</v>
      </c>
      <c r="M170" s="9" t="e">
        <f>VLOOKUP(B170,#REF!,2,FALSE)</f>
        <v>#REF!</v>
      </c>
      <c r="N170" s="2" t="str">
        <f>IFERROR(VLOOKUP(B170,#REF!,39,FALSE),"")</f>
        <v/>
      </c>
      <c r="O170" s="16" t="str">
        <f>IFERROR(VLOOKUP(B170,#REF!,10,FALSE),"")</f>
        <v/>
      </c>
      <c r="P170" s="16" t="str">
        <f>IFERROR(VLOOKUP(B170,#REF!,11,FALSE),"")</f>
        <v/>
      </c>
      <c r="Q170" s="16"/>
      <c r="R170" s="16" t="str">
        <f>IFERROR(VLOOKUP(B170,#REF!,12,FALSE),"")</f>
        <v/>
      </c>
      <c r="S170" s="15">
        <v>25000</v>
      </c>
      <c r="T170" s="15">
        <v>0</v>
      </c>
      <c r="U170" s="15">
        <v>10000</v>
      </c>
      <c r="V170" s="17">
        <v>50000</v>
      </c>
      <c r="W170" s="18" t="s">
        <v>35</v>
      </c>
      <c r="X170" s="19" t="s">
        <v>35</v>
      </c>
      <c r="Y170" s="17">
        <v>0</v>
      </c>
      <c r="Z170" s="15">
        <v>0</v>
      </c>
      <c r="AA170" s="20" t="s">
        <v>36</v>
      </c>
      <c r="AB170" s="21" t="str">
        <f t="shared" si="17"/>
        <v>E</v>
      </c>
      <c r="AC170" s="15">
        <v>0</v>
      </c>
      <c r="AD170" s="15">
        <v>0</v>
      </c>
      <c r="AE170" s="15">
        <v>13100</v>
      </c>
      <c r="AF170" s="15">
        <v>0</v>
      </c>
      <c r="AG170" s="13" t="s">
        <v>37</v>
      </c>
      <c r="AI170" s="2"/>
      <c r="AJ170" s="2"/>
    </row>
    <row r="171" spans="1:36" ht="14.5">
      <c r="A171" s="16" t="str">
        <f t="shared" si="12"/>
        <v>OverStock</v>
      </c>
      <c r="B171" s="12" t="s">
        <v>214</v>
      </c>
      <c r="C171" s="13" t="s">
        <v>64</v>
      </c>
      <c r="D171" s="18">
        <f t="shared" si="13"/>
        <v>18.100000000000001</v>
      </c>
      <c r="E171" s="18">
        <f t="shared" si="14"/>
        <v>18.31415825311106</v>
      </c>
      <c r="F171" s="18">
        <f t="shared" si="15"/>
        <v>5.2173913043478262</v>
      </c>
      <c r="G171" s="18">
        <f t="shared" si="16"/>
        <v>5.2829302653204975</v>
      </c>
      <c r="H171" s="14" t="str">
        <f>IFERROR(VLOOKUP(B171,#REF!,6,FALSE),"")</f>
        <v/>
      </c>
      <c r="I171" s="15">
        <v>45000</v>
      </c>
      <c r="J171" s="15">
        <v>45000</v>
      </c>
      <c r="K171" s="15" t="str">
        <f>IFERROR(VLOOKUP(B171,#REF!,9,FALSE),"")</f>
        <v/>
      </c>
      <c r="L171" s="15">
        <v>156000</v>
      </c>
      <c r="M171" s="9" t="e">
        <f>VLOOKUP(B171,#REF!,2,FALSE)</f>
        <v>#REF!</v>
      </c>
      <c r="N171" s="2" t="str">
        <f>IFERROR(VLOOKUP(B171,#REF!,39,FALSE),"")</f>
        <v/>
      </c>
      <c r="O171" s="16" t="str">
        <f>IFERROR(VLOOKUP(B171,#REF!,10,FALSE),"")</f>
        <v/>
      </c>
      <c r="P171" s="16" t="str">
        <f>IFERROR(VLOOKUP(B171,#REF!,11,FALSE),"")</f>
        <v/>
      </c>
      <c r="Q171" s="16"/>
      <c r="R171" s="16" t="str">
        <f>IFERROR(VLOOKUP(B171,#REF!,12,FALSE),"")</f>
        <v/>
      </c>
      <c r="S171" s="15">
        <v>102000</v>
      </c>
      <c r="T171" s="15">
        <v>0</v>
      </c>
      <c r="U171" s="15">
        <v>54000</v>
      </c>
      <c r="V171" s="17">
        <v>201000</v>
      </c>
      <c r="W171" s="18">
        <v>23.3</v>
      </c>
      <c r="X171" s="19">
        <v>23.6</v>
      </c>
      <c r="Y171" s="17">
        <v>8625</v>
      </c>
      <c r="Z171" s="15">
        <v>8518</v>
      </c>
      <c r="AA171" s="20">
        <v>1</v>
      </c>
      <c r="AB171" s="21">
        <f t="shared" si="17"/>
        <v>100</v>
      </c>
      <c r="AC171" s="15">
        <v>19055</v>
      </c>
      <c r="AD171" s="15">
        <v>41584</v>
      </c>
      <c r="AE171" s="15">
        <v>37146</v>
      </c>
      <c r="AF171" s="15">
        <v>38696</v>
      </c>
      <c r="AG171" s="13" t="s">
        <v>37</v>
      </c>
      <c r="AI171" s="2"/>
      <c r="AJ171" s="2"/>
    </row>
    <row r="172" spans="1:36" ht="14.5">
      <c r="A172" s="16" t="str">
        <f t="shared" si="12"/>
        <v>ZeroZero</v>
      </c>
      <c r="B172" s="12" t="s">
        <v>215</v>
      </c>
      <c r="C172" s="13" t="s">
        <v>64</v>
      </c>
      <c r="D172" s="18" t="str">
        <f t="shared" si="13"/>
        <v>前八週無拉料</v>
      </c>
      <c r="E172" s="18" t="str">
        <f t="shared" si="14"/>
        <v>--</v>
      </c>
      <c r="F172" s="18" t="str">
        <f t="shared" si="15"/>
        <v>--</v>
      </c>
      <c r="G172" s="18" t="str">
        <f t="shared" si="16"/>
        <v>--</v>
      </c>
      <c r="H172" s="14" t="str">
        <f>IFERROR(VLOOKUP(B172,#REF!,6,FALSE),"")</f>
        <v/>
      </c>
      <c r="I172" s="15">
        <v>0</v>
      </c>
      <c r="J172" s="15">
        <v>0</v>
      </c>
      <c r="K172" s="15" t="str">
        <f>IFERROR(VLOOKUP(B172,#REF!,9,FALSE),"")</f>
        <v/>
      </c>
      <c r="L172" s="15">
        <v>3000</v>
      </c>
      <c r="M172" s="9" t="e">
        <f>VLOOKUP(B172,#REF!,2,FALSE)</f>
        <v>#REF!</v>
      </c>
      <c r="N172" s="2" t="str">
        <f>IFERROR(VLOOKUP(B172,#REF!,39,FALSE),"")</f>
        <v/>
      </c>
      <c r="O172" s="16" t="str">
        <f>IFERROR(VLOOKUP(B172,#REF!,10,FALSE),"")</f>
        <v/>
      </c>
      <c r="P172" s="16" t="str">
        <f>IFERROR(VLOOKUP(B172,#REF!,11,FALSE),"")</f>
        <v/>
      </c>
      <c r="Q172" s="16"/>
      <c r="R172" s="16" t="str">
        <f>IFERROR(VLOOKUP(B172,#REF!,12,FALSE),"")</f>
        <v/>
      </c>
      <c r="S172" s="15">
        <v>3000</v>
      </c>
      <c r="T172" s="15">
        <v>0</v>
      </c>
      <c r="U172" s="15">
        <v>0</v>
      </c>
      <c r="V172" s="17">
        <v>3000</v>
      </c>
      <c r="W172" s="18" t="s">
        <v>35</v>
      </c>
      <c r="X172" s="19" t="s">
        <v>35</v>
      </c>
      <c r="Y172" s="17">
        <v>0</v>
      </c>
      <c r="Z172" s="15">
        <v>0</v>
      </c>
      <c r="AA172" s="20" t="s">
        <v>36</v>
      </c>
      <c r="AB172" s="21" t="str">
        <f t="shared" si="17"/>
        <v>E</v>
      </c>
      <c r="AC172" s="15">
        <v>0</v>
      </c>
      <c r="AD172" s="15">
        <v>0</v>
      </c>
      <c r="AE172" s="15">
        <v>0</v>
      </c>
      <c r="AF172" s="15">
        <v>0</v>
      </c>
      <c r="AG172" s="13" t="s">
        <v>37</v>
      </c>
      <c r="AI172" s="2"/>
      <c r="AJ172" s="2"/>
    </row>
    <row r="173" spans="1:36" ht="14.5">
      <c r="A173" s="16" t="str">
        <f t="shared" si="12"/>
        <v>OverStock</v>
      </c>
      <c r="B173" s="12" t="s">
        <v>216</v>
      </c>
      <c r="C173" s="13" t="s">
        <v>64</v>
      </c>
      <c r="D173" s="18">
        <f t="shared" si="13"/>
        <v>9.8000000000000007</v>
      </c>
      <c r="E173" s="18">
        <f t="shared" si="14"/>
        <v>9.8684210526315788</v>
      </c>
      <c r="F173" s="18">
        <f t="shared" si="15"/>
        <v>16</v>
      </c>
      <c r="G173" s="18">
        <f t="shared" si="16"/>
        <v>16.148325358851675</v>
      </c>
      <c r="H173" s="14" t="str">
        <f>IFERROR(VLOOKUP(B173,#REF!,6,FALSE),"")</f>
        <v/>
      </c>
      <c r="I173" s="15">
        <v>54000</v>
      </c>
      <c r="J173" s="15">
        <v>54000</v>
      </c>
      <c r="K173" s="15" t="str">
        <f>IFERROR(VLOOKUP(B173,#REF!,9,FALSE),"")</f>
        <v/>
      </c>
      <c r="L173" s="15">
        <v>33000</v>
      </c>
      <c r="M173" s="9" t="e">
        <f>VLOOKUP(B173,#REF!,2,FALSE)</f>
        <v>#REF!</v>
      </c>
      <c r="N173" s="2" t="str">
        <f>IFERROR(VLOOKUP(B173,#REF!,39,FALSE),"")</f>
        <v/>
      </c>
      <c r="O173" s="16" t="str">
        <f>IFERROR(VLOOKUP(B173,#REF!,10,FALSE),"")</f>
        <v/>
      </c>
      <c r="P173" s="16" t="str">
        <f>IFERROR(VLOOKUP(B173,#REF!,11,FALSE),"")</f>
        <v/>
      </c>
      <c r="Q173" s="16"/>
      <c r="R173" s="16" t="str">
        <f>IFERROR(VLOOKUP(B173,#REF!,12,FALSE),"")</f>
        <v/>
      </c>
      <c r="S173" s="15">
        <v>15000</v>
      </c>
      <c r="T173" s="15">
        <v>0</v>
      </c>
      <c r="U173" s="15">
        <v>18000</v>
      </c>
      <c r="V173" s="17">
        <v>87000</v>
      </c>
      <c r="W173" s="18">
        <v>25.8</v>
      </c>
      <c r="X173" s="19">
        <v>26</v>
      </c>
      <c r="Y173" s="17">
        <v>3375</v>
      </c>
      <c r="Z173" s="15">
        <v>3344</v>
      </c>
      <c r="AA173" s="20">
        <v>1</v>
      </c>
      <c r="AB173" s="21">
        <f t="shared" si="17"/>
        <v>100</v>
      </c>
      <c r="AC173" s="15">
        <v>8989</v>
      </c>
      <c r="AD173" s="15">
        <v>8112</v>
      </c>
      <c r="AE173" s="15">
        <v>21899</v>
      </c>
      <c r="AF173" s="15">
        <v>4730</v>
      </c>
      <c r="AG173" s="13" t="s">
        <v>37</v>
      </c>
      <c r="AI173" s="2"/>
      <c r="AJ173" s="2"/>
    </row>
    <row r="174" spans="1:36" ht="14.5">
      <c r="A174" s="16" t="str">
        <f t="shared" si="12"/>
        <v>ZeroZero</v>
      </c>
      <c r="B174" s="12" t="s">
        <v>217</v>
      </c>
      <c r="C174" s="13" t="s">
        <v>64</v>
      </c>
      <c r="D174" s="18" t="str">
        <f t="shared" si="13"/>
        <v>前八週無拉料</v>
      </c>
      <c r="E174" s="18" t="str">
        <f t="shared" si="14"/>
        <v>--</v>
      </c>
      <c r="F174" s="18" t="str">
        <f t="shared" si="15"/>
        <v>--</v>
      </c>
      <c r="G174" s="18" t="str">
        <f t="shared" si="16"/>
        <v>--</v>
      </c>
      <c r="H174" s="14" t="str">
        <f>IFERROR(VLOOKUP(B174,#REF!,6,FALSE),"")</f>
        <v/>
      </c>
      <c r="I174" s="15">
        <v>0</v>
      </c>
      <c r="J174" s="15">
        <v>0</v>
      </c>
      <c r="K174" s="15" t="str">
        <f>IFERROR(VLOOKUP(B174,#REF!,9,FALSE),"")</f>
        <v/>
      </c>
      <c r="L174" s="15">
        <v>32000</v>
      </c>
      <c r="M174" s="9" t="e">
        <f>VLOOKUP(B174,#REF!,2,FALSE)</f>
        <v>#REF!</v>
      </c>
      <c r="N174" s="2" t="str">
        <f>IFERROR(VLOOKUP(B174,#REF!,39,FALSE),"")</f>
        <v/>
      </c>
      <c r="O174" s="16" t="str">
        <f>IFERROR(VLOOKUP(B174,#REF!,10,FALSE),"")</f>
        <v/>
      </c>
      <c r="P174" s="16" t="str">
        <f>IFERROR(VLOOKUP(B174,#REF!,11,FALSE),"")</f>
        <v/>
      </c>
      <c r="Q174" s="16"/>
      <c r="R174" s="16" t="str">
        <f>IFERROR(VLOOKUP(B174,#REF!,12,FALSE),"")</f>
        <v/>
      </c>
      <c r="S174" s="15">
        <v>32000</v>
      </c>
      <c r="T174" s="15">
        <v>0</v>
      </c>
      <c r="U174" s="15">
        <v>0</v>
      </c>
      <c r="V174" s="17">
        <v>32000</v>
      </c>
      <c r="W174" s="18" t="s">
        <v>35</v>
      </c>
      <c r="X174" s="19" t="s">
        <v>35</v>
      </c>
      <c r="Y174" s="17">
        <v>0</v>
      </c>
      <c r="Z174" s="15">
        <v>0</v>
      </c>
      <c r="AA174" s="20" t="s">
        <v>36</v>
      </c>
      <c r="AB174" s="21" t="str">
        <f t="shared" si="17"/>
        <v>E</v>
      </c>
      <c r="AC174" s="15">
        <v>0</v>
      </c>
      <c r="AD174" s="15">
        <v>0</v>
      </c>
      <c r="AE174" s="15">
        <v>0</v>
      </c>
      <c r="AF174" s="15">
        <v>0</v>
      </c>
      <c r="AG174" s="13" t="s">
        <v>37</v>
      </c>
      <c r="AI174" s="2"/>
      <c r="AJ174" s="2"/>
    </row>
    <row r="175" spans="1:36" ht="14.5">
      <c r="A175" s="16" t="str">
        <f t="shared" si="12"/>
        <v>OverStock</v>
      </c>
      <c r="B175" s="12" t="s">
        <v>218</v>
      </c>
      <c r="C175" s="13" t="s">
        <v>64</v>
      </c>
      <c r="D175" s="18">
        <f t="shared" si="13"/>
        <v>13.6</v>
      </c>
      <c r="E175" s="18">
        <f t="shared" si="14"/>
        <v>15.354282732524895</v>
      </c>
      <c r="F175" s="18">
        <f t="shared" si="15"/>
        <v>10.834547346514048</v>
      </c>
      <c r="G175" s="18">
        <f t="shared" si="16"/>
        <v>12.199999375080068</v>
      </c>
      <c r="H175" s="14" t="str">
        <f>IFERROR(VLOOKUP(B175,#REF!,6,FALSE),"")</f>
        <v/>
      </c>
      <c r="I175" s="15">
        <v>7809000</v>
      </c>
      <c r="J175" s="15">
        <v>6309000</v>
      </c>
      <c r="K175" s="15" t="str">
        <f>IFERROR(VLOOKUP(B175,#REF!,9,FALSE),"")</f>
        <v/>
      </c>
      <c r="L175" s="15">
        <v>9828000</v>
      </c>
      <c r="M175" s="9" t="e">
        <f>VLOOKUP(B175,#REF!,2,FALSE)</f>
        <v>#REF!</v>
      </c>
      <c r="N175" s="2" t="str">
        <f>IFERROR(VLOOKUP(B175,#REF!,39,FALSE),"")</f>
        <v/>
      </c>
      <c r="O175" s="16" t="str">
        <f>IFERROR(VLOOKUP(B175,#REF!,10,FALSE),"")</f>
        <v/>
      </c>
      <c r="P175" s="16" t="str">
        <f>IFERROR(VLOOKUP(B175,#REF!,11,FALSE),"")</f>
        <v/>
      </c>
      <c r="Q175" s="16"/>
      <c r="R175" s="16" t="str">
        <f>IFERROR(VLOOKUP(B175,#REF!,12,FALSE),"")</f>
        <v/>
      </c>
      <c r="S175" s="15">
        <v>4677000</v>
      </c>
      <c r="T175" s="15">
        <v>1200000</v>
      </c>
      <c r="U175" s="15">
        <v>3951000</v>
      </c>
      <c r="V175" s="17">
        <v>17637000</v>
      </c>
      <c r="W175" s="18">
        <v>24.5</v>
      </c>
      <c r="X175" s="19">
        <v>27.6</v>
      </c>
      <c r="Y175" s="17">
        <v>720750</v>
      </c>
      <c r="Z175" s="15">
        <v>640082</v>
      </c>
      <c r="AA175" s="20">
        <v>0.9</v>
      </c>
      <c r="AB175" s="21">
        <f t="shared" si="17"/>
        <v>100</v>
      </c>
      <c r="AC175" s="15">
        <v>3030834</v>
      </c>
      <c r="AD175" s="15">
        <v>1969784</v>
      </c>
      <c r="AE175" s="15">
        <v>1769806</v>
      </c>
      <c r="AF175" s="15">
        <v>1214099</v>
      </c>
      <c r="AG175" s="13" t="s">
        <v>37</v>
      </c>
      <c r="AI175" s="2"/>
      <c r="AJ175" s="2"/>
    </row>
    <row r="176" spans="1:36" ht="14.5">
      <c r="A176" s="16" t="str">
        <f t="shared" si="12"/>
        <v>OverStock</v>
      </c>
      <c r="B176" s="12" t="s">
        <v>219</v>
      </c>
      <c r="C176" s="13" t="s">
        <v>64</v>
      </c>
      <c r="D176" s="18">
        <f t="shared" si="13"/>
        <v>20.5</v>
      </c>
      <c r="E176" s="18">
        <f t="shared" si="14"/>
        <v>23.049291558571145</v>
      </c>
      <c r="F176" s="18">
        <f t="shared" si="15"/>
        <v>14.933333333333334</v>
      </c>
      <c r="G176" s="18">
        <f t="shared" si="16"/>
        <v>16.763121133506285</v>
      </c>
      <c r="H176" s="14" t="str">
        <f>IFERROR(VLOOKUP(B176,#REF!,6,FALSE),"")</f>
        <v/>
      </c>
      <c r="I176" s="15">
        <v>168000</v>
      </c>
      <c r="J176" s="15">
        <v>96000</v>
      </c>
      <c r="K176" s="15" t="str">
        <f>IFERROR(VLOOKUP(B176,#REF!,9,FALSE),"")</f>
        <v/>
      </c>
      <c r="L176" s="15">
        <v>231000</v>
      </c>
      <c r="M176" s="9" t="e">
        <f>VLOOKUP(B176,#REF!,2,FALSE)</f>
        <v>#REF!</v>
      </c>
      <c r="N176" s="2" t="str">
        <f>IFERROR(VLOOKUP(B176,#REF!,39,FALSE),"")</f>
        <v/>
      </c>
      <c r="O176" s="16" t="str">
        <f>IFERROR(VLOOKUP(B176,#REF!,10,FALSE),"")</f>
        <v/>
      </c>
      <c r="P176" s="16" t="str">
        <f>IFERROR(VLOOKUP(B176,#REF!,11,FALSE),"")</f>
        <v/>
      </c>
      <c r="Q176" s="16"/>
      <c r="R176" s="16" t="str">
        <f>IFERROR(VLOOKUP(B176,#REF!,12,FALSE),"")</f>
        <v/>
      </c>
      <c r="S176" s="15">
        <v>132000</v>
      </c>
      <c r="T176" s="15">
        <v>9000</v>
      </c>
      <c r="U176" s="15">
        <v>90000</v>
      </c>
      <c r="V176" s="17">
        <v>399000</v>
      </c>
      <c r="W176" s="18">
        <v>35.5</v>
      </c>
      <c r="X176" s="19">
        <v>39.799999999999997</v>
      </c>
      <c r="Y176" s="17">
        <v>11250</v>
      </c>
      <c r="Z176" s="15">
        <v>10022</v>
      </c>
      <c r="AA176" s="20">
        <v>0.9</v>
      </c>
      <c r="AB176" s="21">
        <f t="shared" si="17"/>
        <v>100</v>
      </c>
      <c r="AC176" s="15">
        <v>26860</v>
      </c>
      <c r="AD176" s="15">
        <v>52823</v>
      </c>
      <c r="AE176" s="15">
        <v>51403</v>
      </c>
      <c r="AF176" s="15">
        <v>15048</v>
      </c>
      <c r="AG176" s="13" t="s">
        <v>37</v>
      </c>
      <c r="AI176" s="2"/>
      <c r="AJ176" s="2"/>
    </row>
    <row r="177" spans="1:36" ht="14.5">
      <c r="A177" s="16" t="str">
        <f t="shared" si="12"/>
        <v>OverStock</v>
      </c>
      <c r="B177" s="12" t="s">
        <v>220</v>
      </c>
      <c r="C177" s="13" t="s">
        <v>64</v>
      </c>
      <c r="D177" s="18">
        <f t="shared" si="13"/>
        <v>24</v>
      </c>
      <c r="E177" s="18" t="str">
        <f t="shared" si="14"/>
        <v>--</v>
      </c>
      <c r="F177" s="18">
        <f t="shared" si="15"/>
        <v>0</v>
      </c>
      <c r="G177" s="18" t="str">
        <f t="shared" si="16"/>
        <v>--</v>
      </c>
      <c r="H177" s="14" t="str">
        <f>IFERROR(VLOOKUP(B177,#REF!,6,FALSE),"")</f>
        <v/>
      </c>
      <c r="I177" s="15">
        <v>0</v>
      </c>
      <c r="J177" s="15">
        <v>0</v>
      </c>
      <c r="K177" s="15" t="str">
        <f>IFERROR(VLOOKUP(B177,#REF!,9,FALSE),"")</f>
        <v/>
      </c>
      <c r="L177" s="15">
        <v>9000</v>
      </c>
      <c r="M177" s="9" t="e">
        <f>VLOOKUP(B177,#REF!,2,FALSE)</f>
        <v>#REF!</v>
      </c>
      <c r="N177" s="2" t="str">
        <f>IFERROR(VLOOKUP(B177,#REF!,39,FALSE),"")</f>
        <v/>
      </c>
      <c r="O177" s="16" t="str">
        <f>IFERROR(VLOOKUP(B177,#REF!,10,FALSE),"")</f>
        <v/>
      </c>
      <c r="P177" s="16" t="str">
        <f>IFERROR(VLOOKUP(B177,#REF!,11,FALSE),"")</f>
        <v/>
      </c>
      <c r="Q177" s="16"/>
      <c r="R177" s="16" t="str">
        <f>IFERROR(VLOOKUP(B177,#REF!,12,FALSE),"")</f>
        <v/>
      </c>
      <c r="S177" s="15">
        <v>9000</v>
      </c>
      <c r="T177" s="15">
        <v>0</v>
      </c>
      <c r="U177" s="15">
        <v>0</v>
      </c>
      <c r="V177" s="17">
        <v>9000</v>
      </c>
      <c r="W177" s="18">
        <v>24</v>
      </c>
      <c r="X177" s="19" t="s">
        <v>35</v>
      </c>
      <c r="Y177" s="17">
        <v>375</v>
      </c>
      <c r="Z177" s="15">
        <v>0</v>
      </c>
      <c r="AA177" s="20" t="s">
        <v>36</v>
      </c>
      <c r="AB177" s="21" t="str">
        <f t="shared" si="17"/>
        <v>E</v>
      </c>
      <c r="AC177" s="15">
        <v>0</v>
      </c>
      <c r="AD177" s="15">
        <v>0</v>
      </c>
      <c r="AE177" s="15">
        <v>1143</v>
      </c>
      <c r="AF177" s="15">
        <v>295</v>
      </c>
      <c r="AG177" s="13" t="s">
        <v>37</v>
      </c>
      <c r="AI177" s="2"/>
      <c r="AJ177" s="2"/>
    </row>
    <row r="178" spans="1:36" ht="14.5">
      <c r="A178" s="16" t="str">
        <f t="shared" si="12"/>
        <v>OverStock</v>
      </c>
      <c r="B178" s="12" t="s">
        <v>221</v>
      </c>
      <c r="C178" s="13" t="s">
        <v>64</v>
      </c>
      <c r="D178" s="18">
        <f t="shared" si="13"/>
        <v>69.400000000000006</v>
      </c>
      <c r="E178" s="18">
        <f t="shared" si="14"/>
        <v>30.727630285152408</v>
      </c>
      <c r="F178" s="18">
        <f t="shared" si="15"/>
        <v>29.333333333333332</v>
      </c>
      <c r="G178" s="18">
        <f t="shared" si="16"/>
        <v>12.979351032448378</v>
      </c>
      <c r="H178" s="14" t="str">
        <f>IFERROR(VLOOKUP(B178,#REF!,6,FALSE),"")</f>
        <v/>
      </c>
      <c r="I178" s="15">
        <v>132000</v>
      </c>
      <c r="J178" s="15">
        <v>132000</v>
      </c>
      <c r="K178" s="15" t="str">
        <f>IFERROR(VLOOKUP(B178,#REF!,9,FALSE),"")</f>
        <v/>
      </c>
      <c r="L178" s="15">
        <v>312500</v>
      </c>
      <c r="M178" s="9" t="e">
        <f>VLOOKUP(B178,#REF!,2,FALSE)</f>
        <v>#REF!</v>
      </c>
      <c r="N178" s="2" t="str">
        <f>IFERROR(VLOOKUP(B178,#REF!,39,FALSE),"")</f>
        <v/>
      </c>
      <c r="O178" s="16" t="str">
        <f>IFERROR(VLOOKUP(B178,#REF!,10,FALSE),"")</f>
        <v/>
      </c>
      <c r="P178" s="16" t="str">
        <f>IFERROR(VLOOKUP(B178,#REF!,11,FALSE),"")</f>
        <v/>
      </c>
      <c r="Q178" s="16"/>
      <c r="R178" s="16" t="str">
        <f>IFERROR(VLOOKUP(B178,#REF!,12,FALSE),"")</f>
        <v/>
      </c>
      <c r="S178" s="15">
        <v>237500</v>
      </c>
      <c r="T178" s="15">
        <v>30000</v>
      </c>
      <c r="U178" s="15">
        <v>45000</v>
      </c>
      <c r="V178" s="17">
        <v>444500</v>
      </c>
      <c r="W178" s="18">
        <v>98.8</v>
      </c>
      <c r="X178" s="19">
        <v>43.7</v>
      </c>
      <c r="Y178" s="17">
        <v>4500</v>
      </c>
      <c r="Z178" s="15">
        <v>10170</v>
      </c>
      <c r="AA178" s="20">
        <v>2.2999999999999998</v>
      </c>
      <c r="AB178" s="21">
        <f t="shared" si="17"/>
        <v>150</v>
      </c>
      <c r="AC178" s="15">
        <v>28146</v>
      </c>
      <c r="AD178" s="15">
        <v>49568</v>
      </c>
      <c r="AE178" s="15">
        <v>22298</v>
      </c>
      <c r="AF178" s="15">
        <v>23866</v>
      </c>
      <c r="AG178" s="13" t="s">
        <v>37</v>
      </c>
      <c r="AI178" s="2"/>
      <c r="AJ178" s="2"/>
    </row>
    <row r="179" spans="1:36" ht="14.5">
      <c r="A179" s="16" t="str">
        <f t="shared" si="12"/>
        <v>Normal</v>
      </c>
      <c r="B179" s="12" t="s">
        <v>222</v>
      </c>
      <c r="C179" s="13" t="s">
        <v>64</v>
      </c>
      <c r="D179" s="18">
        <f t="shared" si="13"/>
        <v>8</v>
      </c>
      <c r="E179" s="18">
        <f t="shared" si="14"/>
        <v>18.348623853211009</v>
      </c>
      <c r="F179" s="18">
        <f t="shared" si="15"/>
        <v>8</v>
      </c>
      <c r="G179" s="18">
        <f t="shared" si="16"/>
        <v>18.348623853211009</v>
      </c>
      <c r="H179" s="14" t="str">
        <f>IFERROR(VLOOKUP(B179,#REF!,6,FALSE),"")</f>
        <v/>
      </c>
      <c r="I179" s="15">
        <v>6000</v>
      </c>
      <c r="J179" s="15">
        <v>6000</v>
      </c>
      <c r="K179" s="15" t="str">
        <f>IFERROR(VLOOKUP(B179,#REF!,9,FALSE),"")</f>
        <v/>
      </c>
      <c r="L179" s="15">
        <v>6000</v>
      </c>
      <c r="M179" s="9" t="e">
        <f>VLOOKUP(B179,#REF!,2,FALSE)</f>
        <v>#REF!</v>
      </c>
      <c r="N179" s="2" t="str">
        <f>IFERROR(VLOOKUP(B179,#REF!,39,FALSE),"")</f>
        <v/>
      </c>
      <c r="O179" s="16" t="str">
        <f>IFERROR(VLOOKUP(B179,#REF!,10,FALSE),"")</f>
        <v/>
      </c>
      <c r="P179" s="16" t="str">
        <f>IFERROR(VLOOKUP(B179,#REF!,11,FALSE),"")</f>
        <v/>
      </c>
      <c r="Q179" s="16"/>
      <c r="R179" s="16" t="str">
        <f>IFERROR(VLOOKUP(B179,#REF!,12,FALSE),"")</f>
        <v/>
      </c>
      <c r="S179" s="15">
        <v>6000</v>
      </c>
      <c r="T179" s="15">
        <v>0</v>
      </c>
      <c r="U179" s="15">
        <v>0</v>
      </c>
      <c r="V179" s="17">
        <v>12000</v>
      </c>
      <c r="W179" s="18">
        <v>16</v>
      </c>
      <c r="X179" s="19">
        <v>36.700000000000003</v>
      </c>
      <c r="Y179" s="17">
        <v>750</v>
      </c>
      <c r="Z179" s="15">
        <v>327</v>
      </c>
      <c r="AA179" s="20">
        <v>0.4</v>
      </c>
      <c r="AB179" s="21">
        <f t="shared" si="17"/>
        <v>50</v>
      </c>
      <c r="AC179" s="15">
        <v>0</v>
      </c>
      <c r="AD179" s="15">
        <v>971</v>
      </c>
      <c r="AE179" s="15">
        <v>3752</v>
      </c>
      <c r="AF179" s="15">
        <v>1066</v>
      </c>
      <c r="AG179" s="13" t="s">
        <v>37</v>
      </c>
      <c r="AI179" s="2"/>
      <c r="AJ179" s="2"/>
    </row>
    <row r="180" spans="1:36" ht="14.5">
      <c r="A180" s="16" t="str">
        <f t="shared" si="12"/>
        <v>FCST</v>
      </c>
      <c r="B180" s="12" t="s">
        <v>223</v>
      </c>
      <c r="C180" s="13" t="s">
        <v>64</v>
      </c>
      <c r="D180" s="18" t="str">
        <f t="shared" si="13"/>
        <v>前八週無拉料</v>
      </c>
      <c r="E180" s="18">
        <f t="shared" si="14"/>
        <v>14.423076923076923</v>
      </c>
      <c r="F180" s="18" t="str">
        <f t="shared" si="15"/>
        <v>--</v>
      </c>
      <c r="G180" s="18">
        <f t="shared" si="16"/>
        <v>0</v>
      </c>
      <c r="H180" s="14" t="str">
        <f>IFERROR(VLOOKUP(B180,#REF!,6,FALSE),"")</f>
        <v/>
      </c>
      <c r="I180" s="15">
        <v>0</v>
      </c>
      <c r="J180" s="15">
        <v>0</v>
      </c>
      <c r="K180" s="15" t="str">
        <f>IFERROR(VLOOKUP(B180,#REF!,9,FALSE),"")</f>
        <v/>
      </c>
      <c r="L180" s="15">
        <v>3000</v>
      </c>
      <c r="M180" s="9" t="e">
        <f>VLOOKUP(B180,#REF!,2,FALSE)</f>
        <v>#REF!</v>
      </c>
      <c r="N180" s="2" t="str">
        <f>IFERROR(VLOOKUP(B180,#REF!,39,FALSE),"")</f>
        <v/>
      </c>
      <c r="O180" s="16" t="str">
        <f>IFERROR(VLOOKUP(B180,#REF!,10,FALSE),"")</f>
        <v/>
      </c>
      <c r="P180" s="16" t="str">
        <f>IFERROR(VLOOKUP(B180,#REF!,11,FALSE),"")</f>
        <v/>
      </c>
      <c r="Q180" s="16"/>
      <c r="R180" s="16" t="str">
        <f>IFERROR(VLOOKUP(B180,#REF!,12,FALSE),"")</f>
        <v/>
      </c>
      <c r="S180" s="15">
        <v>3000</v>
      </c>
      <c r="T180" s="15">
        <v>0</v>
      </c>
      <c r="U180" s="15">
        <v>0</v>
      </c>
      <c r="V180" s="17">
        <v>3000</v>
      </c>
      <c r="W180" s="18" t="s">
        <v>35</v>
      </c>
      <c r="X180" s="19">
        <v>14.4</v>
      </c>
      <c r="Y180" s="17">
        <v>0</v>
      </c>
      <c r="Z180" s="15">
        <v>208</v>
      </c>
      <c r="AA180" s="20" t="s">
        <v>40</v>
      </c>
      <c r="AB180" s="21" t="str">
        <f t="shared" si="17"/>
        <v>F</v>
      </c>
      <c r="AC180" s="15">
        <v>512</v>
      </c>
      <c r="AD180" s="15">
        <v>0</v>
      </c>
      <c r="AE180" s="15">
        <v>2475</v>
      </c>
      <c r="AF180" s="15">
        <v>13</v>
      </c>
      <c r="AG180" s="13" t="s">
        <v>37</v>
      </c>
      <c r="AI180" s="2"/>
      <c r="AJ180" s="2"/>
    </row>
    <row r="181" spans="1:36" ht="14.5">
      <c r="A181" s="16" t="str">
        <f t="shared" si="12"/>
        <v>OverStock</v>
      </c>
      <c r="B181" s="12" t="s">
        <v>224</v>
      </c>
      <c r="C181" s="13" t="s">
        <v>64</v>
      </c>
      <c r="D181" s="18">
        <f t="shared" si="13"/>
        <v>25.6</v>
      </c>
      <c r="E181" s="18">
        <f t="shared" si="14"/>
        <v>11.374407582938389</v>
      </c>
      <c r="F181" s="18">
        <f t="shared" si="15"/>
        <v>17.600000000000001</v>
      </c>
      <c r="G181" s="18">
        <f t="shared" si="16"/>
        <v>7.8199052132701423</v>
      </c>
      <c r="H181" s="14" t="str">
        <f>IFERROR(VLOOKUP(B181,#REF!,6,FALSE),"")</f>
        <v/>
      </c>
      <c r="I181" s="15">
        <v>33000</v>
      </c>
      <c r="J181" s="15">
        <v>9000</v>
      </c>
      <c r="K181" s="15" t="str">
        <f>IFERROR(VLOOKUP(B181,#REF!,9,FALSE),"")</f>
        <v/>
      </c>
      <c r="L181" s="15">
        <v>48000</v>
      </c>
      <c r="M181" s="9" t="e">
        <f>VLOOKUP(B181,#REF!,2,FALSE)</f>
        <v>#REF!</v>
      </c>
      <c r="N181" s="2" t="str">
        <f>IFERROR(VLOOKUP(B181,#REF!,39,FALSE),"")</f>
        <v/>
      </c>
      <c r="O181" s="16" t="str">
        <f>IFERROR(VLOOKUP(B181,#REF!,10,FALSE),"")</f>
        <v/>
      </c>
      <c r="P181" s="16" t="str">
        <f>IFERROR(VLOOKUP(B181,#REF!,11,FALSE),"")</f>
        <v/>
      </c>
      <c r="Q181" s="16"/>
      <c r="R181" s="16" t="str">
        <f>IFERROR(VLOOKUP(B181,#REF!,12,FALSE),"")</f>
        <v/>
      </c>
      <c r="S181" s="15">
        <v>36000</v>
      </c>
      <c r="T181" s="15">
        <v>3000</v>
      </c>
      <c r="U181" s="15">
        <v>9000</v>
      </c>
      <c r="V181" s="17">
        <v>81000</v>
      </c>
      <c r="W181" s="18">
        <v>43.2</v>
      </c>
      <c r="X181" s="19">
        <v>19.2</v>
      </c>
      <c r="Y181" s="17">
        <v>1875</v>
      </c>
      <c r="Z181" s="15">
        <v>4220</v>
      </c>
      <c r="AA181" s="20">
        <v>2.2999999999999998</v>
      </c>
      <c r="AB181" s="21">
        <f t="shared" si="17"/>
        <v>150</v>
      </c>
      <c r="AC181" s="15">
        <v>1302</v>
      </c>
      <c r="AD181" s="15">
        <v>17857</v>
      </c>
      <c r="AE181" s="15">
        <v>33389</v>
      </c>
      <c r="AF181" s="15">
        <v>4307</v>
      </c>
      <c r="AG181" s="13" t="s">
        <v>37</v>
      </c>
      <c r="AI181" s="2"/>
      <c r="AJ181" s="2"/>
    </row>
    <row r="182" spans="1:36" ht="14.5">
      <c r="A182" s="16" t="str">
        <f t="shared" si="12"/>
        <v>OverStock</v>
      </c>
      <c r="B182" s="12" t="s">
        <v>225</v>
      </c>
      <c r="C182" s="13" t="s">
        <v>64</v>
      </c>
      <c r="D182" s="18">
        <f t="shared" si="13"/>
        <v>12.9</v>
      </c>
      <c r="E182" s="18">
        <f t="shared" si="14"/>
        <v>8.3715582595781886</v>
      </c>
      <c r="F182" s="18">
        <f t="shared" si="15"/>
        <v>21.296551724137931</v>
      </c>
      <c r="G182" s="18">
        <f t="shared" si="16"/>
        <v>13.86876175191923</v>
      </c>
      <c r="H182" s="14" t="str">
        <f>IFERROR(VLOOKUP(B182,#REF!,6,FALSE),"")</f>
        <v/>
      </c>
      <c r="I182" s="15">
        <v>1158000</v>
      </c>
      <c r="J182" s="15">
        <v>798000</v>
      </c>
      <c r="K182" s="15" t="str">
        <f>IFERROR(VLOOKUP(B182,#REF!,9,FALSE),"")</f>
        <v/>
      </c>
      <c r="L182" s="15">
        <v>699000</v>
      </c>
      <c r="M182" s="9" t="e">
        <f>VLOOKUP(B182,#REF!,2,FALSE)</f>
        <v>#REF!</v>
      </c>
      <c r="N182" s="2" t="str">
        <f>IFERROR(VLOOKUP(B182,#REF!,39,FALSE),"")</f>
        <v/>
      </c>
      <c r="O182" s="16" t="str">
        <f>IFERROR(VLOOKUP(B182,#REF!,10,FALSE),"")</f>
        <v/>
      </c>
      <c r="P182" s="16" t="str">
        <f>IFERROR(VLOOKUP(B182,#REF!,11,FALSE),"")</f>
        <v/>
      </c>
      <c r="Q182" s="16"/>
      <c r="R182" s="16" t="str">
        <f>IFERROR(VLOOKUP(B182,#REF!,12,FALSE),"")</f>
        <v/>
      </c>
      <c r="S182" s="15">
        <v>93000</v>
      </c>
      <c r="T182" s="15">
        <v>180000</v>
      </c>
      <c r="U182" s="15">
        <v>426000</v>
      </c>
      <c r="V182" s="17">
        <v>1857000</v>
      </c>
      <c r="W182" s="18">
        <v>34.200000000000003</v>
      </c>
      <c r="X182" s="19">
        <v>22.2</v>
      </c>
      <c r="Y182" s="17">
        <v>54375</v>
      </c>
      <c r="Z182" s="15">
        <v>83497</v>
      </c>
      <c r="AA182" s="20">
        <v>1.5</v>
      </c>
      <c r="AB182" s="21">
        <f t="shared" si="17"/>
        <v>100</v>
      </c>
      <c r="AC182" s="15">
        <v>346032</v>
      </c>
      <c r="AD182" s="15">
        <v>292402</v>
      </c>
      <c r="AE182" s="15">
        <v>285966</v>
      </c>
      <c r="AF182" s="15">
        <v>247736</v>
      </c>
      <c r="AG182" s="13" t="s">
        <v>37</v>
      </c>
      <c r="AI182" s="2"/>
      <c r="AJ182" s="2"/>
    </row>
    <row r="183" spans="1:36" ht="14.5">
      <c r="A183" s="16" t="str">
        <f t="shared" si="12"/>
        <v>OverStock</v>
      </c>
      <c r="B183" s="12" t="s">
        <v>226</v>
      </c>
      <c r="C183" s="13" t="s">
        <v>64</v>
      </c>
      <c r="D183" s="18">
        <f t="shared" si="13"/>
        <v>16</v>
      </c>
      <c r="E183" s="18">
        <f t="shared" si="14"/>
        <v>110.34482758620689</v>
      </c>
      <c r="F183" s="18">
        <f t="shared" si="15"/>
        <v>8</v>
      </c>
      <c r="G183" s="18">
        <f t="shared" si="16"/>
        <v>55.172413793103445</v>
      </c>
      <c r="H183" s="14" t="str">
        <f>IFERROR(VLOOKUP(B183,#REF!,6,FALSE),"")</f>
        <v/>
      </c>
      <c r="I183" s="15">
        <v>8000</v>
      </c>
      <c r="J183" s="15">
        <v>0</v>
      </c>
      <c r="K183" s="15" t="str">
        <f>IFERROR(VLOOKUP(B183,#REF!,9,FALSE),"")</f>
        <v/>
      </c>
      <c r="L183" s="15">
        <v>16000</v>
      </c>
      <c r="M183" s="9" t="e">
        <f>VLOOKUP(B183,#REF!,2,FALSE)</f>
        <v>#REF!</v>
      </c>
      <c r="N183" s="2" t="str">
        <f>IFERROR(VLOOKUP(B183,#REF!,39,FALSE),"")</f>
        <v/>
      </c>
      <c r="O183" s="16" t="str">
        <f>IFERROR(VLOOKUP(B183,#REF!,10,FALSE),"")</f>
        <v/>
      </c>
      <c r="P183" s="16" t="str">
        <f>IFERROR(VLOOKUP(B183,#REF!,11,FALSE),"")</f>
        <v/>
      </c>
      <c r="Q183" s="16"/>
      <c r="R183" s="16" t="str">
        <f>IFERROR(VLOOKUP(B183,#REF!,12,FALSE),"")</f>
        <v/>
      </c>
      <c r="S183" s="15">
        <v>16000</v>
      </c>
      <c r="T183" s="15">
        <v>0</v>
      </c>
      <c r="U183" s="15">
        <v>0</v>
      </c>
      <c r="V183" s="17">
        <v>24000</v>
      </c>
      <c r="W183" s="18">
        <v>24</v>
      </c>
      <c r="X183" s="19">
        <v>165.5</v>
      </c>
      <c r="Y183" s="17">
        <v>1000</v>
      </c>
      <c r="Z183" s="15">
        <v>145</v>
      </c>
      <c r="AA183" s="20">
        <v>0.1</v>
      </c>
      <c r="AB183" s="21">
        <f t="shared" si="17"/>
        <v>50</v>
      </c>
      <c r="AC183" s="15">
        <v>1274</v>
      </c>
      <c r="AD183" s="15">
        <v>0</v>
      </c>
      <c r="AE183" s="15">
        <v>206</v>
      </c>
      <c r="AF183" s="15">
        <v>150</v>
      </c>
      <c r="AG183" s="13" t="s">
        <v>37</v>
      </c>
      <c r="AI183" s="2"/>
      <c r="AJ183" s="2"/>
    </row>
    <row r="184" spans="1:36" ht="14.5">
      <c r="A184" s="16" t="str">
        <f t="shared" si="12"/>
        <v>OverStock</v>
      </c>
      <c r="B184" s="12" t="s">
        <v>227</v>
      </c>
      <c r="C184" s="13" t="s">
        <v>64</v>
      </c>
      <c r="D184" s="18">
        <f t="shared" si="13"/>
        <v>20.5</v>
      </c>
      <c r="E184" s="18">
        <f t="shared" si="14"/>
        <v>15.430663721957457</v>
      </c>
      <c r="F184" s="18">
        <f t="shared" si="15"/>
        <v>10.898550724637682</v>
      </c>
      <c r="G184" s="18">
        <f t="shared" si="16"/>
        <v>8.1948157619435076</v>
      </c>
      <c r="H184" s="14" t="str">
        <f>IFERROR(VLOOKUP(B184,#REF!,6,FALSE),"")</f>
        <v/>
      </c>
      <c r="I184" s="15">
        <v>282000</v>
      </c>
      <c r="J184" s="15">
        <v>282000</v>
      </c>
      <c r="K184" s="15" t="str">
        <f>IFERROR(VLOOKUP(B184,#REF!,9,FALSE),"")</f>
        <v/>
      </c>
      <c r="L184" s="15">
        <v>531000</v>
      </c>
      <c r="M184" s="9" t="e">
        <f>VLOOKUP(B184,#REF!,2,FALSE)</f>
        <v>#REF!</v>
      </c>
      <c r="N184" s="2" t="str">
        <f>IFERROR(VLOOKUP(B184,#REF!,39,FALSE),"")</f>
        <v/>
      </c>
      <c r="O184" s="16" t="str">
        <f>IFERROR(VLOOKUP(B184,#REF!,10,FALSE),"")</f>
        <v/>
      </c>
      <c r="P184" s="16" t="str">
        <f>IFERROR(VLOOKUP(B184,#REF!,11,FALSE),"")</f>
        <v/>
      </c>
      <c r="Q184" s="16"/>
      <c r="R184" s="16" t="str">
        <f>IFERROR(VLOOKUP(B184,#REF!,12,FALSE),"")</f>
        <v/>
      </c>
      <c r="S184" s="15">
        <v>339000</v>
      </c>
      <c r="T184" s="15">
        <v>60000</v>
      </c>
      <c r="U184" s="15">
        <v>132000</v>
      </c>
      <c r="V184" s="17">
        <v>813000</v>
      </c>
      <c r="W184" s="18">
        <v>31.4</v>
      </c>
      <c r="X184" s="19">
        <v>23.6</v>
      </c>
      <c r="Y184" s="17">
        <v>25875</v>
      </c>
      <c r="Z184" s="15">
        <v>34412</v>
      </c>
      <c r="AA184" s="20">
        <v>1.3</v>
      </c>
      <c r="AB184" s="21">
        <f t="shared" si="17"/>
        <v>100</v>
      </c>
      <c r="AC184" s="15">
        <v>141865</v>
      </c>
      <c r="AD184" s="15">
        <v>102559</v>
      </c>
      <c r="AE184" s="15">
        <v>124563</v>
      </c>
      <c r="AF184" s="15">
        <v>19110</v>
      </c>
      <c r="AG184" s="13" t="s">
        <v>37</v>
      </c>
      <c r="AI184" s="2"/>
      <c r="AJ184" s="2"/>
    </row>
    <row r="185" spans="1:36" ht="14.5">
      <c r="A185" s="16" t="str">
        <f t="shared" si="12"/>
        <v>OverStock</v>
      </c>
      <c r="B185" s="12" t="s">
        <v>228</v>
      </c>
      <c r="C185" s="13" t="s">
        <v>64</v>
      </c>
      <c r="D185" s="18">
        <f t="shared" si="13"/>
        <v>8.6999999999999993</v>
      </c>
      <c r="E185" s="18">
        <f t="shared" si="14"/>
        <v>12.317147818265855</v>
      </c>
      <c r="F185" s="18">
        <f t="shared" si="15"/>
        <v>9.8854625550660788</v>
      </c>
      <c r="G185" s="18">
        <f t="shared" si="16"/>
        <v>14.016064758716318</v>
      </c>
      <c r="H185" s="14" t="str">
        <f>IFERROR(VLOOKUP(B185,#REF!,6,FALSE),"")</f>
        <v/>
      </c>
      <c r="I185" s="15">
        <v>2244000</v>
      </c>
      <c r="J185" s="15">
        <v>1636000</v>
      </c>
      <c r="K185" s="15" t="str">
        <f>IFERROR(VLOOKUP(B185,#REF!,9,FALSE),"")</f>
        <v/>
      </c>
      <c r="L185" s="15">
        <v>1972000</v>
      </c>
      <c r="M185" s="9" t="e">
        <f>VLOOKUP(B185,#REF!,2,FALSE)</f>
        <v>#REF!</v>
      </c>
      <c r="N185" s="2" t="str">
        <f>IFERROR(VLOOKUP(B185,#REF!,39,FALSE),"")</f>
        <v/>
      </c>
      <c r="O185" s="16" t="str">
        <f>IFERROR(VLOOKUP(B185,#REF!,10,FALSE),"")</f>
        <v/>
      </c>
      <c r="P185" s="16" t="str">
        <f>IFERROR(VLOOKUP(B185,#REF!,11,FALSE),"")</f>
        <v/>
      </c>
      <c r="Q185" s="16"/>
      <c r="R185" s="16" t="str">
        <f>IFERROR(VLOOKUP(B185,#REF!,12,FALSE),"")</f>
        <v/>
      </c>
      <c r="S185" s="15">
        <v>1348000</v>
      </c>
      <c r="T185" s="15">
        <v>0</v>
      </c>
      <c r="U185" s="15">
        <v>624000</v>
      </c>
      <c r="V185" s="17">
        <v>4216000</v>
      </c>
      <c r="W185" s="18">
        <v>18.600000000000001</v>
      </c>
      <c r="X185" s="19">
        <v>26.3</v>
      </c>
      <c r="Y185" s="17">
        <v>227000</v>
      </c>
      <c r="Z185" s="15">
        <v>160102</v>
      </c>
      <c r="AA185" s="20">
        <v>0.7</v>
      </c>
      <c r="AB185" s="21">
        <f t="shared" si="17"/>
        <v>100</v>
      </c>
      <c r="AC185" s="15">
        <v>513039</v>
      </c>
      <c r="AD185" s="15">
        <v>531743</v>
      </c>
      <c r="AE185" s="15">
        <v>721486</v>
      </c>
      <c r="AF185" s="15">
        <v>291622</v>
      </c>
      <c r="AG185" s="13" t="s">
        <v>37</v>
      </c>
      <c r="AI185" s="2"/>
      <c r="AJ185" s="2"/>
    </row>
    <row r="186" spans="1:36" ht="14.5">
      <c r="A186" s="16" t="str">
        <f t="shared" si="12"/>
        <v>OverStock</v>
      </c>
      <c r="B186" s="12" t="s">
        <v>229</v>
      </c>
      <c r="C186" s="13" t="s">
        <v>64</v>
      </c>
      <c r="D186" s="18">
        <f t="shared" si="13"/>
        <v>14.6</v>
      </c>
      <c r="E186" s="18">
        <f t="shared" si="14"/>
        <v>11.231417562630357</v>
      </c>
      <c r="F186" s="18">
        <f t="shared" si="15"/>
        <v>19.935034802784223</v>
      </c>
      <c r="G186" s="18">
        <f t="shared" si="16"/>
        <v>15.307795002874368</v>
      </c>
      <c r="H186" s="14" t="str">
        <f>IFERROR(VLOOKUP(B186,#REF!,6,FALSE),"")</f>
        <v/>
      </c>
      <c r="I186" s="15">
        <v>3222000</v>
      </c>
      <c r="J186" s="15">
        <v>3222000</v>
      </c>
      <c r="K186" s="15" t="str">
        <f>IFERROR(VLOOKUP(B186,#REF!,9,FALSE),"")</f>
        <v/>
      </c>
      <c r="L186" s="15">
        <v>2364000</v>
      </c>
      <c r="M186" s="9" t="e">
        <f>VLOOKUP(B186,#REF!,2,FALSE)</f>
        <v>#REF!</v>
      </c>
      <c r="N186" s="2" t="str">
        <f>IFERROR(VLOOKUP(B186,#REF!,39,FALSE),"")</f>
        <v/>
      </c>
      <c r="O186" s="16" t="str">
        <f>IFERROR(VLOOKUP(B186,#REF!,10,FALSE),"")</f>
        <v/>
      </c>
      <c r="P186" s="16" t="str">
        <f>IFERROR(VLOOKUP(B186,#REF!,11,FALSE),"")</f>
        <v/>
      </c>
      <c r="Q186" s="16"/>
      <c r="R186" s="16" t="str">
        <f>IFERROR(VLOOKUP(B186,#REF!,12,FALSE),"")</f>
        <v/>
      </c>
      <c r="S186" s="15">
        <v>1431000</v>
      </c>
      <c r="T186" s="15">
        <v>0</v>
      </c>
      <c r="U186" s="15">
        <v>933000</v>
      </c>
      <c r="V186" s="17">
        <v>5586000</v>
      </c>
      <c r="W186" s="18">
        <v>34.6</v>
      </c>
      <c r="X186" s="19">
        <v>26.5</v>
      </c>
      <c r="Y186" s="17">
        <v>161625</v>
      </c>
      <c r="Z186" s="15">
        <v>210481</v>
      </c>
      <c r="AA186" s="20">
        <v>1.3</v>
      </c>
      <c r="AB186" s="21">
        <f t="shared" si="17"/>
        <v>100</v>
      </c>
      <c r="AC186" s="15">
        <v>718399</v>
      </c>
      <c r="AD186" s="15">
        <v>803331</v>
      </c>
      <c r="AE186" s="15">
        <v>697001</v>
      </c>
      <c r="AF186" s="15">
        <v>291707</v>
      </c>
      <c r="AG186" s="13" t="s">
        <v>37</v>
      </c>
      <c r="AI186" s="2"/>
      <c r="AJ186" s="2"/>
    </row>
    <row r="187" spans="1:36" ht="14.5">
      <c r="A187" s="16" t="str">
        <f t="shared" si="12"/>
        <v>OverStock</v>
      </c>
      <c r="B187" s="12" t="s">
        <v>230</v>
      </c>
      <c r="C187" s="13" t="s">
        <v>64</v>
      </c>
      <c r="D187" s="18">
        <f t="shared" si="13"/>
        <v>48</v>
      </c>
      <c r="E187" s="18" t="str">
        <f t="shared" si="14"/>
        <v>--</v>
      </c>
      <c r="F187" s="18">
        <f t="shared" si="15"/>
        <v>18.666666666666668</v>
      </c>
      <c r="G187" s="18" t="str">
        <f t="shared" si="16"/>
        <v>--</v>
      </c>
      <c r="H187" s="14" t="str">
        <f>IFERROR(VLOOKUP(B187,#REF!,6,FALSE),"")</f>
        <v/>
      </c>
      <c r="I187" s="15">
        <v>21000</v>
      </c>
      <c r="J187" s="15">
        <v>21000</v>
      </c>
      <c r="K187" s="15" t="str">
        <f>IFERROR(VLOOKUP(B187,#REF!,9,FALSE),"")</f>
        <v/>
      </c>
      <c r="L187" s="15">
        <v>54000</v>
      </c>
      <c r="M187" s="9" t="e">
        <f>VLOOKUP(B187,#REF!,2,FALSE)</f>
        <v>#REF!</v>
      </c>
      <c r="N187" s="2" t="str">
        <f>IFERROR(VLOOKUP(B187,#REF!,39,FALSE),"")</f>
        <v/>
      </c>
      <c r="O187" s="16" t="str">
        <f>IFERROR(VLOOKUP(B187,#REF!,10,FALSE),"")</f>
        <v/>
      </c>
      <c r="P187" s="16" t="str">
        <f>IFERROR(VLOOKUP(B187,#REF!,11,FALSE),"")</f>
        <v/>
      </c>
      <c r="Q187" s="16"/>
      <c r="R187" s="16" t="str">
        <f>IFERROR(VLOOKUP(B187,#REF!,12,FALSE),"")</f>
        <v/>
      </c>
      <c r="S187" s="15">
        <v>54000</v>
      </c>
      <c r="T187" s="15">
        <v>0</v>
      </c>
      <c r="U187" s="15">
        <v>0</v>
      </c>
      <c r="V187" s="17">
        <v>75000</v>
      </c>
      <c r="W187" s="18">
        <v>66.7</v>
      </c>
      <c r="X187" s="19" t="s">
        <v>35</v>
      </c>
      <c r="Y187" s="17">
        <v>1125</v>
      </c>
      <c r="Z187" s="15">
        <v>0</v>
      </c>
      <c r="AA187" s="20" t="s">
        <v>36</v>
      </c>
      <c r="AB187" s="21" t="str">
        <f t="shared" si="17"/>
        <v>E</v>
      </c>
      <c r="AC187" s="15">
        <v>0</v>
      </c>
      <c r="AD187" s="15">
        <v>0</v>
      </c>
      <c r="AE187" s="15">
        <v>0</v>
      </c>
      <c r="AF187" s="15">
        <v>0</v>
      </c>
      <c r="AG187" s="13" t="s">
        <v>37</v>
      </c>
      <c r="AI187" s="2"/>
      <c r="AJ187" s="2"/>
    </row>
    <row r="188" spans="1:36" ht="14.5">
      <c r="A188" s="16" t="str">
        <f t="shared" si="12"/>
        <v>OverStock</v>
      </c>
      <c r="B188" s="12" t="s">
        <v>231</v>
      </c>
      <c r="C188" s="13" t="s">
        <v>64</v>
      </c>
      <c r="D188" s="18">
        <f t="shared" si="13"/>
        <v>5.4</v>
      </c>
      <c r="E188" s="18">
        <f t="shared" si="14"/>
        <v>4.8019700389903548</v>
      </c>
      <c r="F188" s="18">
        <f t="shared" si="15"/>
        <v>33.321739130434786</v>
      </c>
      <c r="G188" s="18">
        <f t="shared" si="16"/>
        <v>29.489021136876666</v>
      </c>
      <c r="H188" s="14" t="str">
        <f>IFERROR(VLOOKUP(B188,#REF!,6,FALSE),"")</f>
        <v/>
      </c>
      <c r="I188" s="15">
        <v>1437000</v>
      </c>
      <c r="J188" s="15">
        <v>1437000</v>
      </c>
      <c r="K188" s="15" t="str">
        <f>IFERROR(VLOOKUP(B188,#REF!,9,FALSE),"")</f>
        <v/>
      </c>
      <c r="L188" s="15">
        <v>234000</v>
      </c>
      <c r="M188" s="9" t="e">
        <f>VLOOKUP(B188,#REF!,2,FALSE)</f>
        <v>#REF!</v>
      </c>
      <c r="N188" s="2" t="str">
        <f>IFERROR(VLOOKUP(B188,#REF!,39,FALSE),"")</f>
        <v/>
      </c>
      <c r="O188" s="16" t="str">
        <f>IFERROR(VLOOKUP(B188,#REF!,10,FALSE),"")</f>
        <v/>
      </c>
      <c r="P188" s="16" t="str">
        <f>IFERROR(VLOOKUP(B188,#REF!,11,FALSE),"")</f>
        <v/>
      </c>
      <c r="Q188" s="16"/>
      <c r="R188" s="16" t="str">
        <f>IFERROR(VLOOKUP(B188,#REF!,12,FALSE),"")</f>
        <v/>
      </c>
      <c r="S188" s="15">
        <v>0</v>
      </c>
      <c r="T188" s="15">
        <v>0</v>
      </c>
      <c r="U188" s="15">
        <v>234000</v>
      </c>
      <c r="V188" s="17">
        <v>1671000</v>
      </c>
      <c r="W188" s="18">
        <v>38.700000000000003</v>
      </c>
      <c r="X188" s="19">
        <v>34.299999999999997</v>
      </c>
      <c r="Y188" s="17">
        <v>43125</v>
      </c>
      <c r="Z188" s="15">
        <v>48730</v>
      </c>
      <c r="AA188" s="20">
        <v>1.1000000000000001</v>
      </c>
      <c r="AB188" s="21">
        <f t="shared" si="17"/>
        <v>100</v>
      </c>
      <c r="AC188" s="15">
        <v>110542</v>
      </c>
      <c r="AD188" s="15">
        <v>221514</v>
      </c>
      <c r="AE188" s="15">
        <v>280619</v>
      </c>
      <c r="AF188" s="15">
        <v>0</v>
      </c>
      <c r="AG188" s="13" t="s">
        <v>37</v>
      </c>
      <c r="AI188" s="2"/>
      <c r="AJ188" s="2"/>
    </row>
    <row r="189" spans="1:36" ht="14.5">
      <c r="A189" s="16" t="str">
        <f t="shared" si="12"/>
        <v>ZeroZero</v>
      </c>
      <c r="B189" s="12" t="s">
        <v>232</v>
      </c>
      <c r="C189" s="13" t="s">
        <v>64</v>
      </c>
      <c r="D189" s="18" t="str">
        <f t="shared" si="13"/>
        <v>前八週無拉料</v>
      </c>
      <c r="E189" s="18" t="str">
        <f t="shared" si="14"/>
        <v>--</v>
      </c>
      <c r="F189" s="18" t="str">
        <f t="shared" si="15"/>
        <v>--</v>
      </c>
      <c r="G189" s="18" t="str">
        <f t="shared" si="16"/>
        <v>--</v>
      </c>
      <c r="H189" s="14" t="str">
        <f>IFERROR(VLOOKUP(B189,#REF!,6,FALSE),"")</f>
        <v/>
      </c>
      <c r="I189" s="15">
        <v>0</v>
      </c>
      <c r="J189" s="15">
        <v>0</v>
      </c>
      <c r="K189" s="15" t="str">
        <f>IFERROR(VLOOKUP(B189,#REF!,9,FALSE),"")</f>
        <v/>
      </c>
      <c r="L189" s="15">
        <v>21000</v>
      </c>
      <c r="M189" s="9" t="e">
        <f>VLOOKUP(B189,#REF!,2,FALSE)</f>
        <v>#REF!</v>
      </c>
      <c r="N189" s="2" t="str">
        <f>IFERROR(VLOOKUP(B189,#REF!,39,FALSE),"")</f>
        <v/>
      </c>
      <c r="O189" s="16" t="str">
        <f>IFERROR(VLOOKUP(B189,#REF!,10,FALSE),"")</f>
        <v/>
      </c>
      <c r="P189" s="16" t="str">
        <f>IFERROR(VLOOKUP(B189,#REF!,11,FALSE),"")</f>
        <v/>
      </c>
      <c r="Q189" s="16"/>
      <c r="R189" s="16" t="str">
        <f>IFERROR(VLOOKUP(B189,#REF!,12,FALSE),"")</f>
        <v/>
      </c>
      <c r="S189" s="15">
        <v>21000</v>
      </c>
      <c r="T189" s="15">
        <v>0</v>
      </c>
      <c r="U189" s="15">
        <v>0</v>
      </c>
      <c r="V189" s="17">
        <v>21000</v>
      </c>
      <c r="W189" s="18" t="s">
        <v>35</v>
      </c>
      <c r="X189" s="19" t="s">
        <v>35</v>
      </c>
      <c r="Y189" s="17">
        <v>0</v>
      </c>
      <c r="Z189" s="15">
        <v>0</v>
      </c>
      <c r="AA189" s="20" t="s">
        <v>36</v>
      </c>
      <c r="AB189" s="21" t="str">
        <f t="shared" si="17"/>
        <v>E</v>
      </c>
      <c r="AC189" s="15">
        <v>0</v>
      </c>
      <c r="AD189" s="15">
        <v>0</v>
      </c>
      <c r="AE189" s="15">
        <v>0</v>
      </c>
      <c r="AF189" s="15">
        <v>0</v>
      </c>
      <c r="AG189" s="13" t="s">
        <v>37</v>
      </c>
      <c r="AI189" s="2"/>
      <c r="AJ189" s="2"/>
    </row>
    <row r="190" spans="1:36" ht="14.5">
      <c r="A190" s="16" t="str">
        <f t="shared" si="12"/>
        <v>OverStock</v>
      </c>
      <c r="B190" s="12" t="s">
        <v>233</v>
      </c>
      <c r="C190" s="13" t="s">
        <v>64</v>
      </c>
      <c r="D190" s="18">
        <f t="shared" si="13"/>
        <v>8</v>
      </c>
      <c r="E190" s="18">
        <f t="shared" si="14"/>
        <v>34.198860037998735</v>
      </c>
      <c r="F190" s="18">
        <f t="shared" si="15"/>
        <v>15.111111111111111</v>
      </c>
      <c r="G190" s="18">
        <f t="shared" si="16"/>
        <v>64.597846738442058</v>
      </c>
      <c r="H190" s="14" t="str">
        <f>IFERROR(VLOOKUP(B190,#REF!,6,FALSE),"")</f>
        <v/>
      </c>
      <c r="I190" s="15">
        <v>204000</v>
      </c>
      <c r="J190" s="15">
        <v>164000</v>
      </c>
      <c r="K190" s="15" t="str">
        <f>IFERROR(VLOOKUP(B190,#REF!,9,FALSE),"")</f>
        <v/>
      </c>
      <c r="L190" s="15">
        <v>108000</v>
      </c>
      <c r="M190" s="9" t="e">
        <f>VLOOKUP(B190,#REF!,2,FALSE)</f>
        <v>#REF!</v>
      </c>
      <c r="N190" s="2" t="str">
        <f>IFERROR(VLOOKUP(B190,#REF!,39,FALSE),"")</f>
        <v/>
      </c>
      <c r="O190" s="16" t="str">
        <f>IFERROR(VLOOKUP(B190,#REF!,10,FALSE),"")</f>
        <v/>
      </c>
      <c r="P190" s="16" t="str">
        <f>IFERROR(VLOOKUP(B190,#REF!,11,FALSE),"")</f>
        <v/>
      </c>
      <c r="Q190" s="16"/>
      <c r="R190" s="16" t="str">
        <f>IFERROR(VLOOKUP(B190,#REF!,12,FALSE),"")</f>
        <v/>
      </c>
      <c r="S190" s="15">
        <v>40000</v>
      </c>
      <c r="T190" s="15">
        <v>0</v>
      </c>
      <c r="U190" s="15">
        <v>68000</v>
      </c>
      <c r="V190" s="17">
        <v>312000</v>
      </c>
      <c r="W190" s="18">
        <v>23.1</v>
      </c>
      <c r="X190" s="19">
        <v>98.8</v>
      </c>
      <c r="Y190" s="17">
        <v>13500</v>
      </c>
      <c r="Z190" s="15">
        <v>3158</v>
      </c>
      <c r="AA190" s="20">
        <v>0.2</v>
      </c>
      <c r="AB190" s="21">
        <f t="shared" si="17"/>
        <v>50</v>
      </c>
      <c r="AC190" s="15">
        <v>7565</v>
      </c>
      <c r="AD190" s="15">
        <v>10200</v>
      </c>
      <c r="AE190" s="15">
        <v>10660</v>
      </c>
      <c r="AF190" s="15">
        <v>29544</v>
      </c>
      <c r="AG190" s="13" t="s">
        <v>37</v>
      </c>
      <c r="AI190" s="2"/>
      <c r="AJ190" s="2"/>
    </row>
    <row r="191" spans="1:36" ht="14.5">
      <c r="A191" s="16" t="str">
        <f t="shared" si="12"/>
        <v>OverStock</v>
      </c>
      <c r="B191" s="12" t="s">
        <v>234</v>
      </c>
      <c r="C191" s="13" t="s">
        <v>64</v>
      </c>
      <c r="D191" s="18">
        <f t="shared" si="13"/>
        <v>13.5</v>
      </c>
      <c r="E191" s="18">
        <f t="shared" si="14"/>
        <v>20.152671755725191</v>
      </c>
      <c r="F191" s="18">
        <f t="shared" si="15"/>
        <v>141.84615384615384</v>
      </c>
      <c r="G191" s="18">
        <f t="shared" si="16"/>
        <v>211.14503816793894</v>
      </c>
      <c r="H191" s="14" t="str">
        <f>IFERROR(VLOOKUP(B191,#REF!,6,FALSE),"")</f>
        <v/>
      </c>
      <c r="I191" s="15">
        <v>1383000</v>
      </c>
      <c r="J191" s="15">
        <v>1383000</v>
      </c>
      <c r="K191" s="15" t="str">
        <f>IFERROR(VLOOKUP(B191,#REF!,9,FALSE),"")</f>
        <v/>
      </c>
      <c r="L191" s="15">
        <v>132000</v>
      </c>
      <c r="M191" s="9" t="e">
        <f>VLOOKUP(B191,#REF!,2,FALSE)</f>
        <v>#REF!</v>
      </c>
      <c r="N191" s="2" t="str">
        <f>IFERROR(VLOOKUP(B191,#REF!,39,FALSE),"")</f>
        <v/>
      </c>
      <c r="O191" s="16" t="str">
        <f>IFERROR(VLOOKUP(B191,#REF!,10,FALSE),"")</f>
        <v/>
      </c>
      <c r="P191" s="16" t="str">
        <f>IFERROR(VLOOKUP(B191,#REF!,11,FALSE),"")</f>
        <v/>
      </c>
      <c r="Q191" s="16"/>
      <c r="R191" s="16" t="str">
        <f>IFERROR(VLOOKUP(B191,#REF!,12,FALSE),"")</f>
        <v/>
      </c>
      <c r="S191" s="15">
        <v>36000</v>
      </c>
      <c r="T191" s="15">
        <v>0</v>
      </c>
      <c r="U191" s="15">
        <v>96000</v>
      </c>
      <c r="V191" s="17">
        <v>1515000</v>
      </c>
      <c r="W191" s="18">
        <v>155.4</v>
      </c>
      <c r="X191" s="19">
        <v>231.3</v>
      </c>
      <c r="Y191" s="17">
        <v>9750</v>
      </c>
      <c r="Z191" s="15">
        <v>6550</v>
      </c>
      <c r="AA191" s="20">
        <v>0.7</v>
      </c>
      <c r="AB191" s="21">
        <f t="shared" si="17"/>
        <v>100</v>
      </c>
      <c r="AC191" s="15">
        <v>2043</v>
      </c>
      <c r="AD191" s="15">
        <v>15987</v>
      </c>
      <c r="AE191" s="15">
        <v>182316</v>
      </c>
      <c r="AF191" s="15">
        <v>9554</v>
      </c>
      <c r="AG191" s="13" t="s">
        <v>37</v>
      </c>
      <c r="AI191" s="2"/>
      <c r="AJ191" s="2"/>
    </row>
    <row r="192" spans="1:36" ht="14.5">
      <c r="A192" s="16" t="str">
        <f t="shared" ref="A192:A248" si="18">IF(OR(Y192=0,LEN(Y192)=0)*OR(Z192=0,LEN(Z192)=0),IF(V192&gt;0,"ZeroZero","None"),IF(IF(LEN(W192)=0,0,W192)&gt;16,"OverStock",IF(Y192=0,"FCST","Normal")))</f>
        <v>OverStock</v>
      </c>
      <c r="B192" s="12" t="s">
        <v>235</v>
      </c>
      <c r="C192" s="13" t="s">
        <v>64</v>
      </c>
      <c r="D192" s="18">
        <f t="shared" si="13"/>
        <v>25.1</v>
      </c>
      <c r="E192" s="18">
        <f t="shared" si="14"/>
        <v>18.383518225039619</v>
      </c>
      <c r="F192" s="18">
        <f t="shared" si="15"/>
        <v>14.702702702702704</v>
      </c>
      <c r="G192" s="18">
        <f t="shared" si="16"/>
        <v>10.776545166402535</v>
      </c>
      <c r="H192" s="14" t="str">
        <f>IFERROR(VLOOKUP(B192,#REF!,6,FALSE),"")</f>
        <v/>
      </c>
      <c r="I192" s="15">
        <v>204000</v>
      </c>
      <c r="J192" s="15">
        <v>204000</v>
      </c>
      <c r="K192" s="15" t="str">
        <f>IFERROR(VLOOKUP(B192,#REF!,9,FALSE),"")</f>
        <v/>
      </c>
      <c r="L192" s="15">
        <v>348000</v>
      </c>
      <c r="M192" s="9" t="e">
        <f>VLOOKUP(B192,#REF!,2,FALSE)</f>
        <v>#REF!</v>
      </c>
      <c r="N192" s="2" t="str">
        <f>IFERROR(VLOOKUP(B192,#REF!,39,FALSE),"")</f>
        <v/>
      </c>
      <c r="O192" s="16" t="str">
        <f>IFERROR(VLOOKUP(B192,#REF!,10,FALSE),"")</f>
        <v/>
      </c>
      <c r="P192" s="16" t="str">
        <f>IFERROR(VLOOKUP(B192,#REF!,11,FALSE),"")</f>
        <v/>
      </c>
      <c r="Q192" s="16"/>
      <c r="R192" s="16" t="str">
        <f>IFERROR(VLOOKUP(B192,#REF!,12,FALSE),"")</f>
        <v/>
      </c>
      <c r="S192" s="15">
        <v>195000</v>
      </c>
      <c r="T192" s="15">
        <v>45000</v>
      </c>
      <c r="U192" s="15">
        <v>108000</v>
      </c>
      <c r="V192" s="17">
        <v>552000</v>
      </c>
      <c r="W192" s="18">
        <v>39.799999999999997</v>
      </c>
      <c r="X192" s="19">
        <v>29.2</v>
      </c>
      <c r="Y192" s="17">
        <v>13875</v>
      </c>
      <c r="Z192" s="15">
        <v>18930</v>
      </c>
      <c r="AA192" s="20">
        <v>1.4</v>
      </c>
      <c r="AB192" s="21">
        <f t="shared" si="17"/>
        <v>100</v>
      </c>
      <c r="AC192" s="15">
        <v>54591</v>
      </c>
      <c r="AD192" s="15">
        <v>71234</v>
      </c>
      <c r="AE192" s="15">
        <v>48358</v>
      </c>
      <c r="AF192" s="15">
        <v>0</v>
      </c>
      <c r="AG192" s="13" t="s">
        <v>37</v>
      </c>
      <c r="AI192" s="2"/>
      <c r="AJ192" s="2"/>
    </row>
    <row r="193" spans="1:36" ht="14.5">
      <c r="A193" s="16" t="str">
        <f t="shared" si="18"/>
        <v>FCST</v>
      </c>
      <c r="B193" s="12" t="s">
        <v>236</v>
      </c>
      <c r="C193" s="13" t="s">
        <v>64</v>
      </c>
      <c r="D193" s="18" t="str">
        <f t="shared" si="13"/>
        <v>前八週無拉料</v>
      </c>
      <c r="E193" s="18">
        <f t="shared" si="14"/>
        <v>19.973368841544609</v>
      </c>
      <c r="F193" s="18" t="str">
        <f t="shared" si="15"/>
        <v>--</v>
      </c>
      <c r="G193" s="18">
        <f t="shared" si="16"/>
        <v>23.96804260985353</v>
      </c>
      <c r="H193" s="14" t="str">
        <f>IFERROR(VLOOKUP(B193,#REF!,6,FALSE),"")</f>
        <v/>
      </c>
      <c r="I193" s="15">
        <v>18000</v>
      </c>
      <c r="J193" s="15">
        <v>6000</v>
      </c>
      <c r="K193" s="15" t="str">
        <f>IFERROR(VLOOKUP(B193,#REF!,9,FALSE),"")</f>
        <v/>
      </c>
      <c r="L193" s="15">
        <v>15000</v>
      </c>
      <c r="M193" s="9" t="e">
        <f>VLOOKUP(B193,#REF!,2,FALSE)</f>
        <v>#REF!</v>
      </c>
      <c r="N193" s="2" t="str">
        <f>IFERROR(VLOOKUP(B193,#REF!,39,FALSE),"")</f>
        <v/>
      </c>
      <c r="O193" s="16" t="str">
        <f>IFERROR(VLOOKUP(B193,#REF!,10,FALSE),"")</f>
        <v/>
      </c>
      <c r="P193" s="16" t="str">
        <f>IFERROR(VLOOKUP(B193,#REF!,11,FALSE),"")</f>
        <v/>
      </c>
      <c r="Q193" s="16"/>
      <c r="R193" s="16" t="str">
        <f>IFERROR(VLOOKUP(B193,#REF!,12,FALSE),"")</f>
        <v/>
      </c>
      <c r="S193" s="15">
        <v>12000</v>
      </c>
      <c r="T193" s="15">
        <v>3000</v>
      </c>
      <c r="U193" s="15">
        <v>0</v>
      </c>
      <c r="V193" s="17">
        <v>33000</v>
      </c>
      <c r="W193" s="18" t="s">
        <v>35</v>
      </c>
      <c r="X193" s="19">
        <v>43.9</v>
      </c>
      <c r="Y193" s="17">
        <v>0</v>
      </c>
      <c r="Z193" s="15">
        <v>751</v>
      </c>
      <c r="AA193" s="20" t="s">
        <v>40</v>
      </c>
      <c r="AB193" s="21" t="str">
        <f t="shared" si="17"/>
        <v>F</v>
      </c>
      <c r="AC193" s="15">
        <v>2480</v>
      </c>
      <c r="AD193" s="15">
        <v>30</v>
      </c>
      <c r="AE193" s="15">
        <v>6119</v>
      </c>
      <c r="AF193" s="15">
        <v>3210</v>
      </c>
      <c r="AG193" s="13" t="s">
        <v>37</v>
      </c>
      <c r="AI193" s="2"/>
      <c r="AJ193" s="2"/>
    </row>
    <row r="194" spans="1:36" ht="14.5">
      <c r="A194" s="16" t="str">
        <f t="shared" si="18"/>
        <v>OverStock</v>
      </c>
      <c r="B194" s="12" t="s">
        <v>237</v>
      </c>
      <c r="C194" s="13" t="s">
        <v>64</v>
      </c>
      <c r="D194" s="18">
        <f t="shared" si="13"/>
        <v>45.9</v>
      </c>
      <c r="E194" s="18">
        <f t="shared" si="14"/>
        <v>66.164351306804804</v>
      </c>
      <c r="F194" s="18">
        <f t="shared" si="15"/>
        <v>38.857142857142854</v>
      </c>
      <c r="G194" s="18">
        <f t="shared" si="16"/>
        <v>56.039557334589119</v>
      </c>
      <c r="H194" s="14" t="str">
        <f>IFERROR(VLOOKUP(B194,#REF!,6,FALSE),"")</f>
        <v/>
      </c>
      <c r="I194" s="15">
        <v>714000</v>
      </c>
      <c r="J194" s="15">
        <v>714000</v>
      </c>
      <c r="K194" s="15" t="str">
        <f>IFERROR(VLOOKUP(B194,#REF!,9,FALSE),"")</f>
        <v/>
      </c>
      <c r="L194" s="15">
        <v>843000</v>
      </c>
      <c r="M194" s="9" t="e">
        <f>VLOOKUP(B194,#REF!,2,FALSE)</f>
        <v>#REF!</v>
      </c>
      <c r="N194" s="2" t="str">
        <f>IFERROR(VLOOKUP(B194,#REF!,39,FALSE),"")</f>
        <v/>
      </c>
      <c r="O194" s="16" t="str">
        <f>IFERROR(VLOOKUP(B194,#REF!,10,FALSE),"")</f>
        <v/>
      </c>
      <c r="P194" s="16" t="str">
        <f>IFERROR(VLOOKUP(B194,#REF!,11,FALSE),"")</f>
        <v/>
      </c>
      <c r="Q194" s="16"/>
      <c r="R194" s="16" t="str">
        <f>IFERROR(VLOOKUP(B194,#REF!,12,FALSE),"")</f>
        <v/>
      </c>
      <c r="S194" s="15">
        <v>717000</v>
      </c>
      <c r="T194" s="15">
        <v>45000</v>
      </c>
      <c r="U194" s="15">
        <v>81000</v>
      </c>
      <c r="V194" s="17">
        <v>1557000</v>
      </c>
      <c r="W194" s="18">
        <v>84.7</v>
      </c>
      <c r="X194" s="19">
        <v>122.2</v>
      </c>
      <c r="Y194" s="17">
        <v>18375</v>
      </c>
      <c r="Z194" s="15">
        <v>12741</v>
      </c>
      <c r="AA194" s="20">
        <v>0.7</v>
      </c>
      <c r="AB194" s="21">
        <f t="shared" si="17"/>
        <v>100</v>
      </c>
      <c r="AC194" s="15">
        <v>47225</v>
      </c>
      <c r="AD194" s="15">
        <v>48421</v>
      </c>
      <c r="AE194" s="15">
        <v>31375</v>
      </c>
      <c r="AF194" s="15">
        <v>17211</v>
      </c>
      <c r="AG194" s="13" t="s">
        <v>37</v>
      </c>
      <c r="AI194" s="2"/>
      <c r="AJ194" s="2"/>
    </row>
    <row r="195" spans="1:36" ht="14.5">
      <c r="A195" s="16" t="str">
        <f t="shared" si="18"/>
        <v>OverStock</v>
      </c>
      <c r="B195" s="12" t="s">
        <v>238</v>
      </c>
      <c r="C195" s="13" t="s">
        <v>64</v>
      </c>
      <c r="D195" s="18">
        <f t="shared" si="13"/>
        <v>58.5</v>
      </c>
      <c r="E195" s="18">
        <f t="shared" si="14"/>
        <v>147.38054116292457</v>
      </c>
      <c r="F195" s="18">
        <f t="shared" si="15"/>
        <v>21.942857142857143</v>
      </c>
      <c r="G195" s="18">
        <f t="shared" si="16"/>
        <v>55.267702936096718</v>
      </c>
      <c r="H195" s="14" t="str">
        <f>IFERROR(VLOOKUP(B195,#REF!,6,FALSE),"")</f>
        <v/>
      </c>
      <c r="I195" s="15">
        <v>288000</v>
      </c>
      <c r="J195" s="15">
        <v>288000</v>
      </c>
      <c r="K195" s="15" t="str">
        <f>IFERROR(VLOOKUP(B195,#REF!,9,FALSE),"")</f>
        <v/>
      </c>
      <c r="L195" s="15">
        <v>768000</v>
      </c>
      <c r="M195" s="9" t="e">
        <f>VLOOKUP(B195,#REF!,2,FALSE)</f>
        <v>#REF!</v>
      </c>
      <c r="N195" s="2" t="str">
        <f>IFERROR(VLOOKUP(B195,#REF!,39,FALSE),"")</f>
        <v/>
      </c>
      <c r="O195" s="16" t="str">
        <f>IFERROR(VLOOKUP(B195,#REF!,10,FALSE),"")</f>
        <v/>
      </c>
      <c r="P195" s="16" t="str">
        <f>IFERROR(VLOOKUP(B195,#REF!,11,FALSE),"")</f>
        <v/>
      </c>
      <c r="Q195" s="16"/>
      <c r="R195" s="16" t="str">
        <f>IFERROR(VLOOKUP(B195,#REF!,12,FALSE),"")</f>
        <v/>
      </c>
      <c r="S195" s="15">
        <v>612000</v>
      </c>
      <c r="T195" s="15">
        <v>0</v>
      </c>
      <c r="U195" s="15">
        <v>156000</v>
      </c>
      <c r="V195" s="17">
        <v>1056000</v>
      </c>
      <c r="W195" s="18">
        <v>80.5</v>
      </c>
      <c r="X195" s="19">
        <v>202.6</v>
      </c>
      <c r="Y195" s="17">
        <v>13125</v>
      </c>
      <c r="Z195" s="15">
        <v>5211</v>
      </c>
      <c r="AA195" s="20">
        <v>0.4</v>
      </c>
      <c r="AB195" s="21">
        <f t="shared" si="17"/>
        <v>50</v>
      </c>
      <c r="AC195" s="15">
        <v>2383</v>
      </c>
      <c r="AD195" s="15">
        <v>15987</v>
      </c>
      <c r="AE195" s="15">
        <v>108441</v>
      </c>
      <c r="AF195" s="15">
        <v>13089</v>
      </c>
      <c r="AG195" s="13" t="s">
        <v>37</v>
      </c>
      <c r="AI195" s="2"/>
      <c r="AJ195" s="2"/>
    </row>
    <row r="196" spans="1:36" ht="14.5">
      <c r="A196" s="16" t="str">
        <f t="shared" si="18"/>
        <v>OverStock</v>
      </c>
      <c r="B196" s="12" t="s">
        <v>239</v>
      </c>
      <c r="C196" s="13" t="s">
        <v>64</v>
      </c>
      <c r="D196" s="18">
        <f t="shared" ref="D196:D248" si="19">IF(Y196=0,"前八週無拉料",ROUND(L196/Y196,1))</f>
        <v>5.4</v>
      </c>
      <c r="E196" s="18">
        <f t="shared" ref="E196:E248" si="20">IF(OR(X196=0,LEN(X196)=0),"--",L196/Z196)</f>
        <v>5.2874823750587501</v>
      </c>
      <c r="F196" s="18">
        <f t="shared" ref="F196:F248" si="21">IF(Y196=0,"--",I196/Y196)</f>
        <v>19.223880597014926</v>
      </c>
      <c r="G196" s="18">
        <f t="shared" ref="G196:G248" si="22">IF(OR(X196=0,LEN(X196)=0),"--",I196/Z196)</f>
        <v>18.917436941876861</v>
      </c>
      <c r="H196" s="14" t="str">
        <f>IFERROR(VLOOKUP(B196,#REF!,6,FALSE),"")</f>
        <v/>
      </c>
      <c r="I196" s="15">
        <v>483000</v>
      </c>
      <c r="J196" s="15">
        <v>261000</v>
      </c>
      <c r="K196" s="15" t="str">
        <f>IFERROR(VLOOKUP(B196,#REF!,9,FALSE),"")</f>
        <v/>
      </c>
      <c r="L196" s="15">
        <v>135000</v>
      </c>
      <c r="M196" s="9" t="e">
        <f>VLOOKUP(B196,#REF!,2,FALSE)</f>
        <v>#REF!</v>
      </c>
      <c r="N196" s="2" t="str">
        <f>IFERROR(VLOOKUP(B196,#REF!,39,FALSE),"")</f>
        <v/>
      </c>
      <c r="O196" s="16" t="str">
        <f>IFERROR(VLOOKUP(B196,#REF!,10,FALSE),"")</f>
        <v/>
      </c>
      <c r="P196" s="16" t="str">
        <f>IFERROR(VLOOKUP(B196,#REF!,11,FALSE),"")</f>
        <v/>
      </c>
      <c r="Q196" s="16"/>
      <c r="R196" s="16" t="str">
        <f>IFERROR(VLOOKUP(B196,#REF!,12,FALSE),"")</f>
        <v/>
      </c>
      <c r="S196" s="15">
        <v>39000</v>
      </c>
      <c r="T196" s="15">
        <v>0</v>
      </c>
      <c r="U196" s="15">
        <v>96000</v>
      </c>
      <c r="V196" s="17">
        <v>618000</v>
      </c>
      <c r="W196" s="18">
        <v>24.6</v>
      </c>
      <c r="X196" s="19">
        <v>24.2</v>
      </c>
      <c r="Y196" s="17">
        <v>25125</v>
      </c>
      <c r="Z196" s="15">
        <v>25532</v>
      </c>
      <c r="AA196" s="20">
        <v>1</v>
      </c>
      <c r="AB196" s="21">
        <f t="shared" ref="AB196:AB248" si="23">IF($AA196="E","E",IF($AA196="F","F",IF($AA196&lt;0.5,50,IF($AA196&lt;2,100,150))))</f>
        <v>100</v>
      </c>
      <c r="AC196" s="15">
        <v>121505</v>
      </c>
      <c r="AD196" s="15">
        <v>84380</v>
      </c>
      <c r="AE196" s="15">
        <v>55778</v>
      </c>
      <c r="AF196" s="15">
        <v>36638</v>
      </c>
      <c r="AG196" s="13" t="s">
        <v>37</v>
      </c>
      <c r="AI196" s="2"/>
      <c r="AJ196" s="2"/>
    </row>
    <row r="197" spans="1:36" ht="14.5">
      <c r="A197" s="16" t="str">
        <f t="shared" si="18"/>
        <v>ZeroZero</v>
      </c>
      <c r="B197" s="12" t="s">
        <v>240</v>
      </c>
      <c r="C197" s="13" t="s">
        <v>64</v>
      </c>
      <c r="D197" s="18" t="str">
        <f t="shared" si="19"/>
        <v>前八週無拉料</v>
      </c>
      <c r="E197" s="18" t="str">
        <f t="shared" si="20"/>
        <v>--</v>
      </c>
      <c r="F197" s="18" t="str">
        <f t="shared" si="21"/>
        <v>--</v>
      </c>
      <c r="G197" s="18" t="str">
        <f t="shared" si="22"/>
        <v>--</v>
      </c>
      <c r="H197" s="14" t="str">
        <f>IFERROR(VLOOKUP(B197,#REF!,6,FALSE),"")</f>
        <v/>
      </c>
      <c r="I197" s="15">
        <v>0</v>
      </c>
      <c r="J197" s="15">
        <v>0</v>
      </c>
      <c r="K197" s="15" t="str">
        <f>IFERROR(VLOOKUP(B197,#REF!,9,FALSE),"")</f>
        <v/>
      </c>
      <c r="L197" s="15">
        <v>3000</v>
      </c>
      <c r="M197" s="9" t="e">
        <f>VLOOKUP(B197,#REF!,2,FALSE)</f>
        <v>#REF!</v>
      </c>
      <c r="N197" s="2" t="str">
        <f>IFERROR(VLOOKUP(B197,#REF!,39,FALSE),"")</f>
        <v/>
      </c>
      <c r="O197" s="16" t="str">
        <f>IFERROR(VLOOKUP(B197,#REF!,10,FALSE),"")</f>
        <v/>
      </c>
      <c r="P197" s="16" t="str">
        <f>IFERROR(VLOOKUP(B197,#REF!,11,FALSE),"")</f>
        <v/>
      </c>
      <c r="Q197" s="16"/>
      <c r="R197" s="16" t="str">
        <f>IFERROR(VLOOKUP(B197,#REF!,12,FALSE),"")</f>
        <v/>
      </c>
      <c r="S197" s="15">
        <v>3000</v>
      </c>
      <c r="T197" s="15">
        <v>0</v>
      </c>
      <c r="U197" s="15">
        <v>0</v>
      </c>
      <c r="V197" s="17">
        <v>3000</v>
      </c>
      <c r="W197" s="18" t="s">
        <v>35</v>
      </c>
      <c r="X197" s="19" t="s">
        <v>35</v>
      </c>
      <c r="Y197" s="17">
        <v>0</v>
      </c>
      <c r="Z197" s="15">
        <v>0</v>
      </c>
      <c r="AA197" s="20" t="s">
        <v>36</v>
      </c>
      <c r="AB197" s="21" t="str">
        <f t="shared" si="23"/>
        <v>E</v>
      </c>
      <c r="AC197" s="15">
        <v>0</v>
      </c>
      <c r="AD197" s="15">
        <v>0</v>
      </c>
      <c r="AE197" s="15">
        <v>0</v>
      </c>
      <c r="AF197" s="15">
        <v>0</v>
      </c>
      <c r="AG197" s="13" t="s">
        <v>37</v>
      </c>
      <c r="AI197" s="2"/>
      <c r="AJ197" s="2"/>
    </row>
    <row r="198" spans="1:36" ht="14.5">
      <c r="A198" s="16" t="str">
        <f t="shared" si="18"/>
        <v>Normal</v>
      </c>
      <c r="B198" s="12" t="s">
        <v>241</v>
      </c>
      <c r="C198" s="13" t="s">
        <v>64</v>
      </c>
      <c r="D198" s="18">
        <f t="shared" si="19"/>
        <v>16</v>
      </c>
      <c r="E198" s="18">
        <f t="shared" si="20"/>
        <v>17.094017094017094</v>
      </c>
      <c r="F198" s="18">
        <f t="shared" si="21"/>
        <v>0</v>
      </c>
      <c r="G198" s="18">
        <f t="shared" si="22"/>
        <v>0</v>
      </c>
      <c r="H198" s="14" t="str">
        <f>IFERROR(VLOOKUP(B198,#REF!,6,FALSE),"")</f>
        <v/>
      </c>
      <c r="I198" s="15">
        <v>0</v>
      </c>
      <c r="J198" s="15">
        <v>0</v>
      </c>
      <c r="K198" s="15" t="str">
        <f>IFERROR(VLOOKUP(B198,#REF!,9,FALSE),"")</f>
        <v/>
      </c>
      <c r="L198" s="15">
        <v>6000</v>
      </c>
      <c r="M198" s="9" t="e">
        <f>VLOOKUP(B198,#REF!,2,FALSE)</f>
        <v>#REF!</v>
      </c>
      <c r="N198" s="2" t="str">
        <f>IFERROR(VLOOKUP(B198,#REF!,39,FALSE),"")</f>
        <v/>
      </c>
      <c r="O198" s="16" t="str">
        <f>IFERROR(VLOOKUP(B198,#REF!,10,FALSE),"")</f>
        <v/>
      </c>
      <c r="P198" s="16" t="str">
        <f>IFERROR(VLOOKUP(B198,#REF!,11,FALSE),"")</f>
        <v/>
      </c>
      <c r="Q198" s="16"/>
      <c r="R198" s="16" t="str">
        <f>IFERROR(VLOOKUP(B198,#REF!,12,FALSE),"")</f>
        <v/>
      </c>
      <c r="S198" s="15">
        <v>0</v>
      </c>
      <c r="T198" s="15">
        <v>0</v>
      </c>
      <c r="U198" s="15">
        <v>6000</v>
      </c>
      <c r="V198" s="17">
        <v>6000</v>
      </c>
      <c r="W198" s="18">
        <v>16</v>
      </c>
      <c r="X198" s="19">
        <v>17.100000000000001</v>
      </c>
      <c r="Y198" s="17">
        <v>375</v>
      </c>
      <c r="Z198" s="15">
        <v>351</v>
      </c>
      <c r="AA198" s="20">
        <v>0.9</v>
      </c>
      <c r="AB198" s="21">
        <f t="shared" si="23"/>
        <v>100</v>
      </c>
      <c r="AC198" s="15">
        <v>0</v>
      </c>
      <c r="AD198" s="15">
        <v>2407</v>
      </c>
      <c r="AE198" s="15">
        <v>750</v>
      </c>
      <c r="AF198" s="15">
        <v>0</v>
      </c>
      <c r="AG198" s="13" t="s">
        <v>37</v>
      </c>
      <c r="AI198" s="2"/>
      <c r="AJ198" s="2"/>
    </row>
    <row r="199" spans="1:36" ht="14.5">
      <c r="A199" s="16" t="str">
        <f t="shared" si="18"/>
        <v>Normal</v>
      </c>
      <c r="B199" s="12" t="s">
        <v>242</v>
      </c>
      <c r="C199" s="13" t="s">
        <v>64</v>
      </c>
      <c r="D199" s="18">
        <f t="shared" si="19"/>
        <v>8</v>
      </c>
      <c r="E199" s="18">
        <f t="shared" si="20"/>
        <v>8.9020771513353107</v>
      </c>
      <c r="F199" s="18">
        <f t="shared" si="21"/>
        <v>8</v>
      </c>
      <c r="G199" s="18">
        <f t="shared" si="22"/>
        <v>8.9020771513353107</v>
      </c>
      <c r="H199" s="14" t="str">
        <f>IFERROR(VLOOKUP(B199,#REF!,6,FALSE),"")</f>
        <v/>
      </c>
      <c r="I199" s="15">
        <v>3000</v>
      </c>
      <c r="J199" s="15">
        <v>3000</v>
      </c>
      <c r="K199" s="15" t="str">
        <f>IFERROR(VLOOKUP(B199,#REF!,9,FALSE),"")</f>
        <v/>
      </c>
      <c r="L199" s="15">
        <v>3000</v>
      </c>
      <c r="M199" s="9" t="e">
        <f>VLOOKUP(B199,#REF!,2,FALSE)</f>
        <v>#REF!</v>
      </c>
      <c r="N199" s="2" t="str">
        <f>IFERROR(VLOOKUP(B199,#REF!,39,FALSE),"")</f>
        <v/>
      </c>
      <c r="O199" s="16" t="str">
        <f>IFERROR(VLOOKUP(B199,#REF!,10,FALSE),"")</f>
        <v/>
      </c>
      <c r="P199" s="16" t="str">
        <f>IFERROR(VLOOKUP(B199,#REF!,11,FALSE),"")</f>
        <v/>
      </c>
      <c r="Q199" s="16"/>
      <c r="R199" s="16" t="str">
        <f>IFERROR(VLOOKUP(B199,#REF!,12,FALSE),"")</f>
        <v/>
      </c>
      <c r="S199" s="15">
        <v>0</v>
      </c>
      <c r="T199" s="15">
        <v>0</v>
      </c>
      <c r="U199" s="15">
        <v>3000</v>
      </c>
      <c r="V199" s="17">
        <v>6000</v>
      </c>
      <c r="W199" s="18">
        <v>16</v>
      </c>
      <c r="X199" s="19">
        <v>17.8</v>
      </c>
      <c r="Y199" s="17">
        <v>375</v>
      </c>
      <c r="Z199" s="15">
        <v>337</v>
      </c>
      <c r="AA199" s="20">
        <v>0.9</v>
      </c>
      <c r="AB199" s="21">
        <f t="shared" si="23"/>
        <v>100</v>
      </c>
      <c r="AC199" s="15">
        <v>0</v>
      </c>
      <c r="AD199" s="15">
        <v>2285</v>
      </c>
      <c r="AE199" s="15">
        <v>750</v>
      </c>
      <c r="AF199" s="15">
        <v>0</v>
      </c>
      <c r="AG199" s="13" t="s">
        <v>37</v>
      </c>
      <c r="AI199" s="2"/>
      <c r="AJ199" s="2"/>
    </row>
    <row r="200" spans="1:36" ht="14.5">
      <c r="A200" s="16" t="str">
        <f t="shared" si="18"/>
        <v>Normal</v>
      </c>
      <c r="B200" s="12" t="s">
        <v>243</v>
      </c>
      <c r="C200" s="13" t="s">
        <v>64</v>
      </c>
      <c r="D200" s="18">
        <f t="shared" si="19"/>
        <v>16</v>
      </c>
      <c r="E200" s="18">
        <f t="shared" si="20"/>
        <v>17.094017094017094</v>
      </c>
      <c r="F200" s="18">
        <f t="shared" si="21"/>
        <v>0</v>
      </c>
      <c r="G200" s="18">
        <f t="shared" si="22"/>
        <v>0</v>
      </c>
      <c r="H200" s="14" t="str">
        <f>IFERROR(VLOOKUP(B200,#REF!,6,FALSE),"")</f>
        <v/>
      </c>
      <c r="I200" s="15">
        <v>0</v>
      </c>
      <c r="J200" s="15">
        <v>0</v>
      </c>
      <c r="K200" s="15" t="str">
        <f>IFERROR(VLOOKUP(B200,#REF!,9,FALSE),"")</f>
        <v/>
      </c>
      <c r="L200" s="15">
        <v>6000</v>
      </c>
      <c r="M200" s="9" t="e">
        <f>VLOOKUP(B200,#REF!,2,FALSE)</f>
        <v>#REF!</v>
      </c>
      <c r="N200" s="2" t="str">
        <f>IFERROR(VLOOKUP(B200,#REF!,39,FALSE),"")</f>
        <v/>
      </c>
      <c r="O200" s="16" t="str">
        <f>IFERROR(VLOOKUP(B200,#REF!,10,FALSE),"")</f>
        <v/>
      </c>
      <c r="P200" s="16" t="str">
        <f>IFERROR(VLOOKUP(B200,#REF!,11,FALSE),"")</f>
        <v/>
      </c>
      <c r="Q200" s="16"/>
      <c r="R200" s="16" t="str">
        <f>IFERROR(VLOOKUP(B200,#REF!,12,FALSE),"")</f>
        <v/>
      </c>
      <c r="S200" s="15">
        <v>3000</v>
      </c>
      <c r="T200" s="15">
        <v>0</v>
      </c>
      <c r="U200" s="15">
        <v>3000</v>
      </c>
      <c r="V200" s="17">
        <v>6000</v>
      </c>
      <c r="W200" s="18">
        <v>16</v>
      </c>
      <c r="X200" s="19">
        <v>17.100000000000001</v>
      </c>
      <c r="Y200" s="17">
        <v>375</v>
      </c>
      <c r="Z200" s="15">
        <v>351</v>
      </c>
      <c r="AA200" s="20">
        <v>0.9</v>
      </c>
      <c r="AB200" s="21">
        <f t="shared" si="23"/>
        <v>100</v>
      </c>
      <c r="AC200" s="15">
        <v>0</v>
      </c>
      <c r="AD200" s="15">
        <v>2408</v>
      </c>
      <c r="AE200" s="15">
        <v>750</v>
      </c>
      <c r="AF200" s="15">
        <v>0</v>
      </c>
      <c r="AG200" s="13" t="s">
        <v>37</v>
      </c>
      <c r="AI200" s="2"/>
      <c r="AJ200" s="2"/>
    </row>
    <row r="201" spans="1:36" ht="14.5">
      <c r="A201" s="16" t="str">
        <f t="shared" si="18"/>
        <v>OverStock</v>
      </c>
      <c r="B201" s="12" t="s">
        <v>244</v>
      </c>
      <c r="C201" s="13" t="s">
        <v>64</v>
      </c>
      <c r="D201" s="18">
        <f t="shared" si="19"/>
        <v>14.7</v>
      </c>
      <c r="E201" s="18">
        <f t="shared" si="20"/>
        <v>19.79604079184163</v>
      </c>
      <c r="F201" s="18">
        <f t="shared" si="21"/>
        <v>21.333333333333332</v>
      </c>
      <c r="G201" s="18">
        <f t="shared" si="22"/>
        <v>28.794241151769647</v>
      </c>
      <c r="H201" s="14" t="str">
        <f>IFERROR(VLOOKUP(B201,#REF!,6,FALSE),"")</f>
        <v/>
      </c>
      <c r="I201" s="15">
        <v>48000</v>
      </c>
      <c r="J201" s="15">
        <v>27000</v>
      </c>
      <c r="K201" s="15" t="str">
        <f>IFERROR(VLOOKUP(B201,#REF!,9,FALSE),"")</f>
        <v/>
      </c>
      <c r="L201" s="15">
        <v>33000</v>
      </c>
      <c r="M201" s="9" t="e">
        <f>VLOOKUP(B201,#REF!,2,FALSE)</f>
        <v>#REF!</v>
      </c>
      <c r="N201" s="2" t="str">
        <f>IFERROR(VLOOKUP(B201,#REF!,39,FALSE),"")</f>
        <v/>
      </c>
      <c r="O201" s="16" t="str">
        <f>IFERROR(VLOOKUP(B201,#REF!,10,FALSE),"")</f>
        <v/>
      </c>
      <c r="P201" s="16" t="str">
        <f>IFERROR(VLOOKUP(B201,#REF!,11,FALSE),"")</f>
        <v/>
      </c>
      <c r="Q201" s="16"/>
      <c r="R201" s="16" t="str">
        <f>IFERROR(VLOOKUP(B201,#REF!,12,FALSE),"")</f>
        <v/>
      </c>
      <c r="S201" s="15">
        <v>15000</v>
      </c>
      <c r="T201" s="15">
        <v>6000</v>
      </c>
      <c r="U201" s="15">
        <v>12000</v>
      </c>
      <c r="V201" s="17">
        <v>81000</v>
      </c>
      <c r="W201" s="18">
        <v>36</v>
      </c>
      <c r="X201" s="19">
        <v>48.6</v>
      </c>
      <c r="Y201" s="17">
        <v>2250</v>
      </c>
      <c r="Z201" s="15">
        <v>1667</v>
      </c>
      <c r="AA201" s="20">
        <v>0.7</v>
      </c>
      <c r="AB201" s="21">
        <f t="shared" si="23"/>
        <v>100</v>
      </c>
      <c r="AC201" s="15">
        <v>7258</v>
      </c>
      <c r="AD201" s="15">
        <v>6440</v>
      </c>
      <c r="AE201" s="15">
        <v>15863</v>
      </c>
      <c r="AF201" s="15">
        <v>15764</v>
      </c>
      <c r="AG201" s="13" t="s">
        <v>37</v>
      </c>
      <c r="AI201" s="2"/>
      <c r="AJ201" s="2"/>
    </row>
    <row r="202" spans="1:36" ht="14.5">
      <c r="A202" s="16" t="str">
        <f t="shared" si="18"/>
        <v>OverStock</v>
      </c>
      <c r="B202" s="12" t="s">
        <v>245</v>
      </c>
      <c r="C202" s="13" t="s">
        <v>64</v>
      </c>
      <c r="D202" s="18">
        <f t="shared" si="19"/>
        <v>8</v>
      </c>
      <c r="E202" s="18">
        <f t="shared" si="20"/>
        <v>8.283479061205707</v>
      </c>
      <c r="F202" s="18">
        <f t="shared" si="21"/>
        <v>17.333333333333332</v>
      </c>
      <c r="G202" s="18">
        <f t="shared" si="22"/>
        <v>17.947537965945696</v>
      </c>
      <c r="H202" s="14" t="str">
        <f>IFERROR(VLOOKUP(B202,#REF!,6,FALSE),"")</f>
        <v/>
      </c>
      <c r="I202" s="15">
        <v>39000</v>
      </c>
      <c r="J202" s="15">
        <v>33000</v>
      </c>
      <c r="K202" s="15" t="str">
        <f>IFERROR(VLOOKUP(B202,#REF!,9,FALSE),"")</f>
        <v/>
      </c>
      <c r="L202" s="15">
        <v>18000</v>
      </c>
      <c r="M202" s="9" t="e">
        <f>VLOOKUP(B202,#REF!,2,FALSE)</f>
        <v>#REF!</v>
      </c>
      <c r="N202" s="2" t="str">
        <f>IFERROR(VLOOKUP(B202,#REF!,39,FALSE),"")</f>
        <v/>
      </c>
      <c r="O202" s="16" t="str">
        <f>IFERROR(VLOOKUP(B202,#REF!,10,FALSE),"")</f>
        <v/>
      </c>
      <c r="P202" s="16" t="str">
        <f>IFERROR(VLOOKUP(B202,#REF!,11,FALSE),"")</f>
        <v/>
      </c>
      <c r="Q202" s="16"/>
      <c r="R202" s="16" t="str">
        <f>IFERROR(VLOOKUP(B202,#REF!,12,FALSE),"")</f>
        <v/>
      </c>
      <c r="S202" s="15">
        <v>9000</v>
      </c>
      <c r="T202" s="15">
        <v>0</v>
      </c>
      <c r="U202" s="15">
        <v>9000</v>
      </c>
      <c r="V202" s="17">
        <v>57000</v>
      </c>
      <c r="W202" s="18">
        <v>25.3</v>
      </c>
      <c r="X202" s="19">
        <v>26.2</v>
      </c>
      <c r="Y202" s="17">
        <v>2250</v>
      </c>
      <c r="Z202" s="15">
        <v>2173</v>
      </c>
      <c r="AA202" s="20">
        <v>1</v>
      </c>
      <c r="AB202" s="21">
        <f t="shared" si="23"/>
        <v>100</v>
      </c>
      <c r="AC202" s="15">
        <v>6692</v>
      </c>
      <c r="AD202" s="15">
        <v>6440</v>
      </c>
      <c r="AE202" s="15">
        <v>11423</v>
      </c>
      <c r="AF202" s="15">
        <v>2804</v>
      </c>
      <c r="AG202" s="13" t="s">
        <v>37</v>
      </c>
      <c r="AI202" s="2"/>
      <c r="AJ202" s="2"/>
    </row>
    <row r="203" spans="1:36" ht="14.5">
      <c r="A203" s="16" t="str">
        <f t="shared" si="18"/>
        <v>OverStock</v>
      </c>
      <c r="B203" s="12" t="s">
        <v>246</v>
      </c>
      <c r="C203" s="13" t="s">
        <v>64</v>
      </c>
      <c r="D203" s="18">
        <f t="shared" si="19"/>
        <v>16</v>
      </c>
      <c r="E203" s="18" t="str">
        <f t="shared" si="20"/>
        <v>--</v>
      </c>
      <c r="F203" s="18">
        <f t="shared" si="21"/>
        <v>128</v>
      </c>
      <c r="G203" s="18" t="str">
        <f t="shared" si="22"/>
        <v>--</v>
      </c>
      <c r="H203" s="14" t="str">
        <f>IFERROR(VLOOKUP(B203,#REF!,6,FALSE),"")</f>
        <v/>
      </c>
      <c r="I203" s="15">
        <v>48000</v>
      </c>
      <c r="J203" s="15">
        <v>39000</v>
      </c>
      <c r="K203" s="15" t="str">
        <f>IFERROR(VLOOKUP(B203,#REF!,9,FALSE),"")</f>
        <v/>
      </c>
      <c r="L203" s="15">
        <v>6000</v>
      </c>
      <c r="M203" s="9" t="e">
        <f>VLOOKUP(B203,#REF!,2,FALSE)</f>
        <v>#REF!</v>
      </c>
      <c r="N203" s="2" t="str">
        <f>IFERROR(VLOOKUP(B203,#REF!,39,FALSE),"")</f>
        <v/>
      </c>
      <c r="O203" s="16" t="str">
        <f>IFERROR(VLOOKUP(B203,#REF!,10,FALSE),"")</f>
        <v/>
      </c>
      <c r="P203" s="16" t="str">
        <f>IFERROR(VLOOKUP(B203,#REF!,11,FALSE),"")</f>
        <v/>
      </c>
      <c r="Q203" s="16"/>
      <c r="R203" s="16" t="str">
        <f>IFERROR(VLOOKUP(B203,#REF!,12,FALSE),"")</f>
        <v/>
      </c>
      <c r="S203" s="15">
        <v>6000</v>
      </c>
      <c r="T203" s="15">
        <v>0</v>
      </c>
      <c r="U203" s="15">
        <v>0</v>
      </c>
      <c r="V203" s="17">
        <v>54000</v>
      </c>
      <c r="W203" s="18">
        <v>144</v>
      </c>
      <c r="X203" s="19" t="s">
        <v>35</v>
      </c>
      <c r="Y203" s="17">
        <v>375</v>
      </c>
      <c r="Z203" s="15">
        <v>0</v>
      </c>
      <c r="AA203" s="20" t="s">
        <v>36</v>
      </c>
      <c r="AB203" s="21" t="str">
        <f t="shared" si="23"/>
        <v>E</v>
      </c>
      <c r="AC203" s="15">
        <v>0</v>
      </c>
      <c r="AD203" s="15">
        <v>0</v>
      </c>
      <c r="AE203" s="15">
        <v>7228</v>
      </c>
      <c r="AF203" s="15">
        <v>12960</v>
      </c>
      <c r="AG203" s="13" t="s">
        <v>37</v>
      </c>
      <c r="AI203" s="2"/>
      <c r="AJ203" s="2"/>
    </row>
    <row r="204" spans="1:36" ht="14.5">
      <c r="A204" s="16" t="str">
        <f t="shared" si="18"/>
        <v>FCST</v>
      </c>
      <c r="B204" s="12" t="s">
        <v>247</v>
      </c>
      <c r="C204" s="13" t="s">
        <v>64</v>
      </c>
      <c r="D204" s="18" t="str">
        <f t="shared" si="19"/>
        <v>前八週無拉料</v>
      </c>
      <c r="E204" s="18">
        <f t="shared" si="20"/>
        <v>231.21387283236993</v>
      </c>
      <c r="F204" s="18" t="str">
        <f t="shared" si="21"/>
        <v>--</v>
      </c>
      <c r="G204" s="18">
        <f t="shared" si="22"/>
        <v>0</v>
      </c>
      <c r="H204" s="14" t="str">
        <f>IFERROR(VLOOKUP(B204,#REF!,6,FALSE),"")</f>
        <v/>
      </c>
      <c r="I204" s="15">
        <v>0</v>
      </c>
      <c r="J204" s="15">
        <v>0</v>
      </c>
      <c r="K204" s="15" t="str">
        <f>IFERROR(VLOOKUP(B204,#REF!,9,FALSE),"")</f>
        <v/>
      </c>
      <c r="L204" s="15">
        <v>40000</v>
      </c>
      <c r="M204" s="9" t="e">
        <f>VLOOKUP(B204,#REF!,2,FALSE)</f>
        <v>#REF!</v>
      </c>
      <c r="N204" s="2" t="str">
        <f>IFERROR(VLOOKUP(B204,#REF!,39,FALSE),"")</f>
        <v/>
      </c>
      <c r="O204" s="16" t="str">
        <f>IFERROR(VLOOKUP(B204,#REF!,10,FALSE),"")</f>
        <v/>
      </c>
      <c r="P204" s="16" t="str">
        <f>IFERROR(VLOOKUP(B204,#REF!,11,FALSE),"")</f>
        <v/>
      </c>
      <c r="Q204" s="16"/>
      <c r="R204" s="16" t="str">
        <f>IFERROR(VLOOKUP(B204,#REF!,12,FALSE),"")</f>
        <v/>
      </c>
      <c r="S204" s="15">
        <v>20000</v>
      </c>
      <c r="T204" s="15">
        <v>0</v>
      </c>
      <c r="U204" s="15">
        <v>20000</v>
      </c>
      <c r="V204" s="17">
        <v>40000</v>
      </c>
      <c r="W204" s="18" t="s">
        <v>35</v>
      </c>
      <c r="X204" s="19">
        <v>231.2</v>
      </c>
      <c r="Y204" s="17">
        <v>0</v>
      </c>
      <c r="Z204" s="15">
        <v>173</v>
      </c>
      <c r="AA204" s="20" t="s">
        <v>40</v>
      </c>
      <c r="AB204" s="21" t="str">
        <f t="shared" si="23"/>
        <v>F</v>
      </c>
      <c r="AC204" s="15">
        <v>0</v>
      </c>
      <c r="AD204" s="15">
        <v>759</v>
      </c>
      <c r="AE204" s="15">
        <v>800</v>
      </c>
      <c r="AF204" s="15">
        <v>0</v>
      </c>
      <c r="AG204" s="13" t="s">
        <v>37</v>
      </c>
      <c r="AI204" s="2"/>
      <c r="AJ204" s="2"/>
    </row>
    <row r="205" spans="1:36" ht="14.5">
      <c r="A205" s="16" t="str">
        <f t="shared" si="18"/>
        <v>ZeroZero</v>
      </c>
      <c r="B205" s="12" t="s">
        <v>248</v>
      </c>
      <c r="C205" s="13" t="s">
        <v>64</v>
      </c>
      <c r="D205" s="18" t="str">
        <f t="shared" si="19"/>
        <v>前八週無拉料</v>
      </c>
      <c r="E205" s="18" t="str">
        <f t="shared" si="20"/>
        <v>--</v>
      </c>
      <c r="F205" s="18" t="str">
        <f t="shared" si="21"/>
        <v>--</v>
      </c>
      <c r="G205" s="18" t="str">
        <f t="shared" si="22"/>
        <v>--</v>
      </c>
      <c r="H205" s="14" t="str">
        <f>IFERROR(VLOOKUP(B205,#REF!,6,FALSE),"")</f>
        <v/>
      </c>
      <c r="I205" s="15">
        <v>0</v>
      </c>
      <c r="J205" s="15">
        <v>0</v>
      </c>
      <c r="K205" s="15" t="str">
        <f>IFERROR(VLOOKUP(B205,#REF!,9,FALSE),"")</f>
        <v/>
      </c>
      <c r="L205" s="15">
        <v>40000</v>
      </c>
      <c r="M205" s="9" t="e">
        <f>VLOOKUP(B205,#REF!,2,FALSE)</f>
        <v>#REF!</v>
      </c>
      <c r="N205" s="2" t="str">
        <f>IFERROR(VLOOKUP(B205,#REF!,39,FALSE),"")</f>
        <v/>
      </c>
      <c r="O205" s="16" t="str">
        <f>IFERROR(VLOOKUP(B205,#REF!,10,FALSE),"")</f>
        <v/>
      </c>
      <c r="P205" s="16" t="str">
        <f>IFERROR(VLOOKUP(B205,#REF!,11,FALSE),"")</f>
        <v/>
      </c>
      <c r="Q205" s="16"/>
      <c r="R205" s="16" t="str">
        <f>IFERROR(VLOOKUP(B205,#REF!,12,FALSE),"")</f>
        <v/>
      </c>
      <c r="S205" s="15">
        <v>30000</v>
      </c>
      <c r="T205" s="15">
        <v>0</v>
      </c>
      <c r="U205" s="15">
        <v>10000</v>
      </c>
      <c r="V205" s="17">
        <v>40000</v>
      </c>
      <c r="W205" s="18" t="s">
        <v>35</v>
      </c>
      <c r="X205" s="19" t="s">
        <v>35</v>
      </c>
      <c r="Y205" s="17">
        <v>0</v>
      </c>
      <c r="Z205" s="15">
        <v>0</v>
      </c>
      <c r="AA205" s="20" t="s">
        <v>36</v>
      </c>
      <c r="AB205" s="21" t="str">
        <f t="shared" si="23"/>
        <v>E</v>
      </c>
      <c r="AC205" s="15">
        <v>0</v>
      </c>
      <c r="AD205" s="15">
        <v>0</v>
      </c>
      <c r="AE205" s="15">
        <v>0</v>
      </c>
      <c r="AF205" s="15">
        <v>0</v>
      </c>
      <c r="AG205" s="13" t="s">
        <v>37</v>
      </c>
      <c r="AI205" s="2"/>
      <c r="AJ205" s="2"/>
    </row>
    <row r="206" spans="1:36" ht="14.5">
      <c r="A206" s="16" t="str">
        <f t="shared" si="18"/>
        <v>FCST</v>
      </c>
      <c r="B206" s="12" t="s">
        <v>249</v>
      </c>
      <c r="C206" s="13" t="s">
        <v>64</v>
      </c>
      <c r="D206" s="18" t="str">
        <f t="shared" si="19"/>
        <v>前八週無拉料</v>
      </c>
      <c r="E206" s="18">
        <f t="shared" si="20"/>
        <v>66.44518272425249</v>
      </c>
      <c r="F206" s="18" t="str">
        <f t="shared" si="21"/>
        <v>--</v>
      </c>
      <c r="G206" s="18">
        <f t="shared" si="22"/>
        <v>0</v>
      </c>
      <c r="H206" s="14" t="str">
        <f>IFERROR(VLOOKUP(B206,#REF!,6,FALSE),"")</f>
        <v/>
      </c>
      <c r="I206" s="15">
        <v>0</v>
      </c>
      <c r="J206" s="15">
        <v>0</v>
      </c>
      <c r="K206" s="15" t="str">
        <f>IFERROR(VLOOKUP(B206,#REF!,9,FALSE),"")</f>
        <v/>
      </c>
      <c r="L206" s="15">
        <v>20000</v>
      </c>
      <c r="M206" s="9" t="e">
        <f>VLOOKUP(B206,#REF!,2,FALSE)</f>
        <v>#REF!</v>
      </c>
      <c r="N206" s="2" t="str">
        <f>IFERROR(VLOOKUP(B206,#REF!,39,FALSE),"")</f>
        <v/>
      </c>
      <c r="O206" s="16" t="str">
        <f>IFERROR(VLOOKUP(B206,#REF!,10,FALSE),"")</f>
        <v/>
      </c>
      <c r="P206" s="16" t="str">
        <f>IFERROR(VLOOKUP(B206,#REF!,11,FALSE),"")</f>
        <v/>
      </c>
      <c r="Q206" s="16"/>
      <c r="R206" s="16" t="str">
        <f>IFERROR(VLOOKUP(B206,#REF!,12,FALSE),"")</f>
        <v/>
      </c>
      <c r="S206" s="15">
        <v>10000</v>
      </c>
      <c r="T206" s="15">
        <v>0</v>
      </c>
      <c r="U206" s="15">
        <v>10000</v>
      </c>
      <c r="V206" s="17">
        <v>20000</v>
      </c>
      <c r="W206" s="18" t="s">
        <v>35</v>
      </c>
      <c r="X206" s="19">
        <v>66.400000000000006</v>
      </c>
      <c r="Y206" s="17">
        <v>0</v>
      </c>
      <c r="Z206" s="15">
        <v>301</v>
      </c>
      <c r="AA206" s="20" t="s">
        <v>40</v>
      </c>
      <c r="AB206" s="21" t="str">
        <f t="shared" si="23"/>
        <v>F</v>
      </c>
      <c r="AC206" s="15">
        <v>0</v>
      </c>
      <c r="AD206" s="15">
        <v>1211</v>
      </c>
      <c r="AE206" s="15">
        <v>1500</v>
      </c>
      <c r="AF206" s="15">
        <v>0</v>
      </c>
      <c r="AG206" s="13" t="s">
        <v>37</v>
      </c>
      <c r="AI206" s="2"/>
      <c r="AJ206" s="2"/>
    </row>
    <row r="207" spans="1:36" ht="14.5">
      <c r="A207" s="16" t="str">
        <f t="shared" si="18"/>
        <v>OverStock</v>
      </c>
      <c r="B207" s="12" t="s">
        <v>250</v>
      </c>
      <c r="C207" s="13" t="s">
        <v>64</v>
      </c>
      <c r="D207" s="18">
        <f t="shared" si="19"/>
        <v>20.6</v>
      </c>
      <c r="E207" s="18">
        <f t="shared" si="20"/>
        <v>40.983978577588161</v>
      </c>
      <c r="F207" s="18">
        <f t="shared" si="21"/>
        <v>15.042735042735043</v>
      </c>
      <c r="G207" s="18">
        <f t="shared" si="22"/>
        <v>29.955067398901647</v>
      </c>
      <c r="H207" s="14" t="str">
        <f>IFERROR(VLOOKUP(B207,#REF!,6,FALSE),"")</f>
        <v/>
      </c>
      <c r="I207" s="15">
        <v>660000</v>
      </c>
      <c r="J207" s="15">
        <v>660000</v>
      </c>
      <c r="K207" s="15" t="str">
        <f>IFERROR(VLOOKUP(B207,#REF!,9,FALSE),"")</f>
        <v/>
      </c>
      <c r="L207" s="15">
        <v>903000</v>
      </c>
      <c r="M207" s="9" t="e">
        <f>VLOOKUP(B207,#REF!,2,FALSE)</f>
        <v>#REF!</v>
      </c>
      <c r="N207" s="2" t="str">
        <f>IFERROR(VLOOKUP(B207,#REF!,39,FALSE),"")</f>
        <v/>
      </c>
      <c r="O207" s="16" t="str">
        <f>IFERROR(VLOOKUP(B207,#REF!,10,FALSE),"")</f>
        <v/>
      </c>
      <c r="P207" s="16" t="str">
        <f>IFERROR(VLOOKUP(B207,#REF!,11,FALSE),"")</f>
        <v/>
      </c>
      <c r="Q207" s="16"/>
      <c r="R207" s="16" t="str">
        <f>IFERROR(VLOOKUP(B207,#REF!,12,FALSE),"")</f>
        <v/>
      </c>
      <c r="S207" s="15">
        <v>720000</v>
      </c>
      <c r="T207" s="15">
        <v>0</v>
      </c>
      <c r="U207" s="15">
        <v>183000</v>
      </c>
      <c r="V207" s="17">
        <v>1563000</v>
      </c>
      <c r="W207" s="18">
        <v>35.6</v>
      </c>
      <c r="X207" s="19">
        <v>70.900000000000006</v>
      </c>
      <c r="Y207" s="17">
        <v>43875</v>
      </c>
      <c r="Z207" s="15">
        <v>22033</v>
      </c>
      <c r="AA207" s="20">
        <v>0.5</v>
      </c>
      <c r="AB207" s="21">
        <f t="shared" si="23"/>
        <v>100</v>
      </c>
      <c r="AC207" s="15">
        <v>34473</v>
      </c>
      <c r="AD207" s="15">
        <v>101108</v>
      </c>
      <c r="AE207" s="15">
        <v>156393</v>
      </c>
      <c r="AF207" s="15">
        <v>126154</v>
      </c>
      <c r="AG207" s="13" t="s">
        <v>37</v>
      </c>
      <c r="AI207" s="2"/>
      <c r="AJ207" s="2"/>
    </row>
    <row r="208" spans="1:36" ht="14.5">
      <c r="A208" s="16" t="str">
        <f t="shared" si="18"/>
        <v>OverStock</v>
      </c>
      <c r="B208" s="12" t="s">
        <v>251</v>
      </c>
      <c r="C208" s="13" t="s">
        <v>64</v>
      </c>
      <c r="D208" s="18">
        <f t="shared" si="19"/>
        <v>18.3</v>
      </c>
      <c r="E208" s="18">
        <f t="shared" si="20"/>
        <v>38.347439141436176</v>
      </c>
      <c r="F208" s="18">
        <f t="shared" si="21"/>
        <v>13.75</v>
      </c>
      <c r="G208" s="18">
        <f t="shared" si="22"/>
        <v>28.793299014047641</v>
      </c>
      <c r="H208" s="14" t="str">
        <f>IFERROR(VLOOKUP(B208,#REF!,6,FALSE),"")</f>
        <v/>
      </c>
      <c r="I208" s="15">
        <v>660000</v>
      </c>
      <c r="J208" s="15">
        <v>660000</v>
      </c>
      <c r="K208" s="15" t="str">
        <f>IFERROR(VLOOKUP(B208,#REF!,9,FALSE),"")</f>
        <v/>
      </c>
      <c r="L208" s="15">
        <v>879000</v>
      </c>
      <c r="M208" s="9" t="e">
        <f>VLOOKUP(B208,#REF!,2,FALSE)</f>
        <v>#REF!</v>
      </c>
      <c r="N208" s="2" t="str">
        <f>IFERROR(VLOOKUP(B208,#REF!,39,FALSE),"")</f>
        <v/>
      </c>
      <c r="O208" s="16" t="str">
        <f>IFERROR(VLOOKUP(B208,#REF!,10,FALSE),"")</f>
        <v/>
      </c>
      <c r="P208" s="16" t="str">
        <f>IFERROR(VLOOKUP(B208,#REF!,11,FALSE),"")</f>
        <v/>
      </c>
      <c r="Q208" s="16"/>
      <c r="R208" s="16" t="str">
        <f>IFERROR(VLOOKUP(B208,#REF!,12,FALSE),"")</f>
        <v/>
      </c>
      <c r="S208" s="15">
        <v>738000</v>
      </c>
      <c r="T208" s="15">
        <v>0</v>
      </c>
      <c r="U208" s="15">
        <v>141000</v>
      </c>
      <c r="V208" s="17">
        <v>1539000</v>
      </c>
      <c r="W208" s="18">
        <v>32.1</v>
      </c>
      <c r="X208" s="19">
        <v>67.099999999999994</v>
      </c>
      <c r="Y208" s="17">
        <v>48000</v>
      </c>
      <c r="Z208" s="15">
        <v>22922</v>
      </c>
      <c r="AA208" s="20">
        <v>0.5</v>
      </c>
      <c r="AB208" s="21">
        <f t="shared" si="23"/>
        <v>100</v>
      </c>
      <c r="AC208" s="15">
        <v>49158</v>
      </c>
      <c r="AD208" s="15">
        <v>93001</v>
      </c>
      <c r="AE208" s="15">
        <v>139881</v>
      </c>
      <c r="AF208" s="15">
        <v>83127</v>
      </c>
      <c r="AG208" s="13" t="s">
        <v>37</v>
      </c>
      <c r="AI208" s="2"/>
      <c r="AJ208" s="2"/>
    </row>
    <row r="209" spans="1:36" ht="14.5">
      <c r="A209" s="16" t="str">
        <f t="shared" si="18"/>
        <v>Normal</v>
      </c>
      <c r="B209" s="12" t="s">
        <v>252</v>
      </c>
      <c r="C209" s="13" t="s">
        <v>64</v>
      </c>
      <c r="D209" s="18">
        <f t="shared" si="19"/>
        <v>0</v>
      </c>
      <c r="E209" s="18" t="str">
        <f t="shared" si="20"/>
        <v>--</v>
      </c>
      <c r="F209" s="18">
        <f t="shared" si="21"/>
        <v>0</v>
      </c>
      <c r="G209" s="18" t="str">
        <f t="shared" si="22"/>
        <v>--</v>
      </c>
      <c r="H209" s="14" t="str">
        <f>IFERROR(VLOOKUP(B209,#REF!,6,FALSE),"")</f>
        <v/>
      </c>
      <c r="I209" s="15">
        <v>0</v>
      </c>
      <c r="J209" s="15">
        <v>0</v>
      </c>
      <c r="K209" s="15" t="str">
        <f>IFERROR(VLOOKUP(B209,#REF!,9,FALSE),"")</f>
        <v/>
      </c>
      <c r="L209" s="15">
        <v>0</v>
      </c>
      <c r="M209" s="9" t="e">
        <f>VLOOKUP(B209,#REF!,2,FALSE)</f>
        <v>#REF!</v>
      </c>
      <c r="N209" s="2" t="str">
        <f>IFERROR(VLOOKUP(B209,#REF!,39,FALSE),"")</f>
        <v/>
      </c>
      <c r="O209" s="16" t="str">
        <f>IFERROR(VLOOKUP(B209,#REF!,10,FALSE),"")</f>
        <v/>
      </c>
      <c r="P209" s="16" t="str">
        <f>IFERROR(VLOOKUP(B209,#REF!,11,FALSE),"")</f>
        <v/>
      </c>
      <c r="Q209" s="16"/>
      <c r="R209" s="16" t="str">
        <f>IFERROR(VLOOKUP(B209,#REF!,12,FALSE),"")</f>
        <v/>
      </c>
      <c r="S209" s="15">
        <v>0</v>
      </c>
      <c r="T209" s="15">
        <v>0</v>
      </c>
      <c r="U209" s="15">
        <v>0</v>
      </c>
      <c r="V209" s="17">
        <v>0</v>
      </c>
      <c r="W209" s="18">
        <v>0</v>
      </c>
      <c r="X209" s="19" t="s">
        <v>35</v>
      </c>
      <c r="Y209" s="17">
        <v>8</v>
      </c>
      <c r="Z209" s="15">
        <v>0</v>
      </c>
      <c r="AA209" s="20" t="s">
        <v>36</v>
      </c>
      <c r="AB209" s="21" t="str">
        <f t="shared" si="23"/>
        <v>E</v>
      </c>
      <c r="AC209" s="15">
        <v>0</v>
      </c>
      <c r="AD209" s="15">
        <v>0</v>
      </c>
      <c r="AE209" s="15">
        <v>0</v>
      </c>
      <c r="AF209" s="15">
        <v>0</v>
      </c>
      <c r="AG209" s="13" t="s">
        <v>37</v>
      </c>
      <c r="AI209" s="2"/>
      <c r="AJ209" s="2"/>
    </row>
    <row r="210" spans="1:36" ht="14.5">
      <c r="A210" s="16" t="str">
        <f t="shared" si="18"/>
        <v>FCST</v>
      </c>
      <c r="B210" s="12" t="s">
        <v>253</v>
      </c>
      <c r="C210" s="13" t="s">
        <v>64</v>
      </c>
      <c r="D210" s="18" t="str">
        <f t="shared" si="19"/>
        <v>前八週無拉料</v>
      </c>
      <c r="E210" s="18">
        <f t="shared" si="20"/>
        <v>12.121212121212121</v>
      </c>
      <c r="F210" s="18" t="str">
        <f t="shared" si="21"/>
        <v>--</v>
      </c>
      <c r="G210" s="18">
        <f t="shared" si="22"/>
        <v>12.121212121212121</v>
      </c>
      <c r="H210" s="14" t="str">
        <f>IFERROR(VLOOKUP(B210,#REF!,6,FALSE),"")</f>
        <v/>
      </c>
      <c r="I210" s="15">
        <v>2000</v>
      </c>
      <c r="J210" s="15">
        <v>2000</v>
      </c>
      <c r="K210" s="15" t="str">
        <f>IFERROR(VLOOKUP(B210,#REF!,9,FALSE),"")</f>
        <v/>
      </c>
      <c r="L210" s="15">
        <v>2000</v>
      </c>
      <c r="M210" s="9" t="e">
        <f>VLOOKUP(B210,#REF!,2,FALSE)</f>
        <v>#REF!</v>
      </c>
      <c r="N210" s="2" t="str">
        <f>IFERROR(VLOOKUP(B210,#REF!,39,FALSE),"")</f>
        <v/>
      </c>
      <c r="O210" s="16" t="str">
        <f>IFERROR(VLOOKUP(B210,#REF!,10,FALSE),"")</f>
        <v/>
      </c>
      <c r="P210" s="16" t="str">
        <f>IFERROR(VLOOKUP(B210,#REF!,11,FALSE),"")</f>
        <v/>
      </c>
      <c r="Q210" s="16"/>
      <c r="R210" s="16" t="str">
        <f>IFERROR(VLOOKUP(B210,#REF!,12,FALSE),"")</f>
        <v/>
      </c>
      <c r="S210" s="15">
        <v>2000</v>
      </c>
      <c r="T210" s="15">
        <v>0</v>
      </c>
      <c r="U210" s="15">
        <v>0</v>
      </c>
      <c r="V210" s="17">
        <v>4000</v>
      </c>
      <c r="W210" s="18" t="s">
        <v>35</v>
      </c>
      <c r="X210" s="19">
        <v>24.2</v>
      </c>
      <c r="Y210" s="17">
        <v>0</v>
      </c>
      <c r="Z210" s="15">
        <v>165</v>
      </c>
      <c r="AA210" s="20" t="s">
        <v>40</v>
      </c>
      <c r="AB210" s="21" t="str">
        <f t="shared" si="23"/>
        <v>F</v>
      </c>
      <c r="AC210" s="15">
        <v>0</v>
      </c>
      <c r="AD210" s="15">
        <v>1481</v>
      </c>
      <c r="AE210" s="15">
        <v>2442</v>
      </c>
      <c r="AF210" s="15">
        <v>0</v>
      </c>
      <c r="AG210" s="13" t="s">
        <v>37</v>
      </c>
      <c r="AI210" s="2"/>
      <c r="AJ210" s="2"/>
    </row>
    <row r="211" spans="1:36" ht="14.5">
      <c r="A211" s="16" t="str">
        <f t="shared" si="18"/>
        <v>OverStock</v>
      </c>
      <c r="B211" s="12" t="s">
        <v>254</v>
      </c>
      <c r="C211" s="13" t="s">
        <v>64</v>
      </c>
      <c r="D211" s="18">
        <f t="shared" si="19"/>
        <v>18</v>
      </c>
      <c r="E211" s="18" t="str">
        <f t="shared" si="20"/>
        <v>--</v>
      </c>
      <c r="F211" s="18">
        <f t="shared" si="21"/>
        <v>18</v>
      </c>
      <c r="G211" s="18" t="str">
        <f t="shared" si="22"/>
        <v>--</v>
      </c>
      <c r="H211" s="14" t="str">
        <f>IFERROR(VLOOKUP(B211,#REF!,6,FALSE),"")</f>
        <v/>
      </c>
      <c r="I211" s="15">
        <v>54</v>
      </c>
      <c r="J211" s="15">
        <v>54</v>
      </c>
      <c r="K211" s="15" t="str">
        <f>IFERROR(VLOOKUP(B211,#REF!,9,FALSE),"")</f>
        <v/>
      </c>
      <c r="L211" s="15">
        <v>54</v>
      </c>
      <c r="M211" s="9" t="e">
        <f>VLOOKUP(B211,#REF!,2,FALSE)</f>
        <v>#REF!</v>
      </c>
      <c r="N211" s="2" t="str">
        <f>IFERROR(VLOOKUP(B211,#REF!,39,FALSE),"")</f>
        <v/>
      </c>
      <c r="O211" s="16" t="str">
        <f>IFERROR(VLOOKUP(B211,#REF!,10,FALSE),"")</f>
        <v/>
      </c>
      <c r="P211" s="16" t="str">
        <f>IFERROR(VLOOKUP(B211,#REF!,11,FALSE),"")</f>
        <v/>
      </c>
      <c r="Q211" s="16"/>
      <c r="R211" s="16" t="str">
        <f>IFERROR(VLOOKUP(B211,#REF!,12,FALSE),"")</f>
        <v/>
      </c>
      <c r="S211" s="15">
        <v>54</v>
      </c>
      <c r="T211" s="15">
        <v>0</v>
      </c>
      <c r="U211" s="15">
        <v>0</v>
      </c>
      <c r="V211" s="17">
        <v>108</v>
      </c>
      <c r="W211" s="18">
        <v>36</v>
      </c>
      <c r="X211" s="19" t="s">
        <v>35</v>
      </c>
      <c r="Y211" s="17">
        <v>3</v>
      </c>
      <c r="Z211" s="15">
        <v>0</v>
      </c>
      <c r="AA211" s="20" t="s">
        <v>36</v>
      </c>
      <c r="AB211" s="21" t="str">
        <f t="shared" si="23"/>
        <v>E</v>
      </c>
      <c r="AC211" s="15">
        <v>0</v>
      </c>
      <c r="AD211" s="15">
        <v>0</v>
      </c>
      <c r="AE211" s="15">
        <v>0</v>
      </c>
      <c r="AF211" s="15">
        <v>0</v>
      </c>
      <c r="AG211" s="13" t="s">
        <v>37</v>
      </c>
      <c r="AI211" s="2"/>
      <c r="AJ211" s="2"/>
    </row>
    <row r="212" spans="1:36" ht="14.5">
      <c r="A212" s="16" t="str">
        <f t="shared" si="18"/>
        <v>ZeroZero</v>
      </c>
      <c r="B212" s="12" t="s">
        <v>255</v>
      </c>
      <c r="C212" s="13" t="s">
        <v>64</v>
      </c>
      <c r="D212" s="18" t="str">
        <f t="shared" si="19"/>
        <v>前八週無拉料</v>
      </c>
      <c r="E212" s="18" t="str">
        <f t="shared" si="20"/>
        <v>--</v>
      </c>
      <c r="F212" s="18" t="str">
        <f t="shared" si="21"/>
        <v>--</v>
      </c>
      <c r="G212" s="18" t="str">
        <f t="shared" si="22"/>
        <v>--</v>
      </c>
      <c r="H212" s="14" t="str">
        <f>IFERROR(VLOOKUP(B212,#REF!,6,FALSE),"")</f>
        <v/>
      </c>
      <c r="I212" s="15">
        <v>0</v>
      </c>
      <c r="J212" s="15">
        <v>0</v>
      </c>
      <c r="K212" s="15" t="str">
        <f>IFERROR(VLOOKUP(B212,#REF!,9,FALSE),"")</f>
        <v/>
      </c>
      <c r="L212" s="15">
        <v>5</v>
      </c>
      <c r="M212" s="9" t="e">
        <f>VLOOKUP(B212,#REF!,2,FALSE)</f>
        <v>#REF!</v>
      </c>
      <c r="N212" s="2" t="str">
        <f>IFERROR(VLOOKUP(B212,#REF!,39,FALSE),"")</f>
        <v/>
      </c>
      <c r="O212" s="16" t="str">
        <f>IFERROR(VLOOKUP(B212,#REF!,10,FALSE),"")</f>
        <v/>
      </c>
      <c r="P212" s="16" t="str">
        <f>IFERROR(VLOOKUP(B212,#REF!,11,FALSE),"")</f>
        <v/>
      </c>
      <c r="Q212" s="16"/>
      <c r="R212" s="16" t="str">
        <f>IFERROR(VLOOKUP(B212,#REF!,12,FALSE),"")</f>
        <v/>
      </c>
      <c r="S212" s="15">
        <v>5</v>
      </c>
      <c r="T212" s="15">
        <v>0</v>
      </c>
      <c r="U212" s="15">
        <v>0</v>
      </c>
      <c r="V212" s="17">
        <v>5</v>
      </c>
      <c r="W212" s="18" t="s">
        <v>35</v>
      </c>
      <c r="X212" s="19" t="s">
        <v>35</v>
      </c>
      <c r="Y212" s="17">
        <v>0</v>
      </c>
      <c r="Z212" s="15">
        <v>0</v>
      </c>
      <c r="AA212" s="20" t="s">
        <v>36</v>
      </c>
      <c r="AB212" s="21" t="str">
        <f t="shared" si="23"/>
        <v>E</v>
      </c>
      <c r="AC212" s="15">
        <v>0</v>
      </c>
      <c r="AD212" s="15">
        <v>0</v>
      </c>
      <c r="AE212" s="15">
        <v>0</v>
      </c>
      <c r="AF212" s="15">
        <v>0</v>
      </c>
      <c r="AG212" s="13" t="s">
        <v>37</v>
      </c>
      <c r="AI212" s="2"/>
      <c r="AJ212" s="2"/>
    </row>
    <row r="213" spans="1:36" ht="14.5">
      <c r="A213" s="16" t="str">
        <f t="shared" si="18"/>
        <v>Normal</v>
      </c>
      <c r="B213" s="12" t="s">
        <v>256</v>
      </c>
      <c r="C213" s="13" t="s">
        <v>64</v>
      </c>
      <c r="D213" s="18">
        <f t="shared" si="19"/>
        <v>10</v>
      </c>
      <c r="E213" s="18" t="str">
        <f t="shared" si="20"/>
        <v>--</v>
      </c>
      <c r="F213" s="18">
        <f t="shared" si="21"/>
        <v>0</v>
      </c>
      <c r="G213" s="18" t="str">
        <f t="shared" si="22"/>
        <v>--</v>
      </c>
      <c r="H213" s="14" t="str">
        <f>IFERROR(VLOOKUP(B213,#REF!,6,FALSE),"")</f>
        <v/>
      </c>
      <c r="I213" s="15">
        <v>0</v>
      </c>
      <c r="J213" s="15">
        <v>0</v>
      </c>
      <c r="K213" s="15" t="str">
        <f>IFERROR(VLOOKUP(B213,#REF!,9,FALSE),"")</f>
        <v/>
      </c>
      <c r="L213" s="15">
        <v>30</v>
      </c>
      <c r="M213" s="9" t="e">
        <f>VLOOKUP(B213,#REF!,2,FALSE)</f>
        <v>#REF!</v>
      </c>
      <c r="N213" s="2" t="str">
        <f>IFERROR(VLOOKUP(B213,#REF!,39,FALSE),"")</f>
        <v/>
      </c>
      <c r="O213" s="16" t="str">
        <f>IFERROR(VLOOKUP(B213,#REF!,10,FALSE),"")</f>
        <v/>
      </c>
      <c r="P213" s="16" t="str">
        <f>IFERROR(VLOOKUP(B213,#REF!,11,FALSE),"")</f>
        <v/>
      </c>
      <c r="Q213" s="16"/>
      <c r="R213" s="16" t="str">
        <f>IFERROR(VLOOKUP(B213,#REF!,12,FALSE),"")</f>
        <v/>
      </c>
      <c r="S213" s="15">
        <v>30</v>
      </c>
      <c r="T213" s="15">
        <v>0</v>
      </c>
      <c r="U213" s="15">
        <v>0</v>
      </c>
      <c r="V213" s="17">
        <v>30</v>
      </c>
      <c r="W213" s="18">
        <v>10</v>
      </c>
      <c r="X213" s="19" t="s">
        <v>35</v>
      </c>
      <c r="Y213" s="17">
        <v>3</v>
      </c>
      <c r="Z213" s="15">
        <v>0</v>
      </c>
      <c r="AA213" s="20" t="s">
        <v>36</v>
      </c>
      <c r="AB213" s="21" t="str">
        <f t="shared" si="23"/>
        <v>E</v>
      </c>
      <c r="AC213" s="15">
        <v>0</v>
      </c>
      <c r="AD213" s="15">
        <v>0</v>
      </c>
      <c r="AE213" s="15">
        <v>0</v>
      </c>
      <c r="AF213" s="15">
        <v>0</v>
      </c>
      <c r="AG213" s="13" t="s">
        <v>37</v>
      </c>
      <c r="AI213" s="2"/>
      <c r="AJ213" s="2"/>
    </row>
    <row r="214" spans="1:36" ht="14.5">
      <c r="A214" s="16" t="str">
        <f t="shared" si="18"/>
        <v>OverStock</v>
      </c>
      <c r="B214" s="12" t="s">
        <v>257</v>
      </c>
      <c r="C214" s="13" t="s">
        <v>64</v>
      </c>
      <c r="D214" s="18">
        <f t="shared" si="19"/>
        <v>6.1</v>
      </c>
      <c r="E214" s="18">
        <f t="shared" si="20"/>
        <v>4.3387250237868695</v>
      </c>
      <c r="F214" s="18">
        <f t="shared" si="21"/>
        <v>16.009383378016086</v>
      </c>
      <c r="G214" s="18">
        <f t="shared" si="22"/>
        <v>11.363463368220742</v>
      </c>
      <c r="H214" s="14" t="str">
        <f>IFERROR(VLOOKUP(B214,#REF!,6,FALSE),"")</f>
        <v/>
      </c>
      <c r="I214" s="15">
        <v>35829</v>
      </c>
      <c r="J214" s="15">
        <v>0</v>
      </c>
      <c r="K214" s="15" t="str">
        <f>IFERROR(VLOOKUP(B214,#REF!,9,FALSE),"")</f>
        <v/>
      </c>
      <c r="L214" s="15">
        <v>13680</v>
      </c>
      <c r="M214" s="9" t="e">
        <f>VLOOKUP(B214,#REF!,2,FALSE)</f>
        <v>#REF!</v>
      </c>
      <c r="N214" s="2" t="str">
        <f>IFERROR(VLOOKUP(B214,#REF!,39,FALSE),"")</f>
        <v/>
      </c>
      <c r="O214" s="16" t="str">
        <f>IFERROR(VLOOKUP(B214,#REF!,10,FALSE),"")</f>
        <v/>
      </c>
      <c r="P214" s="16" t="str">
        <f>IFERROR(VLOOKUP(B214,#REF!,11,FALSE),"")</f>
        <v/>
      </c>
      <c r="Q214" s="16"/>
      <c r="R214" s="16" t="str">
        <f>IFERROR(VLOOKUP(B214,#REF!,12,FALSE),"")</f>
        <v/>
      </c>
      <c r="S214" s="15">
        <v>13680</v>
      </c>
      <c r="T214" s="15">
        <v>0</v>
      </c>
      <c r="U214" s="15">
        <v>0</v>
      </c>
      <c r="V214" s="17">
        <v>49509</v>
      </c>
      <c r="W214" s="18">
        <v>22.1</v>
      </c>
      <c r="X214" s="19">
        <v>15.7</v>
      </c>
      <c r="Y214" s="17">
        <v>2238</v>
      </c>
      <c r="Z214" s="15">
        <v>3153</v>
      </c>
      <c r="AA214" s="20">
        <v>1.4</v>
      </c>
      <c r="AB214" s="21">
        <f t="shared" si="23"/>
        <v>100</v>
      </c>
      <c r="AC214" s="15">
        <v>11581</v>
      </c>
      <c r="AD214" s="15">
        <v>9600</v>
      </c>
      <c r="AE214" s="15">
        <v>18000</v>
      </c>
      <c r="AF214" s="15">
        <v>12000</v>
      </c>
      <c r="AG214" s="13" t="s">
        <v>37</v>
      </c>
      <c r="AI214" s="2"/>
      <c r="AJ214" s="2"/>
    </row>
    <row r="215" spans="1:36" ht="14.5">
      <c r="A215" s="16" t="str">
        <f t="shared" si="18"/>
        <v>ZeroZero</v>
      </c>
      <c r="B215" s="12" t="s">
        <v>258</v>
      </c>
      <c r="C215" s="13" t="s">
        <v>64</v>
      </c>
      <c r="D215" s="18" t="str">
        <f t="shared" si="19"/>
        <v>前八週無拉料</v>
      </c>
      <c r="E215" s="18" t="str">
        <f t="shared" si="20"/>
        <v>--</v>
      </c>
      <c r="F215" s="18" t="str">
        <f t="shared" si="21"/>
        <v>--</v>
      </c>
      <c r="G215" s="18" t="str">
        <f t="shared" si="22"/>
        <v>--</v>
      </c>
      <c r="H215" s="14" t="str">
        <f>IFERROR(VLOOKUP(B215,#REF!,6,FALSE),"")</f>
        <v/>
      </c>
      <c r="I215" s="15">
        <v>2000</v>
      </c>
      <c r="J215" s="15">
        <v>0</v>
      </c>
      <c r="K215" s="15" t="str">
        <f>IFERROR(VLOOKUP(B215,#REF!,9,FALSE),"")</f>
        <v/>
      </c>
      <c r="L215" s="15">
        <v>0</v>
      </c>
      <c r="M215" s="9" t="e">
        <f>VLOOKUP(B215,#REF!,2,FALSE)</f>
        <v>#REF!</v>
      </c>
      <c r="N215" s="2" t="str">
        <f>IFERROR(VLOOKUP(B215,#REF!,39,FALSE),"")</f>
        <v/>
      </c>
      <c r="O215" s="16" t="str">
        <f>IFERROR(VLOOKUP(B215,#REF!,10,FALSE),"")</f>
        <v/>
      </c>
      <c r="P215" s="16" t="str">
        <f>IFERROR(VLOOKUP(B215,#REF!,11,FALSE),"")</f>
        <v/>
      </c>
      <c r="Q215" s="16"/>
      <c r="R215" s="16" t="str">
        <f>IFERROR(VLOOKUP(B215,#REF!,12,FALSE),"")</f>
        <v/>
      </c>
      <c r="S215" s="15">
        <v>0</v>
      </c>
      <c r="T215" s="15">
        <v>0</v>
      </c>
      <c r="U215" s="15">
        <v>0</v>
      </c>
      <c r="V215" s="17">
        <v>2000</v>
      </c>
      <c r="W215" s="18" t="s">
        <v>35</v>
      </c>
      <c r="X215" s="19" t="s">
        <v>35</v>
      </c>
      <c r="Y215" s="17">
        <v>0</v>
      </c>
      <c r="Z215" s="15">
        <v>0</v>
      </c>
      <c r="AA215" s="20" t="s">
        <v>36</v>
      </c>
      <c r="AB215" s="21" t="str">
        <f t="shared" si="23"/>
        <v>E</v>
      </c>
      <c r="AC215" s="15">
        <v>0</v>
      </c>
      <c r="AD215" s="15">
        <v>0</v>
      </c>
      <c r="AE215" s="15">
        <v>0</v>
      </c>
      <c r="AF215" s="15">
        <v>0</v>
      </c>
      <c r="AG215" s="13" t="s">
        <v>37</v>
      </c>
      <c r="AI215" s="2"/>
      <c r="AJ215" s="2"/>
    </row>
    <row r="216" spans="1:36" ht="14.5">
      <c r="A216" s="16" t="str">
        <f t="shared" si="18"/>
        <v>ZeroZero</v>
      </c>
      <c r="B216" s="12" t="s">
        <v>259</v>
      </c>
      <c r="C216" s="13" t="s">
        <v>64</v>
      </c>
      <c r="D216" s="18" t="str">
        <f t="shared" si="19"/>
        <v>前八週無拉料</v>
      </c>
      <c r="E216" s="18" t="str">
        <f t="shared" si="20"/>
        <v>--</v>
      </c>
      <c r="F216" s="18" t="str">
        <f t="shared" si="21"/>
        <v>--</v>
      </c>
      <c r="G216" s="18" t="str">
        <f t="shared" si="22"/>
        <v>--</v>
      </c>
      <c r="H216" s="14" t="str">
        <f>IFERROR(VLOOKUP(B216,#REF!,6,FALSE),"")</f>
        <v/>
      </c>
      <c r="I216" s="15">
        <v>0</v>
      </c>
      <c r="J216" s="15">
        <v>0</v>
      </c>
      <c r="K216" s="15" t="str">
        <f>IFERROR(VLOOKUP(B216,#REF!,9,FALSE),"")</f>
        <v/>
      </c>
      <c r="L216" s="15">
        <v>2000</v>
      </c>
      <c r="M216" s="9" t="e">
        <f>VLOOKUP(B216,#REF!,2,FALSE)</f>
        <v>#REF!</v>
      </c>
      <c r="N216" s="2" t="str">
        <f>IFERROR(VLOOKUP(B216,#REF!,39,FALSE),"")</f>
        <v/>
      </c>
      <c r="O216" s="16" t="str">
        <f>IFERROR(VLOOKUP(B216,#REF!,10,FALSE),"")</f>
        <v/>
      </c>
      <c r="P216" s="16" t="str">
        <f>IFERROR(VLOOKUP(B216,#REF!,11,FALSE),"")</f>
        <v/>
      </c>
      <c r="Q216" s="16"/>
      <c r="R216" s="16" t="str">
        <f>IFERROR(VLOOKUP(B216,#REF!,12,FALSE),"")</f>
        <v/>
      </c>
      <c r="S216" s="15">
        <v>2000</v>
      </c>
      <c r="T216" s="15">
        <v>0</v>
      </c>
      <c r="U216" s="15">
        <v>0</v>
      </c>
      <c r="V216" s="17">
        <v>2000</v>
      </c>
      <c r="W216" s="18" t="s">
        <v>35</v>
      </c>
      <c r="X216" s="19" t="s">
        <v>35</v>
      </c>
      <c r="Y216" s="17">
        <v>0</v>
      </c>
      <c r="Z216" s="15">
        <v>0</v>
      </c>
      <c r="AA216" s="20" t="s">
        <v>36</v>
      </c>
      <c r="AB216" s="21" t="str">
        <f t="shared" si="23"/>
        <v>E</v>
      </c>
      <c r="AC216" s="15">
        <v>0</v>
      </c>
      <c r="AD216" s="15">
        <v>0</v>
      </c>
      <c r="AE216" s="15">
        <v>0</v>
      </c>
      <c r="AF216" s="15">
        <v>0</v>
      </c>
      <c r="AG216" s="13" t="s">
        <v>37</v>
      </c>
      <c r="AI216" s="2"/>
      <c r="AJ216" s="2"/>
    </row>
    <row r="217" spans="1:36" ht="14.5">
      <c r="A217" s="16" t="str">
        <f t="shared" si="18"/>
        <v>None</v>
      </c>
      <c r="B217" s="12" t="s">
        <v>260</v>
      </c>
      <c r="C217" s="13" t="s">
        <v>64</v>
      </c>
      <c r="D217" s="18" t="str">
        <f t="shared" si="19"/>
        <v>前八週無拉料</v>
      </c>
      <c r="E217" s="18" t="str">
        <f t="shared" si="20"/>
        <v>--</v>
      </c>
      <c r="F217" s="18" t="str">
        <f t="shared" si="21"/>
        <v>--</v>
      </c>
      <c r="G217" s="18" t="str">
        <f t="shared" si="22"/>
        <v>--</v>
      </c>
      <c r="H217" s="14" t="str">
        <f>IFERROR(VLOOKUP(B217,#REF!,6,FALSE),"")</f>
        <v/>
      </c>
      <c r="I217" s="15">
        <v>0</v>
      </c>
      <c r="J217" s="15">
        <v>0</v>
      </c>
      <c r="K217" s="15" t="str">
        <f>IFERROR(VLOOKUP(B217,#REF!,9,FALSE),"")</f>
        <v/>
      </c>
      <c r="L217" s="15">
        <v>0</v>
      </c>
      <c r="M217" s="9" t="e">
        <f>VLOOKUP(B217,#REF!,2,FALSE)</f>
        <v>#REF!</v>
      </c>
      <c r="N217" s="2" t="str">
        <f>IFERROR(VLOOKUP(B217,#REF!,39,FALSE),"")</f>
        <v/>
      </c>
      <c r="O217" s="16" t="str">
        <f>IFERROR(VLOOKUP(B217,#REF!,10,FALSE),"")</f>
        <v/>
      </c>
      <c r="P217" s="16" t="str">
        <f>IFERROR(VLOOKUP(B217,#REF!,11,FALSE),"")</f>
        <v/>
      </c>
      <c r="Q217" s="16"/>
      <c r="R217" s="16" t="str">
        <f>IFERROR(VLOOKUP(B217,#REF!,12,FALSE),"")</f>
        <v/>
      </c>
      <c r="S217" s="15">
        <v>0</v>
      </c>
      <c r="T217" s="15">
        <v>0</v>
      </c>
      <c r="U217" s="15">
        <v>0</v>
      </c>
      <c r="V217" s="17">
        <v>0</v>
      </c>
      <c r="W217" s="18" t="s">
        <v>35</v>
      </c>
      <c r="X217" s="19" t="s">
        <v>35</v>
      </c>
      <c r="Y217" s="17">
        <v>0</v>
      </c>
      <c r="Z217" s="15">
        <v>0</v>
      </c>
      <c r="AA217" s="20" t="s">
        <v>36</v>
      </c>
      <c r="AB217" s="21" t="str">
        <f t="shared" si="23"/>
        <v>E</v>
      </c>
      <c r="AC217" s="15">
        <v>0</v>
      </c>
      <c r="AD217" s="15">
        <v>0</v>
      </c>
      <c r="AE217" s="15">
        <v>0</v>
      </c>
      <c r="AF217" s="15">
        <v>0</v>
      </c>
      <c r="AG217" s="13" t="s">
        <v>37</v>
      </c>
      <c r="AI217" s="2"/>
      <c r="AJ217" s="2"/>
    </row>
    <row r="218" spans="1:36" ht="14.5">
      <c r="A218" s="16" t="str">
        <f t="shared" si="18"/>
        <v>OverStock</v>
      </c>
      <c r="B218" s="12" t="s">
        <v>261</v>
      </c>
      <c r="C218" s="13" t="s">
        <v>64</v>
      </c>
      <c r="D218" s="18">
        <f t="shared" si="19"/>
        <v>18.5</v>
      </c>
      <c r="E218" s="18">
        <f t="shared" si="20"/>
        <v>10738.738738738739</v>
      </c>
      <c r="F218" s="18">
        <f t="shared" si="21"/>
        <v>19.153398058252428</v>
      </c>
      <c r="G218" s="18">
        <f t="shared" si="22"/>
        <v>11108.108108108108</v>
      </c>
      <c r="H218" s="14" t="str">
        <f>IFERROR(VLOOKUP(B218,#REF!,6,FALSE),"")</f>
        <v/>
      </c>
      <c r="I218" s="15">
        <v>3699000</v>
      </c>
      <c r="J218" s="15">
        <v>2199000</v>
      </c>
      <c r="K218" s="15" t="str">
        <f>IFERROR(VLOOKUP(B218,#REF!,9,FALSE),"")</f>
        <v/>
      </c>
      <c r="L218" s="15">
        <v>3576000</v>
      </c>
      <c r="M218" s="9" t="e">
        <f>VLOOKUP(B218,#REF!,2,FALSE)</f>
        <v>#REF!</v>
      </c>
      <c r="N218" s="2" t="str">
        <f>IFERROR(VLOOKUP(B218,#REF!,39,FALSE),"")</f>
        <v/>
      </c>
      <c r="O218" s="16" t="str">
        <f>IFERROR(VLOOKUP(B218,#REF!,10,FALSE),"")</f>
        <v/>
      </c>
      <c r="P218" s="16" t="str">
        <f>IFERROR(VLOOKUP(B218,#REF!,11,FALSE),"")</f>
        <v/>
      </c>
      <c r="Q218" s="16"/>
      <c r="R218" s="16" t="str">
        <f>IFERROR(VLOOKUP(B218,#REF!,12,FALSE),"")</f>
        <v/>
      </c>
      <c r="S218" s="15">
        <v>3576000</v>
      </c>
      <c r="T218" s="15">
        <v>0</v>
      </c>
      <c r="U218" s="15">
        <v>0</v>
      </c>
      <c r="V218" s="17">
        <v>7275000</v>
      </c>
      <c r="W218" s="18">
        <v>37.700000000000003</v>
      </c>
      <c r="X218" s="19">
        <v>21846.799999999999</v>
      </c>
      <c r="Y218" s="17">
        <v>193125</v>
      </c>
      <c r="Z218" s="15">
        <v>333</v>
      </c>
      <c r="AA218" s="20">
        <v>0</v>
      </c>
      <c r="AB218" s="21">
        <f t="shared" si="23"/>
        <v>50</v>
      </c>
      <c r="AC218" s="15">
        <v>0</v>
      </c>
      <c r="AD218" s="15">
        <v>3000</v>
      </c>
      <c r="AE218" s="15">
        <v>0</v>
      </c>
      <c r="AF218" s="15">
        <v>0</v>
      </c>
      <c r="AG218" s="13" t="s">
        <v>37</v>
      </c>
      <c r="AI218" s="2"/>
      <c r="AJ218" s="2"/>
    </row>
    <row r="219" spans="1:36" ht="14.5">
      <c r="A219" s="16" t="str">
        <f t="shared" si="18"/>
        <v>Normal</v>
      </c>
      <c r="B219" s="12" t="s">
        <v>262</v>
      </c>
      <c r="C219" s="13" t="s">
        <v>64</v>
      </c>
      <c r="D219" s="18">
        <f t="shared" si="19"/>
        <v>12</v>
      </c>
      <c r="E219" s="18">
        <f t="shared" si="20"/>
        <v>26.986506746626688</v>
      </c>
      <c r="F219" s="18">
        <f t="shared" si="21"/>
        <v>4</v>
      </c>
      <c r="G219" s="18">
        <f t="shared" si="22"/>
        <v>8.995502248875562</v>
      </c>
      <c r="H219" s="14" t="str">
        <f>IFERROR(VLOOKUP(B219,#REF!,6,FALSE),"")</f>
        <v/>
      </c>
      <c r="I219" s="15">
        <v>6000</v>
      </c>
      <c r="J219" s="15">
        <v>0</v>
      </c>
      <c r="K219" s="15" t="str">
        <f>IFERROR(VLOOKUP(B219,#REF!,9,FALSE),"")</f>
        <v/>
      </c>
      <c r="L219" s="15">
        <v>18000</v>
      </c>
      <c r="M219" s="9" t="e">
        <f>VLOOKUP(B219,#REF!,2,FALSE)</f>
        <v>#REF!</v>
      </c>
      <c r="N219" s="2" t="str">
        <f>IFERROR(VLOOKUP(B219,#REF!,39,FALSE),"")</f>
        <v/>
      </c>
      <c r="O219" s="16" t="str">
        <f>IFERROR(VLOOKUP(B219,#REF!,10,FALSE),"")</f>
        <v/>
      </c>
      <c r="P219" s="16" t="str">
        <f>IFERROR(VLOOKUP(B219,#REF!,11,FALSE),"")</f>
        <v/>
      </c>
      <c r="Q219" s="16"/>
      <c r="R219" s="16" t="str">
        <f>IFERROR(VLOOKUP(B219,#REF!,12,FALSE),"")</f>
        <v/>
      </c>
      <c r="S219" s="15">
        <v>15000</v>
      </c>
      <c r="T219" s="15">
        <v>0</v>
      </c>
      <c r="U219" s="15">
        <v>3000</v>
      </c>
      <c r="V219" s="17">
        <v>24000</v>
      </c>
      <c r="W219" s="18">
        <v>16</v>
      </c>
      <c r="X219" s="19">
        <v>36</v>
      </c>
      <c r="Y219" s="17">
        <v>1500</v>
      </c>
      <c r="Z219" s="15">
        <v>667</v>
      </c>
      <c r="AA219" s="20">
        <v>0.4</v>
      </c>
      <c r="AB219" s="21">
        <f t="shared" si="23"/>
        <v>50</v>
      </c>
      <c r="AC219" s="15">
        <v>0</v>
      </c>
      <c r="AD219" s="15">
        <v>6000</v>
      </c>
      <c r="AE219" s="15">
        <v>0</v>
      </c>
      <c r="AF219" s="15">
        <v>3000</v>
      </c>
      <c r="AG219" s="13" t="s">
        <v>37</v>
      </c>
      <c r="AI219" s="2"/>
      <c r="AJ219" s="2"/>
    </row>
    <row r="220" spans="1:36" ht="14.5">
      <c r="A220" s="16" t="str">
        <f t="shared" si="18"/>
        <v>ZeroZero</v>
      </c>
      <c r="B220" s="12" t="s">
        <v>263</v>
      </c>
      <c r="C220" s="13" t="s">
        <v>64</v>
      </c>
      <c r="D220" s="18" t="str">
        <f t="shared" si="19"/>
        <v>前八週無拉料</v>
      </c>
      <c r="E220" s="18" t="str">
        <f t="shared" si="20"/>
        <v>--</v>
      </c>
      <c r="F220" s="18" t="str">
        <f t="shared" si="21"/>
        <v>--</v>
      </c>
      <c r="G220" s="18" t="str">
        <f t="shared" si="22"/>
        <v>--</v>
      </c>
      <c r="H220" s="14" t="str">
        <f>IFERROR(VLOOKUP(B220,#REF!,6,FALSE),"")</f>
        <v/>
      </c>
      <c r="I220" s="15">
        <v>50000</v>
      </c>
      <c r="J220" s="15">
        <v>15000</v>
      </c>
      <c r="K220" s="15" t="str">
        <f>IFERROR(VLOOKUP(B220,#REF!,9,FALSE),"")</f>
        <v/>
      </c>
      <c r="L220" s="15">
        <v>20000</v>
      </c>
      <c r="M220" s="9" t="e">
        <f>VLOOKUP(B220,#REF!,2,FALSE)</f>
        <v>#REF!</v>
      </c>
      <c r="N220" s="2" t="str">
        <f>IFERROR(VLOOKUP(B220,#REF!,39,FALSE),"")</f>
        <v/>
      </c>
      <c r="O220" s="16" t="str">
        <f>IFERROR(VLOOKUP(B220,#REF!,10,FALSE),"")</f>
        <v/>
      </c>
      <c r="P220" s="16" t="str">
        <f>IFERROR(VLOOKUP(B220,#REF!,11,FALSE),"")</f>
        <v/>
      </c>
      <c r="Q220" s="16"/>
      <c r="R220" s="16" t="str">
        <f>IFERROR(VLOOKUP(B220,#REF!,12,FALSE),"")</f>
        <v/>
      </c>
      <c r="S220" s="15">
        <v>20000</v>
      </c>
      <c r="T220" s="15">
        <v>0</v>
      </c>
      <c r="U220" s="15">
        <v>0</v>
      </c>
      <c r="V220" s="17">
        <v>70000</v>
      </c>
      <c r="W220" s="18" t="s">
        <v>35</v>
      </c>
      <c r="X220" s="19" t="s">
        <v>35</v>
      </c>
      <c r="Y220" s="17">
        <v>0</v>
      </c>
      <c r="Z220" s="15">
        <v>0</v>
      </c>
      <c r="AA220" s="20" t="s">
        <v>36</v>
      </c>
      <c r="AB220" s="21" t="str">
        <f t="shared" si="23"/>
        <v>E</v>
      </c>
      <c r="AC220" s="15">
        <v>0</v>
      </c>
      <c r="AD220" s="15">
        <v>0</v>
      </c>
      <c r="AE220" s="15">
        <v>0</v>
      </c>
      <c r="AF220" s="15">
        <v>0</v>
      </c>
      <c r="AG220" s="13" t="s">
        <v>37</v>
      </c>
      <c r="AI220" s="2"/>
      <c r="AJ220" s="2"/>
    </row>
    <row r="221" spans="1:36" ht="14.5">
      <c r="A221" s="16" t="str">
        <f t="shared" si="18"/>
        <v>OverStock</v>
      </c>
      <c r="B221" s="12" t="s">
        <v>264</v>
      </c>
      <c r="C221" s="13" t="s">
        <v>64</v>
      </c>
      <c r="D221" s="18">
        <f t="shared" si="19"/>
        <v>24.6</v>
      </c>
      <c r="E221" s="18">
        <f t="shared" si="20"/>
        <v>320.8955223880597</v>
      </c>
      <c r="F221" s="18">
        <f t="shared" si="21"/>
        <v>3.4285714285714284</v>
      </c>
      <c r="G221" s="18">
        <f t="shared" si="22"/>
        <v>44.776119402985074</v>
      </c>
      <c r="H221" s="14" t="str">
        <f>IFERROR(VLOOKUP(B221,#REF!,6,FALSE),"")</f>
        <v/>
      </c>
      <c r="I221" s="15">
        <v>15000</v>
      </c>
      <c r="J221" s="15">
        <v>0</v>
      </c>
      <c r="K221" s="15" t="str">
        <f>IFERROR(VLOOKUP(B221,#REF!,9,FALSE),"")</f>
        <v/>
      </c>
      <c r="L221" s="15">
        <v>107500</v>
      </c>
      <c r="M221" s="9" t="e">
        <f>VLOOKUP(B221,#REF!,2,FALSE)</f>
        <v>#REF!</v>
      </c>
      <c r="N221" s="2" t="str">
        <f>IFERROR(VLOOKUP(B221,#REF!,39,FALSE),"")</f>
        <v/>
      </c>
      <c r="O221" s="16" t="str">
        <f>IFERROR(VLOOKUP(B221,#REF!,10,FALSE),"")</f>
        <v/>
      </c>
      <c r="P221" s="16" t="str">
        <f>IFERROR(VLOOKUP(B221,#REF!,11,FALSE),"")</f>
        <v/>
      </c>
      <c r="Q221" s="16"/>
      <c r="R221" s="16" t="str">
        <f>IFERROR(VLOOKUP(B221,#REF!,12,FALSE),"")</f>
        <v/>
      </c>
      <c r="S221" s="15">
        <v>82500</v>
      </c>
      <c r="T221" s="15">
        <v>0</v>
      </c>
      <c r="U221" s="15">
        <v>25000</v>
      </c>
      <c r="V221" s="17">
        <v>122500</v>
      </c>
      <c r="W221" s="18">
        <v>28</v>
      </c>
      <c r="X221" s="19">
        <v>365.7</v>
      </c>
      <c r="Y221" s="17">
        <v>4375</v>
      </c>
      <c r="Z221" s="15">
        <v>335</v>
      </c>
      <c r="AA221" s="20">
        <v>0.1</v>
      </c>
      <c r="AB221" s="21">
        <f t="shared" si="23"/>
        <v>50</v>
      </c>
      <c r="AC221" s="15">
        <v>3019</v>
      </c>
      <c r="AD221" s="15">
        <v>0</v>
      </c>
      <c r="AE221" s="15">
        <v>0</v>
      </c>
      <c r="AF221" s="15">
        <v>0</v>
      </c>
      <c r="AG221" s="13" t="s">
        <v>37</v>
      </c>
      <c r="AI221" s="2"/>
      <c r="AJ221" s="2"/>
    </row>
    <row r="222" spans="1:36" ht="14.5">
      <c r="A222" s="16" t="str">
        <f t="shared" si="18"/>
        <v>ZeroZero</v>
      </c>
      <c r="B222" s="12" t="s">
        <v>265</v>
      </c>
      <c r="C222" s="13" t="s">
        <v>64</v>
      </c>
      <c r="D222" s="18" t="str">
        <f t="shared" si="19"/>
        <v>前八週無拉料</v>
      </c>
      <c r="E222" s="18" t="str">
        <f t="shared" si="20"/>
        <v>--</v>
      </c>
      <c r="F222" s="18" t="str">
        <f t="shared" si="21"/>
        <v>--</v>
      </c>
      <c r="G222" s="18" t="str">
        <f t="shared" si="22"/>
        <v>--</v>
      </c>
      <c r="H222" s="14" t="str">
        <f>IFERROR(VLOOKUP(B222,#REF!,6,FALSE),"")</f>
        <v/>
      </c>
      <c r="I222" s="15">
        <v>45000</v>
      </c>
      <c r="J222" s="15">
        <v>0</v>
      </c>
      <c r="K222" s="15" t="str">
        <f>IFERROR(VLOOKUP(B222,#REF!,9,FALSE),"")</f>
        <v/>
      </c>
      <c r="L222" s="15">
        <v>10000</v>
      </c>
      <c r="M222" s="9" t="e">
        <f>VLOOKUP(B222,#REF!,2,FALSE)</f>
        <v>#REF!</v>
      </c>
      <c r="N222" s="2" t="str">
        <f>IFERROR(VLOOKUP(B222,#REF!,39,FALSE),"")</f>
        <v/>
      </c>
      <c r="O222" s="16" t="str">
        <f>IFERROR(VLOOKUP(B222,#REF!,10,FALSE),"")</f>
        <v/>
      </c>
      <c r="P222" s="16" t="str">
        <f>IFERROR(VLOOKUP(B222,#REF!,11,FALSE),"")</f>
        <v/>
      </c>
      <c r="Q222" s="16"/>
      <c r="R222" s="16" t="str">
        <f>IFERROR(VLOOKUP(B222,#REF!,12,FALSE),"")</f>
        <v/>
      </c>
      <c r="S222" s="15">
        <v>10000</v>
      </c>
      <c r="T222" s="15">
        <v>0</v>
      </c>
      <c r="U222" s="15">
        <v>0</v>
      </c>
      <c r="V222" s="17">
        <v>55000</v>
      </c>
      <c r="W222" s="18" t="s">
        <v>35</v>
      </c>
      <c r="X222" s="19" t="s">
        <v>35</v>
      </c>
      <c r="Y222" s="17">
        <v>0</v>
      </c>
      <c r="Z222" s="15">
        <v>0</v>
      </c>
      <c r="AA222" s="20" t="s">
        <v>36</v>
      </c>
      <c r="AB222" s="21" t="str">
        <f t="shared" si="23"/>
        <v>E</v>
      </c>
      <c r="AC222" s="15">
        <v>0</v>
      </c>
      <c r="AD222" s="15">
        <v>0</v>
      </c>
      <c r="AE222" s="15">
        <v>9948</v>
      </c>
      <c r="AF222" s="15">
        <v>12960</v>
      </c>
      <c r="AG222" s="13" t="s">
        <v>37</v>
      </c>
      <c r="AI222" s="2"/>
      <c r="AJ222" s="2"/>
    </row>
    <row r="223" spans="1:36" ht="14.5">
      <c r="A223" s="16" t="str">
        <f t="shared" si="18"/>
        <v>OverStock</v>
      </c>
      <c r="B223" s="12" t="s">
        <v>266</v>
      </c>
      <c r="C223" s="13" t="s">
        <v>64</v>
      </c>
      <c r="D223" s="18">
        <f t="shared" si="19"/>
        <v>21.9</v>
      </c>
      <c r="E223" s="18">
        <f t="shared" si="20"/>
        <v>17.938661351507747</v>
      </c>
      <c r="F223" s="18">
        <f t="shared" si="21"/>
        <v>23.176470588235293</v>
      </c>
      <c r="G223" s="18">
        <f t="shared" si="22"/>
        <v>18.999549926059281</v>
      </c>
      <c r="H223" s="14" t="str">
        <f>IFERROR(VLOOKUP(B223,#REF!,6,FALSE),"")</f>
        <v/>
      </c>
      <c r="I223" s="15">
        <v>591000</v>
      </c>
      <c r="J223" s="15">
        <v>471000</v>
      </c>
      <c r="K223" s="15" t="str">
        <f>IFERROR(VLOOKUP(B223,#REF!,9,FALSE),"")</f>
        <v/>
      </c>
      <c r="L223" s="15">
        <v>558000</v>
      </c>
      <c r="M223" s="9" t="e">
        <f>VLOOKUP(B223,#REF!,2,FALSE)</f>
        <v>#REF!</v>
      </c>
      <c r="N223" s="2" t="str">
        <f>IFERROR(VLOOKUP(B223,#REF!,39,FALSE),"")</f>
        <v/>
      </c>
      <c r="O223" s="16" t="str">
        <f>IFERROR(VLOOKUP(B223,#REF!,10,FALSE),"")</f>
        <v/>
      </c>
      <c r="P223" s="16" t="str">
        <f>IFERROR(VLOOKUP(B223,#REF!,11,FALSE),"")</f>
        <v/>
      </c>
      <c r="Q223" s="16"/>
      <c r="R223" s="16" t="str">
        <f>IFERROR(VLOOKUP(B223,#REF!,12,FALSE),"")</f>
        <v/>
      </c>
      <c r="S223" s="15">
        <v>342000</v>
      </c>
      <c r="T223" s="15">
        <v>0</v>
      </c>
      <c r="U223" s="15">
        <v>216000</v>
      </c>
      <c r="V223" s="17">
        <v>1149000</v>
      </c>
      <c r="W223" s="18">
        <v>45.1</v>
      </c>
      <c r="X223" s="19">
        <v>36.9</v>
      </c>
      <c r="Y223" s="17">
        <v>25500</v>
      </c>
      <c r="Z223" s="15">
        <v>31106</v>
      </c>
      <c r="AA223" s="20">
        <v>1.2</v>
      </c>
      <c r="AB223" s="21">
        <f t="shared" si="23"/>
        <v>100</v>
      </c>
      <c r="AC223" s="15">
        <v>114129</v>
      </c>
      <c r="AD223" s="15">
        <v>142430</v>
      </c>
      <c r="AE223" s="15">
        <v>135831</v>
      </c>
      <c r="AF223" s="15">
        <v>190101</v>
      </c>
      <c r="AG223" s="13" t="s">
        <v>37</v>
      </c>
      <c r="AI223" s="2"/>
      <c r="AJ223" s="2"/>
    </row>
    <row r="224" spans="1:36" ht="14.5">
      <c r="A224" s="16" t="str">
        <f t="shared" si="18"/>
        <v>OverStock</v>
      </c>
      <c r="B224" s="12" t="s">
        <v>267</v>
      </c>
      <c r="C224" s="13" t="s">
        <v>64</v>
      </c>
      <c r="D224" s="18">
        <f t="shared" si="19"/>
        <v>12</v>
      </c>
      <c r="E224" s="18">
        <f t="shared" si="20"/>
        <v>9</v>
      </c>
      <c r="F224" s="18">
        <f t="shared" si="21"/>
        <v>24</v>
      </c>
      <c r="G224" s="18">
        <f t="shared" si="22"/>
        <v>18</v>
      </c>
      <c r="H224" s="14" t="str">
        <f>IFERROR(VLOOKUP(B224,#REF!,6,FALSE),"")</f>
        <v/>
      </c>
      <c r="I224" s="15">
        <v>18000</v>
      </c>
      <c r="J224" s="15">
        <v>9000</v>
      </c>
      <c r="K224" s="15" t="str">
        <f>IFERROR(VLOOKUP(B224,#REF!,9,FALSE),"")</f>
        <v/>
      </c>
      <c r="L224" s="15">
        <v>9000</v>
      </c>
      <c r="M224" s="9" t="e">
        <f>VLOOKUP(B224,#REF!,2,FALSE)</f>
        <v>#REF!</v>
      </c>
      <c r="N224" s="2" t="str">
        <f>IFERROR(VLOOKUP(B224,#REF!,39,FALSE),"")</f>
        <v/>
      </c>
      <c r="O224" s="16" t="str">
        <f>IFERROR(VLOOKUP(B224,#REF!,10,FALSE),"")</f>
        <v/>
      </c>
      <c r="P224" s="16" t="str">
        <f>IFERROR(VLOOKUP(B224,#REF!,11,FALSE),"")</f>
        <v/>
      </c>
      <c r="Q224" s="16"/>
      <c r="R224" s="16" t="str">
        <f>IFERROR(VLOOKUP(B224,#REF!,12,FALSE),"")</f>
        <v/>
      </c>
      <c r="S224" s="15">
        <v>6000</v>
      </c>
      <c r="T224" s="15">
        <v>0</v>
      </c>
      <c r="U224" s="15">
        <v>3000</v>
      </c>
      <c r="V224" s="17">
        <v>27000</v>
      </c>
      <c r="W224" s="18">
        <v>36</v>
      </c>
      <c r="X224" s="19">
        <v>27</v>
      </c>
      <c r="Y224" s="17">
        <v>750</v>
      </c>
      <c r="Z224" s="15">
        <v>1000</v>
      </c>
      <c r="AA224" s="20">
        <v>1.3</v>
      </c>
      <c r="AB224" s="21">
        <f t="shared" si="23"/>
        <v>100</v>
      </c>
      <c r="AC224" s="15">
        <v>3096</v>
      </c>
      <c r="AD224" s="15">
        <v>5904</v>
      </c>
      <c r="AE224" s="15">
        <v>0</v>
      </c>
      <c r="AF224" s="15">
        <v>0</v>
      </c>
      <c r="AG224" s="13" t="s">
        <v>37</v>
      </c>
      <c r="AI224" s="2"/>
      <c r="AJ224" s="2"/>
    </row>
    <row r="225" spans="1:36" ht="14.5">
      <c r="A225" s="16" t="str">
        <f t="shared" si="18"/>
        <v>OverStock</v>
      </c>
      <c r="B225" s="12" t="s">
        <v>268</v>
      </c>
      <c r="C225" s="13" t="s">
        <v>64</v>
      </c>
      <c r="D225" s="18">
        <f t="shared" si="19"/>
        <v>10</v>
      </c>
      <c r="E225" s="18">
        <f t="shared" si="20"/>
        <v>25.576730190571716</v>
      </c>
      <c r="F225" s="18">
        <f t="shared" si="21"/>
        <v>28.477064220183486</v>
      </c>
      <c r="G225" s="18">
        <f t="shared" si="22"/>
        <v>72.968906720160476</v>
      </c>
      <c r="H225" s="14" t="str">
        <f>IFERROR(VLOOKUP(B225,#REF!,6,FALSE),"")</f>
        <v/>
      </c>
      <c r="I225" s="15">
        <v>1164000</v>
      </c>
      <c r="J225" s="15">
        <v>834000</v>
      </c>
      <c r="K225" s="15" t="str">
        <f>IFERROR(VLOOKUP(B225,#REF!,9,FALSE),"")</f>
        <v/>
      </c>
      <c r="L225" s="15">
        <v>408000</v>
      </c>
      <c r="M225" s="9" t="e">
        <f>VLOOKUP(B225,#REF!,2,FALSE)</f>
        <v>#REF!</v>
      </c>
      <c r="N225" s="2" t="str">
        <f>IFERROR(VLOOKUP(B225,#REF!,39,FALSE),"")</f>
        <v/>
      </c>
      <c r="O225" s="16" t="str">
        <f>IFERROR(VLOOKUP(B225,#REF!,10,FALSE),"")</f>
        <v/>
      </c>
      <c r="P225" s="16" t="str">
        <f>IFERROR(VLOOKUP(B225,#REF!,11,FALSE),"")</f>
        <v/>
      </c>
      <c r="Q225" s="16"/>
      <c r="R225" s="16" t="str">
        <f>IFERROR(VLOOKUP(B225,#REF!,12,FALSE),"")</f>
        <v/>
      </c>
      <c r="S225" s="15">
        <v>168000</v>
      </c>
      <c r="T225" s="15">
        <v>30000</v>
      </c>
      <c r="U225" s="15">
        <v>210000</v>
      </c>
      <c r="V225" s="17">
        <v>1572000</v>
      </c>
      <c r="W225" s="18">
        <v>38.5</v>
      </c>
      <c r="X225" s="19">
        <v>98.5</v>
      </c>
      <c r="Y225" s="17">
        <v>40875</v>
      </c>
      <c r="Z225" s="15">
        <v>15952</v>
      </c>
      <c r="AA225" s="20">
        <v>0.4</v>
      </c>
      <c r="AB225" s="21">
        <f t="shared" si="23"/>
        <v>50</v>
      </c>
      <c r="AC225" s="15">
        <v>82080</v>
      </c>
      <c r="AD225" s="15">
        <v>45073</v>
      </c>
      <c r="AE225" s="15">
        <v>65858</v>
      </c>
      <c r="AF225" s="15">
        <v>45974</v>
      </c>
      <c r="AG225" s="13" t="s">
        <v>37</v>
      </c>
      <c r="AI225" s="2"/>
      <c r="AJ225" s="2"/>
    </row>
    <row r="226" spans="1:36" ht="14.5">
      <c r="A226" s="16" t="str">
        <f t="shared" si="18"/>
        <v>OverStock</v>
      </c>
      <c r="B226" s="12" t="s">
        <v>269</v>
      </c>
      <c r="C226" s="13" t="s">
        <v>64</v>
      </c>
      <c r="D226" s="18">
        <f t="shared" si="19"/>
        <v>6.5</v>
      </c>
      <c r="E226" s="18">
        <f t="shared" si="20"/>
        <v>8.995819589720071</v>
      </c>
      <c r="F226" s="18">
        <f t="shared" si="21"/>
        <v>15.270983213429256</v>
      </c>
      <c r="G226" s="18">
        <f t="shared" si="22"/>
        <v>21.060801157109342</v>
      </c>
      <c r="H226" s="14" t="str">
        <f>IFERROR(VLOOKUP(B226,#REF!,6,FALSE),"")</f>
        <v/>
      </c>
      <c r="I226" s="15">
        <v>2388000</v>
      </c>
      <c r="J226" s="15">
        <v>1728000</v>
      </c>
      <c r="K226" s="15" t="str">
        <f>IFERROR(VLOOKUP(B226,#REF!,9,FALSE),"")</f>
        <v/>
      </c>
      <c r="L226" s="15">
        <v>1020000</v>
      </c>
      <c r="M226" s="9" t="e">
        <f>VLOOKUP(B226,#REF!,2,FALSE)</f>
        <v>#REF!</v>
      </c>
      <c r="N226" s="2" t="str">
        <f>IFERROR(VLOOKUP(B226,#REF!,39,FALSE),"")</f>
        <v/>
      </c>
      <c r="O226" s="16" t="str">
        <f>IFERROR(VLOOKUP(B226,#REF!,10,FALSE),"")</f>
        <v/>
      </c>
      <c r="P226" s="16" t="str">
        <f>IFERROR(VLOOKUP(B226,#REF!,11,FALSE),"")</f>
        <v/>
      </c>
      <c r="Q226" s="16"/>
      <c r="R226" s="16" t="str">
        <f>IFERROR(VLOOKUP(B226,#REF!,12,FALSE),"")</f>
        <v/>
      </c>
      <c r="S226" s="15">
        <v>243000</v>
      </c>
      <c r="T226" s="15">
        <v>315000</v>
      </c>
      <c r="U226" s="15">
        <v>462000</v>
      </c>
      <c r="V226" s="17">
        <v>3408000</v>
      </c>
      <c r="W226" s="18">
        <v>21.8</v>
      </c>
      <c r="X226" s="19">
        <v>30.1</v>
      </c>
      <c r="Y226" s="17">
        <v>156375</v>
      </c>
      <c r="Z226" s="15">
        <v>113386</v>
      </c>
      <c r="AA226" s="20">
        <v>0.7</v>
      </c>
      <c r="AB226" s="21">
        <f t="shared" si="23"/>
        <v>100</v>
      </c>
      <c r="AC226" s="15">
        <v>396676</v>
      </c>
      <c r="AD226" s="15">
        <v>456943</v>
      </c>
      <c r="AE226" s="15">
        <v>315934</v>
      </c>
      <c r="AF226" s="15">
        <v>276830</v>
      </c>
      <c r="AG226" s="13" t="s">
        <v>37</v>
      </c>
      <c r="AI226" s="2"/>
      <c r="AJ226" s="2"/>
    </row>
    <row r="227" spans="1:36" ht="14.5">
      <c r="A227" s="16" t="str">
        <f t="shared" si="18"/>
        <v>OverStock</v>
      </c>
      <c r="B227" s="12" t="s">
        <v>270</v>
      </c>
      <c r="C227" s="13" t="s">
        <v>64</v>
      </c>
      <c r="D227" s="18">
        <f t="shared" si="19"/>
        <v>22.3</v>
      </c>
      <c r="E227" s="18">
        <f t="shared" si="20"/>
        <v>26.370263702637025</v>
      </c>
      <c r="F227" s="18">
        <f t="shared" si="21"/>
        <v>16.304761904761904</v>
      </c>
      <c r="G227" s="18">
        <f t="shared" si="22"/>
        <v>19.260192601926018</v>
      </c>
      <c r="H227" s="14" t="str">
        <f>IFERROR(VLOOKUP(B227,#REF!,6,FALSE),"")</f>
        <v/>
      </c>
      <c r="I227" s="15">
        <v>642000</v>
      </c>
      <c r="J227" s="15">
        <v>420000</v>
      </c>
      <c r="K227" s="15" t="str">
        <f>IFERROR(VLOOKUP(B227,#REF!,9,FALSE),"")</f>
        <v/>
      </c>
      <c r="L227" s="15">
        <v>879000</v>
      </c>
      <c r="M227" s="9" t="e">
        <f>VLOOKUP(B227,#REF!,2,FALSE)</f>
        <v>#REF!</v>
      </c>
      <c r="N227" s="2" t="str">
        <f>IFERROR(VLOOKUP(B227,#REF!,39,FALSE),"")</f>
        <v/>
      </c>
      <c r="O227" s="16" t="str">
        <f>IFERROR(VLOOKUP(B227,#REF!,10,FALSE),"")</f>
        <v/>
      </c>
      <c r="P227" s="16" t="str">
        <f>IFERROR(VLOOKUP(B227,#REF!,11,FALSE),"")</f>
        <v/>
      </c>
      <c r="Q227" s="16"/>
      <c r="R227" s="16" t="str">
        <f>IFERROR(VLOOKUP(B227,#REF!,12,FALSE),"")</f>
        <v/>
      </c>
      <c r="S227" s="15">
        <v>696000</v>
      </c>
      <c r="T227" s="15">
        <v>0</v>
      </c>
      <c r="U227" s="15">
        <v>183000</v>
      </c>
      <c r="V227" s="17">
        <v>1521000</v>
      </c>
      <c r="W227" s="18">
        <v>38.6</v>
      </c>
      <c r="X227" s="19">
        <v>45.6</v>
      </c>
      <c r="Y227" s="17">
        <v>39375</v>
      </c>
      <c r="Z227" s="15">
        <v>33333</v>
      </c>
      <c r="AA227" s="20">
        <v>0.8</v>
      </c>
      <c r="AB227" s="21">
        <f t="shared" si="23"/>
        <v>100</v>
      </c>
      <c r="AC227" s="15">
        <v>137188</v>
      </c>
      <c r="AD227" s="15">
        <v>127418</v>
      </c>
      <c r="AE227" s="15">
        <v>116634</v>
      </c>
      <c r="AF227" s="15">
        <v>73160</v>
      </c>
      <c r="AG227" s="13" t="s">
        <v>37</v>
      </c>
      <c r="AI227" s="2"/>
      <c r="AJ227" s="2"/>
    </row>
    <row r="228" spans="1:36" ht="14.5">
      <c r="A228" s="16" t="str">
        <f t="shared" si="18"/>
        <v>ZeroZero</v>
      </c>
      <c r="B228" s="12" t="s">
        <v>271</v>
      </c>
      <c r="C228" s="13" t="s">
        <v>64</v>
      </c>
      <c r="D228" s="18" t="str">
        <f t="shared" si="19"/>
        <v>前八週無拉料</v>
      </c>
      <c r="E228" s="18" t="str">
        <f t="shared" si="20"/>
        <v>--</v>
      </c>
      <c r="F228" s="18" t="str">
        <f t="shared" si="21"/>
        <v>--</v>
      </c>
      <c r="G228" s="18" t="str">
        <f t="shared" si="22"/>
        <v>--</v>
      </c>
      <c r="H228" s="14" t="str">
        <f>IFERROR(VLOOKUP(B228,#REF!,6,FALSE),"")</f>
        <v/>
      </c>
      <c r="I228" s="15">
        <v>1000</v>
      </c>
      <c r="J228" s="15">
        <v>0</v>
      </c>
      <c r="K228" s="15" t="str">
        <f>IFERROR(VLOOKUP(B228,#REF!,9,FALSE),"")</f>
        <v/>
      </c>
      <c r="L228" s="15">
        <v>0</v>
      </c>
      <c r="M228" s="9" t="e">
        <f>VLOOKUP(B228,#REF!,2,FALSE)</f>
        <v>#REF!</v>
      </c>
      <c r="N228" s="2" t="str">
        <f>IFERROR(VLOOKUP(B228,#REF!,39,FALSE),"")</f>
        <v/>
      </c>
      <c r="O228" s="16" t="str">
        <f>IFERROR(VLOOKUP(B228,#REF!,10,FALSE),"")</f>
        <v/>
      </c>
      <c r="P228" s="16" t="str">
        <f>IFERROR(VLOOKUP(B228,#REF!,11,FALSE),"")</f>
        <v/>
      </c>
      <c r="Q228" s="16"/>
      <c r="R228" s="16" t="str">
        <f>IFERROR(VLOOKUP(B228,#REF!,12,FALSE),"")</f>
        <v/>
      </c>
      <c r="S228" s="15">
        <v>0</v>
      </c>
      <c r="T228" s="15">
        <v>0</v>
      </c>
      <c r="U228" s="15">
        <v>0</v>
      </c>
      <c r="V228" s="17">
        <v>1000</v>
      </c>
      <c r="W228" s="18" t="s">
        <v>35</v>
      </c>
      <c r="X228" s="19" t="s">
        <v>35</v>
      </c>
      <c r="Y228" s="17">
        <v>0</v>
      </c>
      <c r="Z228" s="15">
        <v>0</v>
      </c>
      <c r="AA228" s="20" t="s">
        <v>36</v>
      </c>
      <c r="AB228" s="21" t="str">
        <f t="shared" si="23"/>
        <v>E</v>
      </c>
      <c r="AC228" s="15">
        <v>0</v>
      </c>
      <c r="AD228" s="15">
        <v>0</v>
      </c>
      <c r="AE228" s="15">
        <v>0</v>
      </c>
      <c r="AF228" s="15">
        <v>0</v>
      </c>
      <c r="AG228" s="13" t="s">
        <v>37</v>
      </c>
      <c r="AI228" s="2"/>
      <c r="AJ228" s="2"/>
    </row>
    <row r="229" spans="1:36" ht="14.5">
      <c r="A229" s="16" t="str">
        <f t="shared" si="18"/>
        <v>OverStock</v>
      </c>
      <c r="B229" s="12" t="s">
        <v>272</v>
      </c>
      <c r="C229" s="13" t="s">
        <v>64</v>
      </c>
      <c r="D229" s="18">
        <f t="shared" si="19"/>
        <v>25.8</v>
      </c>
      <c r="E229" s="18">
        <f t="shared" si="20"/>
        <v>22.907004362881754</v>
      </c>
      <c r="F229" s="18">
        <f t="shared" si="21"/>
        <v>27.52112676056338</v>
      </c>
      <c r="G229" s="18">
        <f t="shared" si="22"/>
        <v>24.427137374520271</v>
      </c>
      <c r="H229" s="14" t="str">
        <f>IFERROR(VLOOKUP(B229,#REF!,6,FALSE),"")</f>
        <v/>
      </c>
      <c r="I229" s="15">
        <v>5862000</v>
      </c>
      <c r="J229" s="15">
        <v>3882000</v>
      </c>
      <c r="K229" s="15" t="str">
        <f>IFERROR(VLOOKUP(B229,#REF!,9,FALSE),"")</f>
        <v/>
      </c>
      <c r="L229" s="15">
        <v>5497200</v>
      </c>
      <c r="M229" s="9" t="e">
        <f>VLOOKUP(B229,#REF!,2,FALSE)</f>
        <v>#REF!</v>
      </c>
      <c r="N229" s="2" t="str">
        <f>IFERROR(VLOOKUP(B229,#REF!,39,FALSE),"")</f>
        <v/>
      </c>
      <c r="O229" s="16" t="str">
        <f>IFERROR(VLOOKUP(B229,#REF!,10,FALSE),"")</f>
        <v/>
      </c>
      <c r="P229" s="16" t="str">
        <f>IFERROR(VLOOKUP(B229,#REF!,11,FALSE),"")</f>
        <v/>
      </c>
      <c r="Q229" s="16"/>
      <c r="R229" s="16" t="str">
        <f>IFERROR(VLOOKUP(B229,#REF!,12,FALSE),"")</f>
        <v/>
      </c>
      <c r="S229" s="15">
        <v>4057200</v>
      </c>
      <c r="T229" s="15">
        <v>0</v>
      </c>
      <c r="U229" s="15">
        <v>1440000</v>
      </c>
      <c r="V229" s="17">
        <v>11359200</v>
      </c>
      <c r="W229" s="18">
        <v>53.3</v>
      </c>
      <c r="X229" s="19">
        <v>47.3</v>
      </c>
      <c r="Y229" s="17">
        <v>213000</v>
      </c>
      <c r="Z229" s="15">
        <v>239979</v>
      </c>
      <c r="AA229" s="20">
        <v>1.1000000000000001</v>
      </c>
      <c r="AB229" s="21">
        <f t="shared" si="23"/>
        <v>100</v>
      </c>
      <c r="AC229" s="15">
        <v>854079</v>
      </c>
      <c r="AD229" s="15">
        <v>966339</v>
      </c>
      <c r="AE229" s="15">
        <v>942796</v>
      </c>
      <c r="AF229" s="15">
        <v>188516</v>
      </c>
      <c r="AG229" s="13" t="s">
        <v>37</v>
      </c>
      <c r="AI229" s="2"/>
      <c r="AJ229" s="2"/>
    </row>
    <row r="230" spans="1:36" ht="14.5">
      <c r="A230" s="16" t="str">
        <f t="shared" si="18"/>
        <v>ZeroZero</v>
      </c>
      <c r="B230" s="12" t="s">
        <v>273</v>
      </c>
      <c r="C230" s="13" t="s">
        <v>64</v>
      </c>
      <c r="D230" s="18" t="str">
        <f t="shared" si="19"/>
        <v>前八週無拉料</v>
      </c>
      <c r="E230" s="18" t="str">
        <f t="shared" si="20"/>
        <v>--</v>
      </c>
      <c r="F230" s="18" t="str">
        <f t="shared" si="21"/>
        <v>--</v>
      </c>
      <c r="G230" s="18" t="str">
        <f t="shared" si="22"/>
        <v>--</v>
      </c>
      <c r="H230" s="14" t="str">
        <f>IFERROR(VLOOKUP(B230,#REF!,6,FALSE),"")</f>
        <v/>
      </c>
      <c r="I230" s="15">
        <v>40000</v>
      </c>
      <c r="J230" s="15">
        <v>40000</v>
      </c>
      <c r="K230" s="15" t="str">
        <f>IFERROR(VLOOKUP(B230,#REF!,9,FALSE),"")</f>
        <v/>
      </c>
      <c r="L230" s="15">
        <v>50000</v>
      </c>
      <c r="M230" s="9" t="e">
        <f>VLOOKUP(B230,#REF!,2,FALSE)</f>
        <v>#REF!</v>
      </c>
      <c r="N230" s="2" t="str">
        <f>IFERROR(VLOOKUP(B230,#REF!,39,FALSE),"")</f>
        <v/>
      </c>
      <c r="O230" s="16" t="str">
        <f>IFERROR(VLOOKUP(B230,#REF!,10,FALSE),"")</f>
        <v/>
      </c>
      <c r="P230" s="16" t="str">
        <f>IFERROR(VLOOKUP(B230,#REF!,11,FALSE),"")</f>
        <v/>
      </c>
      <c r="Q230" s="16"/>
      <c r="R230" s="16" t="str">
        <f>IFERROR(VLOOKUP(B230,#REF!,12,FALSE),"")</f>
        <v/>
      </c>
      <c r="S230" s="15">
        <v>50000</v>
      </c>
      <c r="T230" s="15">
        <v>0</v>
      </c>
      <c r="U230" s="15">
        <v>0</v>
      </c>
      <c r="V230" s="17">
        <v>90000</v>
      </c>
      <c r="W230" s="18" t="s">
        <v>35</v>
      </c>
      <c r="X230" s="19" t="s">
        <v>35</v>
      </c>
      <c r="Y230" s="17">
        <v>0</v>
      </c>
      <c r="Z230" s="15">
        <v>0</v>
      </c>
      <c r="AA230" s="20" t="s">
        <v>36</v>
      </c>
      <c r="AB230" s="21" t="str">
        <f t="shared" si="23"/>
        <v>E</v>
      </c>
      <c r="AC230" s="15">
        <v>0</v>
      </c>
      <c r="AD230" s="15">
        <v>0</v>
      </c>
      <c r="AE230" s="15">
        <v>0</v>
      </c>
      <c r="AF230" s="15">
        <v>0</v>
      </c>
      <c r="AG230" s="13" t="s">
        <v>37</v>
      </c>
      <c r="AI230" s="2"/>
      <c r="AJ230" s="2"/>
    </row>
    <row r="231" spans="1:36" ht="14.5">
      <c r="A231" s="16" t="str">
        <f t="shared" si="18"/>
        <v>None</v>
      </c>
      <c r="B231" s="12" t="s">
        <v>274</v>
      </c>
      <c r="C231" s="13" t="s">
        <v>64</v>
      </c>
      <c r="D231" s="18" t="str">
        <f t="shared" si="19"/>
        <v>前八週無拉料</v>
      </c>
      <c r="E231" s="18" t="str">
        <f t="shared" si="20"/>
        <v>--</v>
      </c>
      <c r="F231" s="18" t="str">
        <f t="shared" si="21"/>
        <v>--</v>
      </c>
      <c r="G231" s="18" t="str">
        <f t="shared" si="22"/>
        <v>--</v>
      </c>
      <c r="H231" s="14" t="str">
        <f>IFERROR(VLOOKUP(B231,#REF!,6,FALSE),"")</f>
        <v/>
      </c>
      <c r="I231" s="15">
        <v>0</v>
      </c>
      <c r="J231" s="15">
        <v>0</v>
      </c>
      <c r="K231" s="15" t="str">
        <f>IFERROR(VLOOKUP(B231,#REF!,9,FALSE),"")</f>
        <v/>
      </c>
      <c r="L231" s="15">
        <v>0</v>
      </c>
      <c r="M231" s="9" t="e">
        <f>VLOOKUP(B231,#REF!,2,FALSE)</f>
        <v>#REF!</v>
      </c>
      <c r="N231" s="2" t="str">
        <f>IFERROR(VLOOKUP(B231,#REF!,39,FALSE),"")</f>
        <v/>
      </c>
      <c r="O231" s="16" t="str">
        <f>IFERROR(VLOOKUP(B231,#REF!,10,FALSE),"")</f>
        <v/>
      </c>
      <c r="P231" s="16" t="str">
        <f>IFERROR(VLOOKUP(B231,#REF!,11,FALSE),"")</f>
        <v/>
      </c>
      <c r="Q231" s="16"/>
      <c r="R231" s="16" t="str">
        <f>IFERROR(VLOOKUP(B231,#REF!,12,FALSE),"")</f>
        <v/>
      </c>
      <c r="S231" s="15">
        <v>0</v>
      </c>
      <c r="T231" s="15">
        <v>0</v>
      </c>
      <c r="U231" s="15">
        <v>0</v>
      </c>
      <c r="V231" s="17">
        <v>0</v>
      </c>
      <c r="W231" s="18" t="s">
        <v>35</v>
      </c>
      <c r="X231" s="19" t="s">
        <v>35</v>
      </c>
      <c r="Y231" s="17">
        <v>0</v>
      </c>
      <c r="Z231" s="15">
        <v>0</v>
      </c>
      <c r="AA231" s="20" t="s">
        <v>36</v>
      </c>
      <c r="AB231" s="21" t="str">
        <f t="shared" si="23"/>
        <v>E</v>
      </c>
      <c r="AC231" s="15">
        <v>0</v>
      </c>
      <c r="AD231" s="15">
        <v>0</v>
      </c>
      <c r="AE231" s="15">
        <v>0</v>
      </c>
      <c r="AF231" s="15">
        <v>0</v>
      </c>
      <c r="AG231" s="13" t="s">
        <v>37</v>
      </c>
      <c r="AI231" s="2"/>
      <c r="AJ231" s="2"/>
    </row>
    <row r="232" spans="1:36" ht="14.5">
      <c r="A232" s="16" t="str">
        <f t="shared" si="18"/>
        <v>Normal</v>
      </c>
      <c r="B232" s="12" t="s">
        <v>275</v>
      </c>
      <c r="C232" s="13" t="s">
        <v>64</v>
      </c>
      <c r="D232" s="18">
        <f t="shared" si="19"/>
        <v>4.5999999999999996</v>
      </c>
      <c r="E232" s="18">
        <f t="shared" si="20"/>
        <v>5.7905312441228585</v>
      </c>
      <c r="F232" s="18">
        <f t="shared" si="21"/>
        <v>10.292397660818713</v>
      </c>
      <c r="G232" s="18">
        <f t="shared" si="22"/>
        <v>13.06581408930286</v>
      </c>
      <c r="H232" s="14" t="str">
        <f>IFERROR(VLOOKUP(B232,#REF!,6,FALSE),"")</f>
        <v/>
      </c>
      <c r="I232" s="15">
        <v>1320000</v>
      </c>
      <c r="J232" s="15">
        <v>660000</v>
      </c>
      <c r="K232" s="15" t="str">
        <f>IFERROR(VLOOKUP(B232,#REF!,9,FALSE),"")</f>
        <v/>
      </c>
      <c r="L232" s="15">
        <v>585000</v>
      </c>
      <c r="M232" s="9" t="e">
        <f>VLOOKUP(B232,#REF!,2,FALSE)</f>
        <v>#REF!</v>
      </c>
      <c r="N232" s="2" t="str">
        <f>IFERROR(VLOOKUP(B232,#REF!,39,FALSE),"")</f>
        <v/>
      </c>
      <c r="O232" s="16" t="str">
        <f>IFERROR(VLOOKUP(B232,#REF!,10,FALSE),"")</f>
        <v/>
      </c>
      <c r="P232" s="16" t="str">
        <f>IFERROR(VLOOKUP(B232,#REF!,11,FALSE),"")</f>
        <v/>
      </c>
      <c r="Q232" s="16"/>
      <c r="R232" s="16" t="str">
        <f>IFERROR(VLOOKUP(B232,#REF!,12,FALSE),"")</f>
        <v/>
      </c>
      <c r="S232" s="15">
        <v>36000</v>
      </c>
      <c r="T232" s="15">
        <v>150000</v>
      </c>
      <c r="U232" s="15">
        <v>399000</v>
      </c>
      <c r="V232" s="17">
        <v>1905000</v>
      </c>
      <c r="W232" s="18">
        <v>14.9</v>
      </c>
      <c r="X232" s="19">
        <v>18.899999999999999</v>
      </c>
      <c r="Y232" s="17">
        <v>128250</v>
      </c>
      <c r="Z232" s="15">
        <v>101027</v>
      </c>
      <c r="AA232" s="20">
        <v>0.8</v>
      </c>
      <c r="AB232" s="21">
        <f t="shared" si="23"/>
        <v>100</v>
      </c>
      <c r="AC232" s="15">
        <v>361227</v>
      </c>
      <c r="AD232" s="15">
        <v>414361</v>
      </c>
      <c r="AE232" s="15">
        <v>226663</v>
      </c>
      <c r="AF232" s="15">
        <v>40301</v>
      </c>
      <c r="AG232" s="13" t="s">
        <v>37</v>
      </c>
      <c r="AI232" s="2"/>
      <c r="AJ232" s="2"/>
    </row>
    <row r="233" spans="1:36" ht="14.5">
      <c r="A233" s="16" t="str">
        <f t="shared" si="18"/>
        <v>OverStock</v>
      </c>
      <c r="B233" s="12" t="s">
        <v>276</v>
      </c>
      <c r="C233" s="13" t="s">
        <v>64</v>
      </c>
      <c r="D233" s="18">
        <f t="shared" si="19"/>
        <v>46.4</v>
      </c>
      <c r="E233" s="18">
        <f t="shared" si="20"/>
        <v>14.499331460605243</v>
      </c>
      <c r="F233" s="18">
        <f t="shared" si="21"/>
        <v>16.470588235294116</v>
      </c>
      <c r="G233" s="18">
        <f t="shared" si="22"/>
        <v>5.152046711890188</v>
      </c>
      <c r="H233" s="14" t="str">
        <f>IFERROR(VLOOKUP(B233,#REF!,6,FALSE),"")</f>
        <v/>
      </c>
      <c r="I233" s="15">
        <v>420000</v>
      </c>
      <c r="J233" s="15">
        <v>0</v>
      </c>
      <c r="K233" s="15" t="str">
        <f>IFERROR(VLOOKUP(B233,#REF!,9,FALSE),"")</f>
        <v/>
      </c>
      <c r="L233" s="15">
        <v>1182000</v>
      </c>
      <c r="M233" s="9" t="e">
        <f>VLOOKUP(B233,#REF!,2,FALSE)</f>
        <v>#REF!</v>
      </c>
      <c r="N233" s="2" t="str">
        <f>IFERROR(VLOOKUP(B233,#REF!,39,FALSE),"")</f>
        <v/>
      </c>
      <c r="O233" s="16" t="str">
        <f>IFERROR(VLOOKUP(B233,#REF!,10,FALSE),"")</f>
        <v/>
      </c>
      <c r="P233" s="16" t="str">
        <f>IFERROR(VLOOKUP(B233,#REF!,11,FALSE),"")</f>
        <v/>
      </c>
      <c r="Q233" s="16"/>
      <c r="R233" s="16" t="str">
        <f>IFERROR(VLOOKUP(B233,#REF!,12,FALSE),"")</f>
        <v/>
      </c>
      <c r="S233" s="15">
        <v>783000</v>
      </c>
      <c r="T233" s="15">
        <v>0</v>
      </c>
      <c r="U233" s="15">
        <v>399000</v>
      </c>
      <c r="V233" s="17">
        <v>1602000</v>
      </c>
      <c r="W233" s="18">
        <v>62.8</v>
      </c>
      <c r="X233" s="19">
        <v>19.7</v>
      </c>
      <c r="Y233" s="17">
        <v>25500</v>
      </c>
      <c r="Z233" s="15">
        <v>81521</v>
      </c>
      <c r="AA233" s="20">
        <v>3.2</v>
      </c>
      <c r="AB233" s="21">
        <f t="shared" si="23"/>
        <v>150</v>
      </c>
      <c r="AC233" s="15">
        <v>335998</v>
      </c>
      <c r="AD233" s="15">
        <v>213952</v>
      </c>
      <c r="AE233" s="15">
        <v>223100</v>
      </c>
      <c r="AF233" s="15">
        <v>166952</v>
      </c>
      <c r="AG233" s="13" t="s">
        <v>37</v>
      </c>
      <c r="AI233" s="2"/>
      <c r="AJ233" s="2"/>
    </row>
    <row r="234" spans="1:36" ht="14.5">
      <c r="A234" s="16" t="str">
        <f t="shared" si="18"/>
        <v>OverStock</v>
      </c>
      <c r="B234" s="12" t="s">
        <v>277</v>
      </c>
      <c r="C234" s="13" t="s">
        <v>64</v>
      </c>
      <c r="D234" s="18">
        <f t="shared" si="19"/>
        <v>11.8</v>
      </c>
      <c r="E234" s="18">
        <f t="shared" si="20"/>
        <v>20.769014875105249</v>
      </c>
      <c r="F234" s="18">
        <f t="shared" si="21"/>
        <v>17.12</v>
      </c>
      <c r="G234" s="18">
        <f t="shared" si="22"/>
        <v>30.030872859949479</v>
      </c>
      <c r="H234" s="14" t="str">
        <f>IFERROR(VLOOKUP(B234,#REF!,6,FALSE),"")</f>
        <v/>
      </c>
      <c r="I234" s="15">
        <v>321000</v>
      </c>
      <c r="J234" s="15">
        <v>321000</v>
      </c>
      <c r="K234" s="15" t="str">
        <f>IFERROR(VLOOKUP(B234,#REF!,9,FALSE),"")</f>
        <v/>
      </c>
      <c r="L234" s="15">
        <v>222000</v>
      </c>
      <c r="M234" s="9" t="e">
        <f>VLOOKUP(B234,#REF!,2,FALSE)</f>
        <v>#REF!</v>
      </c>
      <c r="N234" s="2" t="str">
        <f>IFERROR(VLOOKUP(B234,#REF!,39,FALSE),"")</f>
        <v/>
      </c>
      <c r="O234" s="16" t="str">
        <f>IFERROR(VLOOKUP(B234,#REF!,10,FALSE),"")</f>
        <v/>
      </c>
      <c r="P234" s="16" t="str">
        <f>IFERROR(VLOOKUP(B234,#REF!,11,FALSE),"")</f>
        <v/>
      </c>
      <c r="Q234" s="16"/>
      <c r="R234" s="16" t="str">
        <f>IFERROR(VLOOKUP(B234,#REF!,12,FALSE),"")</f>
        <v/>
      </c>
      <c r="S234" s="15">
        <v>186000</v>
      </c>
      <c r="T234" s="15">
        <v>0</v>
      </c>
      <c r="U234" s="15">
        <v>36000</v>
      </c>
      <c r="V234" s="17">
        <v>543000</v>
      </c>
      <c r="W234" s="18">
        <v>29</v>
      </c>
      <c r="X234" s="19">
        <v>50.8</v>
      </c>
      <c r="Y234" s="17">
        <v>18750</v>
      </c>
      <c r="Z234" s="15">
        <v>10689</v>
      </c>
      <c r="AA234" s="20">
        <v>0.6</v>
      </c>
      <c r="AB234" s="21">
        <f t="shared" si="23"/>
        <v>100</v>
      </c>
      <c r="AC234" s="15">
        <v>24061</v>
      </c>
      <c r="AD234" s="15">
        <v>38641</v>
      </c>
      <c r="AE234" s="15">
        <v>42766</v>
      </c>
      <c r="AF234" s="15">
        <v>32534</v>
      </c>
      <c r="AG234" s="13" t="s">
        <v>37</v>
      </c>
      <c r="AI234" s="2"/>
      <c r="AJ234" s="2"/>
    </row>
    <row r="235" spans="1:36" ht="14.5">
      <c r="A235" s="16" t="str">
        <f t="shared" si="18"/>
        <v>OverStock</v>
      </c>
      <c r="B235" s="12" t="s">
        <v>278</v>
      </c>
      <c r="C235" s="13" t="s">
        <v>64</v>
      </c>
      <c r="D235" s="18">
        <f t="shared" si="19"/>
        <v>53</v>
      </c>
      <c r="E235" s="18">
        <f t="shared" si="20"/>
        <v>35.432681204843128</v>
      </c>
      <c r="F235" s="18">
        <f t="shared" si="21"/>
        <v>49.703703703703702</v>
      </c>
      <c r="G235" s="18">
        <f t="shared" si="22"/>
        <v>33.205766883309693</v>
      </c>
      <c r="H235" s="14" t="str">
        <f>IFERROR(VLOOKUP(B235,#REF!,6,FALSE),"")</f>
        <v/>
      </c>
      <c r="I235" s="15">
        <v>2013000</v>
      </c>
      <c r="J235" s="15">
        <v>1563000</v>
      </c>
      <c r="K235" s="15" t="str">
        <f>IFERROR(VLOOKUP(B235,#REF!,9,FALSE),"")</f>
        <v/>
      </c>
      <c r="L235" s="15">
        <v>2148000</v>
      </c>
      <c r="M235" s="9" t="e">
        <f>VLOOKUP(B235,#REF!,2,FALSE)</f>
        <v>#REF!</v>
      </c>
      <c r="N235" s="2" t="str">
        <f>IFERROR(VLOOKUP(B235,#REF!,39,FALSE),"")</f>
        <v/>
      </c>
      <c r="O235" s="16" t="str">
        <f>IFERROR(VLOOKUP(B235,#REF!,10,FALSE),"")</f>
        <v/>
      </c>
      <c r="P235" s="16" t="str">
        <f>IFERROR(VLOOKUP(B235,#REF!,11,FALSE),"")</f>
        <v/>
      </c>
      <c r="Q235" s="16"/>
      <c r="R235" s="16" t="str">
        <f>IFERROR(VLOOKUP(B235,#REF!,12,FALSE),"")</f>
        <v/>
      </c>
      <c r="S235" s="15">
        <v>2046000</v>
      </c>
      <c r="T235" s="15">
        <v>0</v>
      </c>
      <c r="U235" s="15">
        <v>102000</v>
      </c>
      <c r="V235" s="17">
        <v>4161000</v>
      </c>
      <c r="W235" s="18">
        <v>102.7</v>
      </c>
      <c r="X235" s="19">
        <v>68.599999999999994</v>
      </c>
      <c r="Y235" s="17">
        <v>40500</v>
      </c>
      <c r="Z235" s="15">
        <v>60622</v>
      </c>
      <c r="AA235" s="20">
        <v>1.5</v>
      </c>
      <c r="AB235" s="21">
        <f t="shared" si="23"/>
        <v>100</v>
      </c>
      <c r="AC235" s="15">
        <v>170862</v>
      </c>
      <c r="AD235" s="15">
        <v>259878</v>
      </c>
      <c r="AE235" s="15">
        <v>371738</v>
      </c>
      <c r="AF235" s="15">
        <v>248036</v>
      </c>
      <c r="AG235" s="13" t="s">
        <v>37</v>
      </c>
      <c r="AI235" s="2"/>
      <c r="AJ235" s="2"/>
    </row>
    <row r="236" spans="1:36" ht="14.5">
      <c r="A236" s="16" t="str">
        <f t="shared" si="18"/>
        <v>OverStock</v>
      </c>
      <c r="B236" s="12" t="s">
        <v>279</v>
      </c>
      <c r="C236" s="13" t="s">
        <v>64</v>
      </c>
      <c r="D236" s="18">
        <f t="shared" si="19"/>
        <v>48.3</v>
      </c>
      <c r="E236" s="18">
        <f t="shared" si="20"/>
        <v>14.208680807644761</v>
      </c>
      <c r="F236" s="18">
        <f t="shared" si="21"/>
        <v>22.6</v>
      </c>
      <c r="G236" s="18">
        <f t="shared" si="22"/>
        <v>6.6518847006651889</v>
      </c>
      <c r="H236" s="14" t="str">
        <f>IFERROR(VLOOKUP(B236,#REF!,6,FALSE),"")</f>
        <v/>
      </c>
      <c r="I236" s="15">
        <v>339000</v>
      </c>
      <c r="J236" s="15">
        <v>249000</v>
      </c>
      <c r="K236" s="15" t="str">
        <f>IFERROR(VLOOKUP(B236,#REF!,9,FALSE),"")</f>
        <v/>
      </c>
      <c r="L236" s="15">
        <v>724117</v>
      </c>
      <c r="M236" s="9" t="e">
        <f>VLOOKUP(B236,#REF!,2,FALSE)</f>
        <v>#REF!</v>
      </c>
      <c r="N236" s="2" t="str">
        <f>IFERROR(VLOOKUP(B236,#REF!,39,FALSE),"")</f>
        <v/>
      </c>
      <c r="O236" s="16" t="str">
        <f>IFERROR(VLOOKUP(B236,#REF!,10,FALSE),"")</f>
        <v/>
      </c>
      <c r="P236" s="16" t="str">
        <f>IFERROR(VLOOKUP(B236,#REF!,11,FALSE),"")</f>
        <v/>
      </c>
      <c r="Q236" s="16"/>
      <c r="R236" s="16" t="str">
        <f>IFERROR(VLOOKUP(B236,#REF!,12,FALSE),"")</f>
        <v/>
      </c>
      <c r="S236" s="15">
        <v>451117</v>
      </c>
      <c r="T236" s="15">
        <v>0</v>
      </c>
      <c r="U236" s="15">
        <v>273000</v>
      </c>
      <c r="V236" s="17">
        <v>1063117</v>
      </c>
      <c r="W236" s="18">
        <v>70.900000000000006</v>
      </c>
      <c r="X236" s="19">
        <v>20.9</v>
      </c>
      <c r="Y236" s="17">
        <v>15000</v>
      </c>
      <c r="Z236" s="15">
        <v>50963</v>
      </c>
      <c r="AA236" s="20">
        <v>3.4</v>
      </c>
      <c r="AB236" s="21">
        <f t="shared" si="23"/>
        <v>150</v>
      </c>
      <c r="AC236" s="15">
        <v>170866</v>
      </c>
      <c r="AD236" s="15">
        <v>101807</v>
      </c>
      <c r="AE236" s="15">
        <v>294069</v>
      </c>
      <c r="AF236" s="15">
        <v>124503</v>
      </c>
      <c r="AG236" s="13" t="s">
        <v>37</v>
      </c>
      <c r="AI236" s="2"/>
      <c r="AJ236" s="2"/>
    </row>
    <row r="237" spans="1:36" ht="14.5">
      <c r="A237" s="16" t="str">
        <f t="shared" si="18"/>
        <v>ZeroZero</v>
      </c>
      <c r="B237" s="12" t="s">
        <v>280</v>
      </c>
      <c r="C237" s="13" t="s">
        <v>64</v>
      </c>
      <c r="D237" s="18" t="str">
        <f t="shared" si="19"/>
        <v>前八週無拉料</v>
      </c>
      <c r="E237" s="18" t="str">
        <f t="shared" si="20"/>
        <v>--</v>
      </c>
      <c r="F237" s="18" t="str">
        <f t="shared" si="21"/>
        <v>--</v>
      </c>
      <c r="G237" s="18" t="str">
        <f t="shared" si="22"/>
        <v>--</v>
      </c>
      <c r="H237" s="14" t="str">
        <f>IFERROR(VLOOKUP(B237,#REF!,6,FALSE),"")</f>
        <v/>
      </c>
      <c r="I237" s="15">
        <v>0</v>
      </c>
      <c r="J237" s="15">
        <v>0</v>
      </c>
      <c r="K237" s="15" t="str">
        <f>IFERROR(VLOOKUP(B237,#REF!,9,FALSE),"")</f>
        <v/>
      </c>
      <c r="L237" s="15">
        <v>5000</v>
      </c>
      <c r="M237" s="9" t="e">
        <f>VLOOKUP(B237,#REF!,2,FALSE)</f>
        <v>#REF!</v>
      </c>
      <c r="N237" s="2" t="str">
        <f>IFERROR(VLOOKUP(B237,#REF!,39,FALSE),"")</f>
        <v/>
      </c>
      <c r="O237" s="16" t="str">
        <f>IFERROR(VLOOKUP(B237,#REF!,10,FALSE),"")</f>
        <v/>
      </c>
      <c r="P237" s="16" t="str">
        <f>IFERROR(VLOOKUP(B237,#REF!,11,FALSE),"")</f>
        <v/>
      </c>
      <c r="Q237" s="16"/>
      <c r="R237" s="16" t="str">
        <f>IFERROR(VLOOKUP(B237,#REF!,12,FALSE),"")</f>
        <v/>
      </c>
      <c r="S237" s="15">
        <v>5000</v>
      </c>
      <c r="T237" s="15">
        <v>0</v>
      </c>
      <c r="U237" s="15">
        <v>0</v>
      </c>
      <c r="V237" s="17">
        <v>5000</v>
      </c>
      <c r="W237" s="18" t="s">
        <v>35</v>
      </c>
      <c r="X237" s="19" t="s">
        <v>35</v>
      </c>
      <c r="Y237" s="17">
        <v>0</v>
      </c>
      <c r="Z237" s="15">
        <v>0</v>
      </c>
      <c r="AA237" s="20" t="s">
        <v>36</v>
      </c>
      <c r="AB237" s="21" t="str">
        <f t="shared" si="23"/>
        <v>E</v>
      </c>
      <c r="AC237" s="15">
        <v>0</v>
      </c>
      <c r="AD237" s="15">
        <v>0</v>
      </c>
      <c r="AE237" s="15">
        <v>0</v>
      </c>
      <c r="AF237" s="15">
        <v>0</v>
      </c>
      <c r="AG237" s="13" t="s">
        <v>37</v>
      </c>
      <c r="AI237" s="2"/>
      <c r="AJ237" s="2"/>
    </row>
    <row r="238" spans="1:36" ht="14.5">
      <c r="A238" s="16" t="str">
        <f t="shared" si="18"/>
        <v>OverStock</v>
      </c>
      <c r="B238" s="12" t="s">
        <v>281</v>
      </c>
      <c r="C238" s="13" t="s">
        <v>64</v>
      </c>
      <c r="D238" s="18">
        <f t="shared" si="19"/>
        <v>1.7</v>
      </c>
      <c r="E238" s="18">
        <f t="shared" si="20"/>
        <v>1.4901649115835487</v>
      </c>
      <c r="F238" s="18">
        <f t="shared" si="21"/>
        <v>30.140845070422536</v>
      </c>
      <c r="G238" s="18">
        <f t="shared" si="22"/>
        <v>26.574607589906616</v>
      </c>
      <c r="H238" s="14" t="str">
        <f>IFERROR(VLOOKUP(B238,#REF!,6,FALSE),"")</f>
        <v/>
      </c>
      <c r="I238" s="15">
        <v>535000</v>
      </c>
      <c r="J238" s="15">
        <v>435000</v>
      </c>
      <c r="K238" s="15" t="str">
        <f>IFERROR(VLOOKUP(B238,#REF!,9,FALSE),"")</f>
        <v/>
      </c>
      <c r="L238" s="15">
        <v>30000</v>
      </c>
      <c r="M238" s="9" t="e">
        <f>VLOOKUP(B238,#REF!,2,FALSE)</f>
        <v>#REF!</v>
      </c>
      <c r="N238" s="2" t="str">
        <f>IFERROR(VLOOKUP(B238,#REF!,39,FALSE),"")</f>
        <v/>
      </c>
      <c r="O238" s="16" t="str">
        <f>IFERROR(VLOOKUP(B238,#REF!,10,FALSE),"")</f>
        <v/>
      </c>
      <c r="P238" s="16" t="str">
        <f>IFERROR(VLOOKUP(B238,#REF!,11,FALSE),"")</f>
        <v/>
      </c>
      <c r="Q238" s="16"/>
      <c r="R238" s="16" t="str">
        <f>IFERROR(VLOOKUP(B238,#REF!,12,FALSE),"")</f>
        <v/>
      </c>
      <c r="S238" s="15">
        <v>0</v>
      </c>
      <c r="T238" s="15">
        <v>15000</v>
      </c>
      <c r="U238" s="15">
        <v>15000</v>
      </c>
      <c r="V238" s="17">
        <v>565000</v>
      </c>
      <c r="W238" s="18">
        <v>31.8</v>
      </c>
      <c r="X238" s="19">
        <v>28.1</v>
      </c>
      <c r="Y238" s="17">
        <v>17750</v>
      </c>
      <c r="Z238" s="15">
        <v>20132</v>
      </c>
      <c r="AA238" s="20">
        <v>1.1000000000000001</v>
      </c>
      <c r="AB238" s="21">
        <f t="shared" si="23"/>
        <v>100</v>
      </c>
      <c r="AC238" s="15">
        <v>44286</v>
      </c>
      <c r="AD238" s="15">
        <v>85598</v>
      </c>
      <c r="AE238" s="15">
        <v>137050</v>
      </c>
      <c r="AF238" s="15">
        <v>0</v>
      </c>
      <c r="AG238" s="13" t="s">
        <v>37</v>
      </c>
      <c r="AI238" s="2"/>
      <c r="AJ238" s="2"/>
    </row>
    <row r="239" spans="1:36" ht="14.5">
      <c r="A239" s="16" t="str">
        <f t="shared" si="18"/>
        <v>OverStock</v>
      </c>
      <c r="B239" s="12" t="s">
        <v>282</v>
      </c>
      <c r="C239" s="13" t="s">
        <v>64</v>
      </c>
      <c r="D239" s="18">
        <f t="shared" si="19"/>
        <v>4.8</v>
      </c>
      <c r="E239" s="18">
        <f t="shared" si="20"/>
        <v>4.1671668410131533</v>
      </c>
      <c r="F239" s="18">
        <f t="shared" si="21"/>
        <v>11.449814126394052</v>
      </c>
      <c r="G239" s="18">
        <f t="shared" si="22"/>
        <v>9.9034520604324943</v>
      </c>
      <c r="H239" s="14" t="str">
        <f>IFERROR(VLOOKUP(B239,#REF!,6,FALSE),"")</f>
        <v/>
      </c>
      <c r="I239" s="15">
        <v>1155000</v>
      </c>
      <c r="J239" s="15">
        <v>150000</v>
      </c>
      <c r="K239" s="15" t="str">
        <f>IFERROR(VLOOKUP(B239,#REF!,9,FALSE),"")</f>
        <v/>
      </c>
      <c r="L239" s="15">
        <v>486000</v>
      </c>
      <c r="M239" s="9" t="e">
        <f>VLOOKUP(B239,#REF!,2,FALSE)</f>
        <v>#REF!</v>
      </c>
      <c r="N239" s="2" t="str">
        <f>IFERROR(VLOOKUP(B239,#REF!,39,FALSE),"")</f>
        <v/>
      </c>
      <c r="O239" s="16" t="str">
        <f>IFERROR(VLOOKUP(B239,#REF!,10,FALSE),"")</f>
        <v/>
      </c>
      <c r="P239" s="16" t="str">
        <f>IFERROR(VLOOKUP(B239,#REF!,11,FALSE),"")</f>
        <v/>
      </c>
      <c r="Q239" s="16"/>
      <c r="R239" s="16" t="str">
        <f>IFERROR(VLOOKUP(B239,#REF!,12,FALSE),"")</f>
        <v/>
      </c>
      <c r="S239" s="15">
        <v>165000</v>
      </c>
      <c r="T239" s="15">
        <v>0</v>
      </c>
      <c r="U239" s="15">
        <v>321000</v>
      </c>
      <c r="V239" s="17">
        <v>1641000</v>
      </c>
      <c r="W239" s="18">
        <v>16.3</v>
      </c>
      <c r="X239" s="19">
        <v>14.1</v>
      </c>
      <c r="Y239" s="17">
        <v>100875</v>
      </c>
      <c r="Z239" s="15">
        <v>116626</v>
      </c>
      <c r="AA239" s="20">
        <v>1.2</v>
      </c>
      <c r="AB239" s="21">
        <f t="shared" si="23"/>
        <v>100</v>
      </c>
      <c r="AC239" s="15">
        <v>470720</v>
      </c>
      <c r="AD239" s="15">
        <v>426007</v>
      </c>
      <c r="AE239" s="15">
        <v>483589</v>
      </c>
      <c r="AF239" s="15">
        <v>47097</v>
      </c>
      <c r="AG239" s="13" t="s">
        <v>37</v>
      </c>
      <c r="AI239" s="2"/>
      <c r="AJ239" s="2"/>
    </row>
    <row r="240" spans="1:36" ht="14.5">
      <c r="A240" s="16" t="str">
        <f t="shared" si="18"/>
        <v>OverStock</v>
      </c>
      <c r="B240" s="12" t="s">
        <v>283</v>
      </c>
      <c r="C240" s="13" t="s">
        <v>64</v>
      </c>
      <c r="D240" s="18">
        <f t="shared" si="19"/>
        <v>16</v>
      </c>
      <c r="E240" s="18">
        <f t="shared" si="20"/>
        <v>260.86956521739131</v>
      </c>
      <c r="F240" s="18">
        <f t="shared" si="21"/>
        <v>40</v>
      </c>
      <c r="G240" s="18">
        <f t="shared" si="22"/>
        <v>652.17391304347825</v>
      </c>
      <c r="H240" s="14" t="str">
        <f>IFERROR(VLOOKUP(B240,#REF!,6,FALSE),"")</f>
        <v/>
      </c>
      <c r="I240" s="15">
        <v>15000</v>
      </c>
      <c r="J240" s="15">
        <v>9000</v>
      </c>
      <c r="K240" s="15" t="str">
        <f>IFERROR(VLOOKUP(B240,#REF!,9,FALSE),"")</f>
        <v/>
      </c>
      <c r="L240" s="15">
        <v>6000</v>
      </c>
      <c r="M240" s="9" t="e">
        <f>VLOOKUP(B240,#REF!,2,FALSE)</f>
        <v>#REF!</v>
      </c>
      <c r="N240" s="2" t="str">
        <f>IFERROR(VLOOKUP(B240,#REF!,39,FALSE),"")</f>
        <v/>
      </c>
      <c r="O240" s="16" t="str">
        <f>IFERROR(VLOOKUP(B240,#REF!,10,FALSE),"")</f>
        <v/>
      </c>
      <c r="P240" s="16" t="str">
        <f>IFERROR(VLOOKUP(B240,#REF!,11,FALSE),"")</f>
        <v/>
      </c>
      <c r="Q240" s="16"/>
      <c r="R240" s="16" t="str">
        <f>IFERROR(VLOOKUP(B240,#REF!,12,FALSE),"")</f>
        <v/>
      </c>
      <c r="S240" s="15">
        <v>6000</v>
      </c>
      <c r="T240" s="15">
        <v>0</v>
      </c>
      <c r="U240" s="15">
        <v>0</v>
      </c>
      <c r="V240" s="17">
        <v>21000</v>
      </c>
      <c r="W240" s="18">
        <v>56</v>
      </c>
      <c r="X240" s="19">
        <v>913</v>
      </c>
      <c r="Y240" s="17">
        <v>375</v>
      </c>
      <c r="Z240" s="15">
        <v>23</v>
      </c>
      <c r="AA240" s="20">
        <v>0.1</v>
      </c>
      <c r="AB240" s="21">
        <f t="shared" si="23"/>
        <v>50</v>
      </c>
      <c r="AC240" s="15">
        <v>206</v>
      </c>
      <c r="AD240" s="15">
        <v>0</v>
      </c>
      <c r="AE240" s="15">
        <v>0</v>
      </c>
      <c r="AF240" s="15">
        <v>0</v>
      </c>
      <c r="AG240" s="13" t="s">
        <v>37</v>
      </c>
      <c r="AI240" s="2"/>
      <c r="AJ240" s="2"/>
    </row>
    <row r="241" spans="1:36" ht="14.5">
      <c r="A241" s="16" t="str">
        <f t="shared" si="18"/>
        <v>FCST</v>
      </c>
      <c r="B241" s="12" t="s">
        <v>284</v>
      </c>
      <c r="C241" s="13" t="s">
        <v>64</v>
      </c>
      <c r="D241" s="18" t="str">
        <f t="shared" si="19"/>
        <v>前八週無拉料</v>
      </c>
      <c r="E241" s="18">
        <f t="shared" si="20"/>
        <v>162.41299303944317</v>
      </c>
      <c r="F241" s="18" t="str">
        <f t="shared" si="21"/>
        <v>--</v>
      </c>
      <c r="G241" s="18">
        <f t="shared" si="22"/>
        <v>81.206496519721583</v>
      </c>
      <c r="H241" s="14" t="str">
        <f>IFERROR(VLOOKUP(B241,#REF!,6,FALSE),"")</f>
        <v/>
      </c>
      <c r="I241" s="15">
        <v>35000</v>
      </c>
      <c r="J241" s="15">
        <v>35000</v>
      </c>
      <c r="K241" s="15" t="str">
        <f>IFERROR(VLOOKUP(B241,#REF!,9,FALSE),"")</f>
        <v/>
      </c>
      <c r="L241" s="15">
        <v>70000</v>
      </c>
      <c r="M241" s="9" t="e">
        <f>VLOOKUP(B241,#REF!,2,FALSE)</f>
        <v>#REF!</v>
      </c>
      <c r="N241" s="2" t="str">
        <f>IFERROR(VLOOKUP(B241,#REF!,39,FALSE),"")</f>
        <v/>
      </c>
      <c r="O241" s="16" t="str">
        <f>IFERROR(VLOOKUP(B241,#REF!,10,FALSE),"")</f>
        <v/>
      </c>
      <c r="P241" s="16" t="str">
        <f>IFERROR(VLOOKUP(B241,#REF!,11,FALSE),"")</f>
        <v/>
      </c>
      <c r="Q241" s="16"/>
      <c r="R241" s="16" t="str">
        <f>IFERROR(VLOOKUP(B241,#REF!,12,FALSE),"")</f>
        <v/>
      </c>
      <c r="S241" s="15">
        <v>70000</v>
      </c>
      <c r="T241" s="15">
        <v>0</v>
      </c>
      <c r="U241" s="15">
        <v>0</v>
      </c>
      <c r="V241" s="17">
        <v>105000</v>
      </c>
      <c r="W241" s="18" t="s">
        <v>35</v>
      </c>
      <c r="X241" s="19">
        <v>243.6</v>
      </c>
      <c r="Y241" s="17">
        <v>0</v>
      </c>
      <c r="Z241" s="15">
        <v>431</v>
      </c>
      <c r="AA241" s="20" t="s">
        <v>40</v>
      </c>
      <c r="AB241" s="21" t="str">
        <f t="shared" si="23"/>
        <v>F</v>
      </c>
      <c r="AC241" s="15">
        <v>0</v>
      </c>
      <c r="AD241" s="15">
        <v>2747</v>
      </c>
      <c r="AE241" s="15">
        <v>2784</v>
      </c>
      <c r="AF241" s="15">
        <v>3914</v>
      </c>
      <c r="AG241" s="13" t="s">
        <v>37</v>
      </c>
      <c r="AI241" s="2"/>
      <c r="AJ241" s="2"/>
    </row>
    <row r="242" spans="1:36" ht="14.5">
      <c r="A242" s="16" t="str">
        <f t="shared" si="18"/>
        <v>OverStock</v>
      </c>
      <c r="B242" s="12" t="s">
        <v>285</v>
      </c>
      <c r="C242" s="13" t="s">
        <v>64</v>
      </c>
      <c r="D242" s="18">
        <f t="shared" si="19"/>
        <v>9.1</v>
      </c>
      <c r="E242" s="18">
        <f t="shared" si="20"/>
        <v>5.5197941441478005</v>
      </c>
      <c r="F242" s="18">
        <f t="shared" si="21"/>
        <v>19.233333333333334</v>
      </c>
      <c r="G242" s="18">
        <f t="shared" si="22"/>
        <v>11.709269195490004</v>
      </c>
      <c r="H242" s="14" t="str">
        <f>IFERROR(VLOOKUP(B242,#REF!,6,FALSE),"")</f>
        <v/>
      </c>
      <c r="I242" s="15">
        <v>2885000</v>
      </c>
      <c r="J242" s="15">
        <v>1925000</v>
      </c>
      <c r="K242" s="15" t="str">
        <f>IFERROR(VLOOKUP(B242,#REF!,9,FALSE),"")</f>
        <v/>
      </c>
      <c r="L242" s="15">
        <v>1360000</v>
      </c>
      <c r="M242" s="9" t="e">
        <f>VLOOKUP(B242,#REF!,2,FALSE)</f>
        <v>#REF!</v>
      </c>
      <c r="N242" s="2" t="str">
        <f>IFERROR(VLOOKUP(B242,#REF!,39,FALSE),"")</f>
        <v/>
      </c>
      <c r="O242" s="16" t="str">
        <f>IFERROR(VLOOKUP(B242,#REF!,10,FALSE),"")</f>
        <v/>
      </c>
      <c r="P242" s="16" t="str">
        <f>IFERROR(VLOOKUP(B242,#REF!,11,FALSE),"")</f>
        <v/>
      </c>
      <c r="Q242" s="16"/>
      <c r="R242" s="16" t="str">
        <f>IFERROR(VLOOKUP(B242,#REF!,12,FALSE),"")</f>
        <v/>
      </c>
      <c r="S242" s="15">
        <v>55000</v>
      </c>
      <c r="T242" s="15">
        <v>580000</v>
      </c>
      <c r="U242" s="15">
        <v>725000</v>
      </c>
      <c r="V242" s="17">
        <v>4245000</v>
      </c>
      <c r="W242" s="18">
        <v>28.3</v>
      </c>
      <c r="X242" s="19">
        <v>17.2</v>
      </c>
      <c r="Y242" s="17">
        <v>150000</v>
      </c>
      <c r="Z242" s="15">
        <v>246386</v>
      </c>
      <c r="AA242" s="20">
        <v>1.6</v>
      </c>
      <c r="AB242" s="21">
        <f t="shared" si="23"/>
        <v>100</v>
      </c>
      <c r="AC242" s="15">
        <v>758202</v>
      </c>
      <c r="AD242" s="15">
        <v>1115383</v>
      </c>
      <c r="AE242" s="15">
        <v>836198</v>
      </c>
      <c r="AF242" s="15">
        <v>491090</v>
      </c>
      <c r="AG242" s="13" t="s">
        <v>37</v>
      </c>
      <c r="AI242" s="2"/>
      <c r="AJ242" s="2"/>
    </row>
    <row r="243" spans="1:36" ht="14.5">
      <c r="A243" s="16" t="str">
        <f t="shared" si="18"/>
        <v>OverStock</v>
      </c>
      <c r="B243" s="12" t="s">
        <v>286</v>
      </c>
      <c r="C243" s="13" t="s">
        <v>64</v>
      </c>
      <c r="D243" s="18">
        <f t="shared" si="19"/>
        <v>2.7</v>
      </c>
      <c r="E243" s="18">
        <f t="shared" si="20"/>
        <v>5.1921079958463139</v>
      </c>
      <c r="F243" s="18">
        <f t="shared" si="21"/>
        <v>25.244444444444444</v>
      </c>
      <c r="G243" s="18">
        <f t="shared" si="22"/>
        <v>49.151955694011768</v>
      </c>
      <c r="H243" s="14" t="str">
        <f>IFERROR(VLOOKUP(B243,#REF!,6,FALSE),"")</f>
        <v/>
      </c>
      <c r="I243" s="15">
        <v>426000</v>
      </c>
      <c r="J243" s="15">
        <v>150000</v>
      </c>
      <c r="K243" s="15" t="str">
        <f>IFERROR(VLOOKUP(B243,#REF!,9,FALSE),"")</f>
        <v/>
      </c>
      <c r="L243" s="15">
        <v>45000</v>
      </c>
      <c r="M243" s="9" t="e">
        <f>VLOOKUP(B243,#REF!,2,FALSE)</f>
        <v>#REF!</v>
      </c>
      <c r="N243" s="2" t="str">
        <f>IFERROR(VLOOKUP(B243,#REF!,39,FALSE),"")</f>
        <v/>
      </c>
      <c r="O243" s="16" t="str">
        <f>IFERROR(VLOOKUP(B243,#REF!,10,FALSE),"")</f>
        <v/>
      </c>
      <c r="P243" s="16" t="str">
        <f>IFERROR(VLOOKUP(B243,#REF!,11,FALSE),"")</f>
        <v/>
      </c>
      <c r="Q243" s="16"/>
      <c r="R243" s="16" t="str">
        <f>IFERROR(VLOOKUP(B243,#REF!,12,FALSE),"")</f>
        <v/>
      </c>
      <c r="S243" s="15">
        <v>0</v>
      </c>
      <c r="T243" s="15">
        <v>18000</v>
      </c>
      <c r="U243" s="15">
        <v>27000</v>
      </c>
      <c r="V243" s="17">
        <v>471000</v>
      </c>
      <c r="W243" s="18">
        <v>27.9</v>
      </c>
      <c r="X243" s="19">
        <v>54.3</v>
      </c>
      <c r="Y243" s="17">
        <v>16875</v>
      </c>
      <c r="Z243" s="15">
        <v>8667</v>
      </c>
      <c r="AA243" s="20">
        <v>0.5</v>
      </c>
      <c r="AB243" s="21">
        <f t="shared" si="23"/>
        <v>100</v>
      </c>
      <c r="AC243" s="15">
        <v>19032</v>
      </c>
      <c r="AD243" s="15">
        <v>28968</v>
      </c>
      <c r="AE243" s="15">
        <v>73286</v>
      </c>
      <c r="AF243" s="15">
        <v>20650</v>
      </c>
      <c r="AG243" s="13" t="s">
        <v>37</v>
      </c>
      <c r="AI243" s="2"/>
      <c r="AJ243" s="2"/>
    </row>
    <row r="244" spans="1:36" ht="14.5">
      <c r="A244" s="16" t="str">
        <f t="shared" si="18"/>
        <v>FCST</v>
      </c>
      <c r="B244" s="12" t="s">
        <v>287</v>
      </c>
      <c r="C244" s="13" t="s">
        <v>64</v>
      </c>
      <c r="D244" s="18" t="str">
        <f t="shared" si="19"/>
        <v>前八週無拉料</v>
      </c>
      <c r="E244" s="18">
        <f t="shared" si="20"/>
        <v>900</v>
      </c>
      <c r="F244" s="18" t="str">
        <f t="shared" si="21"/>
        <v>--</v>
      </c>
      <c r="G244" s="18">
        <f t="shared" si="22"/>
        <v>0</v>
      </c>
      <c r="H244" s="14" t="str">
        <f>IFERROR(VLOOKUP(B244,#REF!,6,FALSE),"")</f>
        <v/>
      </c>
      <c r="I244" s="15">
        <v>0</v>
      </c>
      <c r="J244" s="15">
        <v>0</v>
      </c>
      <c r="K244" s="15" t="str">
        <f>IFERROR(VLOOKUP(B244,#REF!,9,FALSE),"")</f>
        <v/>
      </c>
      <c r="L244" s="15">
        <v>2700</v>
      </c>
      <c r="M244" s="9" t="e">
        <f>VLOOKUP(B244,#REF!,2,FALSE)</f>
        <v>#REF!</v>
      </c>
      <c r="N244" s="2" t="str">
        <f>IFERROR(VLOOKUP(B244,#REF!,39,FALSE),"")</f>
        <v/>
      </c>
      <c r="O244" s="16" t="str">
        <f>IFERROR(VLOOKUP(B244,#REF!,10,FALSE),"")</f>
        <v/>
      </c>
      <c r="P244" s="16" t="str">
        <f>IFERROR(VLOOKUP(B244,#REF!,11,FALSE),"")</f>
        <v/>
      </c>
      <c r="Q244" s="16"/>
      <c r="R244" s="16" t="str">
        <f>IFERROR(VLOOKUP(B244,#REF!,12,FALSE),"")</f>
        <v/>
      </c>
      <c r="S244" s="15">
        <v>2700</v>
      </c>
      <c r="T244" s="15">
        <v>0</v>
      </c>
      <c r="U244" s="15">
        <v>0</v>
      </c>
      <c r="V244" s="17">
        <v>2700</v>
      </c>
      <c r="W244" s="18" t="s">
        <v>35</v>
      </c>
      <c r="X244" s="19">
        <v>900</v>
      </c>
      <c r="Y244" s="17">
        <v>0</v>
      </c>
      <c r="Z244" s="15">
        <v>3</v>
      </c>
      <c r="AA244" s="20" t="s">
        <v>40</v>
      </c>
      <c r="AB244" s="21" t="str">
        <f t="shared" si="23"/>
        <v>F</v>
      </c>
      <c r="AC244" s="15">
        <v>29</v>
      </c>
      <c r="AD244" s="15">
        <v>0</v>
      </c>
      <c r="AE244" s="15">
        <v>1000</v>
      </c>
      <c r="AF244" s="15">
        <v>0</v>
      </c>
      <c r="AG244" s="13" t="s">
        <v>37</v>
      </c>
      <c r="AI244" s="2"/>
      <c r="AJ244" s="2"/>
    </row>
    <row r="245" spans="1:36" ht="14.5">
      <c r="A245" s="16" t="str">
        <f t="shared" si="18"/>
        <v>Normal</v>
      </c>
      <c r="B245" s="12" t="s">
        <v>288</v>
      </c>
      <c r="C245" s="13" t="s">
        <v>289</v>
      </c>
      <c r="D245" s="18">
        <f t="shared" si="19"/>
        <v>6.9</v>
      </c>
      <c r="E245" s="18">
        <f t="shared" si="20"/>
        <v>7.2411013118999339</v>
      </c>
      <c r="F245" s="18">
        <f t="shared" si="21"/>
        <v>4.2424242424242422</v>
      </c>
      <c r="G245" s="18">
        <f t="shared" si="22"/>
        <v>4.446290279236802</v>
      </c>
      <c r="H245" s="14" t="str">
        <f>IFERROR(VLOOKUP(B245,#REF!,6,FALSE),"")</f>
        <v/>
      </c>
      <c r="I245" s="15">
        <v>182000</v>
      </c>
      <c r="J245" s="15">
        <v>26000</v>
      </c>
      <c r="K245" s="15" t="str">
        <f>IFERROR(VLOOKUP(B245,#REF!,9,FALSE),"")</f>
        <v/>
      </c>
      <c r="L245" s="15">
        <v>296400</v>
      </c>
      <c r="M245" s="9" t="e">
        <f>VLOOKUP(B245,#REF!,2,FALSE)</f>
        <v>#REF!</v>
      </c>
      <c r="N245" s="2" t="str">
        <f>IFERROR(VLOOKUP(B245,#REF!,39,FALSE),"")</f>
        <v/>
      </c>
      <c r="O245" s="16" t="str">
        <f>IFERROR(VLOOKUP(B245,#REF!,10,FALSE),"")</f>
        <v/>
      </c>
      <c r="P245" s="16" t="str">
        <f>IFERROR(VLOOKUP(B245,#REF!,11,FALSE),"")</f>
        <v/>
      </c>
      <c r="Q245" s="16"/>
      <c r="R245" s="16" t="str">
        <f>IFERROR(VLOOKUP(B245,#REF!,12,FALSE),"")</f>
        <v/>
      </c>
      <c r="S245" s="15">
        <v>176800</v>
      </c>
      <c r="T245" s="15">
        <v>15600</v>
      </c>
      <c r="U245" s="15">
        <v>104000</v>
      </c>
      <c r="V245" s="17">
        <v>478400</v>
      </c>
      <c r="W245" s="18">
        <v>11.2</v>
      </c>
      <c r="X245" s="19">
        <v>11.7</v>
      </c>
      <c r="Y245" s="17">
        <v>42900</v>
      </c>
      <c r="Z245" s="15">
        <v>40933</v>
      </c>
      <c r="AA245" s="20">
        <v>1</v>
      </c>
      <c r="AB245" s="21">
        <f t="shared" si="23"/>
        <v>100</v>
      </c>
      <c r="AC245" s="15">
        <v>196858</v>
      </c>
      <c r="AD245" s="15">
        <v>110598</v>
      </c>
      <c r="AE245" s="15">
        <v>60938</v>
      </c>
      <c r="AF245" s="15">
        <v>0</v>
      </c>
      <c r="AG245" s="13" t="s">
        <v>37</v>
      </c>
      <c r="AI245" s="2"/>
      <c r="AJ245" s="2"/>
    </row>
    <row r="246" spans="1:36" ht="14.5">
      <c r="A246" s="16" t="str">
        <f t="shared" si="18"/>
        <v>ZeroZero</v>
      </c>
      <c r="B246" s="12" t="s">
        <v>290</v>
      </c>
      <c r="C246" s="13" t="s">
        <v>289</v>
      </c>
      <c r="D246" s="18" t="str">
        <f t="shared" si="19"/>
        <v>前八週無拉料</v>
      </c>
      <c r="E246" s="18" t="str">
        <f t="shared" si="20"/>
        <v>--</v>
      </c>
      <c r="F246" s="18" t="str">
        <f t="shared" si="21"/>
        <v>--</v>
      </c>
      <c r="G246" s="18" t="str">
        <f t="shared" si="22"/>
        <v>--</v>
      </c>
      <c r="H246" s="14" t="str">
        <f>IFERROR(VLOOKUP(B246,#REF!,6,FALSE),"")</f>
        <v/>
      </c>
      <c r="I246" s="15">
        <v>0</v>
      </c>
      <c r="J246" s="15">
        <v>0</v>
      </c>
      <c r="K246" s="15" t="str">
        <f>IFERROR(VLOOKUP(B246,#REF!,9,FALSE),"")</f>
        <v/>
      </c>
      <c r="L246" s="15">
        <v>15400</v>
      </c>
      <c r="M246" s="9" t="e">
        <f>VLOOKUP(B246,#REF!,2,FALSE)</f>
        <v>#REF!</v>
      </c>
      <c r="N246" s="2" t="str">
        <f>IFERROR(VLOOKUP(B246,#REF!,39,FALSE),"")</f>
        <v/>
      </c>
      <c r="O246" s="16" t="str">
        <f>IFERROR(VLOOKUP(B246,#REF!,10,FALSE),"")</f>
        <v/>
      </c>
      <c r="P246" s="16" t="str">
        <f>IFERROR(VLOOKUP(B246,#REF!,11,FALSE),"")</f>
        <v/>
      </c>
      <c r="Q246" s="16"/>
      <c r="R246" s="16" t="str">
        <f>IFERROR(VLOOKUP(B246,#REF!,12,FALSE),"")</f>
        <v/>
      </c>
      <c r="S246" s="15">
        <v>15400</v>
      </c>
      <c r="T246" s="15">
        <v>0</v>
      </c>
      <c r="U246" s="15">
        <v>0</v>
      </c>
      <c r="V246" s="17">
        <v>15400</v>
      </c>
      <c r="W246" s="18" t="s">
        <v>35</v>
      </c>
      <c r="X246" s="19" t="s">
        <v>35</v>
      </c>
      <c r="Y246" s="17">
        <v>0</v>
      </c>
      <c r="Z246" s="15">
        <v>0</v>
      </c>
      <c r="AA246" s="20" t="s">
        <v>36</v>
      </c>
      <c r="AB246" s="21" t="str">
        <f t="shared" si="23"/>
        <v>E</v>
      </c>
      <c r="AC246" s="15">
        <v>0</v>
      </c>
      <c r="AD246" s="15">
        <v>0</v>
      </c>
      <c r="AE246" s="15">
        <v>0</v>
      </c>
      <c r="AF246" s="15">
        <v>0</v>
      </c>
      <c r="AG246" s="13" t="s">
        <v>37</v>
      </c>
      <c r="AI246" s="2"/>
      <c r="AJ246" s="2"/>
    </row>
    <row r="247" spans="1:36" ht="14.5">
      <c r="A247" s="16" t="str">
        <f t="shared" si="18"/>
        <v>Normal</v>
      </c>
      <c r="B247" s="12" t="s">
        <v>291</v>
      </c>
      <c r="C247" s="13" t="s">
        <v>289</v>
      </c>
      <c r="D247" s="18">
        <f t="shared" si="19"/>
        <v>0</v>
      </c>
      <c r="E247" s="18" t="str">
        <f t="shared" si="20"/>
        <v>--</v>
      </c>
      <c r="F247" s="18">
        <f t="shared" si="21"/>
        <v>0</v>
      </c>
      <c r="G247" s="18" t="str">
        <f t="shared" si="22"/>
        <v>--</v>
      </c>
      <c r="H247" s="14" t="str">
        <f>IFERROR(VLOOKUP(B247,#REF!,6,FALSE),"")</f>
        <v/>
      </c>
      <c r="I247" s="15">
        <v>0</v>
      </c>
      <c r="J247" s="15">
        <v>0</v>
      </c>
      <c r="K247" s="15" t="str">
        <f>IFERROR(VLOOKUP(B247,#REF!,9,FALSE),"")</f>
        <v/>
      </c>
      <c r="L247" s="15">
        <v>0</v>
      </c>
      <c r="M247" s="9" t="e">
        <f>VLOOKUP(B247,#REF!,2,FALSE)</f>
        <v>#REF!</v>
      </c>
      <c r="N247" s="2" t="str">
        <f>IFERROR(VLOOKUP(B247,#REF!,39,FALSE),"")</f>
        <v/>
      </c>
      <c r="O247" s="16" t="str">
        <f>IFERROR(VLOOKUP(B247,#REF!,10,FALSE),"")</f>
        <v/>
      </c>
      <c r="P247" s="16" t="str">
        <f>IFERROR(VLOOKUP(B247,#REF!,11,FALSE),"")</f>
        <v/>
      </c>
      <c r="Q247" s="16"/>
      <c r="R247" s="16" t="str">
        <f>IFERROR(VLOOKUP(B247,#REF!,12,FALSE),"")</f>
        <v/>
      </c>
      <c r="S247" s="15">
        <v>0</v>
      </c>
      <c r="T247" s="15">
        <v>0</v>
      </c>
      <c r="U247" s="15">
        <v>0</v>
      </c>
      <c r="V247" s="17">
        <v>0</v>
      </c>
      <c r="W247" s="18">
        <v>0</v>
      </c>
      <c r="X247" s="19" t="s">
        <v>35</v>
      </c>
      <c r="Y247" s="17">
        <v>650</v>
      </c>
      <c r="Z247" s="15">
        <v>0</v>
      </c>
      <c r="AA247" s="20" t="s">
        <v>36</v>
      </c>
      <c r="AB247" s="21" t="str">
        <f t="shared" si="23"/>
        <v>E</v>
      </c>
      <c r="AC247" s="15">
        <v>0</v>
      </c>
      <c r="AD247" s="15">
        <v>0</v>
      </c>
      <c r="AE247" s="15">
        <v>0</v>
      </c>
      <c r="AF247" s="15">
        <v>0</v>
      </c>
      <c r="AG247" s="13" t="s">
        <v>37</v>
      </c>
      <c r="AI247" s="2"/>
      <c r="AJ247" s="2"/>
    </row>
    <row r="248" spans="1:36" ht="14.5">
      <c r="A248" s="16" t="str">
        <f t="shared" si="18"/>
        <v>FCST</v>
      </c>
      <c r="B248" s="12" t="s">
        <v>292</v>
      </c>
      <c r="C248" s="13" t="s">
        <v>289</v>
      </c>
      <c r="D248" s="18" t="str">
        <f t="shared" si="19"/>
        <v>前八週無拉料</v>
      </c>
      <c r="E248" s="18">
        <f t="shared" si="20"/>
        <v>0</v>
      </c>
      <c r="F248" s="18" t="str">
        <f t="shared" si="21"/>
        <v>--</v>
      </c>
      <c r="G248" s="18">
        <f t="shared" si="22"/>
        <v>11.785714285714286</v>
      </c>
      <c r="H248" s="14" t="str">
        <f>IFERROR(VLOOKUP(B248,#REF!,6,FALSE),"")</f>
        <v/>
      </c>
      <c r="I248" s="15">
        <v>330</v>
      </c>
      <c r="J248" s="15">
        <v>330</v>
      </c>
      <c r="K248" s="15" t="str">
        <f>IFERROR(VLOOKUP(B248,#REF!,9,FALSE),"")</f>
        <v/>
      </c>
      <c r="L248" s="15">
        <v>0</v>
      </c>
      <c r="M248" s="9" t="e">
        <f>VLOOKUP(B248,#REF!,2,FALSE)</f>
        <v>#REF!</v>
      </c>
      <c r="N248" s="2" t="str">
        <f>IFERROR(VLOOKUP(B248,#REF!,39,FALSE),"")</f>
        <v/>
      </c>
      <c r="O248" s="16" t="str">
        <f>IFERROR(VLOOKUP(B248,#REF!,10,FALSE),"")</f>
        <v/>
      </c>
      <c r="P248" s="16" t="str">
        <f>IFERROR(VLOOKUP(B248,#REF!,11,FALSE),"")</f>
        <v/>
      </c>
      <c r="Q248" s="16"/>
      <c r="R248" s="16" t="str">
        <f>IFERROR(VLOOKUP(B248,#REF!,12,FALSE),"")</f>
        <v/>
      </c>
      <c r="S248" s="15">
        <v>0</v>
      </c>
      <c r="T248" s="15">
        <v>0</v>
      </c>
      <c r="U248" s="15">
        <v>0</v>
      </c>
      <c r="V248" s="17">
        <v>330</v>
      </c>
      <c r="W248" s="18" t="s">
        <v>35</v>
      </c>
      <c r="X248" s="19">
        <v>11.8</v>
      </c>
      <c r="Y248" s="17">
        <v>0</v>
      </c>
      <c r="Z248" s="15">
        <v>28</v>
      </c>
      <c r="AA248" s="20" t="s">
        <v>40</v>
      </c>
      <c r="AB248" s="21" t="str">
        <f t="shared" si="23"/>
        <v>F</v>
      </c>
      <c r="AC248" s="15">
        <v>250</v>
      </c>
      <c r="AD248" s="15">
        <v>0</v>
      </c>
      <c r="AE248" s="15">
        <v>0</v>
      </c>
      <c r="AF248" s="15">
        <v>0</v>
      </c>
      <c r="AG248" s="13" t="s">
        <v>37</v>
      </c>
      <c r="AI248" s="2"/>
      <c r="AJ248" s="2"/>
    </row>
  </sheetData>
  <phoneticPr fontId="1" type="noConversion"/>
  <conditionalFormatting sqref="AD249:AD1048576 AB1:AB248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AL249:AL1048576 N4:N248">
      <formula1>"New,MP"</formula1>
    </dataValidation>
    <dataValidation type="list" allowBlank="1" showInputMessage="1" showErrorMessage="1" sqref="Q249:Q1048576 P4:P248">
      <formula1>"Sales,PM,SalesPM"</formula1>
    </dataValidation>
    <dataValidation type="list" errorStyle="warning" allowBlank="1" showInputMessage="1" showErrorMessage="1" sqref="P249:P1048576 O4:O248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2017-03-14T05:16:45Z</dcterms:modified>
</cp:coreProperties>
</file>