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85" i="1"/>
  <c r="N85" l="1"/>
  <c r="R85" l="1"/>
  <c r="P85"/>
  <c r="O85"/>
  <c r="K85"/>
  <c r="H85"/>
  <c r="G85"/>
  <c r="F85"/>
  <c r="E85"/>
  <c r="D85"/>
  <c r="AC85" l="1"/>
  <c r="AC257"/>
  <c r="R257"/>
  <c r="P257"/>
  <c r="O257"/>
  <c r="N257"/>
  <c r="K257"/>
  <c r="H257"/>
  <c r="G257"/>
  <c r="F257"/>
  <c r="E257"/>
  <c r="D257"/>
  <c r="A257"/>
  <c r="AC256"/>
  <c r="R256"/>
  <c r="P256"/>
  <c r="O256"/>
  <c r="N256"/>
  <c r="K256"/>
  <c r="H256"/>
  <c r="G256"/>
  <c r="F256"/>
  <c r="E256"/>
  <c r="D256"/>
  <c r="A256"/>
  <c r="AC47"/>
  <c r="R47"/>
  <c r="P47"/>
  <c r="O47"/>
  <c r="N47"/>
  <c r="K47"/>
  <c r="H47"/>
  <c r="G47"/>
  <c r="F47"/>
  <c r="E47"/>
  <c r="D47"/>
  <c r="A47"/>
  <c r="AC255"/>
  <c r="R255"/>
  <c r="P255"/>
  <c r="O255"/>
  <c r="N255"/>
  <c r="K255"/>
  <c r="H255"/>
  <c r="G255"/>
  <c r="F255"/>
  <c r="E255"/>
  <c r="D255"/>
  <c r="A255"/>
  <c r="AC254"/>
  <c r="R254"/>
  <c r="P254"/>
  <c r="O254"/>
  <c r="N254"/>
  <c r="K254"/>
  <c r="H254"/>
  <c r="G254"/>
  <c r="F254"/>
  <c r="E254"/>
  <c r="D254"/>
  <c r="A254"/>
  <c r="AC253"/>
  <c r="R253"/>
  <c r="P253"/>
  <c r="O253"/>
  <c r="N253"/>
  <c r="K253"/>
  <c r="H253"/>
  <c r="G253"/>
  <c r="F253"/>
  <c r="E253"/>
  <c r="D253"/>
  <c r="A253"/>
  <c r="AC4"/>
  <c r="R4"/>
  <c r="P4"/>
  <c r="O4"/>
  <c r="N4"/>
  <c r="K4"/>
  <c r="H4"/>
  <c r="G4"/>
  <c r="F4"/>
  <c r="E4"/>
  <c r="D4"/>
  <c r="A4"/>
  <c r="AC38"/>
  <c r="R38"/>
  <c r="P38"/>
  <c r="O38"/>
  <c r="N38"/>
  <c r="K38"/>
  <c r="H38"/>
  <c r="G38"/>
  <c r="F38"/>
  <c r="E38"/>
  <c r="D38"/>
  <c r="A38"/>
  <c r="AC252"/>
  <c r="R252"/>
  <c r="P252"/>
  <c r="O252"/>
  <c r="N252"/>
  <c r="K252"/>
  <c r="H252"/>
  <c r="G252"/>
  <c r="F252"/>
  <c r="E252"/>
  <c r="D252"/>
  <c r="A252"/>
  <c r="AC17"/>
  <c r="R17"/>
  <c r="P17"/>
  <c r="O17"/>
  <c r="N17"/>
  <c r="K17"/>
  <c r="H17"/>
  <c r="G17"/>
  <c r="F17"/>
  <c r="E17"/>
  <c r="D17"/>
  <c r="A17"/>
  <c r="AC251"/>
  <c r="R251"/>
  <c r="P251"/>
  <c r="O251"/>
  <c r="N251"/>
  <c r="K251"/>
  <c r="H251"/>
  <c r="G251"/>
  <c r="F251"/>
  <c r="E251"/>
  <c r="D251"/>
  <c r="A251"/>
  <c r="AC250"/>
  <c r="R250"/>
  <c r="P250"/>
  <c r="O250"/>
  <c r="N250"/>
  <c r="K250"/>
  <c r="H250"/>
  <c r="G250"/>
  <c r="F250"/>
  <c r="E250"/>
  <c r="D250"/>
  <c r="A250"/>
  <c r="AC249"/>
  <c r="R249"/>
  <c r="P249"/>
  <c r="O249"/>
  <c r="N249"/>
  <c r="K249"/>
  <c r="H249"/>
  <c r="G249"/>
  <c r="F249"/>
  <c r="E249"/>
  <c r="D249"/>
  <c r="A249"/>
  <c r="AC8"/>
  <c r="R8"/>
  <c r="P8"/>
  <c r="O8"/>
  <c r="N8"/>
  <c r="K8"/>
  <c r="H8"/>
  <c r="G8"/>
  <c r="F8"/>
  <c r="E8"/>
  <c r="D8"/>
  <c r="A8"/>
  <c r="AC31"/>
  <c r="R31"/>
  <c r="P31"/>
  <c r="O31"/>
  <c r="N31"/>
  <c r="K31"/>
  <c r="H31"/>
  <c r="G31"/>
  <c r="F31"/>
  <c r="E31"/>
  <c r="D31"/>
  <c r="A31"/>
  <c r="AC12"/>
  <c r="R12"/>
  <c r="P12"/>
  <c r="O12"/>
  <c r="N12"/>
  <c r="K12"/>
  <c r="H12"/>
  <c r="G12"/>
  <c r="F12"/>
  <c r="E12"/>
  <c r="D12"/>
  <c r="A12"/>
  <c r="AC248"/>
  <c r="R248"/>
  <c r="P248"/>
  <c r="O248"/>
  <c r="N248"/>
  <c r="K248"/>
  <c r="H248"/>
  <c r="G248"/>
  <c r="F248"/>
  <c r="E248"/>
  <c r="D248"/>
  <c r="A248"/>
  <c r="AC247"/>
  <c r="R247"/>
  <c r="P247"/>
  <c r="O247"/>
  <c r="N247"/>
  <c r="K247"/>
  <c r="H247"/>
  <c r="G247"/>
  <c r="F247"/>
  <c r="E247"/>
  <c r="D247"/>
  <c r="A247"/>
  <c r="AC57"/>
  <c r="R57"/>
  <c r="P57"/>
  <c r="O57"/>
  <c r="N57"/>
  <c r="K57"/>
  <c r="H57"/>
  <c r="G57"/>
  <c r="F57"/>
  <c r="E57"/>
  <c r="D57"/>
  <c r="A57"/>
  <c r="AC5"/>
  <c r="R5"/>
  <c r="P5"/>
  <c r="O5"/>
  <c r="N5"/>
  <c r="K5"/>
  <c r="H5"/>
  <c r="G5"/>
  <c r="F5"/>
  <c r="E5"/>
  <c r="D5"/>
  <c r="A5"/>
  <c r="AC246"/>
  <c r="R246"/>
  <c r="P246"/>
  <c r="O246"/>
  <c r="N246"/>
  <c r="K246"/>
  <c r="H246"/>
  <c r="G246"/>
  <c r="F246"/>
  <c r="E246"/>
  <c r="D246"/>
  <c r="A246"/>
  <c r="AC23"/>
  <c r="R23"/>
  <c r="P23"/>
  <c r="O23"/>
  <c r="N23"/>
  <c r="K23"/>
  <c r="H23"/>
  <c r="G23"/>
  <c r="F23"/>
  <c r="E23"/>
  <c r="D23"/>
  <c r="A23"/>
  <c r="AC13"/>
  <c r="R13"/>
  <c r="P13"/>
  <c r="O13"/>
  <c r="N13"/>
  <c r="K13"/>
  <c r="H13"/>
  <c r="G13"/>
  <c r="F13"/>
  <c r="E13"/>
  <c r="D13"/>
  <c r="A13"/>
  <c r="AC24"/>
  <c r="R24"/>
  <c r="P24"/>
  <c r="O24"/>
  <c r="N24"/>
  <c r="K24"/>
  <c r="H24"/>
  <c r="G24"/>
  <c r="F24"/>
  <c r="E24"/>
  <c r="D24"/>
  <c r="A24"/>
  <c r="AC245"/>
  <c r="R245"/>
  <c r="P245"/>
  <c r="O245"/>
  <c r="N245"/>
  <c r="K245"/>
  <c r="H245"/>
  <c r="G245"/>
  <c r="F245"/>
  <c r="E245"/>
  <c r="D245"/>
  <c r="A245"/>
  <c r="AC10"/>
  <c r="R10"/>
  <c r="P10"/>
  <c r="O10"/>
  <c r="N10"/>
  <c r="K10"/>
  <c r="H10"/>
  <c r="G10"/>
  <c r="F10"/>
  <c r="E10"/>
  <c r="D10"/>
  <c r="A10"/>
  <c r="AC90"/>
  <c r="R90"/>
  <c r="P90"/>
  <c r="O90"/>
  <c r="N90"/>
  <c r="K90"/>
  <c r="H90"/>
  <c r="G90"/>
  <c r="F90"/>
  <c r="E90"/>
  <c r="D90"/>
  <c r="A90"/>
  <c r="AC244"/>
  <c r="R244"/>
  <c r="P244"/>
  <c r="O244"/>
  <c r="N244"/>
  <c r="K244"/>
  <c r="H244"/>
  <c r="G244"/>
  <c r="F244"/>
  <c r="E244"/>
  <c r="D244"/>
  <c r="A244"/>
  <c r="AC60"/>
  <c r="R60"/>
  <c r="P60"/>
  <c r="O60"/>
  <c r="N60"/>
  <c r="K60"/>
  <c r="H60"/>
  <c r="G60"/>
  <c r="F60"/>
  <c r="E60"/>
  <c r="D60"/>
  <c r="A60"/>
  <c r="AC243"/>
  <c r="R243"/>
  <c r="P243"/>
  <c r="O243"/>
  <c r="N243"/>
  <c r="K243"/>
  <c r="H243"/>
  <c r="G243"/>
  <c r="F243"/>
  <c r="E243"/>
  <c r="D243"/>
  <c r="A243"/>
  <c r="AC242"/>
  <c r="R242"/>
  <c r="P242"/>
  <c r="O242"/>
  <c r="N242"/>
  <c r="K242"/>
  <c r="H242"/>
  <c r="G242"/>
  <c r="F242"/>
  <c r="E242"/>
  <c r="D242"/>
  <c r="A242"/>
  <c r="AC32"/>
  <c r="R32"/>
  <c r="P32"/>
  <c r="O32"/>
  <c r="N32"/>
  <c r="K32"/>
  <c r="H32"/>
  <c r="G32"/>
  <c r="F32"/>
  <c r="E32"/>
  <c r="D32"/>
  <c r="A32"/>
  <c r="AC241"/>
  <c r="R241"/>
  <c r="P241"/>
  <c r="O241"/>
  <c r="N241"/>
  <c r="K241"/>
  <c r="H241"/>
  <c r="G241"/>
  <c r="F241"/>
  <c r="E241"/>
  <c r="D241"/>
  <c r="A241"/>
  <c r="AC240"/>
  <c r="R240"/>
  <c r="P240"/>
  <c r="O240"/>
  <c r="N240"/>
  <c r="K240"/>
  <c r="H240"/>
  <c r="G240"/>
  <c r="F240"/>
  <c r="E240"/>
  <c r="D240"/>
  <c r="A240"/>
  <c r="AC239"/>
  <c r="R239"/>
  <c r="P239"/>
  <c r="O239"/>
  <c r="N239"/>
  <c r="K239"/>
  <c r="H239"/>
  <c r="G239"/>
  <c r="F239"/>
  <c r="E239"/>
  <c r="D239"/>
  <c r="A239"/>
  <c r="AC238"/>
  <c r="R238"/>
  <c r="P238"/>
  <c r="O238"/>
  <c r="N238"/>
  <c r="K238"/>
  <c r="H238"/>
  <c r="G238"/>
  <c r="F238"/>
  <c r="E238"/>
  <c r="D238"/>
  <c r="A238"/>
  <c r="AC237"/>
  <c r="R237"/>
  <c r="P237"/>
  <c r="O237"/>
  <c r="N237"/>
  <c r="K237"/>
  <c r="H237"/>
  <c r="G237"/>
  <c r="F237"/>
  <c r="E237"/>
  <c r="D237"/>
  <c r="A237"/>
  <c r="AC105"/>
  <c r="R105"/>
  <c r="P105"/>
  <c r="O105"/>
  <c r="N105"/>
  <c r="K105"/>
  <c r="H105"/>
  <c r="G105"/>
  <c r="F105"/>
  <c r="E105"/>
  <c r="D105"/>
  <c r="A105"/>
  <c r="AC107"/>
  <c r="R107"/>
  <c r="P107"/>
  <c r="O107"/>
  <c r="N107"/>
  <c r="K107"/>
  <c r="H107"/>
  <c r="G107"/>
  <c r="F107"/>
  <c r="E107"/>
  <c r="D107"/>
  <c r="A107"/>
  <c r="AC236"/>
  <c r="R236"/>
  <c r="P236"/>
  <c r="O236"/>
  <c r="N236"/>
  <c r="K236"/>
  <c r="H236"/>
  <c r="G236"/>
  <c r="F236"/>
  <c r="E236"/>
  <c r="D236"/>
  <c r="A236"/>
  <c r="AC235"/>
  <c r="R235"/>
  <c r="P235"/>
  <c r="O235"/>
  <c r="N235"/>
  <c r="K235"/>
  <c r="H235"/>
  <c r="G235"/>
  <c r="F235"/>
  <c r="E235"/>
  <c r="D235"/>
  <c r="A235"/>
  <c r="AC16"/>
  <c r="R16"/>
  <c r="P16"/>
  <c r="O16"/>
  <c r="N16"/>
  <c r="K16"/>
  <c r="H16"/>
  <c r="G16"/>
  <c r="F16"/>
  <c r="E16"/>
  <c r="D16"/>
  <c r="A16"/>
  <c r="AC11"/>
  <c r="R11"/>
  <c r="P11"/>
  <c r="O11"/>
  <c r="N11"/>
  <c r="K11"/>
  <c r="H11"/>
  <c r="G11"/>
  <c r="F11"/>
  <c r="E11"/>
  <c r="D11"/>
  <c r="A11"/>
  <c r="AC234"/>
  <c r="R234"/>
  <c r="P234"/>
  <c r="O234"/>
  <c r="N234"/>
  <c r="K234"/>
  <c r="H234"/>
  <c r="G234"/>
  <c r="F234"/>
  <c r="E234"/>
  <c r="D234"/>
  <c r="A234"/>
  <c r="AC65"/>
  <c r="R65"/>
  <c r="P65"/>
  <c r="O65"/>
  <c r="N65"/>
  <c r="K65"/>
  <c r="H65"/>
  <c r="G65"/>
  <c r="F65"/>
  <c r="E65"/>
  <c r="D65"/>
  <c r="A65"/>
  <c r="AC233"/>
  <c r="R233"/>
  <c r="P233"/>
  <c r="O233"/>
  <c r="N233"/>
  <c r="K233"/>
  <c r="H233"/>
  <c r="G233"/>
  <c r="F233"/>
  <c r="E233"/>
  <c r="D233"/>
  <c r="A233"/>
  <c r="AC98"/>
  <c r="R98"/>
  <c r="P98"/>
  <c r="O98"/>
  <c r="N98"/>
  <c r="K98"/>
  <c r="H98"/>
  <c r="G98"/>
  <c r="F98"/>
  <c r="E98"/>
  <c r="D98"/>
  <c r="A98"/>
  <c r="AC81"/>
  <c r="R81"/>
  <c r="P81"/>
  <c r="O81"/>
  <c r="N81"/>
  <c r="K81"/>
  <c r="H81"/>
  <c r="G81"/>
  <c r="F81"/>
  <c r="E81"/>
  <c r="D81"/>
  <c r="A81"/>
  <c r="AC67"/>
  <c r="R67"/>
  <c r="P67"/>
  <c r="O67"/>
  <c r="N67"/>
  <c r="K67"/>
  <c r="H67"/>
  <c r="G67"/>
  <c r="F67"/>
  <c r="E67"/>
  <c r="D67"/>
  <c r="A67"/>
  <c r="AC232"/>
  <c r="R232"/>
  <c r="P232"/>
  <c r="O232"/>
  <c r="N232"/>
  <c r="K232"/>
  <c r="H232"/>
  <c r="G232"/>
  <c r="F232"/>
  <c r="E232"/>
  <c r="D232"/>
  <c r="A232"/>
  <c r="AC101"/>
  <c r="R101"/>
  <c r="P101"/>
  <c r="O101"/>
  <c r="N101"/>
  <c r="K101"/>
  <c r="H101"/>
  <c r="G101"/>
  <c r="F101"/>
  <c r="E101"/>
  <c r="D101"/>
  <c r="A101"/>
  <c r="AC231"/>
  <c r="R231"/>
  <c r="P231"/>
  <c r="O231"/>
  <c r="N231"/>
  <c r="K231"/>
  <c r="H231"/>
  <c r="G231"/>
  <c r="F231"/>
  <c r="E231"/>
  <c r="D231"/>
  <c r="A231"/>
  <c r="AC104"/>
  <c r="R104"/>
  <c r="P104"/>
  <c r="O104"/>
  <c r="N104"/>
  <c r="K104"/>
  <c r="H104"/>
  <c r="G104"/>
  <c r="F104"/>
  <c r="E104"/>
  <c r="D104"/>
  <c r="A104"/>
  <c r="AC230"/>
  <c r="R230"/>
  <c r="P230"/>
  <c r="O230"/>
  <c r="N230"/>
  <c r="K230"/>
  <c r="H230"/>
  <c r="G230"/>
  <c r="F230"/>
  <c r="E230"/>
  <c r="D230"/>
  <c r="A230"/>
  <c r="AC229"/>
  <c r="R229"/>
  <c r="P229"/>
  <c r="O229"/>
  <c r="N229"/>
  <c r="K229"/>
  <c r="H229"/>
  <c r="G229"/>
  <c r="F229"/>
  <c r="E229"/>
  <c r="D229"/>
  <c r="A229"/>
  <c r="AC19"/>
  <c r="R19"/>
  <c r="P19"/>
  <c r="O19"/>
  <c r="N19"/>
  <c r="K19"/>
  <c r="H19"/>
  <c r="G19"/>
  <c r="F19"/>
  <c r="E19"/>
  <c r="D19"/>
  <c r="A19"/>
  <c r="AC228"/>
  <c r="R228"/>
  <c r="P228"/>
  <c r="O228"/>
  <c r="N228"/>
  <c r="K228"/>
  <c r="H228"/>
  <c r="G228"/>
  <c r="F228"/>
  <c r="E228"/>
  <c r="D228"/>
  <c r="A228"/>
  <c r="AC227"/>
  <c r="R227"/>
  <c r="P227"/>
  <c r="O227"/>
  <c r="N227"/>
  <c r="K227"/>
  <c r="H227"/>
  <c r="G227"/>
  <c r="F227"/>
  <c r="E227"/>
  <c r="D227"/>
  <c r="A227"/>
  <c r="AC61"/>
  <c r="R61"/>
  <c r="P61"/>
  <c r="O61"/>
  <c r="N61"/>
  <c r="K61"/>
  <c r="H61"/>
  <c r="G61"/>
  <c r="F61"/>
  <c r="E61"/>
  <c r="D61"/>
  <c r="A61"/>
  <c r="AC48"/>
  <c r="R48"/>
  <c r="P48"/>
  <c r="O48"/>
  <c r="N48"/>
  <c r="K48"/>
  <c r="H48"/>
  <c r="G48"/>
  <c r="F48"/>
  <c r="E48"/>
  <c r="D48"/>
  <c r="A48"/>
  <c r="AC96"/>
  <c r="R96"/>
  <c r="P96"/>
  <c r="O96"/>
  <c r="N96"/>
  <c r="K96"/>
  <c r="H96"/>
  <c r="G96"/>
  <c r="F96"/>
  <c r="E96"/>
  <c r="D96"/>
  <c r="A96"/>
  <c r="AC226"/>
  <c r="R226"/>
  <c r="P226"/>
  <c r="O226"/>
  <c r="N226"/>
  <c r="K226"/>
  <c r="H226"/>
  <c r="G226"/>
  <c r="F226"/>
  <c r="E226"/>
  <c r="D226"/>
  <c r="A226"/>
  <c r="AC82"/>
  <c r="R82"/>
  <c r="P82"/>
  <c r="O82"/>
  <c r="N82"/>
  <c r="K82"/>
  <c r="H82"/>
  <c r="G82"/>
  <c r="F82"/>
  <c r="E82"/>
  <c r="D82"/>
  <c r="A82"/>
  <c r="AC21"/>
  <c r="R21"/>
  <c r="P21"/>
  <c r="O21"/>
  <c r="N21"/>
  <c r="K21"/>
  <c r="H21"/>
  <c r="G21"/>
  <c r="F21"/>
  <c r="E21"/>
  <c r="D21"/>
  <c r="A21"/>
  <c r="AC225"/>
  <c r="R225"/>
  <c r="P225"/>
  <c r="O225"/>
  <c r="N225"/>
  <c r="K225"/>
  <c r="H225"/>
  <c r="G225"/>
  <c r="F225"/>
  <c r="E225"/>
  <c r="D225"/>
  <c r="A225"/>
  <c r="AC224"/>
  <c r="R224"/>
  <c r="P224"/>
  <c r="O224"/>
  <c r="N224"/>
  <c r="K224"/>
  <c r="H224"/>
  <c r="G224"/>
  <c r="F224"/>
  <c r="E224"/>
  <c r="D224"/>
  <c r="A224"/>
  <c r="AC223"/>
  <c r="R223"/>
  <c r="P223"/>
  <c r="O223"/>
  <c r="N223"/>
  <c r="K223"/>
  <c r="H223"/>
  <c r="G223"/>
  <c r="F223"/>
  <c r="E223"/>
  <c r="D223"/>
  <c r="A223"/>
  <c r="AC39"/>
  <c r="R39"/>
  <c r="P39"/>
  <c r="O39"/>
  <c r="N39"/>
  <c r="K39"/>
  <c r="H39"/>
  <c r="G39"/>
  <c r="F39"/>
  <c r="E39"/>
  <c r="D39"/>
  <c r="A39"/>
  <c r="AC222"/>
  <c r="R222"/>
  <c r="P222"/>
  <c r="O222"/>
  <c r="N222"/>
  <c r="K222"/>
  <c r="H222"/>
  <c r="G222"/>
  <c r="F222"/>
  <c r="E222"/>
  <c r="D222"/>
  <c r="A222"/>
  <c r="AC221"/>
  <c r="R221"/>
  <c r="P221"/>
  <c r="O221"/>
  <c r="N221"/>
  <c r="K221"/>
  <c r="H221"/>
  <c r="G221"/>
  <c r="F221"/>
  <c r="E221"/>
  <c r="D221"/>
  <c r="A221"/>
  <c r="AC220"/>
  <c r="R220"/>
  <c r="P220"/>
  <c r="O220"/>
  <c r="N220"/>
  <c r="K220"/>
  <c r="H220"/>
  <c r="G220"/>
  <c r="F220"/>
  <c r="E220"/>
  <c r="D220"/>
  <c r="A220"/>
  <c r="AC51"/>
  <c r="R51"/>
  <c r="P51"/>
  <c r="O51"/>
  <c r="N51"/>
  <c r="K51"/>
  <c r="H51"/>
  <c r="G51"/>
  <c r="F51"/>
  <c r="E51"/>
  <c r="D51"/>
  <c r="A51"/>
  <c r="AC219"/>
  <c r="R219"/>
  <c r="P219"/>
  <c r="O219"/>
  <c r="N219"/>
  <c r="K219"/>
  <c r="H219"/>
  <c r="G219"/>
  <c r="F219"/>
  <c r="E219"/>
  <c r="D219"/>
  <c r="A219"/>
  <c r="AC55"/>
  <c r="R55"/>
  <c r="P55"/>
  <c r="O55"/>
  <c r="N55"/>
  <c r="K55"/>
  <c r="H55"/>
  <c r="G55"/>
  <c r="F55"/>
  <c r="E55"/>
  <c r="D55"/>
  <c r="A55"/>
  <c r="AC9"/>
  <c r="R9"/>
  <c r="P9"/>
  <c r="O9"/>
  <c r="N9"/>
  <c r="K9"/>
  <c r="H9"/>
  <c r="G9"/>
  <c r="F9"/>
  <c r="E9"/>
  <c r="D9"/>
  <c r="A9"/>
  <c r="AC86"/>
  <c r="R86"/>
  <c r="P86"/>
  <c r="O86"/>
  <c r="N86"/>
  <c r="K86"/>
  <c r="H86"/>
  <c r="G86"/>
  <c r="F86"/>
  <c r="E86"/>
  <c r="D86"/>
  <c r="A86"/>
  <c r="AC83"/>
  <c r="R83"/>
  <c r="P83"/>
  <c r="O83"/>
  <c r="N83"/>
  <c r="K83"/>
  <c r="H83"/>
  <c r="G83"/>
  <c r="F83"/>
  <c r="E83"/>
  <c r="D83"/>
  <c r="A83"/>
  <c r="AC106"/>
  <c r="R106"/>
  <c r="P106"/>
  <c r="O106"/>
  <c r="N106"/>
  <c r="K106"/>
  <c r="H106"/>
  <c r="G106"/>
  <c r="F106"/>
  <c r="E106"/>
  <c r="D106"/>
  <c r="A106"/>
  <c r="AC218"/>
  <c r="R218"/>
  <c r="P218"/>
  <c r="O218"/>
  <c r="N218"/>
  <c r="K218"/>
  <c r="H218"/>
  <c r="G218"/>
  <c r="F218"/>
  <c r="E218"/>
  <c r="D218"/>
  <c r="A218"/>
  <c r="AC30"/>
  <c r="R30"/>
  <c r="P30"/>
  <c r="O30"/>
  <c r="N30"/>
  <c r="K30"/>
  <c r="H30"/>
  <c r="G30"/>
  <c r="F30"/>
  <c r="E30"/>
  <c r="D30"/>
  <c r="A30"/>
  <c r="AC217"/>
  <c r="R217"/>
  <c r="P217"/>
  <c r="O217"/>
  <c r="N217"/>
  <c r="K217"/>
  <c r="H217"/>
  <c r="G217"/>
  <c r="F217"/>
  <c r="E217"/>
  <c r="D217"/>
  <c r="A217"/>
  <c r="AC52"/>
  <c r="R52"/>
  <c r="P52"/>
  <c r="O52"/>
  <c r="N52"/>
  <c r="K52"/>
  <c r="H52"/>
  <c r="G52"/>
  <c r="F52"/>
  <c r="E52"/>
  <c r="D52"/>
  <c r="A52"/>
  <c r="AC28"/>
  <c r="R28"/>
  <c r="P28"/>
  <c r="O28"/>
  <c r="N28"/>
  <c r="K28"/>
  <c r="H28"/>
  <c r="G28"/>
  <c r="F28"/>
  <c r="E28"/>
  <c r="D28"/>
  <c r="A28"/>
  <c r="AC216"/>
  <c r="R216"/>
  <c r="P216"/>
  <c r="O216"/>
  <c r="N216"/>
  <c r="K216"/>
  <c r="H216"/>
  <c r="G216"/>
  <c r="F216"/>
  <c r="E216"/>
  <c r="D216"/>
  <c r="A216"/>
  <c r="AC215"/>
  <c r="R215"/>
  <c r="P215"/>
  <c r="O215"/>
  <c r="N215"/>
  <c r="K215"/>
  <c r="H215"/>
  <c r="G215"/>
  <c r="F215"/>
  <c r="E215"/>
  <c r="D215"/>
  <c r="A215"/>
  <c r="AC214"/>
  <c r="R214"/>
  <c r="P214"/>
  <c r="O214"/>
  <c r="N214"/>
  <c r="K214"/>
  <c r="H214"/>
  <c r="G214"/>
  <c r="F214"/>
  <c r="E214"/>
  <c r="D214"/>
  <c r="A214"/>
  <c r="AC49"/>
  <c r="R49"/>
  <c r="P49"/>
  <c r="O49"/>
  <c r="N49"/>
  <c r="K49"/>
  <c r="H49"/>
  <c r="G49"/>
  <c r="F49"/>
  <c r="E49"/>
  <c r="D49"/>
  <c r="A49"/>
  <c r="AC213"/>
  <c r="R213"/>
  <c r="P213"/>
  <c r="O213"/>
  <c r="N213"/>
  <c r="K213"/>
  <c r="H213"/>
  <c r="G213"/>
  <c r="F213"/>
  <c r="E213"/>
  <c r="D213"/>
  <c r="A213"/>
  <c r="AC63"/>
  <c r="R63"/>
  <c r="P63"/>
  <c r="O63"/>
  <c r="N63"/>
  <c r="K63"/>
  <c r="H63"/>
  <c r="G63"/>
  <c r="F63"/>
  <c r="E63"/>
  <c r="D63"/>
  <c r="A63"/>
  <c r="AC212"/>
  <c r="R212"/>
  <c r="P212"/>
  <c r="O212"/>
  <c r="N212"/>
  <c r="K212"/>
  <c r="H212"/>
  <c r="G212"/>
  <c r="F212"/>
  <c r="E212"/>
  <c r="D212"/>
  <c r="A212"/>
  <c r="AC211"/>
  <c r="R211"/>
  <c r="P211"/>
  <c r="O211"/>
  <c r="N211"/>
  <c r="K211"/>
  <c r="H211"/>
  <c r="G211"/>
  <c r="F211"/>
  <c r="E211"/>
  <c r="D211"/>
  <c r="A211"/>
  <c r="AC54"/>
  <c r="R54"/>
  <c r="P54"/>
  <c r="O54"/>
  <c r="N54"/>
  <c r="K54"/>
  <c r="H54"/>
  <c r="G54"/>
  <c r="F54"/>
  <c r="E54"/>
  <c r="D54"/>
  <c r="A54"/>
  <c r="AC210"/>
  <c r="R210"/>
  <c r="P210"/>
  <c r="O210"/>
  <c r="N210"/>
  <c r="K210"/>
  <c r="H210"/>
  <c r="G210"/>
  <c r="F210"/>
  <c r="E210"/>
  <c r="D210"/>
  <c r="A210"/>
  <c r="AC209"/>
  <c r="R209"/>
  <c r="P209"/>
  <c r="O209"/>
  <c r="N209"/>
  <c r="K209"/>
  <c r="H209"/>
  <c r="G209"/>
  <c r="F209"/>
  <c r="E209"/>
  <c r="D209"/>
  <c r="A209"/>
  <c r="AC208"/>
  <c r="R208"/>
  <c r="P208"/>
  <c r="O208"/>
  <c r="N208"/>
  <c r="K208"/>
  <c r="H208"/>
  <c r="G208"/>
  <c r="F208"/>
  <c r="E208"/>
  <c r="D208"/>
  <c r="A208"/>
  <c r="AC27"/>
  <c r="R27"/>
  <c r="P27"/>
  <c r="O27"/>
  <c r="N27"/>
  <c r="K27"/>
  <c r="H27"/>
  <c r="G27"/>
  <c r="F27"/>
  <c r="E27"/>
  <c r="D27"/>
  <c r="A27"/>
  <c r="AC35"/>
  <c r="R35"/>
  <c r="P35"/>
  <c r="O35"/>
  <c r="N35"/>
  <c r="K35"/>
  <c r="H35"/>
  <c r="G35"/>
  <c r="F35"/>
  <c r="E35"/>
  <c r="D35"/>
  <c r="A35"/>
  <c r="AC75"/>
  <c r="R75"/>
  <c r="P75"/>
  <c r="O75"/>
  <c r="N75"/>
  <c r="K75"/>
  <c r="H75"/>
  <c r="G75"/>
  <c r="F75"/>
  <c r="E75"/>
  <c r="D75"/>
  <c r="A75"/>
  <c r="AC207"/>
  <c r="R207"/>
  <c r="P207"/>
  <c r="O207"/>
  <c r="N207"/>
  <c r="K207"/>
  <c r="H207"/>
  <c r="G207"/>
  <c r="F207"/>
  <c r="E207"/>
  <c r="D207"/>
  <c r="A207"/>
  <c r="AC22"/>
  <c r="R22"/>
  <c r="P22"/>
  <c r="O22"/>
  <c r="N22"/>
  <c r="K22"/>
  <c r="H22"/>
  <c r="G22"/>
  <c r="F22"/>
  <c r="E22"/>
  <c r="D22"/>
  <c r="A22"/>
  <c r="AC33"/>
  <c r="R33"/>
  <c r="P33"/>
  <c r="O33"/>
  <c r="N33"/>
  <c r="K33"/>
  <c r="H33"/>
  <c r="G33"/>
  <c r="F33"/>
  <c r="E33"/>
  <c r="D33"/>
  <c r="A33"/>
  <c r="AC15"/>
  <c r="R15"/>
  <c r="P15"/>
  <c r="O15"/>
  <c r="N15"/>
  <c r="K15"/>
  <c r="H15"/>
  <c r="G15"/>
  <c r="F15"/>
  <c r="E15"/>
  <c r="D15"/>
  <c r="A15"/>
  <c r="AC7"/>
  <c r="R7"/>
  <c r="P7"/>
  <c r="O7"/>
  <c r="N7"/>
  <c r="K7"/>
  <c r="H7"/>
  <c r="G7"/>
  <c r="F7"/>
  <c r="E7"/>
  <c r="D7"/>
  <c r="A7"/>
  <c r="AC206"/>
  <c r="R206"/>
  <c r="P206"/>
  <c r="O206"/>
  <c r="N206"/>
  <c r="K206"/>
  <c r="H206"/>
  <c r="G206"/>
  <c r="F206"/>
  <c r="E206"/>
  <c r="D206"/>
  <c r="A206"/>
  <c r="AC42"/>
  <c r="R42"/>
  <c r="P42"/>
  <c r="O42"/>
  <c r="N42"/>
  <c r="K42"/>
  <c r="H42"/>
  <c r="G42"/>
  <c r="F42"/>
  <c r="E42"/>
  <c r="D42"/>
  <c r="A42"/>
  <c r="AC205"/>
  <c r="R205"/>
  <c r="P205"/>
  <c r="O205"/>
  <c r="N205"/>
  <c r="K205"/>
  <c r="H205"/>
  <c r="G205"/>
  <c r="F205"/>
  <c r="E205"/>
  <c r="D205"/>
  <c r="A205"/>
  <c r="AC84"/>
  <c r="R84"/>
  <c r="P84"/>
  <c r="O84"/>
  <c r="N84"/>
  <c r="K84"/>
  <c r="H84"/>
  <c r="G84"/>
  <c r="F84"/>
  <c r="E84"/>
  <c r="D84"/>
  <c r="A84"/>
  <c r="AC204"/>
  <c r="R204"/>
  <c r="P204"/>
  <c r="O204"/>
  <c r="N204"/>
  <c r="K204"/>
  <c r="H204"/>
  <c r="G204"/>
  <c r="F204"/>
  <c r="E204"/>
  <c r="D204"/>
  <c r="A204"/>
  <c r="AC97"/>
  <c r="R97"/>
  <c r="P97"/>
  <c r="O97"/>
  <c r="N97"/>
  <c r="K97"/>
  <c r="H97"/>
  <c r="G97"/>
  <c r="F97"/>
  <c r="E97"/>
  <c r="D97"/>
  <c r="A97"/>
  <c r="AC88"/>
  <c r="R88"/>
  <c r="P88"/>
  <c r="O88"/>
  <c r="N88"/>
  <c r="K88"/>
  <c r="H88"/>
  <c r="G88"/>
  <c r="F88"/>
  <c r="E88"/>
  <c r="D88"/>
  <c r="A88"/>
  <c r="AC50"/>
  <c r="R50"/>
  <c r="P50"/>
  <c r="O50"/>
  <c r="N50"/>
  <c r="K50"/>
  <c r="H50"/>
  <c r="G50"/>
  <c r="F50"/>
  <c r="E50"/>
  <c r="D50"/>
  <c r="A50"/>
  <c r="AC103"/>
  <c r="R103"/>
  <c r="P103"/>
  <c r="O103"/>
  <c r="N103"/>
  <c r="K103"/>
  <c r="H103"/>
  <c r="G103"/>
  <c r="F103"/>
  <c r="E103"/>
  <c r="D103"/>
  <c r="A103"/>
  <c r="AC62"/>
  <c r="R62"/>
  <c r="P62"/>
  <c r="O62"/>
  <c r="N62"/>
  <c r="K62"/>
  <c r="H62"/>
  <c r="G62"/>
  <c r="F62"/>
  <c r="E62"/>
  <c r="D62"/>
  <c r="A62"/>
  <c r="AC203"/>
  <c r="R203"/>
  <c r="P203"/>
  <c r="O203"/>
  <c r="N203"/>
  <c r="K203"/>
  <c r="H203"/>
  <c r="G203"/>
  <c r="F203"/>
  <c r="E203"/>
  <c r="D203"/>
  <c r="A203"/>
  <c r="AC89"/>
  <c r="R89"/>
  <c r="P89"/>
  <c r="O89"/>
  <c r="N89"/>
  <c r="K89"/>
  <c r="H89"/>
  <c r="G89"/>
  <c r="F89"/>
  <c r="E89"/>
  <c r="D89"/>
  <c r="A89"/>
  <c r="AC202"/>
  <c r="R202"/>
  <c r="P202"/>
  <c r="O202"/>
  <c r="N202"/>
  <c r="K202"/>
  <c r="H202"/>
  <c r="G202"/>
  <c r="F202"/>
  <c r="E202"/>
  <c r="D202"/>
  <c r="A202"/>
  <c r="AC201"/>
  <c r="R201"/>
  <c r="P201"/>
  <c r="O201"/>
  <c r="N201"/>
  <c r="K201"/>
  <c r="H201"/>
  <c r="G201"/>
  <c r="F201"/>
  <c r="E201"/>
  <c r="D201"/>
  <c r="A201"/>
  <c r="AC26"/>
  <c r="R26"/>
  <c r="P26"/>
  <c r="O26"/>
  <c r="N26"/>
  <c r="K26"/>
  <c r="H26"/>
  <c r="G26"/>
  <c r="F26"/>
  <c r="E26"/>
  <c r="D26"/>
  <c r="A26"/>
  <c r="AC93"/>
  <c r="R93"/>
  <c r="P93"/>
  <c r="O93"/>
  <c r="N93"/>
  <c r="K93"/>
  <c r="H93"/>
  <c r="G93"/>
  <c r="F93"/>
  <c r="E93"/>
  <c r="D93"/>
  <c r="A93"/>
  <c r="AC18"/>
  <c r="R18"/>
  <c r="P18"/>
  <c r="O18"/>
  <c r="N18"/>
  <c r="K18"/>
  <c r="H18"/>
  <c r="G18"/>
  <c r="F18"/>
  <c r="E18"/>
  <c r="D18"/>
  <c r="A18"/>
  <c r="AC59"/>
  <c r="R59"/>
  <c r="P59"/>
  <c r="O59"/>
  <c r="N59"/>
  <c r="K59"/>
  <c r="H59"/>
  <c r="G59"/>
  <c r="F59"/>
  <c r="E59"/>
  <c r="D59"/>
  <c r="A59"/>
  <c r="AC200"/>
  <c r="R200"/>
  <c r="P200"/>
  <c r="O200"/>
  <c r="N200"/>
  <c r="K200"/>
  <c r="H200"/>
  <c r="G200"/>
  <c r="F200"/>
  <c r="E200"/>
  <c r="D200"/>
  <c r="A200"/>
  <c r="AC34"/>
  <c r="R34"/>
  <c r="P34"/>
  <c r="O34"/>
  <c r="N34"/>
  <c r="K34"/>
  <c r="H34"/>
  <c r="G34"/>
  <c r="F34"/>
  <c r="E34"/>
  <c r="D34"/>
  <c r="A34"/>
  <c r="AC199"/>
  <c r="R199"/>
  <c r="P199"/>
  <c r="O199"/>
  <c r="N199"/>
  <c r="K199"/>
  <c r="H199"/>
  <c r="G199"/>
  <c r="F199"/>
  <c r="E199"/>
  <c r="D199"/>
  <c r="A199"/>
  <c r="AC198"/>
  <c r="R198"/>
  <c r="P198"/>
  <c r="O198"/>
  <c r="N198"/>
  <c r="K198"/>
  <c r="H198"/>
  <c r="G198"/>
  <c r="F198"/>
  <c r="E198"/>
  <c r="D198"/>
  <c r="A198"/>
  <c r="AC94"/>
  <c r="R94"/>
  <c r="P94"/>
  <c r="O94"/>
  <c r="N94"/>
  <c r="K94"/>
  <c r="H94"/>
  <c r="G94"/>
  <c r="F94"/>
  <c r="E94"/>
  <c r="D94"/>
  <c r="A94"/>
  <c r="AC197"/>
  <c r="R197"/>
  <c r="P197"/>
  <c r="O197"/>
  <c r="N197"/>
  <c r="K197"/>
  <c r="H197"/>
  <c r="G197"/>
  <c r="F197"/>
  <c r="E197"/>
  <c r="D197"/>
  <c r="A197"/>
  <c r="AC196"/>
  <c r="R196"/>
  <c r="P196"/>
  <c r="O196"/>
  <c r="N196"/>
  <c r="K196"/>
  <c r="H196"/>
  <c r="G196"/>
  <c r="F196"/>
  <c r="E196"/>
  <c r="D196"/>
  <c r="A196"/>
  <c r="AC195"/>
  <c r="R195"/>
  <c r="P195"/>
  <c r="O195"/>
  <c r="N195"/>
  <c r="K195"/>
  <c r="H195"/>
  <c r="G195"/>
  <c r="F195"/>
  <c r="E195"/>
  <c r="D195"/>
  <c r="A195"/>
  <c r="AC95"/>
  <c r="R95"/>
  <c r="P95"/>
  <c r="O95"/>
  <c r="N95"/>
  <c r="K95"/>
  <c r="H95"/>
  <c r="G95"/>
  <c r="F95"/>
  <c r="E95"/>
  <c r="D95"/>
  <c r="A95"/>
  <c r="AC53"/>
  <c r="R53"/>
  <c r="P53"/>
  <c r="O53"/>
  <c r="N53"/>
  <c r="K53"/>
  <c r="H53"/>
  <c r="G53"/>
  <c r="F53"/>
  <c r="E53"/>
  <c r="D53"/>
  <c r="A53"/>
  <c r="AC194"/>
  <c r="R194"/>
  <c r="P194"/>
  <c r="O194"/>
  <c r="N194"/>
  <c r="K194"/>
  <c r="H194"/>
  <c r="G194"/>
  <c r="F194"/>
  <c r="E194"/>
  <c r="D194"/>
  <c r="A194"/>
  <c r="AC193"/>
  <c r="R193"/>
  <c r="P193"/>
  <c r="O193"/>
  <c r="N193"/>
  <c r="K193"/>
  <c r="H193"/>
  <c r="G193"/>
  <c r="F193"/>
  <c r="E193"/>
  <c r="D193"/>
  <c r="A193"/>
  <c r="AC44"/>
  <c r="R44"/>
  <c r="P44"/>
  <c r="O44"/>
  <c r="N44"/>
  <c r="K44"/>
  <c r="H44"/>
  <c r="G44"/>
  <c r="F44"/>
  <c r="E44"/>
  <c r="D44"/>
  <c r="A44"/>
  <c r="AC36"/>
  <c r="R36"/>
  <c r="P36"/>
  <c r="O36"/>
  <c r="N36"/>
  <c r="K36"/>
  <c r="H36"/>
  <c r="G36"/>
  <c r="F36"/>
  <c r="E36"/>
  <c r="D36"/>
  <c r="A36"/>
  <c r="AC192"/>
  <c r="R192"/>
  <c r="P192"/>
  <c r="O192"/>
  <c r="N192"/>
  <c r="K192"/>
  <c r="H192"/>
  <c r="G192"/>
  <c r="F192"/>
  <c r="E192"/>
  <c r="D192"/>
  <c r="A192"/>
  <c r="AC56"/>
  <c r="R56"/>
  <c r="P56"/>
  <c r="O56"/>
  <c r="N56"/>
  <c r="K56"/>
  <c r="H56"/>
  <c r="G56"/>
  <c r="F56"/>
  <c r="E56"/>
  <c r="D56"/>
  <c r="A56"/>
  <c r="AC100"/>
  <c r="R100"/>
  <c r="P100"/>
  <c r="O100"/>
  <c r="N100"/>
  <c r="K100"/>
  <c r="H100"/>
  <c r="G100"/>
  <c r="F100"/>
  <c r="E100"/>
  <c r="D100"/>
  <c r="A100"/>
  <c r="AC191"/>
  <c r="R191"/>
  <c r="P191"/>
  <c r="O191"/>
  <c r="N191"/>
  <c r="K191"/>
  <c r="H191"/>
  <c r="G191"/>
  <c r="F191"/>
  <c r="E191"/>
  <c r="D191"/>
  <c r="A191"/>
  <c r="AC73"/>
  <c r="R73"/>
  <c r="P73"/>
  <c r="O73"/>
  <c r="N73"/>
  <c r="K73"/>
  <c r="H73"/>
  <c r="G73"/>
  <c r="F73"/>
  <c r="E73"/>
  <c r="D73"/>
  <c r="A73"/>
  <c r="AC71"/>
  <c r="R71"/>
  <c r="P71"/>
  <c r="O71"/>
  <c r="N71"/>
  <c r="K71"/>
  <c r="H71"/>
  <c r="G71"/>
  <c r="F71"/>
  <c r="E71"/>
  <c r="D71"/>
  <c r="A71"/>
  <c r="AC76"/>
  <c r="R76"/>
  <c r="P76"/>
  <c r="O76"/>
  <c r="N76"/>
  <c r="K76"/>
  <c r="H76"/>
  <c r="G76"/>
  <c r="F76"/>
  <c r="E76"/>
  <c r="D76"/>
  <c r="A76"/>
  <c r="AC190"/>
  <c r="R190"/>
  <c r="P190"/>
  <c r="O190"/>
  <c r="N190"/>
  <c r="K190"/>
  <c r="H190"/>
  <c r="G190"/>
  <c r="F190"/>
  <c r="E190"/>
  <c r="D190"/>
  <c r="A190"/>
  <c r="AC189"/>
  <c r="R189"/>
  <c r="P189"/>
  <c r="O189"/>
  <c r="N189"/>
  <c r="K189"/>
  <c r="H189"/>
  <c r="G189"/>
  <c r="F189"/>
  <c r="E189"/>
  <c r="D189"/>
  <c r="A189"/>
  <c r="AC72"/>
  <c r="R72"/>
  <c r="P72"/>
  <c r="O72"/>
  <c r="N72"/>
  <c r="K72"/>
  <c r="H72"/>
  <c r="G72"/>
  <c r="F72"/>
  <c r="E72"/>
  <c r="D72"/>
  <c r="A72"/>
  <c r="AC188"/>
  <c r="R188"/>
  <c r="P188"/>
  <c r="O188"/>
  <c r="N188"/>
  <c r="K188"/>
  <c r="H188"/>
  <c r="G188"/>
  <c r="F188"/>
  <c r="E188"/>
  <c r="D188"/>
  <c r="A188"/>
  <c r="AC187"/>
  <c r="R187"/>
  <c r="P187"/>
  <c r="O187"/>
  <c r="N187"/>
  <c r="K187"/>
  <c r="H187"/>
  <c r="G187"/>
  <c r="F187"/>
  <c r="E187"/>
  <c r="D187"/>
  <c r="A187"/>
  <c r="AC186"/>
  <c r="R186"/>
  <c r="P186"/>
  <c r="O186"/>
  <c r="N186"/>
  <c r="K186"/>
  <c r="H186"/>
  <c r="G186"/>
  <c r="F186"/>
  <c r="E186"/>
  <c r="D186"/>
  <c r="A186"/>
  <c r="AC185"/>
  <c r="R185"/>
  <c r="P185"/>
  <c r="O185"/>
  <c r="N185"/>
  <c r="K185"/>
  <c r="H185"/>
  <c r="G185"/>
  <c r="F185"/>
  <c r="E185"/>
  <c r="D185"/>
  <c r="A185"/>
  <c r="AC184"/>
  <c r="R184"/>
  <c r="P184"/>
  <c r="O184"/>
  <c r="N184"/>
  <c r="K184"/>
  <c r="H184"/>
  <c r="G184"/>
  <c r="F184"/>
  <c r="E184"/>
  <c r="D184"/>
  <c r="A184"/>
  <c r="AC183"/>
  <c r="R183"/>
  <c r="P183"/>
  <c r="O183"/>
  <c r="N183"/>
  <c r="K183"/>
  <c r="H183"/>
  <c r="G183"/>
  <c r="F183"/>
  <c r="E183"/>
  <c r="D183"/>
  <c r="A183"/>
  <c r="AC182"/>
  <c r="R182"/>
  <c r="P182"/>
  <c r="O182"/>
  <c r="N182"/>
  <c r="K182"/>
  <c r="H182"/>
  <c r="G182"/>
  <c r="F182"/>
  <c r="E182"/>
  <c r="D182"/>
  <c r="A182"/>
  <c r="AC181"/>
  <c r="R181"/>
  <c r="P181"/>
  <c r="O181"/>
  <c r="N181"/>
  <c r="K181"/>
  <c r="H181"/>
  <c r="G181"/>
  <c r="F181"/>
  <c r="E181"/>
  <c r="D181"/>
  <c r="A181"/>
  <c r="AC180"/>
  <c r="R180"/>
  <c r="P180"/>
  <c r="O180"/>
  <c r="N180"/>
  <c r="K180"/>
  <c r="H180"/>
  <c r="G180"/>
  <c r="F180"/>
  <c r="E180"/>
  <c r="D180"/>
  <c r="A180"/>
  <c r="AC179"/>
  <c r="R179"/>
  <c r="P179"/>
  <c r="O179"/>
  <c r="N179"/>
  <c r="K179"/>
  <c r="H179"/>
  <c r="G179"/>
  <c r="F179"/>
  <c r="E179"/>
  <c r="D179"/>
  <c r="A179"/>
  <c r="AC178"/>
  <c r="R178"/>
  <c r="P178"/>
  <c r="O178"/>
  <c r="N178"/>
  <c r="K178"/>
  <c r="H178"/>
  <c r="G178"/>
  <c r="F178"/>
  <c r="E178"/>
  <c r="D178"/>
  <c r="A178"/>
  <c r="AC177"/>
  <c r="R177"/>
  <c r="P177"/>
  <c r="O177"/>
  <c r="N177"/>
  <c r="K177"/>
  <c r="H177"/>
  <c r="G177"/>
  <c r="F177"/>
  <c r="E177"/>
  <c r="D177"/>
  <c r="A177"/>
  <c r="AC176"/>
  <c r="R176"/>
  <c r="P176"/>
  <c r="O176"/>
  <c r="N176"/>
  <c r="K176"/>
  <c r="H176"/>
  <c r="G176"/>
  <c r="F176"/>
  <c r="E176"/>
  <c r="D176"/>
  <c r="A176"/>
  <c r="AC175"/>
  <c r="R175"/>
  <c r="P175"/>
  <c r="O175"/>
  <c r="N175"/>
  <c r="K175"/>
  <c r="H175"/>
  <c r="G175"/>
  <c r="F175"/>
  <c r="E175"/>
  <c r="D175"/>
  <c r="A175"/>
  <c r="AC66"/>
  <c r="R66"/>
  <c r="P66"/>
  <c r="O66"/>
  <c r="N66"/>
  <c r="K66"/>
  <c r="H66"/>
  <c r="G66"/>
  <c r="F66"/>
  <c r="E66"/>
  <c r="D66"/>
  <c r="A66"/>
  <c r="AC174"/>
  <c r="R174"/>
  <c r="P174"/>
  <c r="O174"/>
  <c r="N174"/>
  <c r="K174"/>
  <c r="H174"/>
  <c r="G174"/>
  <c r="F174"/>
  <c r="E174"/>
  <c r="D174"/>
  <c r="A174"/>
  <c r="AC173"/>
  <c r="R173"/>
  <c r="P173"/>
  <c r="O173"/>
  <c r="N173"/>
  <c r="K173"/>
  <c r="H173"/>
  <c r="G173"/>
  <c r="F173"/>
  <c r="E173"/>
  <c r="D173"/>
  <c r="A173"/>
  <c r="AC172"/>
  <c r="R172"/>
  <c r="P172"/>
  <c r="O172"/>
  <c r="N172"/>
  <c r="K172"/>
  <c r="H172"/>
  <c r="G172"/>
  <c r="F172"/>
  <c r="E172"/>
  <c r="D172"/>
  <c r="A172"/>
  <c r="AC171"/>
  <c r="R171"/>
  <c r="P171"/>
  <c r="O171"/>
  <c r="N171"/>
  <c r="K171"/>
  <c r="H171"/>
  <c r="G171"/>
  <c r="F171"/>
  <c r="E171"/>
  <c r="D171"/>
  <c r="A171"/>
  <c r="AC170"/>
  <c r="R170"/>
  <c r="P170"/>
  <c r="O170"/>
  <c r="N170"/>
  <c r="K170"/>
  <c r="H170"/>
  <c r="G170"/>
  <c r="F170"/>
  <c r="E170"/>
  <c r="D170"/>
  <c r="A170"/>
  <c r="AC169"/>
  <c r="R169"/>
  <c r="P169"/>
  <c r="O169"/>
  <c r="N169"/>
  <c r="K169"/>
  <c r="H169"/>
  <c r="G169"/>
  <c r="F169"/>
  <c r="E169"/>
  <c r="D169"/>
  <c r="A169"/>
  <c r="AC168"/>
  <c r="R168"/>
  <c r="P168"/>
  <c r="O168"/>
  <c r="N168"/>
  <c r="K168"/>
  <c r="H168"/>
  <c r="G168"/>
  <c r="F168"/>
  <c r="E168"/>
  <c r="D168"/>
  <c r="A168"/>
  <c r="AC167"/>
  <c r="R167"/>
  <c r="P167"/>
  <c r="O167"/>
  <c r="N167"/>
  <c r="K167"/>
  <c r="H167"/>
  <c r="G167"/>
  <c r="F167"/>
  <c r="E167"/>
  <c r="D167"/>
  <c r="A167"/>
  <c r="AC166"/>
  <c r="R166"/>
  <c r="P166"/>
  <c r="O166"/>
  <c r="N166"/>
  <c r="K166"/>
  <c r="H166"/>
  <c r="G166"/>
  <c r="F166"/>
  <c r="E166"/>
  <c r="D166"/>
  <c r="A166"/>
  <c r="AC165"/>
  <c r="R165"/>
  <c r="P165"/>
  <c r="O165"/>
  <c r="N165"/>
  <c r="K165"/>
  <c r="H165"/>
  <c r="G165"/>
  <c r="F165"/>
  <c r="E165"/>
  <c r="D165"/>
  <c r="A165"/>
  <c r="AC164"/>
  <c r="R164"/>
  <c r="P164"/>
  <c r="O164"/>
  <c r="N164"/>
  <c r="K164"/>
  <c r="H164"/>
  <c r="G164"/>
  <c r="F164"/>
  <c r="E164"/>
  <c r="D164"/>
  <c r="A164"/>
  <c r="AC163"/>
  <c r="R163"/>
  <c r="P163"/>
  <c r="O163"/>
  <c r="N163"/>
  <c r="K163"/>
  <c r="H163"/>
  <c r="G163"/>
  <c r="F163"/>
  <c r="E163"/>
  <c r="D163"/>
  <c r="A163"/>
  <c r="AC162"/>
  <c r="R162"/>
  <c r="P162"/>
  <c r="O162"/>
  <c r="N162"/>
  <c r="K162"/>
  <c r="H162"/>
  <c r="G162"/>
  <c r="F162"/>
  <c r="E162"/>
  <c r="D162"/>
  <c r="A162"/>
  <c r="AC161"/>
  <c r="R161"/>
  <c r="P161"/>
  <c r="O161"/>
  <c r="N161"/>
  <c r="K161"/>
  <c r="H161"/>
  <c r="G161"/>
  <c r="F161"/>
  <c r="E161"/>
  <c r="D161"/>
  <c r="A161"/>
  <c r="AC160"/>
  <c r="R160"/>
  <c r="P160"/>
  <c r="O160"/>
  <c r="N160"/>
  <c r="K160"/>
  <c r="H160"/>
  <c r="G160"/>
  <c r="F160"/>
  <c r="E160"/>
  <c r="D160"/>
  <c r="A160"/>
  <c r="AC159"/>
  <c r="R159"/>
  <c r="P159"/>
  <c r="O159"/>
  <c r="N159"/>
  <c r="K159"/>
  <c r="H159"/>
  <c r="G159"/>
  <c r="F159"/>
  <c r="E159"/>
  <c r="D159"/>
  <c r="A159"/>
  <c r="AC158"/>
  <c r="R158"/>
  <c r="P158"/>
  <c r="O158"/>
  <c r="N158"/>
  <c r="K158"/>
  <c r="H158"/>
  <c r="G158"/>
  <c r="F158"/>
  <c r="E158"/>
  <c r="D158"/>
  <c r="A158"/>
  <c r="AC157"/>
  <c r="R157"/>
  <c r="P157"/>
  <c r="O157"/>
  <c r="N157"/>
  <c r="K157"/>
  <c r="H157"/>
  <c r="G157"/>
  <c r="F157"/>
  <c r="E157"/>
  <c r="D157"/>
  <c r="A157"/>
  <c r="AC77"/>
  <c r="R77"/>
  <c r="P77"/>
  <c r="O77"/>
  <c r="N77"/>
  <c r="K77"/>
  <c r="H77"/>
  <c r="G77"/>
  <c r="F77"/>
  <c r="E77"/>
  <c r="D77"/>
  <c r="A77"/>
  <c r="AC156"/>
  <c r="R156"/>
  <c r="P156"/>
  <c r="O156"/>
  <c r="N156"/>
  <c r="K156"/>
  <c r="H156"/>
  <c r="G156"/>
  <c r="F156"/>
  <c r="E156"/>
  <c r="D156"/>
  <c r="A156"/>
  <c r="AC155"/>
  <c r="R155"/>
  <c r="P155"/>
  <c r="O155"/>
  <c r="N155"/>
  <c r="K155"/>
  <c r="H155"/>
  <c r="G155"/>
  <c r="F155"/>
  <c r="E155"/>
  <c r="D155"/>
  <c r="A155"/>
  <c r="AC154"/>
  <c r="R154"/>
  <c r="P154"/>
  <c r="O154"/>
  <c r="N154"/>
  <c r="K154"/>
  <c r="H154"/>
  <c r="G154"/>
  <c r="F154"/>
  <c r="E154"/>
  <c r="D154"/>
  <c r="A154"/>
  <c r="AC99"/>
  <c r="R99"/>
  <c r="P99"/>
  <c r="O99"/>
  <c r="N99"/>
  <c r="K99"/>
  <c r="H99"/>
  <c r="G99"/>
  <c r="F99"/>
  <c r="E99"/>
  <c r="D99"/>
  <c r="A99"/>
  <c r="AC153"/>
  <c r="R153"/>
  <c r="P153"/>
  <c r="O153"/>
  <c r="N153"/>
  <c r="K153"/>
  <c r="H153"/>
  <c r="G153"/>
  <c r="F153"/>
  <c r="E153"/>
  <c r="D153"/>
  <c r="A153"/>
  <c r="AC152"/>
  <c r="R152"/>
  <c r="P152"/>
  <c r="O152"/>
  <c r="N152"/>
  <c r="K152"/>
  <c r="H152"/>
  <c r="G152"/>
  <c r="F152"/>
  <c r="E152"/>
  <c r="D152"/>
  <c r="A152"/>
  <c r="AC70"/>
  <c r="R70"/>
  <c r="P70"/>
  <c r="O70"/>
  <c r="N70"/>
  <c r="K70"/>
  <c r="H70"/>
  <c r="G70"/>
  <c r="F70"/>
  <c r="E70"/>
  <c r="D70"/>
  <c r="A70"/>
  <c r="AC91"/>
  <c r="R91"/>
  <c r="P91"/>
  <c r="O91"/>
  <c r="N91"/>
  <c r="K91"/>
  <c r="H91"/>
  <c r="G91"/>
  <c r="F91"/>
  <c r="E91"/>
  <c r="D91"/>
  <c r="A91"/>
  <c r="AC69"/>
  <c r="R69"/>
  <c r="P69"/>
  <c r="O69"/>
  <c r="N69"/>
  <c r="K69"/>
  <c r="H69"/>
  <c r="G69"/>
  <c r="F69"/>
  <c r="E69"/>
  <c r="D69"/>
  <c r="A69"/>
  <c r="AC74"/>
  <c r="R74"/>
  <c r="P74"/>
  <c r="O74"/>
  <c r="N74"/>
  <c r="K74"/>
  <c r="H74"/>
  <c r="G74"/>
  <c r="F74"/>
  <c r="E74"/>
  <c r="D74"/>
  <c r="A74"/>
  <c r="AC151"/>
  <c r="R151"/>
  <c r="P151"/>
  <c r="O151"/>
  <c r="N151"/>
  <c r="K151"/>
  <c r="H151"/>
  <c r="G151"/>
  <c r="F151"/>
  <c r="E151"/>
  <c r="D151"/>
  <c r="A151"/>
  <c r="AC20"/>
  <c r="R20"/>
  <c r="P20"/>
  <c r="O20"/>
  <c r="N20"/>
  <c r="K20"/>
  <c r="H20"/>
  <c r="G20"/>
  <c r="F20"/>
  <c r="E20"/>
  <c r="D20"/>
  <c r="A20"/>
  <c r="AC14"/>
  <c r="R14"/>
  <c r="P14"/>
  <c r="O14"/>
  <c r="N14"/>
  <c r="K14"/>
  <c r="H14"/>
  <c r="G14"/>
  <c r="F14"/>
  <c r="E14"/>
  <c r="D14"/>
  <c r="A14"/>
  <c r="AC150"/>
  <c r="R150"/>
  <c r="P150"/>
  <c r="O150"/>
  <c r="N150"/>
  <c r="K150"/>
  <c r="H150"/>
  <c r="G150"/>
  <c r="F150"/>
  <c r="E150"/>
  <c r="D150"/>
  <c r="A150"/>
  <c r="AC149"/>
  <c r="R149"/>
  <c r="P149"/>
  <c r="O149"/>
  <c r="N149"/>
  <c r="K149"/>
  <c r="H149"/>
  <c r="G149"/>
  <c r="F149"/>
  <c r="E149"/>
  <c r="D149"/>
  <c r="A149"/>
  <c r="AC29"/>
  <c r="R29"/>
  <c r="P29"/>
  <c r="O29"/>
  <c r="N29"/>
  <c r="K29"/>
  <c r="H29"/>
  <c r="G29"/>
  <c r="F29"/>
  <c r="E29"/>
  <c r="D29"/>
  <c r="A29"/>
  <c r="AC45"/>
  <c r="R45"/>
  <c r="P45"/>
  <c r="O45"/>
  <c r="N45"/>
  <c r="K45"/>
  <c r="H45"/>
  <c r="G45"/>
  <c r="F45"/>
  <c r="E45"/>
  <c r="D45"/>
  <c r="A45"/>
  <c r="AC79"/>
  <c r="R79"/>
  <c r="P79"/>
  <c r="O79"/>
  <c r="N79"/>
  <c r="K79"/>
  <c r="H79"/>
  <c r="G79"/>
  <c r="F79"/>
  <c r="E79"/>
  <c r="D79"/>
  <c r="A79"/>
  <c r="AC148"/>
  <c r="R148"/>
  <c r="P148"/>
  <c r="O148"/>
  <c r="N148"/>
  <c r="K148"/>
  <c r="H148"/>
  <c r="G148"/>
  <c r="F148"/>
  <c r="E148"/>
  <c r="D148"/>
  <c r="A148"/>
  <c r="AC147"/>
  <c r="R147"/>
  <c r="P147"/>
  <c r="O147"/>
  <c r="N147"/>
  <c r="K147"/>
  <c r="H147"/>
  <c r="G147"/>
  <c r="F147"/>
  <c r="E147"/>
  <c r="D147"/>
  <c r="A147"/>
  <c r="AC25"/>
  <c r="R25"/>
  <c r="P25"/>
  <c r="O25"/>
  <c r="N25"/>
  <c r="K25"/>
  <c r="H25"/>
  <c r="G25"/>
  <c r="F25"/>
  <c r="E25"/>
  <c r="D25"/>
  <c r="A25"/>
  <c r="AC146"/>
  <c r="R146"/>
  <c r="P146"/>
  <c r="O146"/>
  <c r="N146"/>
  <c r="K146"/>
  <c r="H146"/>
  <c r="G146"/>
  <c r="F146"/>
  <c r="E146"/>
  <c r="D146"/>
  <c r="A146"/>
  <c r="AC46"/>
  <c r="R46"/>
  <c r="P46"/>
  <c r="O46"/>
  <c r="N46"/>
  <c r="K46"/>
  <c r="H46"/>
  <c r="G46"/>
  <c r="F46"/>
  <c r="E46"/>
  <c r="D46"/>
  <c r="A46"/>
  <c r="AC40"/>
  <c r="R40"/>
  <c r="P40"/>
  <c r="O40"/>
  <c r="N40"/>
  <c r="K40"/>
  <c r="H40"/>
  <c r="G40"/>
  <c r="F40"/>
  <c r="E40"/>
  <c r="D40"/>
  <c r="A40"/>
  <c r="AC58"/>
  <c r="R58"/>
  <c r="P58"/>
  <c r="O58"/>
  <c r="N58"/>
  <c r="K58"/>
  <c r="H58"/>
  <c r="G58"/>
  <c r="F58"/>
  <c r="E58"/>
  <c r="D58"/>
  <c r="A58"/>
  <c r="AC145"/>
  <c r="R145"/>
  <c r="P145"/>
  <c r="O145"/>
  <c r="N145"/>
  <c r="K145"/>
  <c r="H145"/>
  <c r="G145"/>
  <c r="F145"/>
  <c r="E145"/>
  <c r="D145"/>
  <c r="A145"/>
  <c r="AC6"/>
  <c r="R6"/>
  <c r="P6"/>
  <c r="O6"/>
  <c r="N6"/>
  <c r="K6"/>
  <c r="H6"/>
  <c r="G6"/>
  <c r="F6"/>
  <c r="E6"/>
  <c r="D6"/>
  <c r="A6"/>
  <c r="AC144"/>
  <c r="R144"/>
  <c r="P144"/>
  <c r="O144"/>
  <c r="N144"/>
  <c r="K144"/>
  <c r="H144"/>
  <c r="G144"/>
  <c r="F144"/>
  <c r="E144"/>
  <c r="D144"/>
  <c r="A144"/>
  <c r="AC64"/>
  <c r="R64"/>
  <c r="P64"/>
  <c r="O64"/>
  <c r="N64"/>
  <c r="K64"/>
  <c r="H64"/>
  <c r="G64"/>
  <c r="F64"/>
  <c r="E64"/>
  <c r="D64"/>
  <c r="A64"/>
  <c r="AC143"/>
  <c r="R143"/>
  <c r="P143"/>
  <c r="O143"/>
  <c r="N143"/>
  <c r="K143"/>
  <c r="H143"/>
  <c r="G143"/>
  <c r="F143"/>
  <c r="E143"/>
  <c r="D143"/>
  <c r="A143"/>
  <c r="AC142"/>
  <c r="R142"/>
  <c r="P142"/>
  <c r="O142"/>
  <c r="N142"/>
  <c r="K142"/>
  <c r="H142"/>
  <c r="G142"/>
  <c r="F142"/>
  <c r="E142"/>
  <c r="D142"/>
  <c r="A142"/>
  <c r="AC37"/>
  <c r="R37"/>
  <c r="P37"/>
  <c r="O37"/>
  <c r="N37"/>
  <c r="K37"/>
  <c r="H37"/>
  <c r="G37"/>
  <c r="F37"/>
  <c r="E37"/>
  <c r="D37"/>
  <c r="A37"/>
  <c r="AC141"/>
  <c r="R141"/>
  <c r="P141"/>
  <c r="O141"/>
  <c r="N141"/>
  <c r="K141"/>
  <c r="H141"/>
  <c r="G141"/>
  <c r="F141"/>
  <c r="E141"/>
  <c r="D141"/>
  <c r="A141"/>
  <c r="AC140"/>
  <c r="R140"/>
  <c r="P140"/>
  <c r="O140"/>
  <c r="N140"/>
  <c r="K140"/>
  <c r="H140"/>
  <c r="G140"/>
  <c r="F140"/>
  <c r="E140"/>
  <c r="D140"/>
  <c r="A140"/>
  <c r="AC139"/>
  <c r="R139"/>
  <c r="P139"/>
  <c r="O139"/>
  <c r="N139"/>
  <c r="K139"/>
  <c r="H139"/>
  <c r="G139"/>
  <c r="F139"/>
  <c r="E139"/>
  <c r="D139"/>
  <c r="A139"/>
  <c r="AC92"/>
  <c r="R92"/>
  <c r="P92"/>
  <c r="O92"/>
  <c r="N92"/>
  <c r="K92"/>
  <c r="H92"/>
  <c r="G92"/>
  <c r="F92"/>
  <c r="E92"/>
  <c r="D92"/>
  <c r="A92"/>
  <c r="AC102"/>
  <c r="R102"/>
  <c r="P102"/>
  <c r="O102"/>
  <c r="N102"/>
  <c r="K102"/>
  <c r="H102"/>
  <c r="G102"/>
  <c r="F102"/>
  <c r="E102"/>
  <c r="D102"/>
  <c r="A102"/>
  <c r="AC43"/>
  <c r="R43"/>
  <c r="P43"/>
  <c r="O43"/>
  <c r="N43"/>
  <c r="K43"/>
  <c r="H43"/>
  <c r="G43"/>
  <c r="F43"/>
  <c r="E43"/>
  <c r="D43"/>
  <c r="A43"/>
  <c r="AC138"/>
  <c r="R138"/>
  <c r="P138"/>
  <c r="O138"/>
  <c r="N138"/>
  <c r="K138"/>
  <c r="H138"/>
  <c r="G138"/>
  <c r="F138"/>
  <c r="E138"/>
  <c r="D138"/>
  <c r="A138"/>
  <c r="AC137"/>
  <c r="R137"/>
  <c r="P137"/>
  <c r="O137"/>
  <c r="N137"/>
  <c r="K137"/>
  <c r="H137"/>
  <c r="G137"/>
  <c r="F137"/>
  <c r="E137"/>
  <c r="D137"/>
  <c r="A137"/>
  <c r="AC136"/>
  <c r="R136"/>
  <c r="P136"/>
  <c r="O136"/>
  <c r="N136"/>
  <c r="K136"/>
  <c r="H136"/>
  <c r="G136"/>
  <c r="F136"/>
  <c r="E136"/>
  <c r="D136"/>
  <c r="A136"/>
  <c r="AC135"/>
  <c r="R135"/>
  <c r="P135"/>
  <c r="O135"/>
  <c r="N135"/>
  <c r="K135"/>
  <c r="H135"/>
  <c r="G135"/>
  <c r="F135"/>
  <c r="E135"/>
  <c r="D135"/>
  <c r="A135"/>
  <c r="AC134"/>
  <c r="R134"/>
  <c r="P134"/>
  <c r="O134"/>
  <c r="N134"/>
  <c r="K134"/>
  <c r="H134"/>
  <c r="G134"/>
  <c r="F134"/>
  <c r="E134"/>
  <c r="D134"/>
  <c r="A134"/>
  <c r="AC133"/>
  <c r="R133"/>
  <c r="P133"/>
  <c r="O133"/>
  <c r="N133"/>
  <c r="K133"/>
  <c r="H133"/>
  <c r="G133"/>
  <c r="F133"/>
  <c r="E133"/>
  <c r="D133"/>
  <c r="A133"/>
  <c r="AC68"/>
  <c r="R68"/>
  <c r="P68"/>
  <c r="O68"/>
  <c r="N68"/>
  <c r="K68"/>
  <c r="H68"/>
  <c r="G68"/>
  <c r="F68"/>
  <c r="E68"/>
  <c r="D68"/>
  <c r="A68"/>
  <c r="AC132"/>
  <c r="R132"/>
  <c r="P132"/>
  <c r="O132"/>
  <c r="N132"/>
  <c r="K132"/>
  <c r="H132"/>
  <c r="G132"/>
  <c r="F132"/>
  <c r="E132"/>
  <c r="D132"/>
  <c r="A132"/>
  <c r="AC78"/>
  <c r="R78"/>
  <c r="P78"/>
  <c r="O78"/>
  <c r="N78"/>
  <c r="K78"/>
  <c r="H78"/>
  <c r="G78"/>
  <c r="F78"/>
  <c r="E78"/>
  <c r="D78"/>
  <c r="A78"/>
  <c r="AC131"/>
  <c r="R131"/>
  <c r="P131"/>
  <c r="O131"/>
  <c r="N131"/>
  <c r="K131"/>
  <c r="H131"/>
  <c r="G131"/>
  <c r="F131"/>
  <c r="E131"/>
  <c r="D131"/>
  <c r="A131"/>
  <c r="AC80"/>
  <c r="R80"/>
  <c r="P80"/>
  <c r="O80"/>
  <c r="N80"/>
  <c r="K80"/>
  <c r="H80"/>
  <c r="G80"/>
  <c r="F80"/>
  <c r="E80"/>
  <c r="D80"/>
  <c r="A80"/>
  <c r="AC41"/>
  <c r="R41"/>
  <c r="P41"/>
  <c r="O41"/>
  <c r="N41"/>
  <c r="K41"/>
  <c r="H41"/>
  <c r="G41"/>
  <c r="F41"/>
  <c r="E41"/>
  <c r="D41"/>
  <c r="A41"/>
  <c r="AC130"/>
  <c r="R130"/>
  <c r="P130"/>
  <c r="O130"/>
  <c r="N130"/>
  <c r="K130"/>
  <c r="H130"/>
  <c r="G130"/>
  <c r="F130"/>
  <c r="E130"/>
  <c r="D130"/>
  <c r="A130"/>
  <c r="AC129"/>
  <c r="R129"/>
  <c r="P129"/>
  <c r="O129"/>
  <c r="N129"/>
  <c r="K129"/>
  <c r="H129"/>
  <c r="G129"/>
  <c r="F129"/>
  <c r="E129"/>
  <c r="D129"/>
  <c r="A129"/>
  <c r="AC128"/>
  <c r="R128"/>
  <c r="P128"/>
  <c r="O128"/>
  <c r="N128"/>
  <c r="K128"/>
  <c r="H128"/>
  <c r="G128"/>
  <c r="F128"/>
  <c r="E128"/>
  <c r="D128"/>
  <c r="A128"/>
  <c r="AC127"/>
  <c r="R127"/>
  <c r="P127"/>
  <c r="O127"/>
  <c r="N127"/>
  <c r="K127"/>
  <c r="H127"/>
  <c r="G127"/>
  <c r="F127"/>
  <c r="E127"/>
  <c r="D127"/>
  <c r="A127"/>
  <c r="AC126"/>
  <c r="R126"/>
  <c r="P126"/>
  <c r="O126"/>
  <c r="N126"/>
  <c r="K126"/>
  <c r="H126"/>
  <c r="G126"/>
  <c r="F126"/>
  <c r="E126"/>
  <c r="D126"/>
  <c r="A126"/>
  <c r="AC125"/>
  <c r="R125"/>
  <c r="P125"/>
  <c r="O125"/>
  <c r="N125"/>
  <c r="K125"/>
  <c r="H125"/>
  <c r="G125"/>
  <c r="F125"/>
  <c r="E125"/>
  <c r="D125"/>
  <c r="A125"/>
  <c r="AC124"/>
  <c r="R124"/>
  <c r="P124"/>
  <c r="O124"/>
  <c r="N124"/>
  <c r="K124"/>
  <c r="H124"/>
  <c r="G124"/>
  <c r="F124"/>
  <c r="E124"/>
  <c r="D124"/>
  <c r="A124"/>
  <c r="AC123"/>
  <c r="R123"/>
  <c r="P123"/>
  <c r="O123"/>
  <c r="N123"/>
  <c r="K123"/>
  <c r="H123"/>
  <c r="G123"/>
  <c r="F123"/>
  <c r="E123"/>
  <c r="D123"/>
  <c r="A123"/>
  <c r="AC122"/>
  <c r="R122"/>
  <c r="P122"/>
  <c r="O122"/>
  <c r="N122"/>
  <c r="K122"/>
  <c r="H122"/>
  <c r="G122"/>
  <c r="F122"/>
  <c r="E122"/>
  <c r="D122"/>
  <c r="A122"/>
  <c r="AC121"/>
  <c r="R121"/>
  <c r="P121"/>
  <c r="O121"/>
  <c r="N121"/>
  <c r="K121"/>
  <c r="H121"/>
  <c r="G121"/>
  <c r="F121"/>
  <c r="E121"/>
  <c r="D121"/>
  <c r="A121"/>
  <c r="AC120"/>
  <c r="R120"/>
  <c r="P120"/>
  <c r="O120"/>
  <c r="N120"/>
  <c r="K120"/>
  <c r="H120"/>
  <c r="G120"/>
  <c r="F120"/>
  <c r="E120"/>
  <c r="D120"/>
  <c r="A120"/>
  <c r="AC119"/>
  <c r="R119"/>
  <c r="P119"/>
  <c r="O119"/>
  <c r="N119"/>
  <c r="K119"/>
  <c r="H119"/>
  <c r="G119"/>
  <c r="F119"/>
  <c r="E119"/>
  <c r="D119"/>
  <c r="A119"/>
  <c r="AC118"/>
  <c r="R118"/>
  <c r="P118"/>
  <c r="O118"/>
  <c r="N118"/>
  <c r="K118"/>
  <c r="H118"/>
  <c r="G118"/>
  <c r="F118"/>
  <c r="E118"/>
  <c r="D118"/>
  <c r="A118"/>
  <c r="AC117"/>
  <c r="R117"/>
  <c r="P117"/>
  <c r="O117"/>
  <c r="N117"/>
  <c r="K117"/>
  <c r="H117"/>
  <c r="G117"/>
  <c r="F117"/>
  <c r="E117"/>
  <c r="D117"/>
  <c r="A117"/>
  <c r="AC116"/>
  <c r="R116"/>
  <c r="P116"/>
  <c r="O116"/>
  <c r="N116"/>
  <c r="K116"/>
  <c r="H116"/>
  <c r="G116"/>
  <c r="F116"/>
  <c r="E116"/>
  <c r="D116"/>
  <c r="A116"/>
  <c r="AC115"/>
  <c r="R115"/>
  <c r="P115"/>
  <c r="O115"/>
  <c r="N115"/>
  <c r="K115"/>
  <c r="H115"/>
  <c r="G115"/>
  <c r="F115"/>
  <c r="E115"/>
  <c r="D115"/>
  <c r="A115"/>
  <c r="AC87"/>
  <c r="R87"/>
  <c r="P87"/>
  <c r="O87"/>
  <c r="N87"/>
  <c r="K87"/>
  <c r="H87"/>
  <c r="G87"/>
  <c r="F87"/>
  <c r="E87"/>
  <c r="D87"/>
  <c r="A87"/>
  <c r="AC114"/>
  <c r="R114"/>
  <c r="P114"/>
  <c r="O114"/>
  <c r="N114"/>
  <c r="K114"/>
  <c r="H114"/>
  <c r="G114"/>
  <c r="F114"/>
  <c r="E114"/>
  <c r="D114"/>
  <c r="A114"/>
  <c r="AC113"/>
  <c r="R113"/>
  <c r="P113"/>
  <c r="O113"/>
  <c r="N113"/>
  <c r="K113"/>
  <c r="H113"/>
  <c r="G113"/>
  <c r="F113"/>
  <c r="E113"/>
  <c r="D113"/>
  <c r="A113"/>
  <c r="AC112"/>
  <c r="R112"/>
  <c r="P112"/>
  <c r="O112"/>
  <c r="N112"/>
  <c r="K112"/>
  <c r="H112"/>
  <c r="G112"/>
  <c r="F112"/>
  <c r="E112"/>
  <c r="D112"/>
  <c r="A112"/>
  <c r="AC111"/>
  <c r="R111"/>
  <c r="P111"/>
  <c r="O111"/>
  <c r="N111"/>
  <c r="K111"/>
  <c r="H111"/>
  <c r="G111"/>
  <c r="F111"/>
  <c r="E111"/>
  <c r="D111"/>
  <c r="A111"/>
  <c r="AC110"/>
  <c r="R110"/>
  <c r="P110"/>
  <c r="O110"/>
  <c r="N110"/>
  <c r="K110"/>
  <c r="H110"/>
  <c r="G110"/>
  <c r="F110"/>
  <c r="E110"/>
  <c r="D110"/>
  <c r="A110"/>
  <c r="AC109"/>
  <c r="R109"/>
  <c r="P109"/>
  <c r="O109"/>
  <c r="N109"/>
  <c r="K109"/>
  <c r="H109"/>
  <c r="G109"/>
  <c r="F109"/>
  <c r="E109"/>
  <c r="D109"/>
  <c r="A109"/>
  <c r="AC108"/>
  <c r="R108"/>
  <c r="P108"/>
  <c r="O108"/>
  <c r="N108"/>
  <c r="K108"/>
  <c r="H108"/>
  <c r="G108"/>
  <c r="F108"/>
  <c r="E108"/>
  <c r="D108"/>
  <c r="A108"/>
</calcChain>
</file>

<file path=xl/sharedStrings.xml><?xml version="1.0" encoding="utf-8"?>
<sst xmlns="http://schemas.openxmlformats.org/spreadsheetml/2006/main" count="1437" uniqueCount="307">
  <si>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</si>
  <si>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</si>
  <si>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</si>
  <si>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</si>
  <si>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</si>
  <si>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</si>
  <si>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</si>
  <si>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</si>
  <si>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</si>
  <si>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</si>
  <si>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</si>
  <si>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</si>
  <si>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</si>
  <si>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</si>
  <si>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</si>
  <si>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</si>
  <si>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</si>
  <si>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</si>
  <si>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</si>
  <si>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</si>
  <si>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</si>
  <si>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</si>
  <si>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</si>
  <si>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</si>
  <si>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</si>
  <si>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</si>
  <si>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</si>
  <si>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</si>
  <si>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</si>
  <si>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</si>
  <si>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</si>
  <si>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</si>
  <si>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</si>
  <si>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</si>
  <si>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</si>
  <si>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</si>
  <si>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</si>
  <si>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2016/11/28 08:01</t>
  </si>
  <si>
    <t>CM32180A3OP-AD</t>
  </si>
  <si>
    <t>CAPELLA</t>
  </si>
  <si>
    <t/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</si>
  <si>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</si>
  <si>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</si>
  <si>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</si>
  <si>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</si>
  <si>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</si>
  <si>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</si>
  <si>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</si>
  <si>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</si>
  <si>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</si>
  <si>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</si>
  <si>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</si>
  <si>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</si>
  <si>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</si>
  <si>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</si>
  <si>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</si>
  <si>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</si>
  <si>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BC41B143A07-IXB-E4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</si>
  <si>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</si>
  <si>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</si>
  <si>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</si>
  <si>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</si>
  <si>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</si>
  <si>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</si>
  <si>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</si>
  <si>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</si>
  <si>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</si>
  <si>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</si>
  <si>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</si>
  <si>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</si>
  <si>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</si>
  <si>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</si>
  <si>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</si>
  <si>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</si>
  <si>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</si>
  <si>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</si>
  <si>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</si>
  <si>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</si>
  <si>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</si>
  <si>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</si>
  <si>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</si>
  <si>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</si>
  <si>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</si>
  <si>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</si>
  <si>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</si>
  <si>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</si>
  <si>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</si>
  <si>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</si>
  <si>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</si>
  <si>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</si>
  <si>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</si>
  <si>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</si>
  <si>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</si>
  <si>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</si>
  <si>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</si>
  <si>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</si>
  <si>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</si>
  <si>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</si>
  <si>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</si>
  <si>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</si>
  <si>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</si>
  <si>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</si>
  <si>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</si>
  <si>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</si>
  <si>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</si>
  <si>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</si>
  <si>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</si>
  <si>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</si>
  <si>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</si>
  <si>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</si>
  <si>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</si>
  <si>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</si>
  <si>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</si>
  <si>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</si>
  <si>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</si>
  <si>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</si>
  <si>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</si>
  <si>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</si>
  <si>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</si>
  <si>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</si>
  <si>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</si>
  <si>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</si>
  <si>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</si>
  <si>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</si>
  <si>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</si>
  <si>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</si>
  <si>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</si>
  <si>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</si>
  <si>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</si>
  <si>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</si>
  <si>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</si>
  <si>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</si>
  <si>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</si>
  <si>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</si>
  <si>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</si>
  <si>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</si>
  <si>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</si>
  <si>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</si>
  <si>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</si>
  <si>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</si>
  <si>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</si>
  <si>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</si>
  <si>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</si>
  <si>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</si>
  <si>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</si>
  <si>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</si>
  <si>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</si>
  <si>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</si>
  <si>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</si>
  <si>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</si>
  <si>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</si>
  <si>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</si>
  <si>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</si>
  <si>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</si>
  <si>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</si>
  <si>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</si>
  <si>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</si>
  <si>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</si>
  <si>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</si>
  <si>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</si>
  <si>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</si>
  <si>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</si>
  <si>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</si>
  <si>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</si>
  <si>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</si>
  <si>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</si>
  <si>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</si>
  <si>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</si>
  <si>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</si>
  <si>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</si>
  <si>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</si>
  <si>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</si>
  <si>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</si>
  <si>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</si>
  <si>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</si>
  <si>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</si>
  <si>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</si>
  <si>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</si>
  <si>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</si>
  <si>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</si>
  <si>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</si>
  <si>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</si>
  <si>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</si>
  <si>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</si>
  <si>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</si>
  <si>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</si>
  <si>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</si>
  <si>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</si>
  <si>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</si>
  <si>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</si>
  <si>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</si>
  <si>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</si>
  <si>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</si>
  <si>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</si>
  <si>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</si>
  <si>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</si>
  <si>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</si>
  <si>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</si>
  <si>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</si>
  <si>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</si>
  <si>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</si>
  <si>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</si>
  <si>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</si>
  <si>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</si>
  <si>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</si>
  <si>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</si>
  <si>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</si>
  <si>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</si>
  <si>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</si>
  <si>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</si>
  <si>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</si>
  <si>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</si>
  <si>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</si>
  <si>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</si>
  <si>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</si>
  <si>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</si>
  <si>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</si>
  <si>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</si>
  <si>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</si>
  <si>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</si>
  <si>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</si>
  <si>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</si>
  <si>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</si>
  <si>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</si>
  <si>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</si>
  <si>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</si>
  <si>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</si>
  <si>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</si>
  <si>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</si>
  <si>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</si>
  <si>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</si>
  <si>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</si>
  <si>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</si>
  <si>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</si>
  <si>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</si>
  <si>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</si>
  <si>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</si>
  <si>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</si>
  <si>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</si>
  <si>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</si>
  <si>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</si>
  <si>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</si>
  <si>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</si>
  <si>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</si>
  <si>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</si>
  <si>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</si>
  <si>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</si>
  <si>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</si>
  <si>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</si>
  <si>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</si>
  <si>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</si>
  <si>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</si>
  <si>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</si>
  <si>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</si>
  <si>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</si>
  <si>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</si>
  <si>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</si>
  <si>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</si>
  <si>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</si>
  <si>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</si>
  <si>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</si>
  <si>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</si>
  <si>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</si>
  <si>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</si>
  <si>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</si>
  <si>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</si>
  <si>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</si>
  <si>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</si>
  <si>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</si>
  <si>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</si>
  <si>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</si>
  <si>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</si>
  <si>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</si>
  <si>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</si>
  <si>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</si>
  <si>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</si>
  <si>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</si>
  <si>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</si>
  <si>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</si>
  <si>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</si>
  <si>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</si>
  <si>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</si>
  <si>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</si>
  <si>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</si>
  <si>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</si>
  <si>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</si>
  <si>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</si>
  <si>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</si>
  <si>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</si>
  <si>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</si>
  <si>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</si>
  <si>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</si>
  <si>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</si>
  <si>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</si>
  <si>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</si>
  <si>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</si>
  <si>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</si>
  <si>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</si>
  <si>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</si>
  <si>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</si>
  <si>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</si>
  <si>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</si>
  <si>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</si>
  <si>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Stacy</t>
  </si>
  <si>
    <t>Zoe</t>
  </si>
  <si>
    <t>Elaine</t>
  </si>
  <si>
    <t>Stacy / Zoe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</si>
</sst>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41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257" totalsRowShown="0" headerRowDxfId="40" dataDxfId="38" headerRowBorderDxfId="39" tableBorderDxfId="37" totalsRowBorderDxfId="36">
  <autoFilter ref="A3:AH257"/>
  <tableColumns count="34">
    <tableColumn id="1" name="Type" dataDxfId="35">
      <calculatedColumnFormula>IF(OR(Z4=0,LEN(Z4)=0)*OR(AA4=0,LEN(AA4)=0),IF(W4&gt;0,"ZeroZero","None"),IF(IF(LEN(X4)=0,0,X4)&gt;16,"OverStock",IF(Z4=0,"FCST","Normal")))</calculatedColumnFormula>
    </tableColumn>
    <tableColumn id="2" name="Item Short Name" dataDxfId="34"/>
    <tableColumn id="3" name="Brand" dataDxfId="33"/>
    <tableColumn id="4" name="OH WK" dataDxfId="32">
      <calculatedColumnFormula>IF(Z4=0,"前八週無拉料",ROUND(L4/Z4,1))</calculatedColumnFormula>
    </tableColumn>
    <tableColumn id="5" name="OH FCST WK" dataDxfId="31">
      <calculatedColumnFormula>IF(OR(AA4=0,LEN(AA4)=0),"--",ROUND(L4/AA4,1))</calculatedColumnFormula>
    </tableColumn>
    <tableColumn id="6" name="BL WK" dataDxfId="30">
      <calculatedColumnFormula>IF(Z4=0,"--",ROUND(I4/Z4,1))</calculatedColumnFormula>
    </tableColumn>
    <tableColumn id="7" name="BL FCST WK" dataDxfId="29">
      <calculatedColumnFormula>IF(OR(AA4=0,LEN(AA4)=0),"--",ROUND(I4/AA4,1))</calculatedColumnFormula>
    </tableColumn>
    <tableColumn id="8" name="Last BL" dataDxfId="28">
      <calculatedColumnFormula>IFERROR(VLOOKUP(B4,#REF!,8,FALSE),"")</calculatedColumnFormula>
    </tableColumn>
    <tableColumn id="9" name="Backlog" dataDxfId="27"/>
    <tableColumn id="10" name="BL &lt;= 9WKs" dataDxfId="26"/>
    <tableColumn id="11" name="Last TTL OH" dataDxfId="25">
      <calculatedColumnFormula>IFERROR(VLOOKUP(B4,#REF!,11,FALSE),"")</calculatedColumnFormula>
    </tableColumn>
    <tableColumn id="12" name="TTL OH" dataDxfId="24"/>
    <tableColumn id="13" name="Sales" dataDxfId="23"/>
    <tableColumn id="14" name="Stage" dataDxfId="22">
      <calculatedColumnFormula>IFERROR(VLOOKUP(B4,#REF!,13,FALSE),"")</calculatedColumnFormula>
    </tableColumn>
    <tableColumn id="15" name="Status" dataDxfId="21">
      <calculatedColumnFormula>IFERROR(VLOOKUP(B4,#REF!,14,FALSE),"")</calculatedColumnFormula>
    </tableColumn>
    <tableColumn id="16" name="Owner" dataDxfId="20">
      <calculatedColumnFormula>IFERROR(VLOOKUP(B4,#REF!,15,FALSE),"")</calculatedColumnFormula>
    </tableColumn>
    <tableColumn id="17" name="Action" dataDxfId="19"/>
    <tableColumn id="18" name="Last Action" dataDxfId="18">
      <calculatedColumnFormula>IFERROR(VLOOKUP(B4,#REF!,16,FALSE),"")</calculatedColumnFormula>
    </tableColumn>
    <tableColumn id="19" name="On the way" dataDxfId="17"/>
    <tableColumn id="20" name="DC OH" dataDxfId="16"/>
    <tableColumn id="21" name="Hub OH" dataDxfId="15"/>
    <tableColumn id="22" name="Others OH" dataDxfId="14"/>
    <tableColumn id="23" name="Avail." dataDxfId="13"/>
    <tableColumn id="24" name="Actual WK" dataDxfId="12"/>
    <tableColumn id="25" name="FCST WK" dataDxfId="11"/>
    <tableColumn id="26" name="Actual AWU" dataDxfId="10"/>
    <tableColumn id="27" name="FCST AWU" dataDxfId="9"/>
    <tableColumn id="28" name="Ratio" dataDxfId="8"/>
    <tableColumn id="29" name="Diret." dataDxfId="7">
      <calculatedColumnFormula>IF($AB4="E","E",IF($AB4="F","F",IF($AB4&lt;0.5,50,IF($AB4&lt;2,100,150))))</calculatedColumnFormula>
    </tableColumn>
    <tableColumn id="30" name="FCST M" dataDxfId="6"/>
    <tableColumn id="31" name="FCST M1" dataDxfId="5"/>
    <tableColumn id="32" name="FCST M2" dataDxfId="4"/>
    <tableColumn id="33" name="FCST M3" dataDxfId="3"/>
    <tableColumn id="35" name="Custom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57"/>
  <sheetViews>
    <sheetView tabSelected="1" zoomScale="70" zoomScaleNormal="70" workbookViewId="0">
      <selection activeCell="AQ18" sqref="AQ18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6328125" style="5" customWidth="1" collapsed="1"/>
    <col min="5" max="5" width="8.6328125" style="2" customWidth="1" collapsed="1"/>
    <col min="6" max="6" width="7.269531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8" width="15.6328125" style="2" customWidth="1" collapsed="1"/>
    <col min="19" max="19" width="8.453125" style="2" customWidth="1" collapsed="1"/>
    <col min="20" max="21" width="10.6328125" style="2" customWidth="1" collapsed="1"/>
    <col min="22" max="22" width="7.90625" style="5" customWidth="1" collapsed="1"/>
    <col min="23" max="23" width="10.6328125" style="2" customWidth="1" collapsed="1"/>
    <col min="24" max="25" width="8.6328125" style="2" customWidth="1" collapsed="1"/>
    <col min="26" max="26" width="10.6328125" style="2" customWidth="1" collapsed="1"/>
    <col min="27" max="27" width="8.26953125" style="2" customWidth="1" collapsed="1"/>
    <col min="28" max="29" width="6.6328125" style="2" customWidth="1" collapsed="1"/>
    <col min="30" max="34" width="10.6328125" style="2" customWidth="1" collapsed="1"/>
    <col min="35" max="35" width="9" style="2" collapsed="1"/>
    <col min="36" max="51" width="9" style="2"/>
    <col min="52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37</v>
      </c>
    </row>
    <row r="3" spans="1:34" ht="29">
      <c r="A3" s="7" t="s">
        <v>21</v>
      </c>
      <c r="B3" s="8" t="s">
        <v>18</v>
      </c>
      <c r="C3" s="8" t="s">
        <v>3</v>
      </c>
      <c r="D3" s="9" t="s">
        <v>22</v>
      </c>
      <c r="E3" s="9" t="s">
        <v>28</v>
      </c>
      <c r="F3" s="9" t="s">
        <v>29</v>
      </c>
      <c r="G3" s="9" t="s">
        <v>30</v>
      </c>
      <c r="H3" s="8" t="s">
        <v>23</v>
      </c>
      <c r="I3" s="10" t="s">
        <v>19</v>
      </c>
      <c r="J3" s="10" t="s">
        <v>24</v>
      </c>
      <c r="K3" s="10" t="s">
        <v>31</v>
      </c>
      <c r="L3" s="10" t="s">
        <v>32</v>
      </c>
      <c r="M3" s="9" t="s">
        <v>20</v>
      </c>
      <c r="N3" s="25" t="s">
        <v>26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33</v>
      </c>
      <c r="T3" s="10" t="s">
        <v>34</v>
      </c>
      <c r="U3" s="10" t="s">
        <v>35</v>
      </c>
      <c r="V3" s="10" t="s">
        <v>36</v>
      </c>
      <c r="W3" s="10" t="s">
        <v>4</v>
      </c>
      <c r="X3" s="10" t="s">
        <v>11</v>
      </c>
      <c r="Y3" s="10" t="s">
        <v>12</v>
      </c>
      <c r="Z3" s="10" t="s">
        <v>10</v>
      </c>
      <c r="AA3" s="8" t="s">
        <v>27</v>
      </c>
      <c r="AB3" s="11" t="s">
        <v>5</v>
      </c>
      <c r="AC3" s="11" t="s">
        <v>17</v>
      </c>
      <c r="AD3" s="11" t="s">
        <v>6</v>
      </c>
      <c r="AE3" s="11" t="s">
        <v>7</v>
      </c>
      <c r="AF3" s="11" t="s">
        <v>8</v>
      </c>
      <c r="AG3" s="11" t="s">
        <v>9</v>
      </c>
      <c r="AH3" s="8" t="s">
        <v>2</v>
      </c>
    </row>
    <row r="4" spans="1:34">
      <c r="A4" s="12" t="str">
        <f t="shared" ref="A4:A67" si="0">IF(OR(Z4=0,LEN(Z4)=0)*OR(AA4=0,LEN(AA4)=0),IF(W4&gt;0,"ZeroZero","None"),IF(IF(LEN(X4)=0,0,X4)&gt;16,"OverStock",IF(Z4=0,"FCST","Normal")))</f>
        <v>OverStock</v>
      </c>
      <c r="B4" s="13" t="s">
        <v>295</v>
      </c>
      <c r="C4" s="14" t="s">
        <v>70</v>
      </c>
      <c r="D4" s="18">
        <f t="shared" ref="D4:D67" si="1">IF(Z4=0,"前八週無拉料",ROUND(L4/Z4,1))</f>
        <v>16.7</v>
      </c>
      <c r="E4" s="15">
        <f t="shared" ref="E4:E67" si="2">IF(OR(AA4=0,LEN(AA4)=0),"--",ROUND(L4/AA4,1))</f>
        <v>11.6</v>
      </c>
      <c r="F4" s="15">
        <f t="shared" ref="F4:F67" si="3">IF(Z4=0,"--",ROUND(I4/Z4,1))</f>
        <v>18.899999999999999</v>
      </c>
      <c r="G4" s="15">
        <f t="shared" ref="G4:G67" si="4">IF(OR(AA4=0,LEN(AA4)=0),"--",ROUND(I4/AA4,1))</f>
        <v>13.1</v>
      </c>
      <c r="H4" s="23" t="str">
        <f>IFERROR(VLOOKUP(B4,#REF!,8,FALSE),"")</f>
        <v/>
      </c>
      <c r="I4" s="16">
        <v>3245000</v>
      </c>
      <c r="J4" s="16">
        <v>1865000</v>
      </c>
      <c r="K4" s="23" t="str">
        <f>IFERROR(VLOOKUP(B4,#REF!,11,FALSE),"")</f>
        <v/>
      </c>
      <c r="L4" s="16">
        <v>2875000</v>
      </c>
      <c r="M4" s="6" t="s">
        <v>303</v>
      </c>
      <c r="N4" s="1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24" t="str">
        <f>IFERROR(VLOOKUP(B4,#REF!,16,FALSE),"")</f>
        <v/>
      </c>
      <c r="S4" s="16">
        <v>0</v>
      </c>
      <c r="T4" s="16">
        <v>60000</v>
      </c>
      <c r="U4" s="16">
        <v>2815000</v>
      </c>
      <c r="V4" s="16">
        <v>0</v>
      </c>
      <c r="W4" s="19">
        <v>6120000</v>
      </c>
      <c r="X4" s="15">
        <v>35.6</v>
      </c>
      <c r="Y4" s="20">
        <v>24.7</v>
      </c>
      <c r="Z4" s="19">
        <v>171875</v>
      </c>
      <c r="AA4" s="16">
        <v>247285</v>
      </c>
      <c r="AB4" s="21">
        <v>1.4</v>
      </c>
      <c r="AC4" s="22">
        <f t="shared" ref="AC4:AC67" si="5">IF($AB4="E","E",IF($AB4="F","F",IF($AB4&lt;0.5,50,IF($AB4&lt;2,100,150))))</f>
        <v>100</v>
      </c>
      <c r="AD4" s="16">
        <v>185970</v>
      </c>
      <c r="AE4" s="16">
        <v>1306794</v>
      </c>
      <c r="AF4" s="16">
        <v>732798</v>
      </c>
      <c r="AG4" s="16">
        <v>594523</v>
      </c>
      <c r="AH4" s="14" t="s">
        <v>42</v>
      </c>
    </row>
    <row r="5" spans="1:34">
      <c r="A5" s="12" t="str">
        <f t="shared" si="0"/>
        <v>OverStock</v>
      </c>
      <c r="B5" s="13" t="s">
        <v>282</v>
      </c>
      <c r="C5" s="14" t="s">
        <v>70</v>
      </c>
      <c r="D5" s="18">
        <f t="shared" si="1"/>
        <v>45.6</v>
      </c>
      <c r="E5" s="15">
        <f t="shared" si="2"/>
        <v>26.5</v>
      </c>
      <c r="F5" s="15">
        <f t="shared" si="3"/>
        <v>32.4</v>
      </c>
      <c r="G5" s="15">
        <f t="shared" si="4"/>
        <v>18.899999999999999</v>
      </c>
      <c r="H5" s="23" t="str">
        <f>IFERROR(VLOOKUP(B5,#REF!,8,FALSE),"")</f>
        <v/>
      </c>
      <c r="I5" s="16">
        <v>5262000</v>
      </c>
      <c r="J5" s="16">
        <v>5262000</v>
      </c>
      <c r="K5" s="23" t="str">
        <f>IFERROR(VLOOKUP(B5,#REF!,11,FALSE),"")</f>
        <v/>
      </c>
      <c r="L5" s="16">
        <v>7396200</v>
      </c>
      <c r="M5" s="6" t="s">
        <v>303</v>
      </c>
      <c r="N5" s="1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24" t="str">
        <f>IFERROR(VLOOKUP(B5,#REF!,16,FALSE),"")</f>
        <v/>
      </c>
      <c r="S5" s="16">
        <v>0</v>
      </c>
      <c r="T5" s="16">
        <v>4648200</v>
      </c>
      <c r="U5" s="16">
        <v>2748000</v>
      </c>
      <c r="V5" s="16">
        <v>0</v>
      </c>
      <c r="W5" s="19">
        <v>12658200</v>
      </c>
      <c r="X5" s="15">
        <v>78</v>
      </c>
      <c r="Y5" s="20">
        <v>45.4</v>
      </c>
      <c r="Z5" s="19">
        <v>162375</v>
      </c>
      <c r="AA5" s="16">
        <v>278658</v>
      </c>
      <c r="AB5" s="21">
        <v>1.7</v>
      </c>
      <c r="AC5" s="22">
        <f t="shared" si="5"/>
        <v>100</v>
      </c>
      <c r="AD5" s="16">
        <v>310807</v>
      </c>
      <c r="AE5" s="16">
        <v>1270313</v>
      </c>
      <c r="AF5" s="16">
        <v>956901</v>
      </c>
      <c r="AG5" s="16">
        <v>653711</v>
      </c>
      <c r="AH5" s="14" t="s">
        <v>42</v>
      </c>
    </row>
    <row r="6" spans="1:34">
      <c r="A6" s="12" t="str">
        <f t="shared" si="0"/>
        <v>OverStock</v>
      </c>
      <c r="B6" s="13" t="s">
        <v>92</v>
      </c>
      <c r="C6" s="14" t="s">
        <v>56</v>
      </c>
      <c r="D6" s="18">
        <f t="shared" si="1"/>
        <v>26.7</v>
      </c>
      <c r="E6" s="15">
        <f t="shared" si="2"/>
        <v>12</v>
      </c>
      <c r="F6" s="15">
        <f t="shared" si="3"/>
        <v>32</v>
      </c>
      <c r="G6" s="15">
        <f t="shared" si="4"/>
        <v>14.5</v>
      </c>
      <c r="H6" s="23" t="str">
        <f>IFERROR(VLOOKUP(B6,#REF!,8,FALSE),"")</f>
        <v/>
      </c>
      <c r="I6" s="16">
        <v>48000</v>
      </c>
      <c r="J6" s="16">
        <v>22000</v>
      </c>
      <c r="K6" s="23" t="str">
        <f>IFERROR(VLOOKUP(B6,#REF!,11,FALSE),"")</f>
        <v/>
      </c>
      <c r="L6" s="16">
        <v>40000</v>
      </c>
      <c r="M6" s="6" t="s">
        <v>304</v>
      </c>
      <c r="N6" s="1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24" t="str">
        <f>IFERROR(VLOOKUP(B6,#REF!,16,FALSE),"")</f>
        <v/>
      </c>
      <c r="S6" s="16">
        <v>0</v>
      </c>
      <c r="T6" s="16">
        <v>14000</v>
      </c>
      <c r="U6" s="16">
        <v>26000</v>
      </c>
      <c r="V6" s="16">
        <v>0</v>
      </c>
      <c r="W6" s="19">
        <v>88000</v>
      </c>
      <c r="X6" s="15">
        <v>58.7</v>
      </c>
      <c r="Y6" s="20">
        <v>26.5</v>
      </c>
      <c r="Z6" s="19">
        <v>1500</v>
      </c>
      <c r="AA6" s="16">
        <v>3320</v>
      </c>
      <c r="AB6" s="21">
        <v>2.2000000000000002</v>
      </c>
      <c r="AC6" s="22">
        <f t="shared" si="5"/>
        <v>150</v>
      </c>
      <c r="AD6" s="16">
        <v>0</v>
      </c>
      <c r="AE6" s="16">
        <v>19612</v>
      </c>
      <c r="AF6" s="16">
        <v>14470</v>
      </c>
      <c r="AG6" s="16">
        <v>8480</v>
      </c>
      <c r="AH6" s="14" t="s">
        <v>42</v>
      </c>
    </row>
    <row r="7" spans="1:34">
      <c r="A7" s="12" t="str">
        <f t="shared" si="0"/>
        <v>OverStock</v>
      </c>
      <c r="B7" s="13" t="s">
        <v>199</v>
      </c>
      <c r="C7" s="14" t="s">
        <v>70</v>
      </c>
      <c r="D7" s="18">
        <f t="shared" si="1"/>
        <v>35.1</v>
      </c>
      <c r="E7" s="15">
        <f t="shared" si="2"/>
        <v>39.5</v>
      </c>
      <c r="F7" s="15">
        <f t="shared" si="3"/>
        <v>18.2</v>
      </c>
      <c r="G7" s="15">
        <f t="shared" si="4"/>
        <v>20.5</v>
      </c>
      <c r="H7" s="23" t="str">
        <f>IFERROR(VLOOKUP(B7,#REF!,8,FALSE),"")</f>
        <v/>
      </c>
      <c r="I7" s="16">
        <v>8896000</v>
      </c>
      <c r="J7" s="16">
        <v>8896000</v>
      </c>
      <c r="K7" s="23" t="str">
        <f>IFERROR(VLOOKUP(B7,#REF!,11,FALSE),"")</f>
        <v/>
      </c>
      <c r="L7" s="16">
        <v>17178000</v>
      </c>
      <c r="M7" s="6" t="s">
        <v>303</v>
      </c>
      <c r="N7" s="1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24" t="str">
        <f>IFERROR(VLOOKUP(B7,#REF!,16,FALSE),"")</f>
        <v/>
      </c>
      <c r="S7" s="16">
        <v>0</v>
      </c>
      <c r="T7" s="16">
        <v>12410000</v>
      </c>
      <c r="U7" s="16">
        <v>4768000</v>
      </c>
      <c r="V7" s="16">
        <v>0</v>
      </c>
      <c r="W7" s="19">
        <v>26074000</v>
      </c>
      <c r="X7" s="15">
        <v>53.2</v>
      </c>
      <c r="Y7" s="20">
        <v>60</v>
      </c>
      <c r="Z7" s="19">
        <v>490000</v>
      </c>
      <c r="AA7" s="16">
        <v>434379</v>
      </c>
      <c r="AB7" s="21">
        <v>0.9</v>
      </c>
      <c r="AC7" s="22">
        <f t="shared" si="5"/>
        <v>100</v>
      </c>
      <c r="AD7" s="16">
        <v>225014</v>
      </c>
      <c r="AE7" s="16">
        <v>2585766</v>
      </c>
      <c r="AF7" s="16">
        <v>1098635</v>
      </c>
      <c r="AG7" s="16">
        <v>116054</v>
      </c>
      <c r="AH7" s="14" t="s">
        <v>42</v>
      </c>
    </row>
    <row r="8" spans="1:34">
      <c r="A8" s="12" t="str">
        <f t="shared" si="0"/>
        <v>OverStock</v>
      </c>
      <c r="B8" s="13" t="s">
        <v>288</v>
      </c>
      <c r="C8" s="14" t="s">
        <v>70</v>
      </c>
      <c r="D8" s="18">
        <f t="shared" si="1"/>
        <v>60.4</v>
      </c>
      <c r="E8" s="15">
        <f t="shared" si="2"/>
        <v>37</v>
      </c>
      <c r="F8" s="15">
        <f t="shared" si="3"/>
        <v>19.899999999999999</v>
      </c>
      <c r="G8" s="15">
        <f t="shared" si="4"/>
        <v>12.2</v>
      </c>
      <c r="H8" s="23" t="str">
        <f>IFERROR(VLOOKUP(B8,#REF!,8,FALSE),"")</f>
        <v/>
      </c>
      <c r="I8" s="16">
        <v>1170000</v>
      </c>
      <c r="J8" s="16">
        <v>1170000</v>
      </c>
      <c r="K8" s="23" t="str">
        <f>IFERROR(VLOOKUP(B8,#REF!,11,FALSE),"")</f>
        <v/>
      </c>
      <c r="L8" s="16">
        <v>3555000</v>
      </c>
      <c r="M8" s="6" t="s">
        <v>303</v>
      </c>
      <c r="N8" s="1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24" t="str">
        <f>IFERROR(VLOOKUP(B8,#REF!,16,FALSE),"")</f>
        <v/>
      </c>
      <c r="S8" s="16">
        <v>90000</v>
      </c>
      <c r="T8" s="16">
        <v>2499000</v>
      </c>
      <c r="U8" s="16">
        <v>966000</v>
      </c>
      <c r="V8" s="16">
        <v>0</v>
      </c>
      <c r="W8" s="19">
        <v>4725000</v>
      </c>
      <c r="X8" s="15">
        <v>80.3</v>
      </c>
      <c r="Y8" s="20">
        <v>49.2</v>
      </c>
      <c r="Z8" s="19">
        <v>58875</v>
      </c>
      <c r="AA8" s="16">
        <v>95957</v>
      </c>
      <c r="AB8" s="21">
        <v>1.6</v>
      </c>
      <c r="AC8" s="22">
        <f t="shared" si="5"/>
        <v>100</v>
      </c>
      <c r="AD8" s="16">
        <v>133159</v>
      </c>
      <c r="AE8" s="16">
        <v>495004</v>
      </c>
      <c r="AF8" s="16">
        <v>235450</v>
      </c>
      <c r="AG8" s="16">
        <v>342690</v>
      </c>
      <c r="AH8" s="14" t="s">
        <v>42</v>
      </c>
    </row>
    <row r="9" spans="1:34">
      <c r="A9" s="12" t="str">
        <f t="shared" si="0"/>
        <v>OverStock</v>
      </c>
      <c r="B9" s="13" t="s">
        <v>227</v>
      </c>
      <c r="C9" s="14" t="s">
        <v>70</v>
      </c>
      <c r="D9" s="18">
        <f t="shared" si="1"/>
        <v>16.3</v>
      </c>
      <c r="E9" s="15">
        <f t="shared" si="2"/>
        <v>15</v>
      </c>
      <c r="F9" s="15">
        <f t="shared" si="3"/>
        <v>11.8</v>
      </c>
      <c r="G9" s="15">
        <f t="shared" si="4"/>
        <v>10.8</v>
      </c>
      <c r="H9" s="23" t="str">
        <f>IFERROR(VLOOKUP(B9,#REF!,8,FALSE),"")</f>
        <v/>
      </c>
      <c r="I9" s="16">
        <v>7809000</v>
      </c>
      <c r="J9" s="16">
        <v>7809000</v>
      </c>
      <c r="K9" s="23" t="str">
        <f>IFERROR(VLOOKUP(B9,#REF!,11,FALSE),"")</f>
        <v/>
      </c>
      <c r="L9" s="16">
        <v>10821000</v>
      </c>
      <c r="M9" s="6" t="s">
        <v>303</v>
      </c>
      <c r="N9" s="1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24" t="str">
        <f>IFERROR(VLOOKUP(B9,#REF!,16,FALSE),"")</f>
        <v/>
      </c>
      <c r="S9" s="16">
        <v>0</v>
      </c>
      <c r="T9" s="16">
        <v>4677000</v>
      </c>
      <c r="U9" s="16">
        <v>6144000</v>
      </c>
      <c r="V9" s="16">
        <v>0</v>
      </c>
      <c r="W9" s="19">
        <v>18630000</v>
      </c>
      <c r="X9" s="15">
        <v>28.1</v>
      </c>
      <c r="Y9" s="20">
        <v>25.8</v>
      </c>
      <c r="Z9" s="19">
        <v>663750</v>
      </c>
      <c r="AA9" s="16">
        <v>722887</v>
      </c>
      <c r="AB9" s="21">
        <v>1.1000000000000001</v>
      </c>
      <c r="AC9" s="22">
        <f t="shared" si="5"/>
        <v>100</v>
      </c>
      <c r="AD9" s="16">
        <v>1313221</v>
      </c>
      <c r="AE9" s="16">
        <v>3437192</v>
      </c>
      <c r="AF9" s="16">
        <v>1755569</v>
      </c>
      <c r="AG9" s="16">
        <v>1631587</v>
      </c>
      <c r="AH9" s="14" t="s">
        <v>42</v>
      </c>
    </row>
    <row r="10" spans="1:34">
      <c r="A10" s="12" t="str">
        <f t="shared" si="0"/>
        <v>OverStock</v>
      </c>
      <c r="B10" s="13" t="s">
        <v>276</v>
      </c>
      <c r="C10" s="14" t="s">
        <v>70</v>
      </c>
      <c r="D10" s="18">
        <f t="shared" si="1"/>
        <v>43.8</v>
      </c>
      <c r="E10" s="15">
        <f t="shared" si="2"/>
        <v>29.5</v>
      </c>
      <c r="F10" s="15">
        <f t="shared" si="3"/>
        <v>23.3</v>
      </c>
      <c r="G10" s="15">
        <f t="shared" si="4"/>
        <v>15.7</v>
      </c>
      <c r="H10" s="23" t="str">
        <f>IFERROR(VLOOKUP(B10,#REF!,8,FALSE),"")</f>
        <v/>
      </c>
      <c r="I10" s="16">
        <v>480000</v>
      </c>
      <c r="J10" s="16">
        <v>480000</v>
      </c>
      <c r="K10" s="23" t="str">
        <f>IFERROR(VLOOKUP(B10,#REF!,11,FALSE),"")</f>
        <v/>
      </c>
      <c r="L10" s="16">
        <v>903000</v>
      </c>
      <c r="M10" s="6" t="s">
        <v>303</v>
      </c>
      <c r="N10" s="1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24" t="str">
        <f>IFERROR(VLOOKUP(B10,#REF!,16,FALSE),"")</f>
        <v/>
      </c>
      <c r="S10" s="16">
        <v>36000</v>
      </c>
      <c r="T10" s="16">
        <v>405000</v>
      </c>
      <c r="U10" s="16">
        <v>462000</v>
      </c>
      <c r="V10" s="16">
        <v>0</v>
      </c>
      <c r="W10" s="19">
        <v>1383000</v>
      </c>
      <c r="X10" s="15">
        <v>67.099999999999994</v>
      </c>
      <c r="Y10" s="20">
        <v>45.2</v>
      </c>
      <c r="Z10" s="19">
        <v>20625</v>
      </c>
      <c r="AA10" s="16">
        <v>30606</v>
      </c>
      <c r="AB10" s="21">
        <v>1.5</v>
      </c>
      <c r="AC10" s="22">
        <f t="shared" si="5"/>
        <v>100</v>
      </c>
      <c r="AD10" s="16">
        <v>30544</v>
      </c>
      <c r="AE10" s="16">
        <v>115759</v>
      </c>
      <c r="AF10" s="16">
        <v>129150</v>
      </c>
      <c r="AG10" s="16">
        <v>182052</v>
      </c>
      <c r="AH10" s="14" t="s">
        <v>42</v>
      </c>
    </row>
    <row r="11" spans="1:34">
      <c r="A11" s="12" t="str">
        <f t="shared" si="0"/>
        <v>OverStock</v>
      </c>
      <c r="B11" s="13" t="s">
        <v>259</v>
      </c>
      <c r="C11" s="14" t="s">
        <v>70</v>
      </c>
      <c r="D11" s="18">
        <f t="shared" si="1"/>
        <v>40.4</v>
      </c>
      <c r="E11" s="15">
        <f t="shared" si="2"/>
        <v>40.1</v>
      </c>
      <c r="F11" s="15">
        <f t="shared" si="3"/>
        <v>19.5</v>
      </c>
      <c r="G11" s="15">
        <f t="shared" si="4"/>
        <v>19.3</v>
      </c>
      <c r="H11" s="23" t="str">
        <f>IFERROR(VLOOKUP(B11,#REF!,8,FALSE),"")</f>
        <v/>
      </c>
      <c r="I11" s="16">
        <v>540000</v>
      </c>
      <c r="J11" s="16">
        <v>540000</v>
      </c>
      <c r="K11" s="23" t="str">
        <f>IFERROR(VLOOKUP(B11,#REF!,11,FALSE),"")</f>
        <v/>
      </c>
      <c r="L11" s="16">
        <v>1122000</v>
      </c>
      <c r="M11" s="6" t="s">
        <v>303</v>
      </c>
      <c r="N11" s="1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24" t="str">
        <f>IFERROR(VLOOKUP(B11,#REF!,16,FALSE),"")</f>
        <v/>
      </c>
      <c r="S11" s="16">
        <v>0</v>
      </c>
      <c r="T11" s="16">
        <v>840000</v>
      </c>
      <c r="U11" s="16">
        <v>282000</v>
      </c>
      <c r="V11" s="16">
        <v>0</v>
      </c>
      <c r="W11" s="19">
        <v>1662000</v>
      </c>
      <c r="X11" s="15">
        <v>59.9</v>
      </c>
      <c r="Y11" s="20">
        <v>59.4</v>
      </c>
      <c r="Z11" s="19">
        <v>27750</v>
      </c>
      <c r="AA11" s="16">
        <v>27957</v>
      </c>
      <c r="AB11" s="21">
        <v>1</v>
      </c>
      <c r="AC11" s="22">
        <f t="shared" si="5"/>
        <v>100</v>
      </c>
      <c r="AD11" s="16">
        <v>37216</v>
      </c>
      <c r="AE11" s="16">
        <v>83837</v>
      </c>
      <c r="AF11" s="16">
        <v>130559</v>
      </c>
      <c r="AG11" s="16">
        <v>105819</v>
      </c>
      <c r="AH11" s="14" t="s">
        <v>42</v>
      </c>
    </row>
    <row r="12" spans="1:34">
      <c r="A12" s="12" t="str">
        <f t="shared" si="0"/>
        <v>OverStock</v>
      </c>
      <c r="B12" s="13" t="s">
        <v>286</v>
      </c>
      <c r="C12" s="14" t="s">
        <v>70</v>
      </c>
      <c r="D12" s="18">
        <f t="shared" si="1"/>
        <v>20.100000000000001</v>
      </c>
      <c r="E12" s="15">
        <f t="shared" si="2"/>
        <v>18.5</v>
      </c>
      <c r="F12" s="15">
        <f t="shared" si="3"/>
        <v>10.5</v>
      </c>
      <c r="G12" s="15">
        <f t="shared" si="4"/>
        <v>9.6999999999999993</v>
      </c>
      <c r="H12" s="23" t="str">
        <f>IFERROR(VLOOKUP(B12,#REF!,8,FALSE),"")</f>
        <v/>
      </c>
      <c r="I12" s="16">
        <v>600000</v>
      </c>
      <c r="J12" s="16">
        <v>0</v>
      </c>
      <c r="K12" s="23" t="str">
        <f>IFERROR(VLOOKUP(B12,#REF!,11,FALSE),"")</f>
        <v/>
      </c>
      <c r="L12" s="16">
        <v>1143000</v>
      </c>
      <c r="M12" s="6" t="s">
        <v>303</v>
      </c>
      <c r="N12" s="1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24" t="str">
        <f>IFERROR(VLOOKUP(B12,#REF!,16,FALSE),"")</f>
        <v/>
      </c>
      <c r="S12" s="16">
        <v>150000</v>
      </c>
      <c r="T12" s="16">
        <v>492000</v>
      </c>
      <c r="U12" s="16">
        <v>501000</v>
      </c>
      <c r="V12" s="16">
        <v>0</v>
      </c>
      <c r="W12" s="19">
        <v>1743000</v>
      </c>
      <c r="X12" s="15">
        <v>30.6</v>
      </c>
      <c r="Y12" s="20">
        <v>28.2</v>
      </c>
      <c r="Z12" s="19">
        <v>57000</v>
      </c>
      <c r="AA12" s="16">
        <v>61852</v>
      </c>
      <c r="AB12" s="21">
        <v>1.1000000000000001</v>
      </c>
      <c r="AC12" s="22">
        <f t="shared" si="5"/>
        <v>100</v>
      </c>
      <c r="AD12" s="16">
        <v>189680</v>
      </c>
      <c r="AE12" s="16">
        <v>268192</v>
      </c>
      <c r="AF12" s="16">
        <v>99684</v>
      </c>
      <c r="AG12" s="16">
        <v>222643</v>
      </c>
      <c r="AH12" s="14" t="s">
        <v>42</v>
      </c>
    </row>
    <row r="13" spans="1:34">
      <c r="A13" s="12" t="str">
        <f t="shared" si="0"/>
        <v>OverStock</v>
      </c>
      <c r="B13" s="13" t="s">
        <v>279</v>
      </c>
      <c r="C13" s="14" t="s">
        <v>70</v>
      </c>
      <c r="D13" s="18">
        <f t="shared" si="1"/>
        <v>9.8000000000000007</v>
      </c>
      <c r="E13" s="15">
        <f t="shared" si="2"/>
        <v>15.8</v>
      </c>
      <c r="F13" s="15">
        <f t="shared" si="3"/>
        <v>12.1</v>
      </c>
      <c r="G13" s="15">
        <f t="shared" si="4"/>
        <v>19.399999999999999</v>
      </c>
      <c r="H13" s="23" t="str">
        <f>IFERROR(VLOOKUP(B13,#REF!,8,FALSE),"")</f>
        <v/>
      </c>
      <c r="I13" s="16">
        <v>1908000</v>
      </c>
      <c r="J13" s="16">
        <v>1848000</v>
      </c>
      <c r="K13" s="23" t="str">
        <f>IFERROR(VLOOKUP(B13,#REF!,11,FALSE),"")</f>
        <v/>
      </c>
      <c r="L13" s="16">
        <v>1548000</v>
      </c>
      <c r="M13" s="6" t="s">
        <v>303</v>
      </c>
      <c r="N13" s="1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24" t="str">
        <f>IFERROR(VLOOKUP(B13,#REF!,16,FALSE),"")</f>
        <v/>
      </c>
      <c r="S13" s="16">
        <v>0</v>
      </c>
      <c r="T13" s="16">
        <v>723000</v>
      </c>
      <c r="U13" s="16">
        <v>825000</v>
      </c>
      <c r="V13" s="16">
        <v>0</v>
      </c>
      <c r="W13" s="19">
        <v>3456000</v>
      </c>
      <c r="X13" s="15">
        <v>21.9</v>
      </c>
      <c r="Y13" s="20">
        <v>35.200000000000003</v>
      </c>
      <c r="Z13" s="19">
        <v>157500</v>
      </c>
      <c r="AA13" s="16">
        <v>98253</v>
      </c>
      <c r="AB13" s="21">
        <v>0.6</v>
      </c>
      <c r="AC13" s="22">
        <f t="shared" si="5"/>
        <v>100</v>
      </c>
      <c r="AD13" s="16">
        <v>188253</v>
      </c>
      <c r="AE13" s="16">
        <v>447094</v>
      </c>
      <c r="AF13" s="16">
        <v>261261</v>
      </c>
      <c r="AG13" s="16">
        <v>169184</v>
      </c>
      <c r="AH13" s="14" t="s">
        <v>42</v>
      </c>
    </row>
    <row r="14" spans="1:34">
      <c r="A14" s="12" t="str">
        <f t="shared" si="0"/>
        <v>OverStock</v>
      </c>
      <c r="B14" s="13" t="s">
        <v>107</v>
      </c>
      <c r="C14" s="14" t="s">
        <v>106</v>
      </c>
      <c r="D14" s="18">
        <f t="shared" si="1"/>
        <v>62.8</v>
      </c>
      <c r="E14" s="15">
        <f t="shared" si="2"/>
        <v>13.3</v>
      </c>
      <c r="F14" s="15">
        <f t="shared" si="3"/>
        <v>15.6</v>
      </c>
      <c r="G14" s="15">
        <f t="shared" si="4"/>
        <v>3.3</v>
      </c>
      <c r="H14" s="23" t="str">
        <f>IFERROR(VLOOKUP(B14,#REF!,8,FALSE),"")</f>
        <v/>
      </c>
      <c r="I14" s="16">
        <v>228000</v>
      </c>
      <c r="J14" s="16">
        <v>0</v>
      </c>
      <c r="K14" s="23" t="str">
        <f>IFERROR(VLOOKUP(B14,#REF!,11,FALSE),"")</f>
        <v/>
      </c>
      <c r="L14" s="16">
        <v>918000</v>
      </c>
      <c r="M14" s="6" t="s">
        <v>305</v>
      </c>
      <c r="N14" s="1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24" t="str">
        <f>IFERROR(VLOOKUP(B14,#REF!,16,FALSE),"")</f>
        <v/>
      </c>
      <c r="S14" s="16">
        <v>120000</v>
      </c>
      <c r="T14" s="16">
        <v>180000</v>
      </c>
      <c r="U14" s="16">
        <v>618000</v>
      </c>
      <c r="V14" s="16">
        <v>0</v>
      </c>
      <c r="W14" s="19">
        <v>1146000</v>
      </c>
      <c r="X14" s="15">
        <v>78.400000000000006</v>
      </c>
      <c r="Y14" s="20">
        <v>16.600000000000001</v>
      </c>
      <c r="Z14" s="19">
        <v>14625</v>
      </c>
      <c r="AA14" s="16">
        <v>69000</v>
      </c>
      <c r="AB14" s="21">
        <v>4.7</v>
      </c>
      <c r="AC14" s="22">
        <f t="shared" si="5"/>
        <v>150</v>
      </c>
      <c r="AD14" s="16">
        <v>38540</v>
      </c>
      <c r="AE14" s="16">
        <v>420460</v>
      </c>
      <c r="AF14" s="16">
        <v>162000</v>
      </c>
      <c r="AG14" s="16">
        <v>96776</v>
      </c>
      <c r="AH14" s="14" t="s">
        <v>42</v>
      </c>
    </row>
    <row r="15" spans="1:34">
      <c r="A15" s="12" t="str">
        <f t="shared" si="0"/>
        <v>OverStock</v>
      </c>
      <c r="B15" s="13" t="s">
        <v>200</v>
      </c>
      <c r="C15" s="14" t="s">
        <v>70</v>
      </c>
      <c r="D15" s="18">
        <f t="shared" si="1"/>
        <v>47.5</v>
      </c>
      <c r="E15" s="15">
        <f t="shared" si="2"/>
        <v>25.5</v>
      </c>
      <c r="F15" s="15">
        <f t="shared" si="3"/>
        <v>14.8</v>
      </c>
      <c r="G15" s="15">
        <f t="shared" si="4"/>
        <v>7.9</v>
      </c>
      <c r="H15" s="23" t="str">
        <f>IFERROR(VLOOKUP(B15,#REF!,8,FALSE),"")</f>
        <v/>
      </c>
      <c r="I15" s="16">
        <v>2280000</v>
      </c>
      <c r="J15" s="16">
        <v>2190000</v>
      </c>
      <c r="K15" s="23" t="str">
        <f>IFERROR(VLOOKUP(B15,#REF!,11,FALSE),"")</f>
        <v/>
      </c>
      <c r="L15" s="16">
        <v>7332000</v>
      </c>
      <c r="M15" s="6" t="s">
        <v>303</v>
      </c>
      <c r="N15" s="1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24" t="str">
        <f>IFERROR(VLOOKUP(B15,#REF!,16,FALSE),"")</f>
        <v/>
      </c>
      <c r="S15" s="16">
        <v>240000</v>
      </c>
      <c r="T15" s="16">
        <v>4158000</v>
      </c>
      <c r="U15" s="16">
        <v>2934000</v>
      </c>
      <c r="V15" s="16">
        <v>0</v>
      </c>
      <c r="W15" s="19">
        <v>9612000</v>
      </c>
      <c r="X15" s="15">
        <v>62.2</v>
      </c>
      <c r="Y15" s="20">
        <v>33.5</v>
      </c>
      <c r="Z15" s="19">
        <v>154500</v>
      </c>
      <c r="AA15" s="16">
        <v>287015</v>
      </c>
      <c r="AB15" s="21">
        <v>1.9</v>
      </c>
      <c r="AC15" s="22">
        <f t="shared" si="5"/>
        <v>100</v>
      </c>
      <c r="AD15" s="16">
        <v>489329</v>
      </c>
      <c r="AE15" s="16">
        <v>950559</v>
      </c>
      <c r="AF15" s="16">
        <v>1143611</v>
      </c>
      <c r="AG15" s="16">
        <v>545212</v>
      </c>
      <c r="AH15" s="14" t="s">
        <v>42</v>
      </c>
    </row>
    <row r="16" spans="1:34">
      <c r="A16" s="12" t="str">
        <f t="shared" si="0"/>
        <v>OverStock</v>
      </c>
      <c r="B16" s="13" t="s">
        <v>260</v>
      </c>
      <c r="C16" s="14" t="s">
        <v>70</v>
      </c>
      <c r="D16" s="18">
        <f t="shared" si="1"/>
        <v>30.2</v>
      </c>
      <c r="E16" s="15">
        <f t="shared" si="2"/>
        <v>41.6</v>
      </c>
      <c r="F16" s="15">
        <f t="shared" si="3"/>
        <v>8.5</v>
      </c>
      <c r="G16" s="15">
        <f t="shared" si="4"/>
        <v>11.7</v>
      </c>
      <c r="H16" s="23" t="str">
        <f>IFERROR(VLOOKUP(B16,#REF!,8,FALSE),"")</f>
        <v/>
      </c>
      <c r="I16" s="16">
        <v>330000</v>
      </c>
      <c r="J16" s="16">
        <v>330000</v>
      </c>
      <c r="K16" s="23" t="str">
        <f>IFERROR(VLOOKUP(B16,#REF!,11,FALSE),"")</f>
        <v/>
      </c>
      <c r="L16" s="16">
        <v>1176000</v>
      </c>
      <c r="M16" s="6" t="s">
        <v>303</v>
      </c>
      <c r="N16" s="1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24" t="str">
        <f>IFERROR(VLOOKUP(B16,#REF!,16,FALSE),"")</f>
        <v/>
      </c>
      <c r="S16" s="16">
        <v>0</v>
      </c>
      <c r="T16" s="16">
        <v>1068000</v>
      </c>
      <c r="U16" s="16">
        <v>108000</v>
      </c>
      <c r="V16" s="16">
        <v>0</v>
      </c>
      <c r="W16" s="19">
        <v>1506000</v>
      </c>
      <c r="X16" s="15">
        <v>38.6</v>
      </c>
      <c r="Y16" s="20">
        <v>53.3</v>
      </c>
      <c r="Z16" s="19">
        <v>39000</v>
      </c>
      <c r="AA16" s="16">
        <v>28268</v>
      </c>
      <c r="AB16" s="21">
        <v>0.7</v>
      </c>
      <c r="AC16" s="22">
        <f t="shared" si="5"/>
        <v>100</v>
      </c>
      <c r="AD16" s="16">
        <v>42202</v>
      </c>
      <c r="AE16" s="16">
        <v>102806</v>
      </c>
      <c r="AF16" s="16">
        <v>111408</v>
      </c>
      <c r="AG16" s="16">
        <v>132469</v>
      </c>
      <c r="AH16" s="14" t="s">
        <v>42</v>
      </c>
    </row>
    <row r="17" spans="1:34">
      <c r="A17" s="12" t="str">
        <f t="shared" si="0"/>
        <v>OverStock</v>
      </c>
      <c r="B17" s="13" t="s">
        <v>292</v>
      </c>
      <c r="C17" s="14" t="s">
        <v>70</v>
      </c>
      <c r="D17" s="18">
        <f t="shared" si="1"/>
        <v>19</v>
      </c>
      <c r="E17" s="15">
        <f t="shared" si="2"/>
        <v>11.4</v>
      </c>
      <c r="F17" s="15">
        <f t="shared" si="3"/>
        <v>14.6</v>
      </c>
      <c r="G17" s="15">
        <f t="shared" si="4"/>
        <v>8.6999999999999993</v>
      </c>
      <c r="H17" s="23" t="str">
        <f>IFERROR(VLOOKUP(B17,#REF!,8,FALSE),"")</f>
        <v/>
      </c>
      <c r="I17" s="16">
        <v>1155000</v>
      </c>
      <c r="J17" s="16">
        <v>330000</v>
      </c>
      <c r="K17" s="23" t="str">
        <f>IFERROR(VLOOKUP(B17,#REF!,11,FALSE),"")</f>
        <v/>
      </c>
      <c r="L17" s="16">
        <v>1503000</v>
      </c>
      <c r="M17" s="6" t="s">
        <v>303</v>
      </c>
      <c r="N17" s="1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24" t="str">
        <f>IFERROR(VLOOKUP(B17,#REF!,16,FALSE),"")</f>
        <v/>
      </c>
      <c r="S17" s="16">
        <v>0</v>
      </c>
      <c r="T17" s="16">
        <v>375000</v>
      </c>
      <c r="U17" s="16">
        <v>1128000</v>
      </c>
      <c r="V17" s="16">
        <v>0</v>
      </c>
      <c r="W17" s="19">
        <v>2658000</v>
      </c>
      <c r="X17" s="15">
        <v>33.6</v>
      </c>
      <c r="Y17" s="20">
        <v>20.100000000000001</v>
      </c>
      <c r="Z17" s="19">
        <v>79125</v>
      </c>
      <c r="AA17" s="16">
        <v>132196</v>
      </c>
      <c r="AB17" s="21">
        <v>1.7</v>
      </c>
      <c r="AC17" s="22">
        <f t="shared" si="5"/>
        <v>100</v>
      </c>
      <c r="AD17" s="16">
        <v>239835</v>
      </c>
      <c r="AE17" s="16">
        <v>458769</v>
      </c>
      <c r="AF17" s="16">
        <v>493763</v>
      </c>
      <c r="AG17" s="16">
        <v>141907</v>
      </c>
      <c r="AH17" s="14" t="s">
        <v>42</v>
      </c>
    </row>
    <row r="18" spans="1:34">
      <c r="A18" s="12" t="str">
        <f t="shared" si="0"/>
        <v>OverStock</v>
      </c>
      <c r="B18" s="13" t="s">
        <v>182</v>
      </c>
      <c r="C18" s="14" t="s">
        <v>70</v>
      </c>
      <c r="D18" s="18">
        <f t="shared" si="1"/>
        <v>20.6</v>
      </c>
      <c r="E18" s="15">
        <f t="shared" si="2"/>
        <v>23.7</v>
      </c>
      <c r="F18" s="15">
        <f t="shared" si="3"/>
        <v>13.9</v>
      </c>
      <c r="G18" s="15">
        <f t="shared" si="4"/>
        <v>16</v>
      </c>
      <c r="H18" s="23" t="str">
        <f>IFERROR(VLOOKUP(B18,#REF!,8,FALSE),"")</f>
        <v/>
      </c>
      <c r="I18" s="16">
        <v>5936000</v>
      </c>
      <c r="J18" s="16">
        <v>5936000</v>
      </c>
      <c r="K18" s="23" t="str">
        <f>IFERROR(VLOOKUP(B18,#REF!,11,FALSE),"")</f>
        <v/>
      </c>
      <c r="L18" s="16">
        <v>8776000</v>
      </c>
      <c r="M18" s="6" t="s">
        <v>303</v>
      </c>
      <c r="N18" s="1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24" t="str">
        <f>IFERROR(VLOOKUP(B18,#REF!,16,FALSE),"")</f>
        <v/>
      </c>
      <c r="S18" s="16">
        <v>0</v>
      </c>
      <c r="T18" s="16">
        <v>5936000</v>
      </c>
      <c r="U18" s="16">
        <v>2840000</v>
      </c>
      <c r="V18" s="16">
        <v>0</v>
      </c>
      <c r="W18" s="19">
        <v>14712000</v>
      </c>
      <c r="X18" s="15">
        <v>34.5</v>
      </c>
      <c r="Y18" s="20">
        <v>39.700000000000003</v>
      </c>
      <c r="Z18" s="19">
        <v>427000</v>
      </c>
      <c r="AA18" s="16">
        <v>370613</v>
      </c>
      <c r="AB18" s="21">
        <v>0.9</v>
      </c>
      <c r="AC18" s="22">
        <f t="shared" si="5"/>
        <v>100</v>
      </c>
      <c r="AD18" s="16">
        <v>349152</v>
      </c>
      <c r="AE18" s="16">
        <v>1753811</v>
      </c>
      <c r="AF18" s="16">
        <v>1232553</v>
      </c>
      <c r="AG18" s="16">
        <v>4875306</v>
      </c>
      <c r="AH18" s="14" t="s">
        <v>42</v>
      </c>
    </row>
    <row r="19" spans="1:34">
      <c r="A19" s="12" t="str">
        <f t="shared" si="0"/>
        <v>OverStock</v>
      </c>
      <c r="B19" s="13" t="s">
        <v>246</v>
      </c>
      <c r="C19" s="14" t="s">
        <v>70</v>
      </c>
      <c r="D19" s="18">
        <f t="shared" si="1"/>
        <v>77.900000000000006</v>
      </c>
      <c r="E19" s="15">
        <f t="shared" si="2"/>
        <v>78.2</v>
      </c>
      <c r="F19" s="15">
        <f t="shared" si="3"/>
        <v>45.9</v>
      </c>
      <c r="G19" s="15">
        <f t="shared" si="4"/>
        <v>46.1</v>
      </c>
      <c r="H19" s="23" t="str">
        <f>IFERROR(VLOOKUP(B19,#REF!,8,FALSE),"")</f>
        <v/>
      </c>
      <c r="I19" s="16">
        <v>585000</v>
      </c>
      <c r="J19" s="16">
        <v>585000</v>
      </c>
      <c r="K19" s="23" t="str">
        <f>IFERROR(VLOOKUP(B19,#REF!,11,FALSE),"")</f>
        <v/>
      </c>
      <c r="L19" s="16">
        <v>993000</v>
      </c>
      <c r="M19" s="6" t="s">
        <v>303</v>
      </c>
      <c r="N19" s="1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24" t="str">
        <f>IFERROR(VLOOKUP(B19,#REF!,16,FALSE),"")</f>
        <v/>
      </c>
      <c r="S19" s="16">
        <v>0</v>
      </c>
      <c r="T19" s="16">
        <v>846000</v>
      </c>
      <c r="U19" s="16">
        <v>147000</v>
      </c>
      <c r="V19" s="16">
        <v>0</v>
      </c>
      <c r="W19" s="19">
        <v>1578000</v>
      </c>
      <c r="X19" s="15">
        <v>123.8</v>
      </c>
      <c r="Y19" s="20">
        <v>124.3</v>
      </c>
      <c r="Z19" s="19">
        <v>12750</v>
      </c>
      <c r="AA19" s="16">
        <v>12697</v>
      </c>
      <c r="AB19" s="21">
        <v>1</v>
      </c>
      <c r="AC19" s="22">
        <f t="shared" si="5"/>
        <v>100</v>
      </c>
      <c r="AD19" s="16">
        <v>2168</v>
      </c>
      <c r="AE19" s="16">
        <v>54505</v>
      </c>
      <c r="AF19" s="16">
        <v>57903</v>
      </c>
      <c r="AG19" s="16">
        <v>28363</v>
      </c>
      <c r="AH19" s="14" t="s">
        <v>42</v>
      </c>
    </row>
    <row r="20" spans="1:34">
      <c r="A20" s="12" t="str">
        <f t="shared" si="0"/>
        <v>OverStock</v>
      </c>
      <c r="B20" s="13" t="s">
        <v>108</v>
      </c>
      <c r="C20" s="14" t="s">
        <v>106</v>
      </c>
      <c r="D20" s="18">
        <f t="shared" si="1"/>
        <v>15.1</v>
      </c>
      <c r="E20" s="15">
        <f t="shared" si="2"/>
        <v>11.8</v>
      </c>
      <c r="F20" s="15">
        <f t="shared" si="3"/>
        <v>10.8</v>
      </c>
      <c r="G20" s="15">
        <f t="shared" si="4"/>
        <v>8.4</v>
      </c>
      <c r="H20" s="23" t="str">
        <f>IFERROR(VLOOKUP(B20,#REF!,8,FALSE),"")</f>
        <v/>
      </c>
      <c r="I20" s="16">
        <v>46000</v>
      </c>
      <c r="J20" s="16">
        <v>0</v>
      </c>
      <c r="K20" s="23" t="str">
        <f>IFERROR(VLOOKUP(B20,#REF!,11,FALSE),"")</f>
        <v/>
      </c>
      <c r="L20" s="16">
        <v>64000</v>
      </c>
      <c r="M20" s="6" t="s">
        <v>305</v>
      </c>
      <c r="N20" s="1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24" t="str">
        <f>IFERROR(VLOOKUP(B20,#REF!,16,FALSE),"")</f>
        <v/>
      </c>
      <c r="S20" s="16">
        <v>12000</v>
      </c>
      <c r="T20" s="16">
        <v>0</v>
      </c>
      <c r="U20" s="16">
        <v>52000</v>
      </c>
      <c r="V20" s="16">
        <v>0</v>
      </c>
      <c r="W20" s="19">
        <v>110000</v>
      </c>
      <c r="X20" s="15">
        <v>25.9</v>
      </c>
      <c r="Y20" s="20">
        <v>20.2</v>
      </c>
      <c r="Z20" s="19">
        <v>4250</v>
      </c>
      <c r="AA20" s="16">
        <v>5444</v>
      </c>
      <c r="AB20" s="21">
        <v>1.3</v>
      </c>
      <c r="AC20" s="22">
        <f t="shared" si="5"/>
        <v>100</v>
      </c>
      <c r="AD20" s="16">
        <v>5012</v>
      </c>
      <c r="AE20" s="16">
        <v>26562</v>
      </c>
      <c r="AF20" s="16">
        <v>30904</v>
      </c>
      <c r="AG20" s="16">
        <v>22464</v>
      </c>
      <c r="AH20" s="14" t="s">
        <v>42</v>
      </c>
    </row>
    <row r="21" spans="1:34">
      <c r="A21" s="12" t="str">
        <f t="shared" si="0"/>
        <v>OverStock</v>
      </c>
      <c r="B21" s="13" t="s">
        <v>238</v>
      </c>
      <c r="C21" s="14" t="s">
        <v>70</v>
      </c>
      <c r="D21" s="18">
        <f t="shared" si="1"/>
        <v>25</v>
      </c>
      <c r="E21" s="15">
        <f t="shared" si="2"/>
        <v>16.3</v>
      </c>
      <c r="F21" s="15">
        <f t="shared" si="3"/>
        <v>21.8</v>
      </c>
      <c r="G21" s="15">
        <f t="shared" si="4"/>
        <v>14.2</v>
      </c>
      <c r="H21" s="23" t="str">
        <f>IFERROR(VLOOKUP(B21,#REF!,8,FALSE),"")</f>
        <v/>
      </c>
      <c r="I21" s="16">
        <v>3222000</v>
      </c>
      <c r="J21" s="16">
        <v>3222000</v>
      </c>
      <c r="K21" s="23" t="str">
        <f>IFERROR(VLOOKUP(B21,#REF!,11,FALSE),"")</f>
        <v/>
      </c>
      <c r="L21" s="16">
        <v>3693000</v>
      </c>
      <c r="M21" s="6" t="s">
        <v>303</v>
      </c>
      <c r="N21" s="1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24" t="str">
        <f>IFERROR(VLOOKUP(B21,#REF!,16,FALSE),"")</f>
        <v/>
      </c>
      <c r="S21" s="16">
        <v>0</v>
      </c>
      <c r="T21" s="16">
        <v>1431000</v>
      </c>
      <c r="U21" s="16">
        <v>2262000</v>
      </c>
      <c r="V21" s="16">
        <v>0</v>
      </c>
      <c r="W21" s="19">
        <v>6915000</v>
      </c>
      <c r="X21" s="15">
        <v>46.8</v>
      </c>
      <c r="Y21" s="20">
        <v>30.5</v>
      </c>
      <c r="Z21" s="19">
        <v>147750</v>
      </c>
      <c r="AA21" s="16">
        <v>226935</v>
      </c>
      <c r="AB21" s="21">
        <v>1.5</v>
      </c>
      <c r="AC21" s="22">
        <f t="shared" si="5"/>
        <v>100</v>
      </c>
      <c r="AD21" s="16">
        <v>94042</v>
      </c>
      <c r="AE21" s="16">
        <v>1224320</v>
      </c>
      <c r="AF21" s="16">
        <v>733601</v>
      </c>
      <c r="AG21" s="16">
        <v>500089</v>
      </c>
      <c r="AH21" s="14" t="s">
        <v>42</v>
      </c>
    </row>
    <row r="22" spans="1:34">
      <c r="A22" s="12" t="str">
        <f t="shared" si="0"/>
        <v>OverStock</v>
      </c>
      <c r="B22" s="13" t="s">
        <v>202</v>
      </c>
      <c r="C22" s="14" t="s">
        <v>70</v>
      </c>
      <c r="D22" s="18">
        <f t="shared" si="1"/>
        <v>32</v>
      </c>
      <c r="E22" s="15">
        <f t="shared" si="2"/>
        <v>17.399999999999999</v>
      </c>
      <c r="F22" s="15">
        <f t="shared" si="3"/>
        <v>16.399999999999999</v>
      </c>
      <c r="G22" s="15">
        <f t="shared" si="4"/>
        <v>9</v>
      </c>
      <c r="H22" s="23" t="str">
        <f>IFERROR(VLOOKUP(B22,#REF!,8,FALSE),"")</f>
        <v/>
      </c>
      <c r="I22" s="16">
        <v>2523000</v>
      </c>
      <c r="J22" s="16">
        <v>2418000</v>
      </c>
      <c r="K22" s="23" t="str">
        <f>IFERROR(VLOOKUP(B22,#REF!,11,FALSE),"")</f>
        <v/>
      </c>
      <c r="L22" s="16">
        <v>4917000</v>
      </c>
      <c r="M22" s="6" t="s">
        <v>303</v>
      </c>
      <c r="N22" s="1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24" t="str">
        <f>IFERROR(VLOOKUP(B22,#REF!,16,FALSE),"")</f>
        <v/>
      </c>
      <c r="S22" s="16">
        <v>240000</v>
      </c>
      <c r="T22" s="16">
        <v>1266000</v>
      </c>
      <c r="U22" s="16">
        <v>3411000</v>
      </c>
      <c r="V22" s="16">
        <v>0</v>
      </c>
      <c r="W22" s="19">
        <v>7440000</v>
      </c>
      <c r="X22" s="15">
        <v>48.4</v>
      </c>
      <c r="Y22" s="20">
        <v>26.4</v>
      </c>
      <c r="Z22" s="19">
        <v>153750</v>
      </c>
      <c r="AA22" s="16">
        <v>281830</v>
      </c>
      <c r="AB22" s="21">
        <v>1.8</v>
      </c>
      <c r="AC22" s="22">
        <f t="shared" si="5"/>
        <v>100</v>
      </c>
      <c r="AD22" s="16">
        <v>391527</v>
      </c>
      <c r="AE22" s="16">
        <v>1237738</v>
      </c>
      <c r="AF22" s="16">
        <v>915207</v>
      </c>
      <c r="AG22" s="16">
        <v>1119122</v>
      </c>
      <c r="AH22" s="14" t="s">
        <v>42</v>
      </c>
    </row>
    <row r="23" spans="1:34">
      <c r="A23" s="12" t="str">
        <f t="shared" si="0"/>
        <v>OverStock</v>
      </c>
      <c r="B23" s="13" t="s">
        <v>280</v>
      </c>
      <c r="C23" s="14" t="s">
        <v>70</v>
      </c>
      <c r="D23" s="18">
        <f t="shared" si="1"/>
        <v>37.9</v>
      </c>
      <c r="E23" s="15">
        <f t="shared" si="2"/>
        <v>29.9</v>
      </c>
      <c r="F23" s="15">
        <f t="shared" si="3"/>
        <v>23.1</v>
      </c>
      <c r="G23" s="15">
        <f t="shared" si="4"/>
        <v>18.2</v>
      </c>
      <c r="H23" s="23" t="str">
        <f>IFERROR(VLOOKUP(B23,#REF!,8,FALSE),"")</f>
        <v/>
      </c>
      <c r="I23" s="16">
        <v>642000</v>
      </c>
      <c r="J23" s="16">
        <v>642000</v>
      </c>
      <c r="K23" s="23" t="str">
        <f>IFERROR(VLOOKUP(B23,#REF!,11,FALSE),"")</f>
        <v/>
      </c>
      <c r="L23" s="16">
        <v>1053000</v>
      </c>
      <c r="M23" s="6" t="s">
        <v>303</v>
      </c>
      <c r="N23" s="1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24" t="str">
        <f>IFERROR(VLOOKUP(B23,#REF!,16,FALSE),"")</f>
        <v/>
      </c>
      <c r="S23" s="16">
        <v>60000</v>
      </c>
      <c r="T23" s="16">
        <v>633000</v>
      </c>
      <c r="U23" s="16">
        <v>360000</v>
      </c>
      <c r="V23" s="16">
        <v>0</v>
      </c>
      <c r="W23" s="19">
        <v>1695000</v>
      </c>
      <c r="X23" s="15">
        <v>61.1</v>
      </c>
      <c r="Y23" s="20">
        <v>48.2</v>
      </c>
      <c r="Z23" s="19">
        <v>27750</v>
      </c>
      <c r="AA23" s="16">
        <v>35188</v>
      </c>
      <c r="AB23" s="21">
        <v>1.3</v>
      </c>
      <c r="AC23" s="22">
        <f t="shared" si="5"/>
        <v>100</v>
      </c>
      <c r="AD23" s="16">
        <v>72375</v>
      </c>
      <c r="AE23" s="16">
        <v>146625</v>
      </c>
      <c r="AF23" s="16">
        <v>97686</v>
      </c>
      <c r="AG23" s="16">
        <v>89328</v>
      </c>
      <c r="AH23" s="14" t="s">
        <v>42</v>
      </c>
    </row>
    <row r="24" spans="1:34">
      <c r="A24" s="12" t="str">
        <f t="shared" si="0"/>
        <v>OverStock</v>
      </c>
      <c r="B24" s="13" t="s">
        <v>278</v>
      </c>
      <c r="C24" s="14" t="s">
        <v>70</v>
      </c>
      <c r="D24" s="18">
        <f t="shared" si="1"/>
        <v>18</v>
      </c>
      <c r="E24" s="15">
        <f t="shared" si="2"/>
        <v>30.4</v>
      </c>
      <c r="F24" s="15">
        <f t="shared" si="3"/>
        <v>30.7</v>
      </c>
      <c r="G24" s="15">
        <f t="shared" si="4"/>
        <v>51.8</v>
      </c>
      <c r="H24" s="23" t="str">
        <f>IFERROR(VLOOKUP(B24,#REF!,8,FALSE),"")</f>
        <v/>
      </c>
      <c r="I24" s="16">
        <v>1023000</v>
      </c>
      <c r="J24" s="16">
        <v>1023000</v>
      </c>
      <c r="K24" s="23" t="str">
        <f>IFERROR(VLOOKUP(B24,#REF!,11,FALSE),"")</f>
        <v/>
      </c>
      <c r="L24" s="16">
        <v>600000</v>
      </c>
      <c r="M24" s="6" t="s">
        <v>303</v>
      </c>
      <c r="N24" s="1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24" t="str">
        <f>IFERROR(VLOOKUP(B24,#REF!,16,FALSE),"")</f>
        <v/>
      </c>
      <c r="S24" s="16">
        <v>0</v>
      </c>
      <c r="T24" s="16">
        <v>309000</v>
      </c>
      <c r="U24" s="16">
        <v>291000</v>
      </c>
      <c r="V24" s="16">
        <v>0</v>
      </c>
      <c r="W24" s="19">
        <v>1623000</v>
      </c>
      <c r="X24" s="15">
        <v>48.6</v>
      </c>
      <c r="Y24" s="20">
        <v>82.2</v>
      </c>
      <c r="Z24" s="19">
        <v>33375</v>
      </c>
      <c r="AA24" s="16">
        <v>19733</v>
      </c>
      <c r="AB24" s="21">
        <v>0.6</v>
      </c>
      <c r="AC24" s="22">
        <f t="shared" si="5"/>
        <v>100</v>
      </c>
      <c r="AD24" s="16">
        <v>46536</v>
      </c>
      <c r="AE24" s="16">
        <v>93102</v>
      </c>
      <c r="AF24" s="16">
        <v>37952</v>
      </c>
      <c r="AG24" s="16">
        <v>42107</v>
      </c>
      <c r="AH24" s="14" t="s">
        <v>42</v>
      </c>
    </row>
    <row r="25" spans="1:34">
      <c r="A25" s="12" t="str">
        <f t="shared" si="0"/>
        <v>OverStock</v>
      </c>
      <c r="B25" s="13" t="s">
        <v>98</v>
      </c>
      <c r="C25" s="14" t="s">
        <v>70</v>
      </c>
      <c r="D25" s="18">
        <f t="shared" si="1"/>
        <v>2720</v>
      </c>
      <c r="E25" s="15">
        <f t="shared" si="2"/>
        <v>1719.8</v>
      </c>
      <c r="F25" s="15">
        <f t="shared" si="3"/>
        <v>352</v>
      </c>
      <c r="G25" s="15">
        <f t="shared" si="4"/>
        <v>222.6</v>
      </c>
      <c r="H25" s="23" t="str">
        <f>IFERROR(VLOOKUP(B25,#REF!,8,FALSE),"")</f>
        <v/>
      </c>
      <c r="I25" s="16">
        <v>440000</v>
      </c>
      <c r="J25" s="16">
        <v>440000</v>
      </c>
      <c r="K25" s="23" t="str">
        <f>IFERROR(VLOOKUP(B25,#REF!,11,FALSE),"")</f>
        <v/>
      </c>
      <c r="L25" s="16">
        <v>3400000</v>
      </c>
      <c r="M25" s="6" t="s">
        <v>303</v>
      </c>
      <c r="N25" s="1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24" t="str">
        <f>IFERROR(VLOOKUP(B25,#REF!,16,FALSE),"")</f>
        <v/>
      </c>
      <c r="S25" s="16">
        <v>0</v>
      </c>
      <c r="T25" s="16">
        <v>3250000</v>
      </c>
      <c r="U25" s="16">
        <v>150000</v>
      </c>
      <c r="V25" s="16">
        <v>0</v>
      </c>
      <c r="W25" s="19">
        <v>3840000</v>
      </c>
      <c r="X25" s="15">
        <v>3072</v>
      </c>
      <c r="Y25" s="20">
        <v>1942.3</v>
      </c>
      <c r="Z25" s="19">
        <v>1250</v>
      </c>
      <c r="AA25" s="16">
        <v>1977</v>
      </c>
      <c r="AB25" s="21">
        <v>1.6</v>
      </c>
      <c r="AC25" s="22">
        <f t="shared" si="5"/>
        <v>100</v>
      </c>
      <c r="AD25" s="16">
        <v>0</v>
      </c>
      <c r="AE25" s="16">
        <v>10000</v>
      </c>
      <c r="AF25" s="16">
        <v>32990</v>
      </c>
      <c r="AG25" s="16">
        <v>72800</v>
      </c>
      <c r="AH25" s="14" t="s">
        <v>42</v>
      </c>
    </row>
    <row r="26" spans="1:34">
      <c r="A26" s="12" t="str">
        <f t="shared" si="0"/>
        <v>OverStock</v>
      </c>
      <c r="B26" s="13" t="s">
        <v>184</v>
      </c>
      <c r="C26" s="14" t="s">
        <v>70</v>
      </c>
      <c r="D26" s="18">
        <f t="shared" si="1"/>
        <v>714</v>
      </c>
      <c r="E26" s="15">
        <f t="shared" si="2"/>
        <v>41.8</v>
      </c>
      <c r="F26" s="15">
        <f t="shared" si="3"/>
        <v>2066</v>
      </c>
      <c r="G26" s="15">
        <f t="shared" si="4"/>
        <v>120.8</v>
      </c>
      <c r="H26" s="23" t="str">
        <f>IFERROR(VLOOKUP(B26,#REF!,8,FALSE),"")</f>
        <v/>
      </c>
      <c r="I26" s="16">
        <v>6198000</v>
      </c>
      <c r="J26" s="16">
        <v>6081000</v>
      </c>
      <c r="K26" s="23" t="str">
        <f>IFERROR(VLOOKUP(B26,#REF!,11,FALSE),"")</f>
        <v/>
      </c>
      <c r="L26" s="16">
        <v>2142000</v>
      </c>
      <c r="M26" s="6" t="s">
        <v>303</v>
      </c>
      <c r="N26" s="1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24" t="str">
        <f>IFERROR(VLOOKUP(B26,#REF!,16,FALSE),"")</f>
        <v/>
      </c>
      <c r="S26" s="16">
        <v>0</v>
      </c>
      <c r="T26" s="16">
        <v>114000</v>
      </c>
      <c r="U26" s="16">
        <v>2028000</v>
      </c>
      <c r="V26" s="16">
        <v>0</v>
      </c>
      <c r="W26" s="19">
        <v>8340000</v>
      </c>
      <c r="X26" s="15">
        <v>2780</v>
      </c>
      <c r="Y26" s="20">
        <v>162.6</v>
      </c>
      <c r="Z26" s="19">
        <v>3000</v>
      </c>
      <c r="AA26" s="16">
        <v>51291</v>
      </c>
      <c r="AB26" s="21">
        <v>17.100000000000001</v>
      </c>
      <c r="AC26" s="22">
        <f t="shared" si="5"/>
        <v>150</v>
      </c>
      <c r="AD26" s="16">
        <v>0</v>
      </c>
      <c r="AE26" s="16">
        <v>36016</v>
      </c>
      <c r="AF26" s="16">
        <v>425599</v>
      </c>
      <c r="AG26" s="16">
        <v>165650</v>
      </c>
      <c r="AH26" s="14" t="s">
        <v>42</v>
      </c>
    </row>
    <row r="27" spans="1:34">
      <c r="A27" s="12" t="str">
        <f t="shared" si="0"/>
        <v>ZeroZero</v>
      </c>
      <c r="B27" s="13" t="s">
        <v>206</v>
      </c>
      <c r="C27" s="14" t="s">
        <v>70</v>
      </c>
      <c r="D27" s="18" t="str">
        <f t="shared" si="1"/>
        <v>前八週無拉料</v>
      </c>
      <c r="E27" s="15" t="str">
        <f t="shared" si="2"/>
        <v>--</v>
      </c>
      <c r="F27" s="15" t="str">
        <f t="shared" si="3"/>
        <v>--</v>
      </c>
      <c r="G27" s="15" t="str">
        <f t="shared" si="4"/>
        <v>--</v>
      </c>
      <c r="H27" s="23" t="str">
        <f>IFERROR(VLOOKUP(B27,#REF!,8,FALSE),"")</f>
        <v/>
      </c>
      <c r="I27" s="16">
        <v>0</v>
      </c>
      <c r="J27" s="16">
        <v>0</v>
      </c>
      <c r="K27" s="23" t="str">
        <f>IFERROR(VLOOKUP(B27,#REF!,11,FALSE),"")</f>
        <v/>
      </c>
      <c r="L27" s="16">
        <v>16000</v>
      </c>
      <c r="M27" s="6" t="s">
        <v>304</v>
      </c>
      <c r="N27" s="1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24" t="str">
        <f>IFERROR(VLOOKUP(B27,#REF!,16,FALSE),"")</f>
        <v/>
      </c>
      <c r="S27" s="16">
        <v>0</v>
      </c>
      <c r="T27" s="16">
        <v>16000</v>
      </c>
      <c r="U27" s="16">
        <v>0</v>
      </c>
      <c r="V27" s="16">
        <v>0</v>
      </c>
      <c r="W27" s="19">
        <v>16000</v>
      </c>
      <c r="X27" s="15" t="s">
        <v>40</v>
      </c>
      <c r="Y27" s="20" t="s">
        <v>40</v>
      </c>
      <c r="Z27" s="19">
        <v>0</v>
      </c>
      <c r="AA27" s="16">
        <v>0</v>
      </c>
      <c r="AB27" s="21" t="s">
        <v>41</v>
      </c>
      <c r="AC27" s="22" t="str">
        <f t="shared" si="5"/>
        <v>E</v>
      </c>
      <c r="AD27" s="16">
        <v>0</v>
      </c>
      <c r="AE27" s="16">
        <v>0</v>
      </c>
      <c r="AF27" s="16">
        <v>0</v>
      </c>
      <c r="AG27" s="16">
        <v>0</v>
      </c>
      <c r="AH27" s="14" t="s">
        <v>42</v>
      </c>
    </row>
    <row r="28" spans="1:34">
      <c r="A28" s="12" t="str">
        <f t="shared" si="0"/>
        <v>OverStock</v>
      </c>
      <c r="B28" s="13" t="s">
        <v>219</v>
      </c>
      <c r="C28" s="14" t="s">
        <v>70</v>
      </c>
      <c r="D28" s="18">
        <f t="shared" si="1"/>
        <v>34.9</v>
      </c>
      <c r="E28" s="15" t="str">
        <f t="shared" si="2"/>
        <v>--</v>
      </c>
      <c r="F28" s="15">
        <f t="shared" si="3"/>
        <v>13.1</v>
      </c>
      <c r="G28" s="15" t="str">
        <f t="shared" si="4"/>
        <v>--</v>
      </c>
      <c r="H28" s="23" t="str">
        <f>IFERROR(VLOOKUP(B28,#REF!,8,FALSE),"")</f>
        <v/>
      </c>
      <c r="I28" s="16">
        <v>54000</v>
      </c>
      <c r="J28" s="16">
        <v>27000</v>
      </c>
      <c r="K28" s="23" t="str">
        <f>IFERROR(VLOOKUP(B28,#REF!,11,FALSE),"")</f>
        <v/>
      </c>
      <c r="L28" s="16">
        <v>144000</v>
      </c>
      <c r="M28" s="6" t="s">
        <v>304</v>
      </c>
      <c r="N28" s="1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24" t="str">
        <f>IFERROR(VLOOKUP(B28,#REF!,16,FALSE),"")</f>
        <v/>
      </c>
      <c r="S28" s="16">
        <v>0</v>
      </c>
      <c r="T28" s="16">
        <v>144000</v>
      </c>
      <c r="U28" s="16">
        <v>0</v>
      </c>
      <c r="V28" s="16">
        <v>0</v>
      </c>
      <c r="W28" s="19">
        <v>198000</v>
      </c>
      <c r="X28" s="15">
        <v>48</v>
      </c>
      <c r="Y28" s="20" t="s">
        <v>40</v>
      </c>
      <c r="Z28" s="19">
        <v>4125</v>
      </c>
      <c r="AA28" s="16" t="s">
        <v>40</v>
      </c>
      <c r="AB28" s="21" t="s">
        <v>41</v>
      </c>
      <c r="AC28" s="22" t="str">
        <f t="shared" si="5"/>
        <v>E</v>
      </c>
      <c r="AD28" s="16">
        <v>0</v>
      </c>
      <c r="AE28" s="16">
        <v>0</v>
      </c>
      <c r="AF28" s="16">
        <v>0</v>
      </c>
      <c r="AG28" s="16">
        <v>0</v>
      </c>
      <c r="AH28" s="14" t="s">
        <v>42</v>
      </c>
    </row>
    <row r="29" spans="1:34">
      <c r="A29" s="12" t="str">
        <f t="shared" si="0"/>
        <v>ZeroZero</v>
      </c>
      <c r="B29" s="13" t="s">
        <v>103</v>
      </c>
      <c r="C29" s="14" t="s">
        <v>70</v>
      </c>
      <c r="D29" s="18" t="str">
        <f t="shared" si="1"/>
        <v>前八週無拉料</v>
      </c>
      <c r="E29" s="15" t="str">
        <f t="shared" si="2"/>
        <v>--</v>
      </c>
      <c r="F29" s="15" t="str">
        <f t="shared" si="3"/>
        <v>--</v>
      </c>
      <c r="G29" s="15" t="str">
        <f t="shared" si="4"/>
        <v>--</v>
      </c>
      <c r="H29" s="23" t="str">
        <f>IFERROR(VLOOKUP(B29,#REF!,8,FALSE),"")</f>
        <v/>
      </c>
      <c r="I29" s="16">
        <v>0</v>
      </c>
      <c r="J29" s="16">
        <v>0</v>
      </c>
      <c r="K29" s="23" t="str">
        <f>IFERROR(VLOOKUP(B29,#REF!,11,FALSE),"")</f>
        <v/>
      </c>
      <c r="L29" s="16">
        <v>330000</v>
      </c>
      <c r="M29" s="6" t="s">
        <v>303</v>
      </c>
      <c r="N29" s="1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24" t="str">
        <f>IFERROR(VLOOKUP(B29,#REF!,16,FALSE),"")</f>
        <v/>
      </c>
      <c r="S29" s="16">
        <v>0</v>
      </c>
      <c r="T29" s="16">
        <v>330000</v>
      </c>
      <c r="U29" s="16">
        <v>0</v>
      </c>
      <c r="V29" s="16">
        <v>0</v>
      </c>
      <c r="W29" s="19">
        <v>330000</v>
      </c>
      <c r="X29" s="15" t="s">
        <v>40</v>
      </c>
      <c r="Y29" s="20" t="s">
        <v>40</v>
      </c>
      <c r="Z29" s="19">
        <v>0</v>
      </c>
      <c r="AA29" s="16" t="s">
        <v>40</v>
      </c>
      <c r="AB29" s="21" t="s">
        <v>41</v>
      </c>
      <c r="AC29" s="22" t="str">
        <f t="shared" si="5"/>
        <v>E</v>
      </c>
      <c r="AD29" s="16">
        <v>0</v>
      </c>
      <c r="AE29" s="16">
        <v>0</v>
      </c>
      <c r="AF29" s="16">
        <v>0</v>
      </c>
      <c r="AG29" s="16">
        <v>0</v>
      </c>
      <c r="AH29" s="14" t="s">
        <v>42</v>
      </c>
    </row>
    <row r="30" spans="1:34">
      <c r="A30" s="12" t="str">
        <f t="shared" si="0"/>
        <v>ZeroZero</v>
      </c>
      <c r="B30" s="13" t="s">
        <v>222</v>
      </c>
      <c r="C30" s="14" t="s">
        <v>70</v>
      </c>
      <c r="D30" s="18" t="str">
        <f t="shared" si="1"/>
        <v>前八週無拉料</v>
      </c>
      <c r="E30" s="15" t="str">
        <f t="shared" si="2"/>
        <v>--</v>
      </c>
      <c r="F30" s="15" t="str">
        <f t="shared" si="3"/>
        <v>--</v>
      </c>
      <c r="G30" s="15" t="str">
        <f t="shared" si="4"/>
        <v>--</v>
      </c>
      <c r="H30" s="23" t="str">
        <f>IFERROR(VLOOKUP(B30,#REF!,8,FALSE),"")</f>
        <v/>
      </c>
      <c r="I30" s="16">
        <v>10000</v>
      </c>
      <c r="J30" s="16">
        <v>10000</v>
      </c>
      <c r="K30" s="23" t="str">
        <f>IFERROR(VLOOKUP(B30,#REF!,11,FALSE),"")</f>
        <v/>
      </c>
      <c r="L30" s="16">
        <v>50000</v>
      </c>
      <c r="M30" s="6" t="s">
        <v>303</v>
      </c>
      <c r="N30" s="1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24" t="str">
        <f>IFERROR(VLOOKUP(B30,#REF!,16,FALSE),"")</f>
        <v/>
      </c>
      <c r="S30" s="16">
        <v>0</v>
      </c>
      <c r="T30" s="16">
        <v>30000</v>
      </c>
      <c r="U30" s="16">
        <v>20000</v>
      </c>
      <c r="V30" s="16">
        <v>0</v>
      </c>
      <c r="W30" s="19">
        <v>60000</v>
      </c>
      <c r="X30" s="15" t="s">
        <v>40</v>
      </c>
      <c r="Y30" s="20" t="s">
        <v>40</v>
      </c>
      <c r="Z30" s="19">
        <v>0</v>
      </c>
      <c r="AA30" s="16">
        <v>0</v>
      </c>
      <c r="AB30" s="21" t="s">
        <v>41</v>
      </c>
      <c r="AC30" s="22" t="str">
        <f t="shared" si="5"/>
        <v>E</v>
      </c>
      <c r="AD30" s="16">
        <v>0</v>
      </c>
      <c r="AE30" s="16">
        <v>0</v>
      </c>
      <c r="AF30" s="16">
        <v>0</v>
      </c>
      <c r="AG30" s="16">
        <v>13100</v>
      </c>
      <c r="AH30" s="14" t="s">
        <v>42</v>
      </c>
    </row>
    <row r="31" spans="1:34">
      <c r="A31" s="12" t="str">
        <f t="shared" si="0"/>
        <v>OverStock</v>
      </c>
      <c r="B31" s="13" t="s">
        <v>287</v>
      </c>
      <c r="C31" s="14" t="s">
        <v>70</v>
      </c>
      <c r="D31" s="18">
        <f t="shared" si="1"/>
        <v>24.3</v>
      </c>
      <c r="E31" s="15">
        <f t="shared" si="2"/>
        <v>24.5</v>
      </c>
      <c r="F31" s="15">
        <f t="shared" si="3"/>
        <v>28.2</v>
      </c>
      <c r="G31" s="15">
        <f t="shared" si="4"/>
        <v>28.4</v>
      </c>
      <c r="H31" s="23" t="str">
        <f>IFERROR(VLOOKUP(B31,#REF!,8,FALSE),"")</f>
        <v/>
      </c>
      <c r="I31" s="16">
        <v>321000</v>
      </c>
      <c r="J31" s="16">
        <v>321000</v>
      </c>
      <c r="K31" s="23" t="str">
        <f>IFERROR(VLOOKUP(B31,#REF!,11,FALSE),"")</f>
        <v/>
      </c>
      <c r="L31" s="16">
        <v>276000</v>
      </c>
      <c r="M31" s="6" t="s">
        <v>303</v>
      </c>
      <c r="N31" s="1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24" t="str">
        <f>IFERROR(VLOOKUP(B31,#REF!,16,FALSE),"")</f>
        <v/>
      </c>
      <c r="S31" s="16">
        <v>0</v>
      </c>
      <c r="T31" s="16">
        <v>186000</v>
      </c>
      <c r="U31" s="16">
        <v>90000</v>
      </c>
      <c r="V31" s="16">
        <v>0</v>
      </c>
      <c r="W31" s="19">
        <v>597000</v>
      </c>
      <c r="X31" s="15">
        <v>52.5</v>
      </c>
      <c r="Y31" s="20">
        <v>52.9</v>
      </c>
      <c r="Z31" s="19">
        <v>11375</v>
      </c>
      <c r="AA31" s="16">
        <v>11287</v>
      </c>
      <c r="AB31" s="21">
        <v>1</v>
      </c>
      <c r="AC31" s="22">
        <f t="shared" si="5"/>
        <v>100</v>
      </c>
      <c r="AD31" s="16">
        <v>14742</v>
      </c>
      <c r="AE31" s="16">
        <v>27259</v>
      </c>
      <c r="AF31" s="16">
        <v>59582</v>
      </c>
      <c r="AG31" s="16">
        <v>76018</v>
      </c>
      <c r="AH31" s="14" t="s">
        <v>42</v>
      </c>
    </row>
    <row r="32" spans="1:34">
      <c r="A32" s="12" t="str">
        <f t="shared" si="0"/>
        <v>OverStock</v>
      </c>
      <c r="B32" s="13" t="s">
        <v>270</v>
      </c>
      <c r="C32" s="14" t="s">
        <v>70</v>
      </c>
      <c r="D32" s="18">
        <f t="shared" si="1"/>
        <v>38.5</v>
      </c>
      <c r="E32" s="15">
        <f t="shared" si="2"/>
        <v>11630.6</v>
      </c>
      <c r="F32" s="15">
        <f t="shared" si="3"/>
        <v>31.7</v>
      </c>
      <c r="G32" s="15">
        <f t="shared" si="4"/>
        <v>9567.6</v>
      </c>
      <c r="H32" s="23" t="str">
        <f>IFERROR(VLOOKUP(B32,#REF!,8,FALSE),"")</f>
        <v/>
      </c>
      <c r="I32" s="16">
        <v>3186000</v>
      </c>
      <c r="J32" s="16">
        <v>3186000</v>
      </c>
      <c r="K32" s="23" t="str">
        <f>IFERROR(VLOOKUP(B32,#REF!,11,FALSE),"")</f>
        <v/>
      </c>
      <c r="L32" s="16">
        <v>3873000</v>
      </c>
      <c r="M32" s="6" t="s">
        <v>306</v>
      </c>
      <c r="N32" s="1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24" t="str">
        <f>IFERROR(VLOOKUP(B32,#REF!,16,FALSE),"")</f>
        <v/>
      </c>
      <c r="S32" s="16">
        <v>0</v>
      </c>
      <c r="T32" s="16">
        <v>3873000</v>
      </c>
      <c r="U32" s="16">
        <v>0</v>
      </c>
      <c r="V32" s="16">
        <v>0</v>
      </c>
      <c r="W32" s="19">
        <v>7059000</v>
      </c>
      <c r="X32" s="15">
        <v>70.2</v>
      </c>
      <c r="Y32" s="20">
        <v>21198.2</v>
      </c>
      <c r="Z32" s="19">
        <v>100500</v>
      </c>
      <c r="AA32" s="16">
        <v>333</v>
      </c>
      <c r="AB32" s="21">
        <v>0</v>
      </c>
      <c r="AC32" s="22">
        <f t="shared" si="5"/>
        <v>50</v>
      </c>
      <c r="AD32" s="16">
        <v>725</v>
      </c>
      <c r="AE32" s="16">
        <v>2275</v>
      </c>
      <c r="AF32" s="16">
        <v>0</v>
      </c>
      <c r="AG32" s="16">
        <v>3000</v>
      </c>
      <c r="AH32" s="14" t="s">
        <v>42</v>
      </c>
    </row>
    <row r="33" spans="1:34">
      <c r="A33" s="12" t="str">
        <f t="shared" si="0"/>
        <v>OverStock</v>
      </c>
      <c r="B33" s="13" t="s">
        <v>201</v>
      </c>
      <c r="C33" s="14" t="s">
        <v>70</v>
      </c>
      <c r="D33" s="18">
        <f t="shared" si="1"/>
        <v>85</v>
      </c>
      <c r="E33" s="15">
        <f t="shared" si="2"/>
        <v>200.7</v>
      </c>
      <c r="F33" s="15">
        <f t="shared" si="3"/>
        <v>16</v>
      </c>
      <c r="G33" s="15">
        <f t="shared" si="4"/>
        <v>37.799999999999997</v>
      </c>
      <c r="H33" s="23" t="str">
        <f>IFERROR(VLOOKUP(B33,#REF!,8,FALSE),"")</f>
        <v/>
      </c>
      <c r="I33" s="16">
        <v>252000</v>
      </c>
      <c r="J33" s="16">
        <v>252000</v>
      </c>
      <c r="K33" s="23" t="str">
        <f>IFERROR(VLOOKUP(B33,#REF!,11,FALSE),"")</f>
        <v/>
      </c>
      <c r="L33" s="16">
        <v>1338000</v>
      </c>
      <c r="M33" s="6" t="s">
        <v>303</v>
      </c>
      <c r="N33" s="1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24" t="str">
        <f>IFERROR(VLOOKUP(B33,#REF!,16,FALSE),"")</f>
        <v/>
      </c>
      <c r="S33" s="16">
        <v>0</v>
      </c>
      <c r="T33" s="16">
        <v>1038000</v>
      </c>
      <c r="U33" s="16">
        <v>300000</v>
      </c>
      <c r="V33" s="16">
        <v>0</v>
      </c>
      <c r="W33" s="19">
        <v>1590000</v>
      </c>
      <c r="X33" s="15">
        <v>101</v>
      </c>
      <c r="Y33" s="20">
        <v>238.5</v>
      </c>
      <c r="Z33" s="19">
        <v>15750</v>
      </c>
      <c r="AA33" s="16">
        <v>6667</v>
      </c>
      <c r="AB33" s="21">
        <v>0.4</v>
      </c>
      <c r="AC33" s="22">
        <f t="shared" si="5"/>
        <v>50</v>
      </c>
      <c r="AD33" s="16">
        <v>0</v>
      </c>
      <c r="AE33" s="16">
        <v>36000</v>
      </c>
      <c r="AF33" s="16">
        <v>24000</v>
      </c>
      <c r="AG33" s="16">
        <v>66000</v>
      </c>
      <c r="AH33" s="14" t="s">
        <v>42</v>
      </c>
    </row>
    <row r="34" spans="1:34">
      <c r="A34" s="12" t="str">
        <f t="shared" si="0"/>
        <v>OverStock</v>
      </c>
      <c r="B34" s="13" t="s">
        <v>179</v>
      </c>
      <c r="C34" s="14" t="s">
        <v>70</v>
      </c>
      <c r="D34" s="18">
        <f t="shared" si="1"/>
        <v>17.5</v>
      </c>
      <c r="E34" s="15">
        <f t="shared" si="2"/>
        <v>32.1</v>
      </c>
      <c r="F34" s="15">
        <f t="shared" si="3"/>
        <v>18.100000000000001</v>
      </c>
      <c r="G34" s="15">
        <f t="shared" si="4"/>
        <v>33.1</v>
      </c>
      <c r="H34" s="23" t="str">
        <f>IFERROR(VLOOKUP(B34,#REF!,8,FALSE),"")</f>
        <v/>
      </c>
      <c r="I34" s="16">
        <v>387000</v>
      </c>
      <c r="J34" s="16">
        <v>354000</v>
      </c>
      <c r="K34" s="23" t="str">
        <f>IFERROR(VLOOKUP(B34,#REF!,11,FALSE),"")</f>
        <v/>
      </c>
      <c r="L34" s="16">
        <v>375000</v>
      </c>
      <c r="M34" s="6" t="s">
        <v>306</v>
      </c>
      <c r="N34" s="1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24" t="str">
        <f>IFERROR(VLOOKUP(B34,#REF!,16,FALSE),"")</f>
        <v/>
      </c>
      <c r="S34" s="16">
        <v>18000</v>
      </c>
      <c r="T34" s="16">
        <v>285000</v>
      </c>
      <c r="U34" s="16">
        <v>72000</v>
      </c>
      <c r="V34" s="16">
        <v>0</v>
      </c>
      <c r="W34" s="19">
        <v>762000</v>
      </c>
      <c r="X34" s="15">
        <v>35.6</v>
      </c>
      <c r="Y34" s="20">
        <v>65.3</v>
      </c>
      <c r="Z34" s="19">
        <v>21375</v>
      </c>
      <c r="AA34" s="16">
        <v>11675</v>
      </c>
      <c r="AB34" s="21">
        <v>0.5</v>
      </c>
      <c r="AC34" s="22">
        <f t="shared" si="5"/>
        <v>100</v>
      </c>
      <c r="AD34" s="16">
        <v>6286</v>
      </c>
      <c r="AE34" s="16">
        <v>51229</v>
      </c>
      <c r="AF34" s="16">
        <v>51610</v>
      </c>
      <c r="AG34" s="16">
        <v>12700</v>
      </c>
      <c r="AH34" s="14" t="s">
        <v>42</v>
      </c>
    </row>
    <row r="35" spans="1:34">
      <c r="A35" s="12" t="str">
        <f t="shared" si="0"/>
        <v>FCST</v>
      </c>
      <c r="B35" s="13" t="s">
        <v>205</v>
      </c>
      <c r="C35" s="14" t="s">
        <v>70</v>
      </c>
      <c r="D35" s="18" t="str">
        <f t="shared" si="1"/>
        <v>前八週無拉料</v>
      </c>
      <c r="E35" s="15">
        <f t="shared" si="2"/>
        <v>14</v>
      </c>
      <c r="F35" s="15" t="str">
        <f t="shared" si="3"/>
        <v>--</v>
      </c>
      <c r="G35" s="15">
        <f t="shared" si="4"/>
        <v>21</v>
      </c>
      <c r="H35" s="23" t="str">
        <f>IFERROR(VLOOKUP(B35,#REF!,8,FALSE),"")</f>
        <v/>
      </c>
      <c r="I35" s="16">
        <v>24000</v>
      </c>
      <c r="J35" s="16">
        <v>22000</v>
      </c>
      <c r="K35" s="23" t="str">
        <f>IFERROR(VLOOKUP(B35,#REF!,11,FALSE),"")</f>
        <v/>
      </c>
      <c r="L35" s="16">
        <v>16000</v>
      </c>
      <c r="M35" s="6" t="s">
        <v>304</v>
      </c>
      <c r="N35" s="1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24" t="str">
        <f>IFERROR(VLOOKUP(B35,#REF!,16,FALSE),"")</f>
        <v/>
      </c>
      <c r="S35" s="16">
        <v>0</v>
      </c>
      <c r="T35" s="16">
        <v>0</v>
      </c>
      <c r="U35" s="16">
        <v>16000</v>
      </c>
      <c r="V35" s="16">
        <v>0</v>
      </c>
      <c r="W35" s="19">
        <v>40000</v>
      </c>
      <c r="X35" s="15" t="s">
        <v>40</v>
      </c>
      <c r="Y35" s="20">
        <v>35.1</v>
      </c>
      <c r="Z35" s="19">
        <v>0</v>
      </c>
      <c r="AA35" s="16">
        <v>1141</v>
      </c>
      <c r="AB35" s="21" t="s">
        <v>49</v>
      </c>
      <c r="AC35" s="22" t="str">
        <f t="shared" si="5"/>
        <v>F</v>
      </c>
      <c r="AD35" s="16">
        <v>0</v>
      </c>
      <c r="AE35" s="16">
        <v>8233</v>
      </c>
      <c r="AF35" s="16">
        <v>2040</v>
      </c>
      <c r="AG35" s="16">
        <v>4064</v>
      </c>
      <c r="AH35" s="14" t="s">
        <v>42</v>
      </c>
    </row>
    <row r="36" spans="1:34">
      <c r="A36" s="12" t="str">
        <f t="shared" si="0"/>
        <v>OverStock</v>
      </c>
      <c r="B36" s="13" t="s">
        <v>166</v>
      </c>
      <c r="C36" s="14" t="s">
        <v>70</v>
      </c>
      <c r="D36" s="18">
        <f t="shared" si="1"/>
        <v>397.3</v>
      </c>
      <c r="E36" s="15">
        <f t="shared" si="2"/>
        <v>34.5</v>
      </c>
      <c r="F36" s="15">
        <f t="shared" si="3"/>
        <v>181.3</v>
      </c>
      <c r="G36" s="15">
        <f t="shared" si="4"/>
        <v>15.7</v>
      </c>
      <c r="H36" s="23" t="str">
        <f>IFERROR(VLOOKUP(B36,#REF!,8,FALSE),"")</f>
        <v/>
      </c>
      <c r="I36" s="16">
        <v>1020000</v>
      </c>
      <c r="J36" s="16">
        <v>1020000</v>
      </c>
      <c r="K36" s="23" t="str">
        <f>IFERROR(VLOOKUP(B36,#REF!,11,FALSE),"")</f>
        <v/>
      </c>
      <c r="L36" s="16">
        <v>2235000</v>
      </c>
      <c r="M36" s="6" t="s">
        <v>303</v>
      </c>
      <c r="N36" s="1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24" t="str">
        <f>IFERROR(VLOOKUP(B36,#REF!,16,FALSE),"")</f>
        <v/>
      </c>
      <c r="S36" s="16">
        <v>0</v>
      </c>
      <c r="T36" s="16">
        <v>1374000</v>
      </c>
      <c r="U36" s="16">
        <v>861000</v>
      </c>
      <c r="V36" s="16">
        <v>0</v>
      </c>
      <c r="W36" s="19">
        <v>3255000</v>
      </c>
      <c r="X36" s="15">
        <v>578.70000000000005</v>
      </c>
      <c r="Y36" s="20">
        <v>50.2</v>
      </c>
      <c r="Z36" s="19">
        <v>5625</v>
      </c>
      <c r="AA36" s="16">
        <v>64868</v>
      </c>
      <c r="AB36" s="21">
        <v>11.5</v>
      </c>
      <c r="AC36" s="22">
        <f t="shared" si="5"/>
        <v>150</v>
      </c>
      <c r="AD36" s="16">
        <v>0</v>
      </c>
      <c r="AE36" s="16">
        <v>126000</v>
      </c>
      <c r="AF36" s="16">
        <v>457816</v>
      </c>
      <c r="AG36" s="16">
        <v>508550</v>
      </c>
      <c r="AH36" s="14" t="s">
        <v>42</v>
      </c>
    </row>
    <row r="37" spans="1:34">
      <c r="A37" s="12" t="str">
        <f t="shared" si="0"/>
        <v>OverStock</v>
      </c>
      <c r="B37" s="13" t="s">
        <v>87</v>
      </c>
      <c r="C37" s="14" t="s">
        <v>56</v>
      </c>
      <c r="D37" s="18">
        <f t="shared" si="1"/>
        <v>40</v>
      </c>
      <c r="E37" s="15">
        <f t="shared" si="2"/>
        <v>32.700000000000003</v>
      </c>
      <c r="F37" s="15">
        <f t="shared" si="3"/>
        <v>40</v>
      </c>
      <c r="G37" s="15">
        <f t="shared" si="4"/>
        <v>32.700000000000003</v>
      </c>
      <c r="H37" s="23" t="str">
        <f>IFERROR(VLOOKUP(B37,#REF!,8,FALSE),"")</f>
        <v/>
      </c>
      <c r="I37" s="16">
        <v>10000</v>
      </c>
      <c r="J37" s="16">
        <v>6000</v>
      </c>
      <c r="K37" s="23" t="str">
        <f>IFERROR(VLOOKUP(B37,#REF!,11,FALSE),"")</f>
        <v/>
      </c>
      <c r="L37" s="16">
        <v>10000</v>
      </c>
      <c r="M37" s="6" t="s">
        <v>304</v>
      </c>
      <c r="N37" s="1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24" t="str">
        <f>IFERROR(VLOOKUP(B37,#REF!,16,FALSE),"")</f>
        <v/>
      </c>
      <c r="S37" s="16">
        <v>0</v>
      </c>
      <c r="T37" s="16">
        <v>6000</v>
      </c>
      <c r="U37" s="16">
        <v>4000</v>
      </c>
      <c r="V37" s="16">
        <v>0</v>
      </c>
      <c r="W37" s="19">
        <v>20000</v>
      </c>
      <c r="X37" s="15">
        <v>80</v>
      </c>
      <c r="Y37" s="20">
        <v>65.400000000000006</v>
      </c>
      <c r="Z37" s="19">
        <v>250</v>
      </c>
      <c r="AA37" s="16">
        <v>306</v>
      </c>
      <c r="AB37" s="21">
        <v>1.2</v>
      </c>
      <c r="AC37" s="22">
        <f t="shared" si="5"/>
        <v>100</v>
      </c>
      <c r="AD37" s="16">
        <v>0</v>
      </c>
      <c r="AE37" s="16">
        <v>751</v>
      </c>
      <c r="AF37" s="16">
        <v>2000</v>
      </c>
      <c r="AG37" s="16">
        <v>0</v>
      </c>
      <c r="AH37" s="14" t="s">
        <v>42</v>
      </c>
    </row>
    <row r="38" spans="1:34">
      <c r="A38" s="12" t="str">
        <f t="shared" si="0"/>
        <v>FCST</v>
      </c>
      <c r="B38" s="13" t="s">
        <v>294</v>
      </c>
      <c r="C38" s="14" t="s">
        <v>70</v>
      </c>
      <c r="D38" s="18" t="str">
        <f t="shared" si="1"/>
        <v>前八週無拉料</v>
      </c>
      <c r="E38" s="15">
        <f t="shared" si="2"/>
        <v>131.1</v>
      </c>
      <c r="F38" s="15" t="str">
        <f t="shared" si="3"/>
        <v>--</v>
      </c>
      <c r="G38" s="15">
        <f t="shared" si="4"/>
        <v>24.6</v>
      </c>
      <c r="H38" s="23" t="str">
        <f>IFERROR(VLOOKUP(B38,#REF!,8,FALSE),"")</f>
        <v/>
      </c>
      <c r="I38" s="16">
        <v>15000</v>
      </c>
      <c r="J38" s="16">
        <v>15000</v>
      </c>
      <c r="K38" s="23" t="str">
        <f>IFERROR(VLOOKUP(B38,#REF!,11,FALSE),"")</f>
        <v/>
      </c>
      <c r="L38" s="16">
        <v>80000</v>
      </c>
      <c r="M38" s="6" t="s">
        <v>303</v>
      </c>
      <c r="N38" s="1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24" t="str">
        <f>IFERROR(VLOOKUP(B38,#REF!,16,FALSE),"")</f>
        <v/>
      </c>
      <c r="S38" s="16">
        <v>0</v>
      </c>
      <c r="T38" s="16">
        <v>80000</v>
      </c>
      <c r="U38" s="16">
        <v>0</v>
      </c>
      <c r="V38" s="16">
        <v>0</v>
      </c>
      <c r="W38" s="19">
        <v>95000</v>
      </c>
      <c r="X38" s="15" t="s">
        <v>40</v>
      </c>
      <c r="Y38" s="20">
        <v>155.69999999999999</v>
      </c>
      <c r="Z38" s="19">
        <v>0</v>
      </c>
      <c r="AA38" s="16">
        <v>610</v>
      </c>
      <c r="AB38" s="21" t="s">
        <v>49</v>
      </c>
      <c r="AC38" s="22" t="str">
        <f t="shared" si="5"/>
        <v>F</v>
      </c>
      <c r="AD38" s="16">
        <v>3232</v>
      </c>
      <c r="AE38" s="16">
        <v>1768</v>
      </c>
      <c r="AF38" s="16">
        <v>491</v>
      </c>
      <c r="AG38" s="16">
        <v>4368</v>
      </c>
      <c r="AH38" s="14" t="s">
        <v>42</v>
      </c>
    </row>
    <row r="39" spans="1:34">
      <c r="A39" s="12" t="str">
        <f t="shared" si="0"/>
        <v>OverStock</v>
      </c>
      <c r="B39" s="13" t="s">
        <v>234</v>
      </c>
      <c r="C39" s="14" t="s">
        <v>70</v>
      </c>
      <c r="D39" s="18">
        <f t="shared" si="1"/>
        <v>17.5</v>
      </c>
      <c r="E39" s="15">
        <f t="shared" si="2"/>
        <v>10.6</v>
      </c>
      <c r="F39" s="15">
        <f t="shared" si="3"/>
        <v>20.5</v>
      </c>
      <c r="G39" s="15">
        <f t="shared" si="4"/>
        <v>12.3</v>
      </c>
      <c r="H39" s="23" t="str">
        <f>IFERROR(VLOOKUP(B39,#REF!,8,FALSE),"")</f>
        <v/>
      </c>
      <c r="I39" s="16">
        <v>1158000</v>
      </c>
      <c r="J39" s="16">
        <v>1023000</v>
      </c>
      <c r="K39" s="23" t="str">
        <f>IFERROR(VLOOKUP(B39,#REF!,11,FALSE),"")</f>
        <v/>
      </c>
      <c r="L39" s="16">
        <v>993000</v>
      </c>
      <c r="M39" s="6" t="s">
        <v>303</v>
      </c>
      <c r="N39" s="1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24" t="str">
        <f>IFERROR(VLOOKUP(B39,#REF!,16,FALSE),"")</f>
        <v/>
      </c>
      <c r="S39" s="16">
        <v>84000</v>
      </c>
      <c r="T39" s="16">
        <v>0</v>
      </c>
      <c r="U39" s="16">
        <v>909000</v>
      </c>
      <c r="V39" s="16">
        <v>0</v>
      </c>
      <c r="W39" s="19">
        <v>2151000</v>
      </c>
      <c r="X39" s="15">
        <v>38</v>
      </c>
      <c r="Y39" s="20">
        <v>22.9</v>
      </c>
      <c r="Z39" s="19">
        <v>56625</v>
      </c>
      <c r="AA39" s="16">
        <v>93941</v>
      </c>
      <c r="AB39" s="21">
        <v>1.7</v>
      </c>
      <c r="AC39" s="22">
        <f t="shared" si="5"/>
        <v>100</v>
      </c>
      <c r="AD39" s="16">
        <v>161576</v>
      </c>
      <c r="AE39" s="16">
        <v>448491</v>
      </c>
      <c r="AF39" s="16">
        <v>235600</v>
      </c>
      <c r="AG39" s="16">
        <v>276163</v>
      </c>
      <c r="AH39" s="14" t="s">
        <v>42</v>
      </c>
    </row>
    <row r="40" spans="1:34">
      <c r="A40" s="12" t="str">
        <f t="shared" si="0"/>
        <v>OverStock</v>
      </c>
      <c r="B40" s="13" t="s">
        <v>95</v>
      </c>
      <c r="C40" s="14" t="s">
        <v>70</v>
      </c>
      <c r="D40" s="18">
        <f t="shared" si="1"/>
        <v>436.8</v>
      </c>
      <c r="E40" s="15" t="str">
        <f t="shared" si="2"/>
        <v>--</v>
      </c>
      <c r="F40" s="15">
        <f t="shared" si="3"/>
        <v>37.299999999999997</v>
      </c>
      <c r="G40" s="15" t="str">
        <f t="shared" si="4"/>
        <v>--</v>
      </c>
      <c r="H40" s="23" t="str">
        <f>IFERROR(VLOOKUP(B40,#REF!,8,FALSE),"")</f>
        <v/>
      </c>
      <c r="I40" s="16">
        <v>42000</v>
      </c>
      <c r="J40" s="16">
        <v>42000</v>
      </c>
      <c r="K40" s="23" t="str">
        <f>IFERROR(VLOOKUP(B40,#REF!,11,FALSE),"")</f>
        <v/>
      </c>
      <c r="L40" s="16">
        <v>491410</v>
      </c>
      <c r="M40" s="6" t="s">
        <v>303</v>
      </c>
      <c r="N40" s="1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24" t="str">
        <f>IFERROR(VLOOKUP(B40,#REF!,16,FALSE),"")</f>
        <v/>
      </c>
      <c r="S40" s="16">
        <v>0</v>
      </c>
      <c r="T40" s="16">
        <v>311410</v>
      </c>
      <c r="U40" s="16">
        <v>180000</v>
      </c>
      <c r="V40" s="16">
        <v>0</v>
      </c>
      <c r="W40" s="19">
        <v>533410</v>
      </c>
      <c r="X40" s="15">
        <v>474.1</v>
      </c>
      <c r="Y40" s="20" t="s">
        <v>40</v>
      </c>
      <c r="Z40" s="19">
        <v>1125</v>
      </c>
      <c r="AA40" s="16">
        <v>0</v>
      </c>
      <c r="AB40" s="21" t="s">
        <v>41</v>
      </c>
      <c r="AC40" s="22" t="str">
        <f t="shared" si="5"/>
        <v>E</v>
      </c>
      <c r="AD40" s="16">
        <v>0</v>
      </c>
      <c r="AE40" s="16">
        <v>0</v>
      </c>
      <c r="AF40" s="16">
        <v>0</v>
      </c>
      <c r="AG40" s="16">
        <v>0</v>
      </c>
      <c r="AH40" s="14" t="s">
        <v>42</v>
      </c>
    </row>
    <row r="41" spans="1:34">
      <c r="A41" s="12" t="str">
        <f t="shared" si="0"/>
        <v>OverStock</v>
      </c>
      <c r="B41" s="13" t="s">
        <v>71</v>
      </c>
      <c r="C41" s="14" t="s">
        <v>70</v>
      </c>
      <c r="D41" s="18">
        <f t="shared" si="1"/>
        <v>30.6</v>
      </c>
      <c r="E41" s="15">
        <f t="shared" si="2"/>
        <v>46.1</v>
      </c>
      <c r="F41" s="15">
        <f t="shared" si="3"/>
        <v>22.1</v>
      </c>
      <c r="G41" s="15">
        <f t="shared" si="4"/>
        <v>33.4</v>
      </c>
      <c r="H41" s="23" t="str">
        <f>IFERROR(VLOOKUP(B41,#REF!,8,FALSE),"")</f>
        <v/>
      </c>
      <c r="I41" s="16">
        <v>470000</v>
      </c>
      <c r="J41" s="16">
        <v>470000</v>
      </c>
      <c r="K41" s="23" t="str">
        <f>IFERROR(VLOOKUP(B41,#REF!,11,FALSE),"")</f>
        <v/>
      </c>
      <c r="L41" s="16">
        <v>650000</v>
      </c>
      <c r="M41" s="6" t="s">
        <v>303</v>
      </c>
      <c r="N41" s="1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24" t="str">
        <f>IFERROR(VLOOKUP(B41,#REF!,16,FALSE),"")</f>
        <v/>
      </c>
      <c r="S41" s="16">
        <v>0</v>
      </c>
      <c r="T41" s="16">
        <v>530000</v>
      </c>
      <c r="U41" s="16">
        <v>120000</v>
      </c>
      <c r="V41" s="16">
        <v>0</v>
      </c>
      <c r="W41" s="19">
        <v>1120000</v>
      </c>
      <c r="X41" s="15">
        <v>52.7</v>
      </c>
      <c r="Y41" s="20">
        <v>79.5</v>
      </c>
      <c r="Z41" s="19">
        <v>21250</v>
      </c>
      <c r="AA41" s="16">
        <v>14090</v>
      </c>
      <c r="AB41" s="21">
        <v>0.7</v>
      </c>
      <c r="AC41" s="22">
        <f t="shared" si="5"/>
        <v>100</v>
      </c>
      <c r="AD41" s="16">
        <v>0</v>
      </c>
      <c r="AE41" s="16">
        <v>47341</v>
      </c>
      <c r="AF41" s="16">
        <v>79466</v>
      </c>
      <c r="AG41" s="16">
        <v>69077</v>
      </c>
      <c r="AH41" s="14" t="s">
        <v>42</v>
      </c>
    </row>
    <row r="42" spans="1:34">
      <c r="A42" s="12" t="str">
        <f t="shared" si="0"/>
        <v>OverStock</v>
      </c>
      <c r="B42" s="13" t="s">
        <v>197</v>
      </c>
      <c r="C42" s="14" t="s">
        <v>70</v>
      </c>
      <c r="D42" s="18">
        <f t="shared" si="1"/>
        <v>19.600000000000001</v>
      </c>
      <c r="E42" s="15">
        <f t="shared" si="2"/>
        <v>22.8</v>
      </c>
      <c r="F42" s="15">
        <f t="shared" si="3"/>
        <v>9.5</v>
      </c>
      <c r="G42" s="15">
        <f t="shared" si="4"/>
        <v>11.1</v>
      </c>
      <c r="H42" s="23" t="str">
        <f>IFERROR(VLOOKUP(B42,#REF!,8,FALSE),"")</f>
        <v/>
      </c>
      <c r="I42" s="16">
        <v>324000</v>
      </c>
      <c r="J42" s="16">
        <v>184000</v>
      </c>
      <c r="K42" s="23" t="str">
        <f>IFERROR(VLOOKUP(B42,#REF!,11,FALSE),"")</f>
        <v/>
      </c>
      <c r="L42" s="16">
        <v>668000</v>
      </c>
      <c r="M42" s="6" t="s">
        <v>303</v>
      </c>
      <c r="N42" s="1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24" t="str">
        <f>IFERROR(VLOOKUP(B42,#REF!,16,FALSE),"")</f>
        <v/>
      </c>
      <c r="S42" s="16">
        <v>0</v>
      </c>
      <c r="T42" s="16">
        <v>424000</v>
      </c>
      <c r="U42" s="16">
        <v>244000</v>
      </c>
      <c r="V42" s="16">
        <v>0</v>
      </c>
      <c r="W42" s="19">
        <v>992000</v>
      </c>
      <c r="X42" s="15">
        <v>29.2</v>
      </c>
      <c r="Y42" s="20">
        <v>33.9</v>
      </c>
      <c r="Z42" s="19">
        <v>34000</v>
      </c>
      <c r="AA42" s="16">
        <v>29291</v>
      </c>
      <c r="AB42" s="21">
        <v>0.9</v>
      </c>
      <c r="AC42" s="22">
        <f t="shared" si="5"/>
        <v>100</v>
      </c>
      <c r="AD42" s="16">
        <v>22789</v>
      </c>
      <c r="AE42" s="16">
        <v>147794</v>
      </c>
      <c r="AF42" s="16">
        <v>93032</v>
      </c>
      <c r="AG42" s="16">
        <v>235642</v>
      </c>
      <c r="AH42" s="14" t="s">
        <v>42</v>
      </c>
    </row>
    <row r="43" spans="1:34">
      <c r="A43" s="12" t="str">
        <f t="shared" si="0"/>
        <v>ZeroZero</v>
      </c>
      <c r="B43" s="13" t="s">
        <v>82</v>
      </c>
      <c r="C43" s="14" t="s">
        <v>70</v>
      </c>
      <c r="D43" s="18" t="str">
        <f t="shared" si="1"/>
        <v>前八週無拉料</v>
      </c>
      <c r="E43" s="15" t="str">
        <f t="shared" si="2"/>
        <v>--</v>
      </c>
      <c r="F43" s="15" t="str">
        <f t="shared" si="3"/>
        <v>--</v>
      </c>
      <c r="G43" s="15" t="str">
        <f t="shared" si="4"/>
        <v>--</v>
      </c>
      <c r="H43" s="23" t="str">
        <f>IFERROR(VLOOKUP(B43,#REF!,8,FALSE),"")</f>
        <v/>
      </c>
      <c r="I43" s="16">
        <v>60000</v>
      </c>
      <c r="J43" s="16">
        <v>60000</v>
      </c>
      <c r="K43" s="23" t="str">
        <f>IFERROR(VLOOKUP(B43,#REF!,11,FALSE),"")</f>
        <v/>
      </c>
      <c r="L43" s="16">
        <v>210000</v>
      </c>
      <c r="M43" s="6" t="s">
        <v>304</v>
      </c>
      <c r="N43" s="1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24" t="str">
        <f>IFERROR(VLOOKUP(B43,#REF!,16,FALSE),"")</f>
        <v/>
      </c>
      <c r="S43" s="16">
        <v>0</v>
      </c>
      <c r="T43" s="16">
        <v>210000</v>
      </c>
      <c r="U43" s="16">
        <v>0</v>
      </c>
      <c r="V43" s="16">
        <v>0</v>
      </c>
      <c r="W43" s="19">
        <v>270000</v>
      </c>
      <c r="X43" s="15" t="s">
        <v>40</v>
      </c>
      <c r="Y43" s="20" t="s">
        <v>40</v>
      </c>
      <c r="Z43" s="19">
        <v>0</v>
      </c>
      <c r="AA43" s="16" t="s">
        <v>40</v>
      </c>
      <c r="AB43" s="21" t="s">
        <v>41</v>
      </c>
      <c r="AC43" s="22" t="str">
        <f t="shared" si="5"/>
        <v>E</v>
      </c>
      <c r="AD43" s="16">
        <v>0</v>
      </c>
      <c r="AE43" s="16">
        <v>0</v>
      </c>
      <c r="AF43" s="16">
        <v>0</v>
      </c>
      <c r="AG43" s="16">
        <v>0</v>
      </c>
      <c r="AH43" s="14" t="s">
        <v>42</v>
      </c>
    </row>
    <row r="44" spans="1:34">
      <c r="A44" s="12" t="str">
        <f t="shared" si="0"/>
        <v>OverStock</v>
      </c>
      <c r="B44" s="13" t="s">
        <v>167</v>
      </c>
      <c r="C44" s="14" t="s">
        <v>70</v>
      </c>
      <c r="D44" s="18">
        <f t="shared" si="1"/>
        <v>27</v>
      </c>
      <c r="E44" s="15">
        <f t="shared" si="2"/>
        <v>24.3</v>
      </c>
      <c r="F44" s="15">
        <f t="shared" si="3"/>
        <v>10.7</v>
      </c>
      <c r="G44" s="15">
        <f t="shared" si="4"/>
        <v>9.6</v>
      </c>
      <c r="H44" s="23" t="str">
        <f>IFERROR(VLOOKUP(B44,#REF!,8,FALSE),"")</f>
        <v/>
      </c>
      <c r="I44" s="16">
        <v>112000</v>
      </c>
      <c r="J44" s="16">
        <v>112000</v>
      </c>
      <c r="K44" s="23" t="str">
        <f>IFERROR(VLOOKUP(B44,#REF!,11,FALSE),"")</f>
        <v/>
      </c>
      <c r="L44" s="16">
        <v>284000</v>
      </c>
      <c r="M44" s="6" t="s">
        <v>303</v>
      </c>
      <c r="N44" s="1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24" t="str">
        <f>IFERROR(VLOOKUP(B44,#REF!,16,FALSE),"")</f>
        <v/>
      </c>
      <c r="S44" s="16">
        <v>0</v>
      </c>
      <c r="T44" s="16">
        <v>192000</v>
      </c>
      <c r="U44" s="16">
        <v>92000</v>
      </c>
      <c r="V44" s="16">
        <v>0</v>
      </c>
      <c r="W44" s="19">
        <v>396000</v>
      </c>
      <c r="X44" s="15">
        <v>37.700000000000003</v>
      </c>
      <c r="Y44" s="20">
        <v>33.799999999999997</v>
      </c>
      <c r="Z44" s="19">
        <v>10500</v>
      </c>
      <c r="AA44" s="16">
        <v>11699</v>
      </c>
      <c r="AB44" s="21">
        <v>1.1000000000000001</v>
      </c>
      <c r="AC44" s="22">
        <f t="shared" si="5"/>
        <v>100</v>
      </c>
      <c r="AD44" s="16">
        <v>4968</v>
      </c>
      <c r="AE44" s="16">
        <v>52759</v>
      </c>
      <c r="AF44" s="16">
        <v>51610</v>
      </c>
      <c r="AG44" s="16">
        <v>20236</v>
      </c>
      <c r="AH44" s="14" t="s">
        <v>42</v>
      </c>
    </row>
    <row r="45" spans="1:34">
      <c r="A45" s="12" t="str">
        <f t="shared" si="0"/>
        <v>OverStock</v>
      </c>
      <c r="B45" s="13" t="s">
        <v>102</v>
      </c>
      <c r="C45" s="14" t="s">
        <v>70</v>
      </c>
      <c r="D45" s="18">
        <f t="shared" si="1"/>
        <v>61.3</v>
      </c>
      <c r="E45" s="15">
        <f t="shared" si="2"/>
        <v>69</v>
      </c>
      <c r="F45" s="15">
        <f t="shared" si="3"/>
        <v>224</v>
      </c>
      <c r="G45" s="15">
        <f t="shared" si="4"/>
        <v>252</v>
      </c>
      <c r="H45" s="23" t="str">
        <f>IFERROR(VLOOKUP(B45,#REF!,8,FALSE),"")</f>
        <v/>
      </c>
      <c r="I45" s="16">
        <v>1680000</v>
      </c>
      <c r="J45" s="16">
        <v>1230000</v>
      </c>
      <c r="K45" s="23" t="str">
        <f>IFERROR(VLOOKUP(B45,#REF!,11,FALSE),"")</f>
        <v/>
      </c>
      <c r="L45" s="16">
        <v>460000</v>
      </c>
      <c r="M45" s="6" t="s">
        <v>303</v>
      </c>
      <c r="N45" s="1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24" t="str">
        <f>IFERROR(VLOOKUP(B45,#REF!,16,FALSE),"")</f>
        <v/>
      </c>
      <c r="S45" s="16">
        <v>0</v>
      </c>
      <c r="T45" s="16">
        <v>460000</v>
      </c>
      <c r="U45" s="16">
        <v>0</v>
      </c>
      <c r="V45" s="16">
        <v>0</v>
      </c>
      <c r="W45" s="19">
        <v>2140000</v>
      </c>
      <c r="X45" s="15">
        <v>285.3</v>
      </c>
      <c r="Y45" s="20">
        <v>321</v>
      </c>
      <c r="Z45" s="19">
        <v>7500</v>
      </c>
      <c r="AA45" s="16">
        <v>6667</v>
      </c>
      <c r="AB45" s="21">
        <v>0.9</v>
      </c>
      <c r="AC45" s="22">
        <f t="shared" si="5"/>
        <v>100</v>
      </c>
      <c r="AD45" s="16">
        <v>0</v>
      </c>
      <c r="AE45" s="16">
        <v>20000</v>
      </c>
      <c r="AF45" s="16">
        <v>40000</v>
      </c>
      <c r="AG45" s="16">
        <v>10000</v>
      </c>
      <c r="AH45" s="14" t="s">
        <v>42</v>
      </c>
    </row>
    <row r="46" spans="1:34">
      <c r="A46" s="12" t="str">
        <f t="shared" si="0"/>
        <v>OverStock</v>
      </c>
      <c r="B46" s="13" t="s">
        <v>96</v>
      </c>
      <c r="C46" s="14" t="s">
        <v>70</v>
      </c>
      <c r="D46" s="18">
        <f t="shared" si="1"/>
        <v>368.9</v>
      </c>
      <c r="E46" s="15">
        <f t="shared" si="2"/>
        <v>160</v>
      </c>
      <c r="F46" s="15">
        <f t="shared" si="3"/>
        <v>79.099999999999994</v>
      </c>
      <c r="G46" s="15">
        <f t="shared" si="4"/>
        <v>34.299999999999997</v>
      </c>
      <c r="H46" s="23" t="str">
        <f>IFERROR(VLOOKUP(B46,#REF!,8,FALSE),"")</f>
        <v/>
      </c>
      <c r="I46" s="16">
        <v>267000</v>
      </c>
      <c r="J46" s="16">
        <v>267000</v>
      </c>
      <c r="K46" s="23" t="str">
        <f>IFERROR(VLOOKUP(B46,#REF!,11,FALSE),"")</f>
        <v/>
      </c>
      <c r="L46" s="16">
        <v>1245000</v>
      </c>
      <c r="M46" s="6" t="s">
        <v>303</v>
      </c>
      <c r="N46" s="1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24" t="str">
        <f>IFERROR(VLOOKUP(B46,#REF!,16,FALSE),"")</f>
        <v/>
      </c>
      <c r="S46" s="16">
        <v>0</v>
      </c>
      <c r="T46" s="16">
        <v>1167000</v>
      </c>
      <c r="U46" s="16">
        <v>78000</v>
      </c>
      <c r="V46" s="16">
        <v>0</v>
      </c>
      <c r="W46" s="19">
        <v>1512000</v>
      </c>
      <c r="X46" s="15">
        <v>448</v>
      </c>
      <c r="Y46" s="20">
        <v>194.3</v>
      </c>
      <c r="Z46" s="19">
        <v>3375</v>
      </c>
      <c r="AA46" s="16">
        <v>7782</v>
      </c>
      <c r="AB46" s="21">
        <v>2.2999999999999998</v>
      </c>
      <c r="AC46" s="22">
        <f t="shared" si="5"/>
        <v>150</v>
      </c>
      <c r="AD46" s="16">
        <v>30917</v>
      </c>
      <c r="AE46" s="16">
        <v>23083</v>
      </c>
      <c r="AF46" s="16">
        <v>16036</v>
      </c>
      <c r="AG46" s="16">
        <v>82206</v>
      </c>
      <c r="AH46" s="14" t="s">
        <v>42</v>
      </c>
    </row>
    <row r="47" spans="1:34">
      <c r="A47" s="12" t="str">
        <f t="shared" si="0"/>
        <v>ZeroZero</v>
      </c>
      <c r="B47" s="13" t="s">
        <v>300</v>
      </c>
      <c r="C47" s="14" t="s">
        <v>299</v>
      </c>
      <c r="D47" s="18" t="str">
        <f t="shared" si="1"/>
        <v>前八週無拉料</v>
      </c>
      <c r="E47" s="15" t="str">
        <f t="shared" si="2"/>
        <v>--</v>
      </c>
      <c r="F47" s="15" t="str">
        <f t="shared" si="3"/>
        <v>--</v>
      </c>
      <c r="G47" s="15" t="str">
        <f t="shared" si="4"/>
        <v>--</v>
      </c>
      <c r="H47" s="23" t="str">
        <f>IFERROR(VLOOKUP(B47,#REF!,8,FALSE),"")</f>
        <v/>
      </c>
      <c r="I47" s="16">
        <v>0</v>
      </c>
      <c r="J47" s="16">
        <v>0</v>
      </c>
      <c r="K47" s="23" t="str">
        <f>IFERROR(VLOOKUP(B47,#REF!,11,FALSE),"")</f>
        <v/>
      </c>
      <c r="L47" s="16">
        <v>15400</v>
      </c>
      <c r="M47" s="6" t="s">
        <v>304</v>
      </c>
      <c r="N47" s="1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24" t="str">
        <f>IFERROR(VLOOKUP(B47,#REF!,16,FALSE),"")</f>
        <v/>
      </c>
      <c r="S47" s="16">
        <v>0</v>
      </c>
      <c r="T47" s="16">
        <v>15400</v>
      </c>
      <c r="U47" s="16">
        <v>0</v>
      </c>
      <c r="V47" s="16">
        <v>0</v>
      </c>
      <c r="W47" s="19">
        <v>15400</v>
      </c>
      <c r="X47" s="15" t="s">
        <v>40</v>
      </c>
      <c r="Y47" s="20" t="s">
        <v>40</v>
      </c>
      <c r="Z47" s="19">
        <v>0</v>
      </c>
      <c r="AA47" s="16" t="s">
        <v>40</v>
      </c>
      <c r="AB47" s="21" t="s">
        <v>41</v>
      </c>
      <c r="AC47" s="22" t="str">
        <f t="shared" si="5"/>
        <v>E</v>
      </c>
      <c r="AD47" s="16">
        <v>0</v>
      </c>
      <c r="AE47" s="16">
        <v>0</v>
      </c>
      <c r="AF47" s="16">
        <v>0</v>
      </c>
      <c r="AG47" s="16">
        <v>0</v>
      </c>
      <c r="AH47" s="14" t="s">
        <v>42</v>
      </c>
    </row>
    <row r="48" spans="1:34">
      <c r="A48" s="12" t="str">
        <f t="shared" si="0"/>
        <v>OverStock</v>
      </c>
      <c r="B48" s="13" t="s">
        <v>242</v>
      </c>
      <c r="C48" s="14" t="s">
        <v>70</v>
      </c>
      <c r="D48" s="18">
        <f t="shared" si="1"/>
        <v>29.5</v>
      </c>
      <c r="E48" s="15">
        <f t="shared" si="2"/>
        <v>52.5</v>
      </c>
      <c r="F48" s="15">
        <f t="shared" si="3"/>
        <v>16.5</v>
      </c>
      <c r="G48" s="15">
        <f t="shared" si="4"/>
        <v>29.4</v>
      </c>
      <c r="H48" s="23" t="str">
        <f>IFERROR(VLOOKUP(B48,#REF!,8,FALSE),"")</f>
        <v/>
      </c>
      <c r="I48" s="16">
        <v>132000</v>
      </c>
      <c r="J48" s="16">
        <v>132000</v>
      </c>
      <c r="K48" s="23" t="str">
        <f>IFERROR(VLOOKUP(B48,#REF!,11,FALSE),"")</f>
        <v/>
      </c>
      <c r="L48" s="16">
        <v>236000</v>
      </c>
      <c r="M48" s="6" t="s">
        <v>303</v>
      </c>
      <c r="N48" s="1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24" t="str">
        <f>IFERROR(VLOOKUP(B48,#REF!,16,FALSE),"")</f>
        <v/>
      </c>
      <c r="S48" s="16">
        <v>0</v>
      </c>
      <c r="T48" s="16">
        <v>112000</v>
      </c>
      <c r="U48" s="16">
        <v>124000</v>
      </c>
      <c r="V48" s="16">
        <v>0</v>
      </c>
      <c r="W48" s="19">
        <v>368000</v>
      </c>
      <c r="X48" s="15">
        <v>46</v>
      </c>
      <c r="Y48" s="20">
        <v>81.8</v>
      </c>
      <c r="Z48" s="19">
        <v>8000</v>
      </c>
      <c r="AA48" s="16">
        <v>4497</v>
      </c>
      <c r="AB48" s="21">
        <v>0.6</v>
      </c>
      <c r="AC48" s="22">
        <f t="shared" si="5"/>
        <v>100</v>
      </c>
      <c r="AD48" s="16">
        <v>0</v>
      </c>
      <c r="AE48" s="16">
        <v>8686</v>
      </c>
      <c r="AF48" s="16">
        <v>31786</v>
      </c>
      <c r="AG48" s="16">
        <v>9544</v>
      </c>
      <c r="AH48" s="14" t="s">
        <v>42</v>
      </c>
    </row>
    <row r="49" spans="1:34">
      <c r="A49" s="12" t="str">
        <f t="shared" si="0"/>
        <v>OverStock</v>
      </c>
      <c r="B49" s="13" t="s">
        <v>215</v>
      </c>
      <c r="C49" s="14" t="s">
        <v>70</v>
      </c>
      <c r="D49" s="18">
        <f t="shared" si="1"/>
        <v>51.6</v>
      </c>
      <c r="E49" s="15">
        <f t="shared" si="2"/>
        <v>32</v>
      </c>
      <c r="F49" s="15">
        <f t="shared" si="3"/>
        <v>354.8</v>
      </c>
      <c r="G49" s="15">
        <f t="shared" si="4"/>
        <v>220</v>
      </c>
      <c r="H49" s="23" t="str">
        <f>IFERROR(VLOOKUP(B49,#REF!,8,FALSE),"")</f>
        <v/>
      </c>
      <c r="I49" s="16">
        <v>11000</v>
      </c>
      <c r="J49" s="16">
        <v>1000</v>
      </c>
      <c r="K49" s="23" t="str">
        <f>IFERROR(VLOOKUP(B49,#REF!,11,FALSE),"")</f>
        <v/>
      </c>
      <c r="L49" s="16">
        <v>1600</v>
      </c>
      <c r="M49" s="6" t="s">
        <v>304</v>
      </c>
      <c r="N49" s="1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24" t="str">
        <f>IFERROR(VLOOKUP(B49,#REF!,16,FALSE),"")</f>
        <v/>
      </c>
      <c r="S49" s="16">
        <v>0</v>
      </c>
      <c r="T49" s="16">
        <v>1600</v>
      </c>
      <c r="U49" s="16">
        <v>0</v>
      </c>
      <c r="V49" s="16">
        <v>0</v>
      </c>
      <c r="W49" s="19">
        <v>12600</v>
      </c>
      <c r="X49" s="15">
        <v>406.5</v>
      </c>
      <c r="Y49" s="20">
        <v>252</v>
      </c>
      <c r="Z49" s="19">
        <v>31</v>
      </c>
      <c r="AA49" s="16">
        <v>50</v>
      </c>
      <c r="AB49" s="21">
        <v>1.6</v>
      </c>
      <c r="AC49" s="22">
        <f t="shared" si="5"/>
        <v>100</v>
      </c>
      <c r="AD49" s="16">
        <v>450</v>
      </c>
      <c r="AE49" s="16">
        <v>0</v>
      </c>
      <c r="AF49" s="16">
        <v>0</v>
      </c>
      <c r="AG49" s="16">
        <v>0</v>
      </c>
      <c r="AH49" s="14" t="s">
        <v>42</v>
      </c>
    </row>
    <row r="50" spans="1:34">
      <c r="A50" s="12" t="str">
        <f t="shared" si="0"/>
        <v>OverStock</v>
      </c>
      <c r="B50" s="13" t="s">
        <v>191</v>
      </c>
      <c r="C50" s="14" t="s">
        <v>70</v>
      </c>
      <c r="D50" s="18">
        <f t="shared" si="1"/>
        <v>95.2</v>
      </c>
      <c r="E50" s="15">
        <f t="shared" si="2"/>
        <v>36.299999999999997</v>
      </c>
      <c r="F50" s="15">
        <f t="shared" si="3"/>
        <v>48</v>
      </c>
      <c r="G50" s="15">
        <f t="shared" si="4"/>
        <v>18.3</v>
      </c>
      <c r="H50" s="23" t="str">
        <f>IFERROR(VLOOKUP(B50,#REF!,8,FALSE),"")</f>
        <v/>
      </c>
      <c r="I50" s="16">
        <v>360000</v>
      </c>
      <c r="J50" s="16">
        <v>189000</v>
      </c>
      <c r="K50" s="23" t="str">
        <f>IFERROR(VLOOKUP(B50,#REF!,11,FALSE),"")</f>
        <v/>
      </c>
      <c r="L50" s="16">
        <v>714000</v>
      </c>
      <c r="M50" s="6" t="s">
        <v>303</v>
      </c>
      <c r="N50" s="1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24" t="str">
        <f>IFERROR(VLOOKUP(B50,#REF!,16,FALSE),"")</f>
        <v/>
      </c>
      <c r="S50" s="16">
        <v>0</v>
      </c>
      <c r="T50" s="16">
        <v>378000</v>
      </c>
      <c r="U50" s="16">
        <v>336000</v>
      </c>
      <c r="V50" s="16">
        <v>0</v>
      </c>
      <c r="W50" s="19">
        <v>1074000</v>
      </c>
      <c r="X50" s="15">
        <v>143.19999999999999</v>
      </c>
      <c r="Y50" s="20">
        <v>54.5</v>
      </c>
      <c r="Z50" s="19">
        <v>7500</v>
      </c>
      <c r="AA50" s="16">
        <v>19694</v>
      </c>
      <c r="AB50" s="21">
        <v>2.6</v>
      </c>
      <c r="AC50" s="22">
        <f t="shared" si="5"/>
        <v>150</v>
      </c>
      <c r="AD50" s="16">
        <v>0</v>
      </c>
      <c r="AE50" s="16">
        <v>21972</v>
      </c>
      <c r="AF50" s="16">
        <v>155274</v>
      </c>
      <c r="AG50" s="16">
        <v>246</v>
      </c>
      <c r="AH50" s="14" t="s">
        <v>42</v>
      </c>
    </row>
    <row r="51" spans="1:34">
      <c r="A51" s="12" t="str">
        <f t="shared" si="0"/>
        <v>OverStock</v>
      </c>
      <c r="B51" s="13" t="s">
        <v>230</v>
      </c>
      <c r="C51" s="14" t="s">
        <v>70</v>
      </c>
      <c r="D51" s="18">
        <f t="shared" si="1"/>
        <v>98.3</v>
      </c>
      <c r="E51" s="15">
        <f t="shared" si="2"/>
        <v>41.9</v>
      </c>
      <c r="F51" s="15">
        <f t="shared" si="3"/>
        <v>22.5</v>
      </c>
      <c r="G51" s="15">
        <f t="shared" si="4"/>
        <v>9.6</v>
      </c>
      <c r="H51" s="23" t="str">
        <f>IFERROR(VLOOKUP(B51,#REF!,8,FALSE),"")</f>
        <v/>
      </c>
      <c r="I51" s="16">
        <v>93000</v>
      </c>
      <c r="J51" s="16">
        <v>93000</v>
      </c>
      <c r="K51" s="23" t="str">
        <f>IFERROR(VLOOKUP(B51,#REF!,11,FALSE),"")</f>
        <v/>
      </c>
      <c r="L51" s="16">
        <v>405500</v>
      </c>
      <c r="M51" s="6" t="s">
        <v>303</v>
      </c>
      <c r="N51" s="1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24" t="str">
        <f>IFERROR(VLOOKUP(B51,#REF!,16,FALSE),"")</f>
        <v/>
      </c>
      <c r="S51" s="16">
        <v>0</v>
      </c>
      <c r="T51" s="16">
        <v>276500</v>
      </c>
      <c r="U51" s="16">
        <v>129000</v>
      </c>
      <c r="V51" s="16">
        <v>0</v>
      </c>
      <c r="W51" s="19">
        <v>498500</v>
      </c>
      <c r="X51" s="15">
        <v>120.8</v>
      </c>
      <c r="Y51" s="20">
        <v>51.5</v>
      </c>
      <c r="Z51" s="19">
        <v>4125</v>
      </c>
      <c r="AA51" s="16">
        <v>9684</v>
      </c>
      <c r="AB51" s="21">
        <v>2.2999999999999998</v>
      </c>
      <c r="AC51" s="22">
        <f t="shared" si="5"/>
        <v>150</v>
      </c>
      <c r="AD51" s="16">
        <v>13508</v>
      </c>
      <c r="AE51" s="16">
        <v>55356</v>
      </c>
      <c r="AF51" s="16">
        <v>18290</v>
      </c>
      <c r="AG51" s="16">
        <v>24529</v>
      </c>
      <c r="AH51" s="14" t="s">
        <v>42</v>
      </c>
    </row>
    <row r="52" spans="1:34">
      <c r="A52" s="12" t="str">
        <f t="shared" si="0"/>
        <v>FCST</v>
      </c>
      <c r="B52" s="13" t="s">
        <v>220</v>
      </c>
      <c r="C52" s="14" t="s">
        <v>70</v>
      </c>
      <c r="D52" s="18" t="str">
        <f t="shared" si="1"/>
        <v>前八週無拉料</v>
      </c>
      <c r="E52" s="15">
        <f t="shared" si="2"/>
        <v>12.7</v>
      </c>
      <c r="F52" s="15" t="str">
        <f t="shared" si="3"/>
        <v>--</v>
      </c>
      <c r="G52" s="15">
        <f t="shared" si="4"/>
        <v>11.5</v>
      </c>
      <c r="H52" s="23" t="str">
        <f>IFERROR(VLOOKUP(B52,#REF!,8,FALSE),"")</f>
        <v/>
      </c>
      <c r="I52" s="16">
        <v>118000</v>
      </c>
      <c r="J52" s="16">
        <v>62000</v>
      </c>
      <c r="K52" s="23" t="str">
        <f>IFERROR(VLOOKUP(B52,#REF!,11,FALSE),"")</f>
        <v/>
      </c>
      <c r="L52" s="16">
        <v>130000</v>
      </c>
      <c r="M52" s="6" t="s">
        <v>303</v>
      </c>
      <c r="N52" s="1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24" t="str">
        <f>IFERROR(VLOOKUP(B52,#REF!,16,FALSE),"")</f>
        <v/>
      </c>
      <c r="S52" s="16">
        <v>30000</v>
      </c>
      <c r="T52" s="16">
        <v>58000</v>
      </c>
      <c r="U52" s="16">
        <v>42000</v>
      </c>
      <c r="V52" s="16">
        <v>0</v>
      </c>
      <c r="W52" s="19">
        <v>248000</v>
      </c>
      <c r="X52" s="15" t="s">
        <v>40</v>
      </c>
      <c r="Y52" s="20">
        <v>24.1</v>
      </c>
      <c r="Z52" s="19">
        <v>0</v>
      </c>
      <c r="AA52" s="16">
        <v>10276</v>
      </c>
      <c r="AB52" s="21" t="s">
        <v>49</v>
      </c>
      <c r="AC52" s="22" t="str">
        <f t="shared" si="5"/>
        <v>F</v>
      </c>
      <c r="AD52" s="16">
        <v>2756</v>
      </c>
      <c r="AE52" s="16">
        <v>61989</v>
      </c>
      <c r="AF52" s="16">
        <v>27740</v>
      </c>
      <c r="AG52" s="16">
        <v>45138</v>
      </c>
      <c r="AH52" s="14" t="s">
        <v>42</v>
      </c>
    </row>
    <row r="53" spans="1:34">
      <c r="A53" s="12" t="str">
        <f t="shared" si="0"/>
        <v>ZeroZero</v>
      </c>
      <c r="B53" s="13" t="s">
        <v>171</v>
      </c>
      <c r="C53" s="14" t="s">
        <v>169</v>
      </c>
      <c r="D53" s="18" t="str">
        <f t="shared" si="1"/>
        <v>前八週無拉料</v>
      </c>
      <c r="E53" s="15" t="str">
        <f t="shared" si="2"/>
        <v>--</v>
      </c>
      <c r="F53" s="15" t="str">
        <f t="shared" si="3"/>
        <v>--</v>
      </c>
      <c r="G53" s="15" t="str">
        <f t="shared" si="4"/>
        <v>--</v>
      </c>
      <c r="H53" s="23" t="str">
        <f>IFERROR(VLOOKUP(B53,#REF!,8,FALSE),"")</f>
        <v/>
      </c>
      <c r="I53" s="16">
        <v>0</v>
      </c>
      <c r="J53" s="16">
        <v>0</v>
      </c>
      <c r="K53" s="23" t="str">
        <f>IFERROR(VLOOKUP(B53,#REF!,11,FALSE),"")</f>
        <v/>
      </c>
      <c r="L53" s="16">
        <v>33000</v>
      </c>
      <c r="M53" s="6" t="s">
        <v>303</v>
      </c>
      <c r="N53" s="1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24" t="str">
        <f>IFERROR(VLOOKUP(B53,#REF!,16,FALSE),"")</f>
        <v/>
      </c>
      <c r="S53" s="16">
        <v>0</v>
      </c>
      <c r="T53" s="16">
        <v>33000</v>
      </c>
      <c r="U53" s="16">
        <v>0</v>
      </c>
      <c r="V53" s="16">
        <v>0</v>
      </c>
      <c r="W53" s="19">
        <v>33000</v>
      </c>
      <c r="X53" s="15" t="s">
        <v>40</v>
      </c>
      <c r="Y53" s="20" t="s">
        <v>40</v>
      </c>
      <c r="Z53" s="19">
        <v>0</v>
      </c>
      <c r="AA53" s="16" t="s">
        <v>40</v>
      </c>
      <c r="AB53" s="21" t="s">
        <v>41</v>
      </c>
      <c r="AC53" s="22" t="str">
        <f t="shared" si="5"/>
        <v>E</v>
      </c>
      <c r="AD53" s="16">
        <v>0</v>
      </c>
      <c r="AE53" s="16">
        <v>0</v>
      </c>
      <c r="AF53" s="16">
        <v>0</v>
      </c>
      <c r="AG53" s="16">
        <v>0</v>
      </c>
      <c r="AH53" s="14" t="s">
        <v>42</v>
      </c>
    </row>
    <row r="54" spans="1:34">
      <c r="A54" s="12" t="str">
        <f t="shared" si="0"/>
        <v>OverStock</v>
      </c>
      <c r="B54" s="13" t="s">
        <v>210</v>
      </c>
      <c r="C54" s="14" t="s">
        <v>70</v>
      </c>
      <c r="D54" s="18">
        <f t="shared" si="1"/>
        <v>30.8</v>
      </c>
      <c r="E54" s="15">
        <f t="shared" si="2"/>
        <v>32.5</v>
      </c>
      <c r="F54" s="15">
        <f t="shared" si="3"/>
        <v>183.2</v>
      </c>
      <c r="G54" s="15">
        <f t="shared" si="4"/>
        <v>193.5</v>
      </c>
      <c r="H54" s="23" t="str">
        <f>IFERROR(VLOOKUP(B54,#REF!,8,FALSE),"")</f>
        <v/>
      </c>
      <c r="I54" s="16">
        <v>24000</v>
      </c>
      <c r="J54" s="16">
        <v>0</v>
      </c>
      <c r="K54" s="23" t="str">
        <f>IFERROR(VLOOKUP(B54,#REF!,11,FALSE),"")</f>
        <v/>
      </c>
      <c r="L54" s="16">
        <v>4035</v>
      </c>
      <c r="M54" s="6" t="s">
        <v>304</v>
      </c>
      <c r="N54" s="1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24" t="str">
        <f>IFERROR(VLOOKUP(B54,#REF!,16,FALSE),"")</f>
        <v/>
      </c>
      <c r="S54" s="16">
        <v>1000</v>
      </c>
      <c r="T54" s="16">
        <v>2035</v>
      </c>
      <c r="U54" s="16">
        <v>1000</v>
      </c>
      <c r="V54" s="16">
        <v>0</v>
      </c>
      <c r="W54" s="19">
        <v>28035</v>
      </c>
      <c r="X54" s="15">
        <v>214</v>
      </c>
      <c r="Y54" s="20">
        <v>226.1</v>
      </c>
      <c r="Z54" s="19">
        <v>131</v>
      </c>
      <c r="AA54" s="16">
        <v>124</v>
      </c>
      <c r="AB54" s="21">
        <v>0.9</v>
      </c>
      <c r="AC54" s="22">
        <f t="shared" si="5"/>
        <v>100</v>
      </c>
      <c r="AD54" s="16">
        <v>268</v>
      </c>
      <c r="AE54" s="16">
        <v>400</v>
      </c>
      <c r="AF54" s="16">
        <v>450</v>
      </c>
      <c r="AG54" s="16">
        <v>5900</v>
      </c>
      <c r="AH54" s="14" t="s">
        <v>42</v>
      </c>
    </row>
    <row r="55" spans="1:34">
      <c r="A55" s="12" t="str">
        <f t="shared" si="0"/>
        <v>OverStock</v>
      </c>
      <c r="B55" s="13" t="s">
        <v>228</v>
      </c>
      <c r="C55" s="14" t="s">
        <v>70</v>
      </c>
      <c r="D55" s="18">
        <f t="shared" si="1"/>
        <v>72</v>
      </c>
      <c r="E55" s="15">
        <f t="shared" si="2"/>
        <v>27.6</v>
      </c>
      <c r="F55" s="15">
        <f t="shared" si="3"/>
        <v>18.3</v>
      </c>
      <c r="G55" s="15">
        <f t="shared" si="4"/>
        <v>7</v>
      </c>
      <c r="H55" s="23" t="str">
        <f>IFERROR(VLOOKUP(B55,#REF!,8,FALSE),"")</f>
        <v/>
      </c>
      <c r="I55" s="16">
        <v>96000</v>
      </c>
      <c r="J55" s="16">
        <v>96000</v>
      </c>
      <c r="K55" s="23" t="str">
        <f>IFERROR(VLOOKUP(B55,#REF!,11,FALSE),"")</f>
        <v/>
      </c>
      <c r="L55" s="16">
        <v>378000</v>
      </c>
      <c r="M55" s="6" t="s">
        <v>303</v>
      </c>
      <c r="N55" s="1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24" t="str">
        <f>IFERROR(VLOOKUP(B55,#REF!,16,FALSE),"")</f>
        <v/>
      </c>
      <c r="S55" s="16">
        <v>15000</v>
      </c>
      <c r="T55" s="16">
        <v>189000</v>
      </c>
      <c r="U55" s="16">
        <v>174000</v>
      </c>
      <c r="V55" s="16">
        <v>0</v>
      </c>
      <c r="W55" s="19">
        <v>474000</v>
      </c>
      <c r="X55" s="15">
        <v>90.3</v>
      </c>
      <c r="Y55" s="20">
        <v>34.5</v>
      </c>
      <c r="Z55" s="19">
        <v>5250</v>
      </c>
      <c r="AA55" s="16">
        <v>13720</v>
      </c>
      <c r="AB55" s="21">
        <v>2.6</v>
      </c>
      <c r="AC55" s="22">
        <f t="shared" si="5"/>
        <v>150</v>
      </c>
      <c r="AD55" s="16">
        <v>0</v>
      </c>
      <c r="AE55" s="16">
        <v>83619</v>
      </c>
      <c r="AF55" s="16">
        <v>39867</v>
      </c>
      <c r="AG55" s="16">
        <v>26780</v>
      </c>
      <c r="AH55" s="14" t="s">
        <v>42</v>
      </c>
    </row>
    <row r="56" spans="1:34">
      <c r="A56" s="12" t="str">
        <f t="shared" si="0"/>
        <v>OverStock</v>
      </c>
      <c r="B56" s="13" t="s">
        <v>164</v>
      </c>
      <c r="C56" s="14" t="s">
        <v>70</v>
      </c>
      <c r="D56" s="18">
        <f t="shared" si="1"/>
        <v>19.5</v>
      </c>
      <c r="E56" s="15">
        <f t="shared" si="2"/>
        <v>30.3</v>
      </c>
      <c r="F56" s="15">
        <f t="shared" si="3"/>
        <v>9.5</v>
      </c>
      <c r="G56" s="15">
        <f t="shared" si="4"/>
        <v>14.8</v>
      </c>
      <c r="H56" s="23" t="str">
        <f>IFERROR(VLOOKUP(B56,#REF!,8,FALSE),"")</f>
        <v/>
      </c>
      <c r="I56" s="16">
        <v>152000</v>
      </c>
      <c r="J56" s="16">
        <v>152000</v>
      </c>
      <c r="K56" s="23" t="str">
        <f>IFERROR(VLOOKUP(B56,#REF!,11,FALSE),"")</f>
        <v/>
      </c>
      <c r="L56" s="16">
        <v>312000</v>
      </c>
      <c r="M56" s="6" t="s">
        <v>303</v>
      </c>
      <c r="N56" s="1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24" t="str">
        <f>IFERROR(VLOOKUP(B56,#REF!,16,FALSE),"")</f>
        <v/>
      </c>
      <c r="S56" s="16">
        <v>0</v>
      </c>
      <c r="T56" s="16">
        <v>312000</v>
      </c>
      <c r="U56" s="16">
        <v>0</v>
      </c>
      <c r="V56" s="16">
        <v>0</v>
      </c>
      <c r="W56" s="19">
        <v>464000</v>
      </c>
      <c r="X56" s="15">
        <v>29</v>
      </c>
      <c r="Y56" s="20">
        <v>45</v>
      </c>
      <c r="Z56" s="19">
        <v>16000</v>
      </c>
      <c r="AA56" s="16">
        <v>10302</v>
      </c>
      <c r="AB56" s="21">
        <v>0.6</v>
      </c>
      <c r="AC56" s="22">
        <f t="shared" si="5"/>
        <v>100</v>
      </c>
      <c r="AD56" s="16">
        <v>0</v>
      </c>
      <c r="AE56" s="16">
        <v>29149</v>
      </c>
      <c r="AF56" s="16">
        <v>63572</v>
      </c>
      <c r="AG56" s="16">
        <v>41696</v>
      </c>
      <c r="AH56" s="14" t="s">
        <v>42</v>
      </c>
    </row>
    <row r="57" spans="1:34">
      <c r="A57" s="12" t="str">
        <f t="shared" si="0"/>
        <v>FCST</v>
      </c>
      <c r="B57" s="13" t="s">
        <v>283</v>
      </c>
      <c r="C57" s="14" t="s">
        <v>70</v>
      </c>
      <c r="D57" s="18" t="str">
        <f t="shared" si="1"/>
        <v>前八週無拉料</v>
      </c>
      <c r="E57" s="15">
        <f t="shared" si="2"/>
        <v>1935.5</v>
      </c>
      <c r="F57" s="15" t="str">
        <f t="shared" si="3"/>
        <v>--</v>
      </c>
      <c r="G57" s="15">
        <f t="shared" si="4"/>
        <v>967.7</v>
      </c>
      <c r="H57" s="23" t="str">
        <f>IFERROR(VLOOKUP(B57,#REF!,8,FALSE),"")</f>
        <v/>
      </c>
      <c r="I57" s="16">
        <v>30000</v>
      </c>
      <c r="J57" s="16">
        <v>30000</v>
      </c>
      <c r="K57" s="23" t="str">
        <f>IFERROR(VLOOKUP(B57,#REF!,11,FALSE),"")</f>
        <v/>
      </c>
      <c r="L57" s="16">
        <v>60000</v>
      </c>
      <c r="M57" s="6" t="s">
        <v>303</v>
      </c>
      <c r="N57" s="1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24" t="str">
        <f>IFERROR(VLOOKUP(B57,#REF!,16,FALSE),"")</f>
        <v/>
      </c>
      <c r="S57" s="16">
        <v>5000</v>
      </c>
      <c r="T57" s="16">
        <v>55000</v>
      </c>
      <c r="U57" s="16">
        <v>0</v>
      </c>
      <c r="V57" s="16">
        <v>0</v>
      </c>
      <c r="W57" s="19">
        <v>90000</v>
      </c>
      <c r="X57" s="15" t="s">
        <v>40</v>
      </c>
      <c r="Y57" s="20">
        <v>2903.2</v>
      </c>
      <c r="Z57" s="19">
        <v>0</v>
      </c>
      <c r="AA57" s="16">
        <v>31</v>
      </c>
      <c r="AB57" s="21" t="s">
        <v>49</v>
      </c>
      <c r="AC57" s="22" t="str">
        <f t="shared" si="5"/>
        <v>F</v>
      </c>
      <c r="AD57" s="16">
        <v>0</v>
      </c>
      <c r="AE57" s="16">
        <v>278</v>
      </c>
      <c r="AF57" s="16">
        <v>401</v>
      </c>
      <c r="AG57" s="16">
        <v>0</v>
      </c>
      <c r="AH57" s="14" t="s">
        <v>42</v>
      </c>
    </row>
    <row r="58" spans="1:34">
      <c r="A58" s="12" t="str">
        <f t="shared" si="0"/>
        <v>OverStock</v>
      </c>
      <c r="B58" s="13" t="s">
        <v>94</v>
      </c>
      <c r="C58" s="14" t="s">
        <v>70</v>
      </c>
      <c r="D58" s="18">
        <f t="shared" si="1"/>
        <v>14.4</v>
      </c>
      <c r="E58" s="15">
        <f t="shared" si="2"/>
        <v>12.9</v>
      </c>
      <c r="F58" s="15">
        <f t="shared" si="3"/>
        <v>10.4</v>
      </c>
      <c r="G58" s="15">
        <f t="shared" si="4"/>
        <v>9.3000000000000007</v>
      </c>
      <c r="H58" s="23" t="str">
        <f>IFERROR(VLOOKUP(B58,#REF!,8,FALSE),"")</f>
        <v/>
      </c>
      <c r="I58" s="16">
        <v>130000</v>
      </c>
      <c r="J58" s="16">
        <v>110000</v>
      </c>
      <c r="K58" s="23" t="str">
        <f>IFERROR(VLOOKUP(B58,#REF!,11,FALSE),"")</f>
        <v/>
      </c>
      <c r="L58" s="16">
        <v>180000</v>
      </c>
      <c r="M58" s="6" t="s">
        <v>303</v>
      </c>
      <c r="N58" s="1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24" t="str">
        <f>IFERROR(VLOOKUP(B58,#REF!,16,FALSE),"")</f>
        <v/>
      </c>
      <c r="S58" s="16">
        <v>0</v>
      </c>
      <c r="T58" s="16">
        <v>180000</v>
      </c>
      <c r="U58" s="16">
        <v>0</v>
      </c>
      <c r="V58" s="16">
        <v>0</v>
      </c>
      <c r="W58" s="19">
        <v>310000</v>
      </c>
      <c r="X58" s="15">
        <v>24.8</v>
      </c>
      <c r="Y58" s="20">
        <v>22.2</v>
      </c>
      <c r="Z58" s="19">
        <v>12500</v>
      </c>
      <c r="AA58" s="16">
        <v>13984</v>
      </c>
      <c r="AB58" s="21">
        <v>1.1000000000000001</v>
      </c>
      <c r="AC58" s="22">
        <f t="shared" si="5"/>
        <v>100</v>
      </c>
      <c r="AD58" s="16">
        <v>0</v>
      </c>
      <c r="AE58" s="16">
        <v>41857</v>
      </c>
      <c r="AF58" s="16">
        <v>84000</v>
      </c>
      <c r="AG58" s="16">
        <v>67800</v>
      </c>
      <c r="AH58" s="14" t="s">
        <v>42</v>
      </c>
    </row>
    <row r="59" spans="1:34">
      <c r="A59" s="12" t="str">
        <f t="shared" si="0"/>
        <v>ZeroZero</v>
      </c>
      <c r="B59" s="13" t="s">
        <v>181</v>
      </c>
      <c r="C59" s="14" t="s">
        <v>70</v>
      </c>
      <c r="D59" s="18" t="str">
        <f t="shared" si="1"/>
        <v>前八週無拉料</v>
      </c>
      <c r="E59" s="15" t="str">
        <f t="shared" si="2"/>
        <v>--</v>
      </c>
      <c r="F59" s="15" t="str">
        <f t="shared" si="3"/>
        <v>--</v>
      </c>
      <c r="G59" s="15" t="str">
        <f t="shared" si="4"/>
        <v>--</v>
      </c>
      <c r="H59" s="23" t="str">
        <f>IFERROR(VLOOKUP(B59,#REF!,8,FALSE),"")</f>
        <v/>
      </c>
      <c r="I59" s="16">
        <v>144000</v>
      </c>
      <c r="J59" s="16">
        <v>144000</v>
      </c>
      <c r="K59" s="23" t="str">
        <f>IFERROR(VLOOKUP(B59,#REF!,11,FALSE),"")</f>
        <v/>
      </c>
      <c r="L59" s="16">
        <v>228000</v>
      </c>
      <c r="M59" s="6" t="s">
        <v>303</v>
      </c>
      <c r="N59" s="1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24" t="str">
        <f>IFERROR(VLOOKUP(B59,#REF!,16,FALSE),"")</f>
        <v/>
      </c>
      <c r="S59" s="16">
        <v>0</v>
      </c>
      <c r="T59" s="16">
        <v>228000</v>
      </c>
      <c r="U59" s="16">
        <v>0</v>
      </c>
      <c r="V59" s="16">
        <v>0</v>
      </c>
      <c r="W59" s="19">
        <v>372000</v>
      </c>
      <c r="X59" s="15" t="s">
        <v>40</v>
      </c>
      <c r="Y59" s="20" t="s">
        <v>40</v>
      </c>
      <c r="Z59" s="19">
        <v>0</v>
      </c>
      <c r="AA59" s="16" t="s">
        <v>40</v>
      </c>
      <c r="AB59" s="21" t="s">
        <v>41</v>
      </c>
      <c r="AC59" s="22" t="str">
        <f t="shared" si="5"/>
        <v>E</v>
      </c>
      <c r="AD59" s="16">
        <v>0</v>
      </c>
      <c r="AE59" s="16">
        <v>0</v>
      </c>
      <c r="AF59" s="16">
        <v>0</v>
      </c>
      <c r="AG59" s="16">
        <v>0</v>
      </c>
      <c r="AH59" s="14" t="s">
        <v>42</v>
      </c>
    </row>
    <row r="60" spans="1:34">
      <c r="A60" s="12" t="str">
        <f t="shared" si="0"/>
        <v>ZeroZero</v>
      </c>
      <c r="B60" s="13" t="s">
        <v>273</v>
      </c>
      <c r="C60" s="14" t="s">
        <v>70</v>
      </c>
      <c r="D60" s="18" t="str">
        <f t="shared" si="1"/>
        <v>前八週無拉料</v>
      </c>
      <c r="E60" s="15" t="str">
        <f t="shared" si="2"/>
        <v>--</v>
      </c>
      <c r="F60" s="15" t="str">
        <f t="shared" si="3"/>
        <v>--</v>
      </c>
      <c r="G60" s="15" t="str">
        <f t="shared" si="4"/>
        <v>--</v>
      </c>
      <c r="H60" s="23" t="str">
        <f>IFERROR(VLOOKUP(B60,#REF!,8,FALSE),"")</f>
        <v/>
      </c>
      <c r="I60" s="16">
        <v>15000</v>
      </c>
      <c r="J60" s="16">
        <v>15000</v>
      </c>
      <c r="K60" s="23" t="str">
        <f>IFERROR(VLOOKUP(B60,#REF!,11,FALSE),"")</f>
        <v/>
      </c>
      <c r="L60" s="16">
        <v>50000</v>
      </c>
      <c r="M60" s="6" t="s">
        <v>306</v>
      </c>
      <c r="N60" s="1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24" t="str">
        <f>IFERROR(VLOOKUP(B60,#REF!,16,FALSE),"")</f>
        <v/>
      </c>
      <c r="S60" s="16">
        <v>0</v>
      </c>
      <c r="T60" s="16">
        <v>50000</v>
      </c>
      <c r="U60" s="16">
        <v>0</v>
      </c>
      <c r="V60" s="16">
        <v>0</v>
      </c>
      <c r="W60" s="19">
        <v>65000</v>
      </c>
      <c r="X60" s="15" t="s">
        <v>40</v>
      </c>
      <c r="Y60" s="20" t="s">
        <v>40</v>
      </c>
      <c r="Z60" s="19">
        <v>0</v>
      </c>
      <c r="AA60" s="16" t="s">
        <v>40</v>
      </c>
      <c r="AB60" s="21" t="s">
        <v>41</v>
      </c>
      <c r="AC60" s="22" t="str">
        <f t="shared" si="5"/>
        <v>E</v>
      </c>
      <c r="AD60" s="16">
        <v>0</v>
      </c>
      <c r="AE60" s="16">
        <v>0</v>
      </c>
      <c r="AF60" s="16">
        <v>0</v>
      </c>
      <c r="AG60" s="16">
        <v>0</v>
      </c>
      <c r="AH60" s="14" t="s">
        <v>42</v>
      </c>
    </row>
    <row r="61" spans="1:34">
      <c r="A61" s="12" t="str">
        <f t="shared" si="0"/>
        <v>OverStock</v>
      </c>
      <c r="B61" s="13" t="s">
        <v>243</v>
      </c>
      <c r="C61" s="14" t="s">
        <v>70</v>
      </c>
      <c r="D61" s="18">
        <f t="shared" si="1"/>
        <v>205.3</v>
      </c>
      <c r="E61" s="15">
        <f t="shared" si="2"/>
        <v>15.3</v>
      </c>
      <c r="F61" s="15">
        <f t="shared" si="3"/>
        <v>1229.3</v>
      </c>
      <c r="G61" s="15">
        <f t="shared" si="4"/>
        <v>91.9</v>
      </c>
      <c r="H61" s="23" t="str">
        <f>IFERROR(VLOOKUP(B61,#REF!,8,FALSE),"")</f>
        <v/>
      </c>
      <c r="I61" s="16">
        <v>1383000</v>
      </c>
      <c r="J61" s="16">
        <v>1383000</v>
      </c>
      <c r="K61" s="23" t="str">
        <f>IFERROR(VLOOKUP(B61,#REF!,11,FALSE),"")</f>
        <v/>
      </c>
      <c r="L61" s="16">
        <v>231000</v>
      </c>
      <c r="M61" s="6" t="s">
        <v>303</v>
      </c>
      <c r="N61" s="1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24" t="str">
        <f>IFERROR(VLOOKUP(B61,#REF!,16,FALSE),"")</f>
        <v/>
      </c>
      <c r="S61" s="16">
        <v>0</v>
      </c>
      <c r="T61" s="16">
        <v>36000</v>
      </c>
      <c r="U61" s="16">
        <v>195000</v>
      </c>
      <c r="V61" s="16">
        <v>0</v>
      </c>
      <c r="W61" s="19">
        <v>1614000</v>
      </c>
      <c r="X61" s="15">
        <v>1434.7</v>
      </c>
      <c r="Y61" s="20">
        <v>107.2</v>
      </c>
      <c r="Z61" s="19">
        <v>1125</v>
      </c>
      <c r="AA61" s="16">
        <v>15057</v>
      </c>
      <c r="AB61" s="21">
        <v>13.4</v>
      </c>
      <c r="AC61" s="22">
        <f t="shared" si="5"/>
        <v>150</v>
      </c>
      <c r="AD61" s="16">
        <v>0</v>
      </c>
      <c r="AE61" s="16">
        <v>27839</v>
      </c>
      <c r="AF61" s="16">
        <v>107668</v>
      </c>
      <c r="AG61" s="16">
        <v>111734</v>
      </c>
      <c r="AH61" s="14" t="s">
        <v>42</v>
      </c>
    </row>
    <row r="62" spans="1:34">
      <c r="A62" s="12" t="str">
        <f t="shared" si="0"/>
        <v>ZeroZero</v>
      </c>
      <c r="B62" s="13" t="s">
        <v>189</v>
      </c>
      <c r="C62" s="14" t="s">
        <v>70</v>
      </c>
      <c r="D62" s="18" t="str">
        <f t="shared" si="1"/>
        <v>前八週無拉料</v>
      </c>
      <c r="E62" s="15" t="str">
        <f t="shared" si="2"/>
        <v>--</v>
      </c>
      <c r="F62" s="15" t="str">
        <f t="shared" si="3"/>
        <v>--</v>
      </c>
      <c r="G62" s="15" t="str">
        <f t="shared" si="4"/>
        <v>--</v>
      </c>
      <c r="H62" s="23" t="str">
        <f>IFERROR(VLOOKUP(B62,#REF!,8,FALSE),"")</f>
        <v/>
      </c>
      <c r="I62" s="16">
        <v>540000</v>
      </c>
      <c r="J62" s="16">
        <v>40000</v>
      </c>
      <c r="K62" s="23" t="str">
        <f>IFERROR(VLOOKUP(B62,#REF!,11,FALSE),"")</f>
        <v/>
      </c>
      <c r="L62" s="16">
        <v>80000</v>
      </c>
      <c r="M62" s="6" t="s">
        <v>303</v>
      </c>
      <c r="N62" s="1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24" t="str">
        <f>IFERROR(VLOOKUP(B62,#REF!,16,FALSE),"")</f>
        <v/>
      </c>
      <c r="S62" s="16">
        <v>0</v>
      </c>
      <c r="T62" s="16">
        <v>80000</v>
      </c>
      <c r="U62" s="16">
        <v>0</v>
      </c>
      <c r="V62" s="16">
        <v>0</v>
      </c>
      <c r="W62" s="19">
        <v>620000</v>
      </c>
      <c r="X62" s="15" t="s">
        <v>40</v>
      </c>
      <c r="Y62" s="20" t="s">
        <v>40</v>
      </c>
      <c r="Z62" s="19">
        <v>0</v>
      </c>
      <c r="AA62" s="16" t="s">
        <v>40</v>
      </c>
      <c r="AB62" s="21" t="s">
        <v>41</v>
      </c>
      <c r="AC62" s="22" t="str">
        <f t="shared" si="5"/>
        <v>E</v>
      </c>
      <c r="AD62" s="16">
        <v>0</v>
      </c>
      <c r="AE62" s="16">
        <v>0</v>
      </c>
      <c r="AF62" s="16">
        <v>0</v>
      </c>
      <c r="AG62" s="16">
        <v>0</v>
      </c>
      <c r="AH62" s="14" t="s">
        <v>42</v>
      </c>
    </row>
    <row r="63" spans="1:34">
      <c r="A63" s="12" t="str">
        <f t="shared" si="0"/>
        <v>ZeroZero</v>
      </c>
      <c r="B63" s="13" t="s">
        <v>213</v>
      </c>
      <c r="C63" s="14" t="s">
        <v>70</v>
      </c>
      <c r="D63" s="18" t="str">
        <f t="shared" si="1"/>
        <v>前八週無拉料</v>
      </c>
      <c r="E63" s="15" t="str">
        <f t="shared" si="2"/>
        <v>--</v>
      </c>
      <c r="F63" s="15" t="str">
        <f t="shared" si="3"/>
        <v>--</v>
      </c>
      <c r="G63" s="15" t="str">
        <f t="shared" si="4"/>
        <v>--</v>
      </c>
      <c r="H63" s="23" t="str">
        <f>IFERROR(VLOOKUP(B63,#REF!,8,FALSE),"")</f>
        <v/>
      </c>
      <c r="I63" s="16">
        <v>0</v>
      </c>
      <c r="J63" s="16">
        <v>0</v>
      </c>
      <c r="K63" s="23" t="str">
        <f>IFERROR(VLOOKUP(B63,#REF!,11,FALSE),"")</f>
        <v/>
      </c>
      <c r="L63" s="16">
        <v>5000</v>
      </c>
      <c r="M63" s="6" t="s">
        <v>304</v>
      </c>
      <c r="N63" s="1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24" t="str">
        <f>IFERROR(VLOOKUP(B63,#REF!,16,FALSE),"")</f>
        <v/>
      </c>
      <c r="S63" s="16">
        <v>0</v>
      </c>
      <c r="T63" s="16">
        <v>5000</v>
      </c>
      <c r="U63" s="16">
        <v>0</v>
      </c>
      <c r="V63" s="16">
        <v>0</v>
      </c>
      <c r="W63" s="19">
        <v>5000</v>
      </c>
      <c r="X63" s="15" t="s">
        <v>40</v>
      </c>
      <c r="Y63" s="20" t="s">
        <v>40</v>
      </c>
      <c r="Z63" s="19">
        <v>0</v>
      </c>
      <c r="AA63" s="16" t="s">
        <v>40</v>
      </c>
      <c r="AB63" s="21" t="s">
        <v>41</v>
      </c>
      <c r="AC63" s="22" t="str">
        <f t="shared" si="5"/>
        <v>E</v>
      </c>
      <c r="AD63" s="16">
        <v>0</v>
      </c>
      <c r="AE63" s="16">
        <v>0</v>
      </c>
      <c r="AF63" s="16">
        <v>0</v>
      </c>
      <c r="AG63" s="16">
        <v>0</v>
      </c>
      <c r="AH63" s="14" t="s">
        <v>42</v>
      </c>
    </row>
    <row r="64" spans="1:34">
      <c r="A64" s="12" t="str">
        <f t="shared" si="0"/>
        <v>ZeroZero</v>
      </c>
      <c r="B64" s="13" t="s">
        <v>90</v>
      </c>
      <c r="C64" s="14" t="s">
        <v>56</v>
      </c>
      <c r="D64" s="18" t="str">
        <f t="shared" si="1"/>
        <v>前八週無拉料</v>
      </c>
      <c r="E64" s="15" t="str">
        <f t="shared" si="2"/>
        <v>--</v>
      </c>
      <c r="F64" s="15" t="str">
        <f t="shared" si="3"/>
        <v>--</v>
      </c>
      <c r="G64" s="15" t="str">
        <f t="shared" si="4"/>
        <v>--</v>
      </c>
      <c r="H64" s="23" t="str">
        <f>IFERROR(VLOOKUP(B64,#REF!,8,FALSE),"")</f>
        <v/>
      </c>
      <c r="I64" s="16">
        <v>36000</v>
      </c>
      <c r="J64" s="16">
        <v>24000</v>
      </c>
      <c r="K64" s="23" t="str">
        <f>IFERROR(VLOOKUP(B64,#REF!,11,FALSE),"")</f>
        <v/>
      </c>
      <c r="L64" s="16">
        <v>4000</v>
      </c>
      <c r="M64" s="6" t="s">
        <v>304</v>
      </c>
      <c r="N64" s="1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24" t="str">
        <f>IFERROR(VLOOKUP(B64,#REF!,16,FALSE),"")</f>
        <v/>
      </c>
      <c r="S64" s="16">
        <v>0</v>
      </c>
      <c r="T64" s="16">
        <v>4000</v>
      </c>
      <c r="U64" s="16">
        <v>0</v>
      </c>
      <c r="V64" s="16">
        <v>0</v>
      </c>
      <c r="W64" s="19">
        <v>40000</v>
      </c>
      <c r="X64" s="15" t="s">
        <v>40</v>
      </c>
      <c r="Y64" s="20" t="s">
        <v>40</v>
      </c>
      <c r="Z64" s="19">
        <v>0</v>
      </c>
      <c r="AA64" s="16">
        <v>0</v>
      </c>
      <c r="AB64" s="21" t="s">
        <v>41</v>
      </c>
      <c r="AC64" s="22" t="str">
        <f t="shared" si="5"/>
        <v>E</v>
      </c>
      <c r="AD64" s="16">
        <v>0</v>
      </c>
      <c r="AE64" s="16">
        <v>0</v>
      </c>
      <c r="AF64" s="16">
        <v>706</v>
      </c>
      <c r="AG64" s="16">
        <v>5160</v>
      </c>
      <c r="AH64" s="14" t="s">
        <v>42</v>
      </c>
    </row>
    <row r="65" spans="1:34">
      <c r="A65" s="12" t="str">
        <f t="shared" si="0"/>
        <v>ZeroZero</v>
      </c>
      <c r="B65" s="13" t="s">
        <v>257</v>
      </c>
      <c r="C65" s="14" t="s">
        <v>70</v>
      </c>
      <c r="D65" s="18" t="str">
        <f t="shared" si="1"/>
        <v>前八週無拉料</v>
      </c>
      <c r="E65" s="15" t="str">
        <f t="shared" si="2"/>
        <v>--</v>
      </c>
      <c r="F65" s="15" t="str">
        <f t="shared" si="3"/>
        <v>--</v>
      </c>
      <c r="G65" s="15" t="str">
        <f t="shared" si="4"/>
        <v>--</v>
      </c>
      <c r="H65" s="23" t="str">
        <f>IFERROR(VLOOKUP(B65,#REF!,8,FALSE),"")</f>
        <v/>
      </c>
      <c r="I65" s="16">
        <v>0</v>
      </c>
      <c r="J65" s="16">
        <v>0</v>
      </c>
      <c r="K65" s="23" t="str">
        <f>IFERROR(VLOOKUP(B65,#REF!,11,FALSE),"")</f>
        <v/>
      </c>
      <c r="L65" s="16">
        <v>50000</v>
      </c>
      <c r="M65" s="6" t="s">
        <v>303</v>
      </c>
      <c r="N65" s="1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24" t="str">
        <f>IFERROR(VLOOKUP(B65,#REF!,16,FALSE),"")</f>
        <v/>
      </c>
      <c r="S65" s="16">
        <v>0</v>
      </c>
      <c r="T65" s="16">
        <v>30000</v>
      </c>
      <c r="U65" s="16">
        <v>20000</v>
      </c>
      <c r="V65" s="16">
        <v>0</v>
      </c>
      <c r="W65" s="19">
        <v>50000</v>
      </c>
      <c r="X65" s="15" t="s">
        <v>40</v>
      </c>
      <c r="Y65" s="20" t="s">
        <v>40</v>
      </c>
      <c r="Z65" s="19">
        <v>0</v>
      </c>
      <c r="AA65" s="16">
        <v>0</v>
      </c>
      <c r="AB65" s="21" t="s">
        <v>41</v>
      </c>
      <c r="AC65" s="22" t="str">
        <f t="shared" si="5"/>
        <v>E</v>
      </c>
      <c r="AD65" s="16">
        <v>0</v>
      </c>
      <c r="AE65" s="16">
        <v>0</v>
      </c>
      <c r="AF65" s="16">
        <v>0</v>
      </c>
      <c r="AG65" s="16">
        <v>80</v>
      </c>
      <c r="AH65" s="14" t="s">
        <v>42</v>
      </c>
    </row>
    <row r="66" spans="1:34">
      <c r="A66" s="12" t="str">
        <f t="shared" si="0"/>
        <v>OverStock</v>
      </c>
      <c r="B66" s="13" t="s">
        <v>139</v>
      </c>
      <c r="C66" s="14" t="s">
        <v>106</v>
      </c>
      <c r="D66" s="18">
        <f t="shared" si="1"/>
        <v>12</v>
      </c>
      <c r="E66" s="15">
        <f t="shared" si="2"/>
        <v>126.8</v>
      </c>
      <c r="F66" s="15">
        <f t="shared" si="3"/>
        <v>12</v>
      </c>
      <c r="G66" s="15">
        <f t="shared" si="4"/>
        <v>126.8</v>
      </c>
      <c r="H66" s="23" t="str">
        <f>IFERROR(VLOOKUP(B66,#REF!,8,FALSE),"")</f>
        <v/>
      </c>
      <c r="I66" s="16">
        <v>9000</v>
      </c>
      <c r="J66" s="16">
        <v>0</v>
      </c>
      <c r="K66" s="23" t="str">
        <f>IFERROR(VLOOKUP(B66,#REF!,11,FALSE),"")</f>
        <v/>
      </c>
      <c r="L66" s="16">
        <v>9000</v>
      </c>
      <c r="M66" s="6" t="s">
        <v>305</v>
      </c>
      <c r="N66" s="1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24" t="str">
        <f>IFERROR(VLOOKUP(B66,#REF!,16,FALSE),"")</f>
        <v/>
      </c>
      <c r="S66" s="16">
        <v>0</v>
      </c>
      <c r="T66" s="16">
        <v>9000</v>
      </c>
      <c r="U66" s="16">
        <v>0</v>
      </c>
      <c r="V66" s="16">
        <v>0</v>
      </c>
      <c r="W66" s="19">
        <v>18000</v>
      </c>
      <c r="X66" s="15">
        <v>24</v>
      </c>
      <c r="Y66" s="20">
        <v>253.5</v>
      </c>
      <c r="Z66" s="19">
        <v>750</v>
      </c>
      <c r="AA66" s="16">
        <v>71</v>
      </c>
      <c r="AB66" s="21">
        <v>0.1</v>
      </c>
      <c r="AC66" s="22">
        <f t="shared" si="5"/>
        <v>50</v>
      </c>
      <c r="AD66" s="16">
        <v>0</v>
      </c>
      <c r="AE66" s="16">
        <v>0</v>
      </c>
      <c r="AF66" s="16">
        <v>1923</v>
      </c>
      <c r="AG66" s="16">
        <v>4800</v>
      </c>
      <c r="AH66" s="14" t="s">
        <v>42</v>
      </c>
    </row>
    <row r="67" spans="1:34">
      <c r="A67" s="12" t="str">
        <f t="shared" si="0"/>
        <v>OverStock</v>
      </c>
      <c r="B67" s="13" t="s">
        <v>253</v>
      </c>
      <c r="C67" s="14" t="s">
        <v>70</v>
      </c>
      <c r="D67" s="18">
        <f t="shared" si="1"/>
        <v>42.7</v>
      </c>
      <c r="E67" s="15">
        <f t="shared" si="2"/>
        <v>22.7</v>
      </c>
      <c r="F67" s="15">
        <f t="shared" si="3"/>
        <v>32</v>
      </c>
      <c r="G67" s="15">
        <f t="shared" si="4"/>
        <v>17.100000000000001</v>
      </c>
      <c r="H67" s="23" t="str">
        <f>IFERROR(VLOOKUP(B67,#REF!,8,FALSE),"")</f>
        <v/>
      </c>
      <c r="I67" s="16">
        <v>36000</v>
      </c>
      <c r="J67" s="16">
        <v>30000</v>
      </c>
      <c r="K67" s="23" t="str">
        <f>IFERROR(VLOOKUP(B67,#REF!,11,FALSE),"")</f>
        <v/>
      </c>
      <c r="L67" s="16">
        <v>48000</v>
      </c>
      <c r="M67" s="6" t="s">
        <v>303</v>
      </c>
      <c r="N67" s="1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24" t="str">
        <f>IFERROR(VLOOKUP(B67,#REF!,16,FALSE),"")</f>
        <v/>
      </c>
      <c r="S67" s="16">
        <v>0</v>
      </c>
      <c r="T67" s="16">
        <v>27000</v>
      </c>
      <c r="U67" s="16">
        <v>21000</v>
      </c>
      <c r="V67" s="16">
        <v>0</v>
      </c>
      <c r="W67" s="19">
        <v>84000</v>
      </c>
      <c r="X67" s="15">
        <v>74.7</v>
      </c>
      <c r="Y67" s="20">
        <v>39.799999999999997</v>
      </c>
      <c r="Z67" s="19">
        <v>1125</v>
      </c>
      <c r="AA67" s="16">
        <v>2111</v>
      </c>
      <c r="AB67" s="21">
        <v>1.9</v>
      </c>
      <c r="AC67" s="22">
        <f t="shared" si="5"/>
        <v>100</v>
      </c>
      <c r="AD67" s="16">
        <v>0</v>
      </c>
      <c r="AE67" s="16">
        <v>9939</v>
      </c>
      <c r="AF67" s="16">
        <v>15060</v>
      </c>
      <c r="AG67" s="16">
        <v>13500</v>
      </c>
      <c r="AH67" s="14" t="s">
        <v>42</v>
      </c>
    </row>
    <row r="68" spans="1:34">
      <c r="A68" s="12" t="str">
        <f t="shared" ref="A68:A131" si="6">IF(OR(Z68=0,LEN(Z68)=0)*OR(AA68=0,LEN(AA68)=0),IF(W68&gt;0,"ZeroZero","None"),IF(IF(LEN(X68)=0,0,X68)&gt;16,"OverStock",IF(Z68=0,"FCST","Normal")))</f>
        <v>ZeroZero</v>
      </c>
      <c r="B68" s="13" t="s">
        <v>77</v>
      </c>
      <c r="C68" s="14" t="s">
        <v>76</v>
      </c>
      <c r="D68" s="18" t="str">
        <f t="shared" ref="D68:D131" si="7">IF(Z68=0,"前八週無拉料",ROUND(L68/Z68,1))</f>
        <v>前八週無拉料</v>
      </c>
      <c r="E68" s="15" t="str">
        <f t="shared" ref="E68:E131" si="8">IF(OR(AA68=0,LEN(AA68)=0),"--",ROUND(L68/AA68,1))</f>
        <v>--</v>
      </c>
      <c r="F68" s="15" t="str">
        <f t="shared" ref="F68:F131" si="9">IF(Z68=0,"--",ROUND(I68/Z68,1))</f>
        <v>--</v>
      </c>
      <c r="G68" s="15" t="str">
        <f t="shared" ref="G68:G131" si="10">IF(OR(AA68=0,LEN(AA68)=0),"--",ROUND(I68/AA68,1))</f>
        <v>--</v>
      </c>
      <c r="H68" s="23" t="str">
        <f>IFERROR(VLOOKUP(B68,#REF!,8,FALSE),"")</f>
        <v/>
      </c>
      <c r="I68" s="16">
        <v>0</v>
      </c>
      <c r="J68" s="16">
        <v>0</v>
      </c>
      <c r="K68" s="23" t="str">
        <f>IFERROR(VLOOKUP(B68,#REF!,11,FALSE),"")</f>
        <v/>
      </c>
      <c r="L68" s="16">
        <v>10000</v>
      </c>
      <c r="M68" s="6" t="s">
        <v>305</v>
      </c>
      <c r="N68" s="1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24" t="str">
        <f>IFERROR(VLOOKUP(B68,#REF!,16,FALSE),"")</f>
        <v/>
      </c>
      <c r="S68" s="16">
        <v>0</v>
      </c>
      <c r="T68" s="16">
        <v>10000</v>
      </c>
      <c r="U68" s="16">
        <v>0</v>
      </c>
      <c r="V68" s="16">
        <v>0</v>
      </c>
      <c r="W68" s="19">
        <v>10000</v>
      </c>
      <c r="X68" s="15" t="s">
        <v>40</v>
      </c>
      <c r="Y68" s="20" t="s">
        <v>40</v>
      </c>
      <c r="Z68" s="19">
        <v>0</v>
      </c>
      <c r="AA68" s="16" t="s">
        <v>40</v>
      </c>
      <c r="AB68" s="21" t="s">
        <v>41</v>
      </c>
      <c r="AC68" s="22" t="str">
        <f t="shared" ref="AC68:AC131" si="11">IF($AB68="E","E",IF($AB68="F","F",IF($AB68&lt;0.5,50,IF($AB68&lt;2,100,150))))</f>
        <v>E</v>
      </c>
      <c r="AD68" s="16">
        <v>0</v>
      </c>
      <c r="AE68" s="16">
        <v>0</v>
      </c>
      <c r="AF68" s="16">
        <v>0</v>
      </c>
      <c r="AG68" s="16">
        <v>0</v>
      </c>
      <c r="AH68" s="14" t="s">
        <v>42</v>
      </c>
    </row>
    <row r="69" spans="1:34">
      <c r="A69" s="12" t="str">
        <f t="shared" si="6"/>
        <v>ZeroZero</v>
      </c>
      <c r="B69" s="13" t="s">
        <v>111</v>
      </c>
      <c r="C69" s="14" t="s">
        <v>106</v>
      </c>
      <c r="D69" s="18" t="str">
        <f t="shared" si="7"/>
        <v>前八週無拉料</v>
      </c>
      <c r="E69" s="15" t="str">
        <f t="shared" si="8"/>
        <v>--</v>
      </c>
      <c r="F69" s="15" t="str">
        <f t="shared" si="9"/>
        <v>--</v>
      </c>
      <c r="G69" s="15" t="str">
        <f t="shared" si="10"/>
        <v>--</v>
      </c>
      <c r="H69" s="23" t="str">
        <f>IFERROR(VLOOKUP(B69,#REF!,8,FALSE),"")</f>
        <v/>
      </c>
      <c r="I69" s="16">
        <v>10000</v>
      </c>
      <c r="J69" s="16">
        <v>10000</v>
      </c>
      <c r="K69" s="23" t="str">
        <f>IFERROR(VLOOKUP(B69,#REF!,11,FALSE),"")</f>
        <v/>
      </c>
      <c r="L69" s="16">
        <v>6000</v>
      </c>
      <c r="M69" s="6" t="s">
        <v>305</v>
      </c>
      <c r="N69" s="1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24" t="str">
        <f>IFERROR(VLOOKUP(B69,#REF!,16,FALSE),"")</f>
        <v/>
      </c>
      <c r="S69" s="16">
        <v>0</v>
      </c>
      <c r="T69" s="16">
        <v>6000</v>
      </c>
      <c r="U69" s="16">
        <v>0</v>
      </c>
      <c r="V69" s="16">
        <v>0</v>
      </c>
      <c r="W69" s="19">
        <v>16000</v>
      </c>
      <c r="X69" s="15" t="s">
        <v>40</v>
      </c>
      <c r="Y69" s="20" t="s">
        <v>40</v>
      </c>
      <c r="Z69" s="19">
        <v>0</v>
      </c>
      <c r="AA69" s="16">
        <v>0</v>
      </c>
      <c r="AB69" s="21" t="s">
        <v>41</v>
      </c>
      <c r="AC69" s="22" t="str">
        <f t="shared" si="11"/>
        <v>E</v>
      </c>
      <c r="AD69" s="16">
        <v>0</v>
      </c>
      <c r="AE69" s="16">
        <v>0</v>
      </c>
      <c r="AF69" s="16">
        <v>0</v>
      </c>
      <c r="AG69" s="16">
        <v>0</v>
      </c>
      <c r="AH69" s="14" t="s">
        <v>42</v>
      </c>
    </row>
    <row r="70" spans="1:34">
      <c r="A70" s="12" t="str">
        <f t="shared" si="6"/>
        <v>ZeroZero</v>
      </c>
      <c r="B70" s="13" t="s">
        <v>113</v>
      </c>
      <c r="C70" s="14" t="s">
        <v>106</v>
      </c>
      <c r="D70" s="18" t="str">
        <f t="shared" si="7"/>
        <v>前八週無拉料</v>
      </c>
      <c r="E70" s="15" t="str">
        <f t="shared" si="8"/>
        <v>--</v>
      </c>
      <c r="F70" s="15" t="str">
        <f t="shared" si="9"/>
        <v>--</v>
      </c>
      <c r="G70" s="15" t="str">
        <f t="shared" si="10"/>
        <v>--</v>
      </c>
      <c r="H70" s="23" t="str">
        <f>IFERROR(VLOOKUP(B70,#REF!,8,FALSE),"")</f>
        <v/>
      </c>
      <c r="I70" s="16">
        <v>0</v>
      </c>
      <c r="J70" s="16">
        <v>0</v>
      </c>
      <c r="K70" s="23" t="str">
        <f>IFERROR(VLOOKUP(B70,#REF!,11,FALSE),"")</f>
        <v/>
      </c>
      <c r="L70" s="16">
        <v>6000</v>
      </c>
      <c r="M70" s="6" t="s">
        <v>305</v>
      </c>
      <c r="N70" s="1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24" t="str">
        <f>IFERROR(VLOOKUP(B70,#REF!,16,FALSE),"")</f>
        <v/>
      </c>
      <c r="S70" s="16">
        <v>0</v>
      </c>
      <c r="T70" s="16">
        <v>6000</v>
      </c>
      <c r="U70" s="16">
        <v>0</v>
      </c>
      <c r="V70" s="16">
        <v>0</v>
      </c>
      <c r="W70" s="19">
        <v>6000</v>
      </c>
      <c r="X70" s="15" t="s">
        <v>40</v>
      </c>
      <c r="Y70" s="20" t="s">
        <v>40</v>
      </c>
      <c r="Z70" s="19">
        <v>0</v>
      </c>
      <c r="AA70" s="16">
        <v>0</v>
      </c>
      <c r="AB70" s="21" t="s">
        <v>41</v>
      </c>
      <c r="AC70" s="22" t="str">
        <f t="shared" si="11"/>
        <v>E</v>
      </c>
      <c r="AD70" s="16">
        <v>0</v>
      </c>
      <c r="AE70" s="16">
        <v>0</v>
      </c>
      <c r="AF70" s="16">
        <v>0</v>
      </c>
      <c r="AG70" s="16">
        <v>0</v>
      </c>
      <c r="AH70" s="14" t="s">
        <v>42</v>
      </c>
    </row>
    <row r="71" spans="1:34">
      <c r="A71" s="12" t="str">
        <f t="shared" si="6"/>
        <v>ZeroZero</v>
      </c>
      <c r="B71" s="13" t="s">
        <v>159</v>
      </c>
      <c r="C71" s="14" t="s">
        <v>160</v>
      </c>
      <c r="D71" s="18" t="str">
        <f t="shared" si="7"/>
        <v>前八週無拉料</v>
      </c>
      <c r="E71" s="15" t="str">
        <f t="shared" si="8"/>
        <v>--</v>
      </c>
      <c r="F71" s="15" t="str">
        <f t="shared" si="9"/>
        <v>--</v>
      </c>
      <c r="G71" s="15" t="str">
        <f t="shared" si="10"/>
        <v>--</v>
      </c>
      <c r="H71" s="23" t="str">
        <f>IFERROR(VLOOKUP(B71,#REF!,8,FALSE),"")</f>
        <v/>
      </c>
      <c r="I71" s="16">
        <v>12000</v>
      </c>
      <c r="J71" s="16">
        <v>0</v>
      </c>
      <c r="K71" s="23" t="str">
        <f>IFERROR(VLOOKUP(B71,#REF!,11,FALSE),"")</f>
        <v/>
      </c>
      <c r="L71" s="16">
        <v>12000</v>
      </c>
      <c r="M71" s="6" t="s">
        <v>304</v>
      </c>
      <c r="N71" s="1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24" t="str">
        <f>IFERROR(VLOOKUP(B71,#REF!,16,FALSE),"")</f>
        <v/>
      </c>
      <c r="S71" s="16">
        <v>0</v>
      </c>
      <c r="T71" s="16">
        <v>12000</v>
      </c>
      <c r="U71" s="16">
        <v>0</v>
      </c>
      <c r="V71" s="16">
        <v>0</v>
      </c>
      <c r="W71" s="19">
        <v>24000</v>
      </c>
      <c r="X71" s="15" t="s">
        <v>40</v>
      </c>
      <c r="Y71" s="20" t="s">
        <v>40</v>
      </c>
      <c r="Z71" s="19">
        <v>0</v>
      </c>
      <c r="AA71" s="16" t="s">
        <v>40</v>
      </c>
      <c r="AB71" s="21" t="s">
        <v>41</v>
      </c>
      <c r="AC71" s="22" t="str">
        <f t="shared" si="11"/>
        <v>E</v>
      </c>
      <c r="AD71" s="16">
        <v>0</v>
      </c>
      <c r="AE71" s="16">
        <v>0</v>
      </c>
      <c r="AF71" s="16">
        <v>0</v>
      </c>
      <c r="AG71" s="16">
        <v>0</v>
      </c>
      <c r="AH71" s="14" t="s">
        <v>42</v>
      </c>
    </row>
    <row r="72" spans="1:34">
      <c r="A72" s="12" t="str">
        <f t="shared" si="6"/>
        <v>ZeroZero</v>
      </c>
      <c r="B72" s="13" t="s">
        <v>154</v>
      </c>
      <c r="C72" s="14" t="s">
        <v>106</v>
      </c>
      <c r="D72" s="18" t="str">
        <f t="shared" si="7"/>
        <v>前八週無拉料</v>
      </c>
      <c r="E72" s="15" t="str">
        <f t="shared" si="8"/>
        <v>--</v>
      </c>
      <c r="F72" s="15" t="str">
        <f t="shared" si="9"/>
        <v>--</v>
      </c>
      <c r="G72" s="15" t="str">
        <f t="shared" si="10"/>
        <v>--</v>
      </c>
      <c r="H72" s="23" t="str">
        <f>IFERROR(VLOOKUP(B72,#REF!,8,FALSE),"")</f>
        <v/>
      </c>
      <c r="I72" s="16">
        <v>0</v>
      </c>
      <c r="J72" s="16">
        <v>0</v>
      </c>
      <c r="K72" s="23" t="str">
        <f>IFERROR(VLOOKUP(B72,#REF!,11,FALSE),"")</f>
        <v/>
      </c>
      <c r="L72" s="16">
        <v>7000</v>
      </c>
      <c r="M72" s="6" t="s">
        <v>305</v>
      </c>
      <c r="N72" s="1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24" t="str">
        <f>IFERROR(VLOOKUP(B72,#REF!,16,FALSE),"")</f>
        <v/>
      </c>
      <c r="S72" s="16">
        <v>0</v>
      </c>
      <c r="T72" s="16">
        <v>7000</v>
      </c>
      <c r="U72" s="16">
        <v>0</v>
      </c>
      <c r="V72" s="16">
        <v>0</v>
      </c>
      <c r="W72" s="19">
        <v>7000</v>
      </c>
      <c r="X72" s="15" t="s">
        <v>40</v>
      </c>
      <c r="Y72" s="20" t="s">
        <v>40</v>
      </c>
      <c r="Z72" s="19">
        <v>0</v>
      </c>
      <c r="AA72" s="16">
        <v>0</v>
      </c>
      <c r="AB72" s="21" t="s">
        <v>41</v>
      </c>
      <c r="AC72" s="22" t="str">
        <f t="shared" si="11"/>
        <v>E</v>
      </c>
      <c r="AD72" s="16">
        <v>0</v>
      </c>
      <c r="AE72" s="16">
        <v>0</v>
      </c>
      <c r="AF72" s="16">
        <v>0</v>
      </c>
      <c r="AG72" s="16">
        <v>0</v>
      </c>
      <c r="AH72" s="14" t="s">
        <v>42</v>
      </c>
    </row>
    <row r="73" spans="1:34">
      <c r="A73" s="12" t="str">
        <f t="shared" si="6"/>
        <v>OverStock</v>
      </c>
      <c r="B73" s="13" t="s">
        <v>161</v>
      </c>
      <c r="C73" s="14" t="s">
        <v>160</v>
      </c>
      <c r="D73" s="18">
        <f t="shared" si="7"/>
        <v>16</v>
      </c>
      <c r="E73" s="15" t="str">
        <f t="shared" si="8"/>
        <v>--</v>
      </c>
      <c r="F73" s="15">
        <f t="shared" si="9"/>
        <v>44</v>
      </c>
      <c r="G73" s="15" t="str">
        <f t="shared" si="10"/>
        <v>--</v>
      </c>
      <c r="H73" s="23" t="str">
        <f>IFERROR(VLOOKUP(B73,#REF!,8,FALSE),"")</f>
        <v/>
      </c>
      <c r="I73" s="16">
        <v>66000</v>
      </c>
      <c r="J73" s="16">
        <v>30000</v>
      </c>
      <c r="K73" s="23" t="str">
        <f>IFERROR(VLOOKUP(B73,#REF!,11,FALSE),"")</f>
        <v/>
      </c>
      <c r="L73" s="16">
        <v>24000</v>
      </c>
      <c r="M73" s="6" t="s">
        <v>304</v>
      </c>
      <c r="N73" s="1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24" t="str">
        <f>IFERROR(VLOOKUP(B73,#REF!,16,FALSE),"")</f>
        <v/>
      </c>
      <c r="S73" s="16">
        <v>0</v>
      </c>
      <c r="T73" s="16">
        <v>24000</v>
      </c>
      <c r="U73" s="16">
        <v>0</v>
      </c>
      <c r="V73" s="16">
        <v>0</v>
      </c>
      <c r="W73" s="19">
        <v>90000</v>
      </c>
      <c r="X73" s="15">
        <v>60</v>
      </c>
      <c r="Y73" s="20" t="s">
        <v>40</v>
      </c>
      <c r="Z73" s="19">
        <v>1500</v>
      </c>
      <c r="AA73" s="16" t="s">
        <v>40</v>
      </c>
      <c r="AB73" s="21" t="s">
        <v>41</v>
      </c>
      <c r="AC73" s="22" t="str">
        <f t="shared" si="11"/>
        <v>E</v>
      </c>
      <c r="AD73" s="16">
        <v>0</v>
      </c>
      <c r="AE73" s="16">
        <v>0</v>
      </c>
      <c r="AF73" s="16">
        <v>0</v>
      </c>
      <c r="AG73" s="16">
        <v>0</v>
      </c>
      <c r="AH73" s="14" t="s">
        <v>42</v>
      </c>
    </row>
    <row r="74" spans="1:34">
      <c r="A74" s="12" t="str">
        <f t="shared" si="6"/>
        <v>FCST</v>
      </c>
      <c r="B74" s="13" t="s">
        <v>110</v>
      </c>
      <c r="C74" s="14" t="s">
        <v>106</v>
      </c>
      <c r="D74" s="18" t="str">
        <f t="shared" si="7"/>
        <v>前八週無拉料</v>
      </c>
      <c r="E74" s="15">
        <f t="shared" si="8"/>
        <v>13.9</v>
      </c>
      <c r="F74" s="15" t="str">
        <f t="shared" si="9"/>
        <v>--</v>
      </c>
      <c r="G74" s="15">
        <f t="shared" si="10"/>
        <v>0</v>
      </c>
      <c r="H74" s="23" t="str">
        <f>IFERROR(VLOOKUP(B74,#REF!,8,FALSE),"")</f>
        <v/>
      </c>
      <c r="I74" s="16">
        <v>0</v>
      </c>
      <c r="J74" s="16">
        <v>0</v>
      </c>
      <c r="K74" s="23" t="str">
        <f>IFERROR(VLOOKUP(B74,#REF!,11,FALSE),"")</f>
        <v/>
      </c>
      <c r="L74" s="16">
        <v>1600</v>
      </c>
      <c r="M74" s="6" t="s">
        <v>305</v>
      </c>
      <c r="N74" s="1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24" t="str">
        <f>IFERROR(VLOOKUP(B74,#REF!,16,FALSE),"")</f>
        <v/>
      </c>
      <c r="S74" s="16">
        <v>800</v>
      </c>
      <c r="T74" s="16">
        <v>0</v>
      </c>
      <c r="U74" s="16">
        <v>800</v>
      </c>
      <c r="V74" s="16">
        <v>0</v>
      </c>
      <c r="W74" s="19">
        <v>1600</v>
      </c>
      <c r="X74" s="15" t="s">
        <v>40</v>
      </c>
      <c r="Y74" s="20">
        <v>13.9</v>
      </c>
      <c r="Z74" s="19">
        <v>0</v>
      </c>
      <c r="AA74" s="16">
        <v>115</v>
      </c>
      <c r="AB74" s="21" t="s">
        <v>49</v>
      </c>
      <c r="AC74" s="22" t="str">
        <f t="shared" si="11"/>
        <v>F</v>
      </c>
      <c r="AD74" s="16">
        <v>25</v>
      </c>
      <c r="AE74" s="16">
        <v>310</v>
      </c>
      <c r="AF74" s="16">
        <v>704</v>
      </c>
      <c r="AG74" s="16">
        <v>372</v>
      </c>
      <c r="AH74" s="14" t="s">
        <v>42</v>
      </c>
    </row>
    <row r="75" spans="1:34">
      <c r="A75" s="12" t="str">
        <f t="shared" si="6"/>
        <v>ZeroZero</v>
      </c>
      <c r="B75" s="13" t="s">
        <v>204</v>
      </c>
      <c r="C75" s="14" t="s">
        <v>70</v>
      </c>
      <c r="D75" s="18" t="str">
        <f t="shared" si="7"/>
        <v>前八週無拉料</v>
      </c>
      <c r="E75" s="15" t="str">
        <f t="shared" si="8"/>
        <v>--</v>
      </c>
      <c r="F75" s="15" t="str">
        <f t="shared" si="9"/>
        <v>--</v>
      </c>
      <c r="G75" s="15" t="str">
        <f t="shared" si="10"/>
        <v>--</v>
      </c>
      <c r="H75" s="23" t="str">
        <f>IFERROR(VLOOKUP(B75,#REF!,8,FALSE),"")</f>
        <v/>
      </c>
      <c r="I75" s="16">
        <v>0</v>
      </c>
      <c r="J75" s="16">
        <v>0</v>
      </c>
      <c r="K75" s="23" t="str">
        <f>IFERROR(VLOOKUP(B75,#REF!,11,FALSE),"")</f>
        <v/>
      </c>
      <c r="L75" s="16">
        <v>1000</v>
      </c>
      <c r="M75" s="6" t="s">
        <v>304</v>
      </c>
      <c r="N75" s="1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24" t="str">
        <f>IFERROR(VLOOKUP(B75,#REF!,16,FALSE),"")</f>
        <v/>
      </c>
      <c r="S75" s="16">
        <v>0</v>
      </c>
      <c r="T75" s="16">
        <v>1000</v>
      </c>
      <c r="U75" s="16">
        <v>0</v>
      </c>
      <c r="V75" s="16">
        <v>0</v>
      </c>
      <c r="W75" s="19">
        <v>1000</v>
      </c>
      <c r="X75" s="15" t="s">
        <v>40</v>
      </c>
      <c r="Y75" s="20" t="s">
        <v>40</v>
      </c>
      <c r="Z75" s="19">
        <v>0</v>
      </c>
      <c r="AA75" s="16" t="s">
        <v>40</v>
      </c>
      <c r="AB75" s="21" t="s">
        <v>41</v>
      </c>
      <c r="AC75" s="22" t="str">
        <f t="shared" si="11"/>
        <v>E</v>
      </c>
      <c r="AD75" s="16">
        <v>0</v>
      </c>
      <c r="AE75" s="16">
        <v>0</v>
      </c>
      <c r="AF75" s="16">
        <v>0</v>
      </c>
      <c r="AG75" s="16">
        <v>0</v>
      </c>
      <c r="AH75" s="14" t="s">
        <v>42</v>
      </c>
    </row>
    <row r="76" spans="1:34">
      <c r="A76" s="12" t="str">
        <f t="shared" si="6"/>
        <v>ZeroZero</v>
      </c>
      <c r="B76" s="13" t="s">
        <v>157</v>
      </c>
      <c r="C76" s="14" t="s">
        <v>158</v>
      </c>
      <c r="D76" s="18" t="str">
        <f t="shared" si="7"/>
        <v>前八週無拉料</v>
      </c>
      <c r="E76" s="15" t="str">
        <f t="shared" si="8"/>
        <v>--</v>
      </c>
      <c r="F76" s="15" t="str">
        <f t="shared" si="9"/>
        <v>--</v>
      </c>
      <c r="G76" s="15" t="str">
        <f t="shared" si="10"/>
        <v>--</v>
      </c>
      <c r="H76" s="23" t="str">
        <f>IFERROR(VLOOKUP(B76,#REF!,8,FALSE),"")</f>
        <v/>
      </c>
      <c r="I76" s="16">
        <v>90000</v>
      </c>
      <c r="J76" s="16">
        <v>30000</v>
      </c>
      <c r="K76" s="23" t="str">
        <f>IFERROR(VLOOKUP(B76,#REF!,11,FALSE),"")</f>
        <v/>
      </c>
      <c r="L76" s="16">
        <v>33000</v>
      </c>
      <c r="M76" s="6" t="s">
        <v>304</v>
      </c>
      <c r="N76" s="1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24" t="str">
        <f>IFERROR(VLOOKUP(B76,#REF!,16,FALSE),"")</f>
        <v/>
      </c>
      <c r="S76" s="16">
        <v>0</v>
      </c>
      <c r="T76" s="16">
        <v>33000</v>
      </c>
      <c r="U76" s="16">
        <v>0</v>
      </c>
      <c r="V76" s="16">
        <v>0</v>
      </c>
      <c r="W76" s="19">
        <v>123000</v>
      </c>
      <c r="X76" s="15" t="s">
        <v>40</v>
      </c>
      <c r="Y76" s="20" t="s">
        <v>40</v>
      </c>
      <c r="Z76" s="19">
        <v>0</v>
      </c>
      <c r="AA76" s="16" t="s">
        <v>40</v>
      </c>
      <c r="AB76" s="21" t="s">
        <v>41</v>
      </c>
      <c r="AC76" s="22" t="str">
        <f t="shared" si="11"/>
        <v>E</v>
      </c>
      <c r="AD76" s="16">
        <v>0</v>
      </c>
      <c r="AE76" s="16">
        <v>0</v>
      </c>
      <c r="AF76" s="16">
        <v>0</v>
      </c>
      <c r="AG76" s="16">
        <v>0</v>
      </c>
      <c r="AH76" s="14" t="s">
        <v>42</v>
      </c>
    </row>
    <row r="77" spans="1:34">
      <c r="A77" s="12" t="str">
        <f t="shared" si="6"/>
        <v>OverStock</v>
      </c>
      <c r="B77" s="13" t="s">
        <v>120</v>
      </c>
      <c r="C77" s="14" t="s">
        <v>106</v>
      </c>
      <c r="D77" s="18">
        <f t="shared" si="7"/>
        <v>64</v>
      </c>
      <c r="E77" s="15">
        <f t="shared" si="8"/>
        <v>72.099999999999994</v>
      </c>
      <c r="F77" s="15">
        <f t="shared" si="9"/>
        <v>32</v>
      </c>
      <c r="G77" s="15">
        <f t="shared" si="10"/>
        <v>36</v>
      </c>
      <c r="H77" s="23" t="str">
        <f>IFERROR(VLOOKUP(B77,#REF!,8,FALSE),"")</f>
        <v/>
      </c>
      <c r="I77" s="16">
        <v>12000</v>
      </c>
      <c r="J77" s="16">
        <v>0</v>
      </c>
      <c r="K77" s="23" t="str">
        <f>IFERROR(VLOOKUP(B77,#REF!,11,FALSE),"")</f>
        <v/>
      </c>
      <c r="L77" s="16">
        <v>24000</v>
      </c>
      <c r="M77" s="6" t="s">
        <v>305</v>
      </c>
      <c r="N77" s="1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24" t="str">
        <f>IFERROR(VLOOKUP(B77,#REF!,16,FALSE),"")</f>
        <v/>
      </c>
      <c r="S77" s="16">
        <v>0</v>
      </c>
      <c r="T77" s="16">
        <v>0</v>
      </c>
      <c r="U77" s="16">
        <v>24000</v>
      </c>
      <c r="V77" s="16">
        <v>0</v>
      </c>
      <c r="W77" s="19">
        <v>36000</v>
      </c>
      <c r="X77" s="15">
        <v>96</v>
      </c>
      <c r="Y77" s="20">
        <v>108.1</v>
      </c>
      <c r="Z77" s="19">
        <v>375</v>
      </c>
      <c r="AA77" s="16">
        <v>333</v>
      </c>
      <c r="AB77" s="21">
        <v>0.9</v>
      </c>
      <c r="AC77" s="22">
        <f t="shared" si="11"/>
        <v>100</v>
      </c>
      <c r="AD77" s="16">
        <v>0</v>
      </c>
      <c r="AE77" s="16">
        <v>0</v>
      </c>
      <c r="AF77" s="16">
        <v>3000</v>
      </c>
      <c r="AG77" s="16">
        <v>0</v>
      </c>
      <c r="AH77" s="14" t="s">
        <v>42</v>
      </c>
    </row>
    <row r="78" spans="1:34">
      <c r="A78" s="12" t="str">
        <f t="shared" si="6"/>
        <v>OverStock</v>
      </c>
      <c r="B78" s="13" t="s">
        <v>74</v>
      </c>
      <c r="C78" s="14" t="s">
        <v>70</v>
      </c>
      <c r="D78" s="18">
        <f t="shared" si="7"/>
        <v>62.4</v>
      </c>
      <c r="E78" s="15">
        <f t="shared" si="8"/>
        <v>14.5</v>
      </c>
      <c r="F78" s="15">
        <f t="shared" si="9"/>
        <v>35.200000000000003</v>
      </c>
      <c r="G78" s="15">
        <f t="shared" si="10"/>
        <v>8.1999999999999993</v>
      </c>
      <c r="H78" s="23" t="str">
        <f>IFERROR(VLOOKUP(B78,#REF!,8,FALSE),"")</f>
        <v/>
      </c>
      <c r="I78" s="16">
        <v>66000</v>
      </c>
      <c r="J78" s="16">
        <v>63000</v>
      </c>
      <c r="K78" s="23" t="str">
        <f>IFERROR(VLOOKUP(B78,#REF!,11,FALSE),"")</f>
        <v/>
      </c>
      <c r="L78" s="16">
        <v>117000</v>
      </c>
      <c r="M78" s="6" t="s">
        <v>303</v>
      </c>
      <c r="N78" s="1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24" t="str">
        <f>IFERROR(VLOOKUP(B78,#REF!,16,FALSE),"")</f>
        <v/>
      </c>
      <c r="S78" s="16">
        <v>0</v>
      </c>
      <c r="T78" s="16">
        <v>45000</v>
      </c>
      <c r="U78" s="16">
        <v>72000</v>
      </c>
      <c r="V78" s="16">
        <v>0</v>
      </c>
      <c r="W78" s="19">
        <v>183000</v>
      </c>
      <c r="X78" s="15">
        <v>97.6</v>
      </c>
      <c r="Y78" s="20">
        <v>22.7</v>
      </c>
      <c r="Z78" s="19">
        <v>1875</v>
      </c>
      <c r="AA78" s="16">
        <v>8060</v>
      </c>
      <c r="AB78" s="21">
        <v>4.3</v>
      </c>
      <c r="AC78" s="22">
        <f t="shared" si="11"/>
        <v>150</v>
      </c>
      <c r="AD78" s="16">
        <v>0</v>
      </c>
      <c r="AE78" s="16">
        <v>31820</v>
      </c>
      <c r="AF78" s="16">
        <v>40720</v>
      </c>
      <c r="AG78" s="16">
        <v>36430</v>
      </c>
      <c r="AH78" s="14" t="s">
        <v>42</v>
      </c>
    </row>
    <row r="79" spans="1:34">
      <c r="A79" s="12" t="str">
        <f t="shared" si="6"/>
        <v>ZeroZero</v>
      </c>
      <c r="B79" s="13" t="s">
        <v>101</v>
      </c>
      <c r="C79" s="14" t="s">
        <v>70</v>
      </c>
      <c r="D79" s="18" t="str">
        <f t="shared" si="7"/>
        <v>前八週無拉料</v>
      </c>
      <c r="E79" s="15" t="str">
        <f t="shared" si="8"/>
        <v>--</v>
      </c>
      <c r="F79" s="15" t="str">
        <f t="shared" si="9"/>
        <v>--</v>
      </c>
      <c r="G79" s="15" t="str">
        <f t="shared" si="10"/>
        <v>--</v>
      </c>
      <c r="H79" s="23" t="str">
        <f>IFERROR(VLOOKUP(B79,#REF!,8,FALSE),"")</f>
        <v/>
      </c>
      <c r="I79" s="16">
        <v>0</v>
      </c>
      <c r="J79" s="16">
        <v>0</v>
      </c>
      <c r="K79" s="23" t="str">
        <f>IFERROR(VLOOKUP(B79,#REF!,11,FALSE),"")</f>
        <v/>
      </c>
      <c r="L79" s="16">
        <v>65000</v>
      </c>
      <c r="M79" s="6" t="s">
        <v>303</v>
      </c>
      <c r="N79" s="1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24" t="str">
        <f>IFERROR(VLOOKUP(B79,#REF!,16,FALSE),"")</f>
        <v/>
      </c>
      <c r="S79" s="16">
        <v>0</v>
      </c>
      <c r="T79" s="16">
        <v>65000</v>
      </c>
      <c r="U79" s="16">
        <v>0</v>
      </c>
      <c r="V79" s="16">
        <v>0</v>
      </c>
      <c r="W79" s="19">
        <v>65000</v>
      </c>
      <c r="X79" s="15" t="s">
        <v>40</v>
      </c>
      <c r="Y79" s="20" t="s">
        <v>40</v>
      </c>
      <c r="Z79" s="19">
        <v>0</v>
      </c>
      <c r="AA79" s="16" t="s">
        <v>40</v>
      </c>
      <c r="AB79" s="21" t="s">
        <v>41</v>
      </c>
      <c r="AC79" s="22" t="str">
        <f t="shared" si="11"/>
        <v>E</v>
      </c>
      <c r="AD79" s="16">
        <v>0</v>
      </c>
      <c r="AE79" s="16">
        <v>0</v>
      </c>
      <c r="AF79" s="16">
        <v>0</v>
      </c>
      <c r="AG79" s="16">
        <v>0</v>
      </c>
      <c r="AH79" s="14" t="s">
        <v>42</v>
      </c>
    </row>
    <row r="80" spans="1:34">
      <c r="A80" s="12" t="str">
        <f t="shared" si="6"/>
        <v>OverStock</v>
      </c>
      <c r="B80" s="13" t="s">
        <v>72</v>
      </c>
      <c r="C80" s="14" t="s">
        <v>70</v>
      </c>
      <c r="D80" s="18">
        <f t="shared" si="7"/>
        <v>64</v>
      </c>
      <c r="E80" s="15">
        <f t="shared" si="8"/>
        <v>9.8000000000000007</v>
      </c>
      <c r="F80" s="15">
        <f t="shared" si="9"/>
        <v>96</v>
      </c>
      <c r="G80" s="15">
        <f t="shared" si="10"/>
        <v>14.7</v>
      </c>
      <c r="H80" s="23" t="str">
        <f>IFERROR(VLOOKUP(B80,#REF!,8,FALSE),"")</f>
        <v/>
      </c>
      <c r="I80" s="16">
        <v>36000</v>
      </c>
      <c r="J80" s="16">
        <v>33000</v>
      </c>
      <c r="K80" s="23" t="str">
        <f>IFERROR(VLOOKUP(B80,#REF!,11,FALSE),"")</f>
        <v/>
      </c>
      <c r="L80" s="16">
        <v>24000</v>
      </c>
      <c r="M80" s="6" t="s">
        <v>303</v>
      </c>
      <c r="N80" s="1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24" t="str">
        <f>IFERROR(VLOOKUP(B80,#REF!,16,FALSE),"")</f>
        <v/>
      </c>
      <c r="S80" s="16">
        <v>0</v>
      </c>
      <c r="T80" s="16">
        <v>0</v>
      </c>
      <c r="U80" s="16">
        <v>24000</v>
      </c>
      <c r="V80" s="16">
        <v>0</v>
      </c>
      <c r="W80" s="19">
        <v>60000</v>
      </c>
      <c r="X80" s="15">
        <v>160</v>
      </c>
      <c r="Y80" s="20">
        <v>24.4</v>
      </c>
      <c r="Z80" s="19">
        <v>375</v>
      </c>
      <c r="AA80" s="16">
        <v>2456</v>
      </c>
      <c r="AB80" s="21">
        <v>6.5</v>
      </c>
      <c r="AC80" s="22">
        <f t="shared" si="11"/>
        <v>150</v>
      </c>
      <c r="AD80" s="16">
        <v>0</v>
      </c>
      <c r="AE80" s="16">
        <v>12809</v>
      </c>
      <c r="AF80" s="16">
        <v>9292</v>
      </c>
      <c r="AG80" s="16">
        <v>8100</v>
      </c>
      <c r="AH80" s="14" t="s">
        <v>42</v>
      </c>
    </row>
    <row r="81" spans="1:34">
      <c r="A81" s="12" t="str">
        <f t="shared" si="6"/>
        <v>OverStock</v>
      </c>
      <c r="B81" s="13" t="s">
        <v>254</v>
      </c>
      <c r="C81" s="14" t="s">
        <v>70</v>
      </c>
      <c r="D81" s="18">
        <f t="shared" si="7"/>
        <v>32</v>
      </c>
      <c r="E81" s="15">
        <f t="shared" si="8"/>
        <v>9.1</v>
      </c>
      <c r="F81" s="15">
        <f t="shared" si="9"/>
        <v>52</v>
      </c>
      <c r="G81" s="15">
        <f t="shared" si="10"/>
        <v>14.7</v>
      </c>
      <c r="H81" s="23" t="str">
        <f>IFERROR(VLOOKUP(B81,#REF!,8,FALSE),"")</f>
        <v/>
      </c>
      <c r="I81" s="16">
        <v>39000</v>
      </c>
      <c r="J81" s="16">
        <v>33000</v>
      </c>
      <c r="K81" s="23" t="str">
        <f>IFERROR(VLOOKUP(B81,#REF!,11,FALSE),"")</f>
        <v/>
      </c>
      <c r="L81" s="16">
        <v>24000</v>
      </c>
      <c r="M81" s="6" t="s">
        <v>303</v>
      </c>
      <c r="N81" s="1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24" t="str">
        <f>IFERROR(VLOOKUP(B81,#REF!,16,FALSE),"")</f>
        <v/>
      </c>
      <c r="S81" s="16">
        <v>0</v>
      </c>
      <c r="T81" s="16">
        <v>9000</v>
      </c>
      <c r="U81" s="16">
        <v>15000</v>
      </c>
      <c r="V81" s="16">
        <v>0</v>
      </c>
      <c r="W81" s="19">
        <v>63000</v>
      </c>
      <c r="X81" s="15">
        <v>84</v>
      </c>
      <c r="Y81" s="20">
        <v>23.8</v>
      </c>
      <c r="Z81" s="19">
        <v>750</v>
      </c>
      <c r="AA81" s="16">
        <v>2648</v>
      </c>
      <c r="AB81" s="21">
        <v>3.5</v>
      </c>
      <c r="AC81" s="22">
        <f t="shared" si="11"/>
        <v>150</v>
      </c>
      <c r="AD81" s="16">
        <v>0</v>
      </c>
      <c r="AE81" s="16">
        <v>15232</v>
      </c>
      <c r="AF81" s="16">
        <v>11000</v>
      </c>
      <c r="AG81" s="16">
        <v>3180</v>
      </c>
      <c r="AH81" s="14" t="s">
        <v>42</v>
      </c>
    </row>
    <row r="82" spans="1:34">
      <c r="A82" s="12" t="str">
        <f t="shared" si="6"/>
        <v>OverStock</v>
      </c>
      <c r="B82" s="13" t="s">
        <v>239</v>
      </c>
      <c r="C82" s="14" t="s">
        <v>70</v>
      </c>
      <c r="D82" s="18">
        <f t="shared" si="7"/>
        <v>72</v>
      </c>
      <c r="E82" s="15" t="str">
        <f t="shared" si="8"/>
        <v>--</v>
      </c>
      <c r="F82" s="15">
        <f t="shared" si="9"/>
        <v>28</v>
      </c>
      <c r="G82" s="15" t="str">
        <f t="shared" si="10"/>
        <v>--</v>
      </c>
      <c r="H82" s="23" t="str">
        <f>IFERROR(VLOOKUP(B82,#REF!,8,FALSE),"")</f>
        <v/>
      </c>
      <c r="I82" s="16">
        <v>21000</v>
      </c>
      <c r="J82" s="16">
        <v>21000</v>
      </c>
      <c r="K82" s="23" t="str">
        <f>IFERROR(VLOOKUP(B82,#REF!,11,FALSE),"")</f>
        <v/>
      </c>
      <c r="L82" s="16">
        <v>54000</v>
      </c>
      <c r="M82" s="6" t="s">
        <v>303</v>
      </c>
      <c r="N82" s="1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24" t="str">
        <f>IFERROR(VLOOKUP(B82,#REF!,16,FALSE),"")</f>
        <v/>
      </c>
      <c r="S82" s="16">
        <v>0</v>
      </c>
      <c r="T82" s="16">
        <v>54000</v>
      </c>
      <c r="U82" s="16">
        <v>0</v>
      </c>
      <c r="V82" s="16">
        <v>0</v>
      </c>
      <c r="W82" s="19">
        <v>75000</v>
      </c>
      <c r="X82" s="15">
        <v>100</v>
      </c>
      <c r="Y82" s="20" t="s">
        <v>40</v>
      </c>
      <c r="Z82" s="19">
        <v>750</v>
      </c>
      <c r="AA82" s="16" t="s">
        <v>40</v>
      </c>
      <c r="AB82" s="21" t="s">
        <v>41</v>
      </c>
      <c r="AC82" s="22" t="str">
        <f t="shared" si="11"/>
        <v>E</v>
      </c>
      <c r="AD82" s="16">
        <v>0</v>
      </c>
      <c r="AE82" s="16">
        <v>0</v>
      </c>
      <c r="AF82" s="16">
        <v>0</v>
      </c>
      <c r="AG82" s="16">
        <v>0</v>
      </c>
      <c r="AH82" s="14" t="s">
        <v>42</v>
      </c>
    </row>
    <row r="83" spans="1:34">
      <c r="A83" s="12" t="str">
        <f t="shared" si="6"/>
        <v>OverStock</v>
      </c>
      <c r="B83" s="13" t="s">
        <v>225</v>
      </c>
      <c r="C83" s="14" t="s">
        <v>70</v>
      </c>
      <c r="D83" s="18">
        <f t="shared" si="7"/>
        <v>14</v>
      </c>
      <c r="E83" s="15">
        <f t="shared" si="8"/>
        <v>14</v>
      </c>
      <c r="F83" s="15">
        <f t="shared" si="9"/>
        <v>18</v>
      </c>
      <c r="G83" s="15">
        <f t="shared" si="10"/>
        <v>18</v>
      </c>
      <c r="H83" s="23" t="str">
        <f>IFERROR(VLOOKUP(B83,#REF!,8,FALSE),"")</f>
        <v/>
      </c>
      <c r="I83" s="16">
        <v>54000</v>
      </c>
      <c r="J83" s="16">
        <v>54000</v>
      </c>
      <c r="K83" s="23" t="str">
        <f>IFERROR(VLOOKUP(B83,#REF!,11,FALSE),"")</f>
        <v/>
      </c>
      <c r="L83" s="16">
        <v>42000</v>
      </c>
      <c r="M83" s="6" t="s">
        <v>303</v>
      </c>
      <c r="N83" s="1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24" t="str">
        <f>IFERROR(VLOOKUP(B83,#REF!,16,FALSE),"")</f>
        <v/>
      </c>
      <c r="S83" s="16">
        <v>0</v>
      </c>
      <c r="T83" s="16">
        <v>15000</v>
      </c>
      <c r="U83" s="16">
        <v>27000</v>
      </c>
      <c r="V83" s="16">
        <v>0</v>
      </c>
      <c r="W83" s="19">
        <v>96000</v>
      </c>
      <c r="X83" s="15">
        <v>32</v>
      </c>
      <c r="Y83" s="20">
        <v>32</v>
      </c>
      <c r="Z83" s="19">
        <v>3000</v>
      </c>
      <c r="AA83" s="16">
        <v>3002</v>
      </c>
      <c r="AB83" s="21">
        <v>1</v>
      </c>
      <c r="AC83" s="22">
        <f t="shared" si="11"/>
        <v>100</v>
      </c>
      <c r="AD83" s="16">
        <v>0</v>
      </c>
      <c r="AE83" s="16">
        <v>16578</v>
      </c>
      <c r="AF83" s="16">
        <v>10440</v>
      </c>
      <c r="AG83" s="16">
        <v>7776</v>
      </c>
      <c r="AH83" s="14" t="s">
        <v>42</v>
      </c>
    </row>
    <row r="84" spans="1:34">
      <c r="A84" s="12" t="str">
        <f t="shared" si="6"/>
        <v>OverStock</v>
      </c>
      <c r="B84" s="13" t="s">
        <v>195</v>
      </c>
      <c r="C84" s="14" t="s">
        <v>70</v>
      </c>
      <c r="D84" s="18">
        <f t="shared" si="7"/>
        <v>11.6</v>
      </c>
      <c r="E84" s="15">
        <f t="shared" si="8"/>
        <v>67.3</v>
      </c>
      <c r="F84" s="15">
        <f t="shared" si="9"/>
        <v>18.899999999999999</v>
      </c>
      <c r="G84" s="15">
        <f t="shared" si="10"/>
        <v>109.4</v>
      </c>
      <c r="H84" s="23" t="str">
        <f>IFERROR(VLOOKUP(B84,#REF!,8,FALSE),"")</f>
        <v/>
      </c>
      <c r="I84" s="16">
        <v>104000</v>
      </c>
      <c r="J84" s="16">
        <v>104000</v>
      </c>
      <c r="K84" s="23" t="str">
        <f>IFERROR(VLOOKUP(B84,#REF!,11,FALSE),"")</f>
        <v/>
      </c>
      <c r="L84" s="16">
        <v>64000</v>
      </c>
      <c r="M84" s="6" t="s">
        <v>303</v>
      </c>
      <c r="N84" s="1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24" t="str">
        <f>IFERROR(VLOOKUP(B84,#REF!,16,FALSE),"")</f>
        <v/>
      </c>
      <c r="S84" s="16">
        <v>0</v>
      </c>
      <c r="T84" s="16">
        <v>60000</v>
      </c>
      <c r="U84" s="16">
        <v>4000</v>
      </c>
      <c r="V84" s="16">
        <v>0</v>
      </c>
      <c r="W84" s="19">
        <v>168000</v>
      </c>
      <c r="X84" s="15">
        <v>30.5</v>
      </c>
      <c r="Y84" s="20">
        <v>176.7</v>
      </c>
      <c r="Z84" s="19">
        <v>5500</v>
      </c>
      <c r="AA84" s="16">
        <v>951</v>
      </c>
      <c r="AB84" s="21">
        <v>0.2</v>
      </c>
      <c r="AC84" s="22">
        <f t="shared" si="11"/>
        <v>50</v>
      </c>
      <c r="AD84" s="16">
        <v>8557</v>
      </c>
      <c r="AE84" s="16">
        <v>0</v>
      </c>
      <c r="AF84" s="16">
        <v>0</v>
      </c>
      <c r="AG84" s="16">
        <v>0</v>
      </c>
      <c r="AH84" s="14" t="s">
        <v>42</v>
      </c>
    </row>
    <row r="85" spans="1:34">
      <c r="A85" s="12" t="str">
        <f t="shared" si="6"/>
        <v>ZeroZero</v>
      </c>
      <c r="B85" s="13" t="s">
        <v>38</v>
      </c>
      <c r="C85" s="14" t="s">
        <v>39</v>
      </c>
      <c r="D85" s="18" t="str">
        <f t="shared" si="7"/>
        <v>前八週無拉料</v>
      </c>
      <c r="E85" s="15" t="str">
        <f t="shared" si="8"/>
        <v>--</v>
      </c>
      <c r="F85" s="15" t="str">
        <f t="shared" si="9"/>
        <v>--</v>
      </c>
      <c r="G85" s="15" t="str">
        <f t="shared" si="10"/>
        <v>--</v>
      </c>
      <c r="H85" s="23" t="str">
        <f>IFERROR(VLOOKUP(B85,#REF!,8,FALSE),"")</f>
        <v/>
      </c>
      <c r="I85" s="16">
        <v>0</v>
      </c>
      <c r="J85" s="16">
        <v>0</v>
      </c>
      <c r="K85" s="23" t="str">
        <f>IFERROR(VLOOKUP(B85,#REF!,11,FALSE),"")</f>
        <v/>
      </c>
      <c r="L85" s="16">
        <v>5000</v>
      </c>
      <c r="M85" s="6" t="s">
        <v>305</v>
      </c>
      <c r="N85" s="1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24" t="str">
        <f>IFERROR(VLOOKUP(B85,#REF!,16,FALSE),"")</f>
        <v/>
      </c>
      <c r="S85" s="16">
        <v>0</v>
      </c>
      <c r="T85" s="16">
        <v>0</v>
      </c>
      <c r="U85" s="16">
        <v>5000</v>
      </c>
      <c r="V85" s="16">
        <v>0</v>
      </c>
      <c r="W85" s="19">
        <v>5000</v>
      </c>
      <c r="X85" s="15" t="s">
        <v>40</v>
      </c>
      <c r="Y85" s="20" t="s">
        <v>40</v>
      </c>
      <c r="Z85" s="19">
        <v>0</v>
      </c>
      <c r="AA85" s="16" t="s">
        <v>40</v>
      </c>
      <c r="AB85" s="21" t="s">
        <v>41</v>
      </c>
      <c r="AC85" s="22" t="str">
        <f t="shared" si="11"/>
        <v>E</v>
      </c>
      <c r="AD85" s="16">
        <v>0</v>
      </c>
      <c r="AE85" s="16">
        <v>0</v>
      </c>
      <c r="AF85" s="16">
        <v>0</v>
      </c>
      <c r="AG85" s="16">
        <v>0</v>
      </c>
      <c r="AH85" s="14" t="s">
        <v>42</v>
      </c>
    </row>
    <row r="86" spans="1:34">
      <c r="A86" s="12" t="str">
        <f t="shared" si="6"/>
        <v>ZeroZero</v>
      </c>
      <c r="B86" s="13" t="s">
        <v>226</v>
      </c>
      <c r="C86" s="14" t="s">
        <v>70</v>
      </c>
      <c r="D86" s="18" t="str">
        <f t="shared" si="7"/>
        <v>前八週無拉料</v>
      </c>
      <c r="E86" s="15" t="str">
        <f t="shared" si="8"/>
        <v>--</v>
      </c>
      <c r="F86" s="15" t="str">
        <f t="shared" si="9"/>
        <v>--</v>
      </c>
      <c r="G86" s="15" t="str">
        <f t="shared" si="10"/>
        <v>--</v>
      </c>
      <c r="H86" s="23" t="str">
        <f>IFERROR(VLOOKUP(B86,#REF!,8,FALSE),"")</f>
        <v/>
      </c>
      <c r="I86" s="16">
        <v>0</v>
      </c>
      <c r="J86" s="16">
        <v>0</v>
      </c>
      <c r="K86" s="23" t="str">
        <f>IFERROR(VLOOKUP(B86,#REF!,11,FALSE),"")</f>
        <v/>
      </c>
      <c r="L86" s="16">
        <v>32000</v>
      </c>
      <c r="M86" s="6" t="s">
        <v>303</v>
      </c>
      <c r="N86" s="1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24" t="str">
        <f>IFERROR(VLOOKUP(B86,#REF!,16,FALSE),"")</f>
        <v/>
      </c>
      <c r="S86" s="16">
        <v>0</v>
      </c>
      <c r="T86" s="16">
        <v>32000</v>
      </c>
      <c r="U86" s="16">
        <v>0</v>
      </c>
      <c r="V86" s="16">
        <v>0</v>
      </c>
      <c r="W86" s="19">
        <v>32000</v>
      </c>
      <c r="X86" s="15" t="s">
        <v>40</v>
      </c>
      <c r="Y86" s="20" t="s">
        <v>40</v>
      </c>
      <c r="Z86" s="19">
        <v>0</v>
      </c>
      <c r="AA86" s="16" t="s">
        <v>40</v>
      </c>
      <c r="AB86" s="21" t="s">
        <v>41</v>
      </c>
      <c r="AC86" s="22" t="str">
        <f t="shared" si="11"/>
        <v>E</v>
      </c>
      <c r="AD86" s="16">
        <v>0</v>
      </c>
      <c r="AE86" s="16">
        <v>0</v>
      </c>
      <c r="AF86" s="16">
        <v>0</v>
      </c>
      <c r="AG86" s="16">
        <v>0</v>
      </c>
      <c r="AH86" s="14" t="s">
        <v>42</v>
      </c>
    </row>
    <row r="87" spans="1:34">
      <c r="A87" s="12" t="str">
        <f t="shared" si="6"/>
        <v>FCST</v>
      </c>
      <c r="B87" s="13" t="s">
        <v>51</v>
      </c>
      <c r="C87" s="14" t="s">
        <v>39</v>
      </c>
      <c r="D87" s="18" t="str">
        <f t="shared" si="7"/>
        <v>前八週無拉料</v>
      </c>
      <c r="E87" s="15">
        <f t="shared" si="8"/>
        <v>30.9</v>
      </c>
      <c r="F87" s="15" t="str">
        <f t="shared" si="9"/>
        <v>--</v>
      </c>
      <c r="G87" s="15">
        <f t="shared" si="10"/>
        <v>0</v>
      </c>
      <c r="H87" s="23" t="str">
        <f>IFERROR(VLOOKUP(B87,#REF!,8,FALSE),"")</f>
        <v/>
      </c>
      <c r="I87" s="16">
        <v>0</v>
      </c>
      <c r="J87" s="16">
        <v>0</v>
      </c>
      <c r="K87" s="23" t="str">
        <f>IFERROR(VLOOKUP(B87,#REF!,11,FALSE),"")</f>
        <v/>
      </c>
      <c r="L87" s="16">
        <v>2500</v>
      </c>
      <c r="M87" s="6" t="s">
        <v>305</v>
      </c>
      <c r="N87" s="1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24" t="str">
        <f>IFERROR(VLOOKUP(B87,#REF!,16,FALSE),"")</f>
        <v/>
      </c>
      <c r="S87" s="16">
        <v>0</v>
      </c>
      <c r="T87" s="16">
        <v>0</v>
      </c>
      <c r="U87" s="16">
        <v>2500</v>
      </c>
      <c r="V87" s="16">
        <v>0</v>
      </c>
      <c r="W87" s="19">
        <v>2500</v>
      </c>
      <c r="X87" s="15" t="s">
        <v>40</v>
      </c>
      <c r="Y87" s="20">
        <v>30.9</v>
      </c>
      <c r="Z87" s="19">
        <v>0</v>
      </c>
      <c r="AA87" s="16">
        <v>81</v>
      </c>
      <c r="AB87" s="21" t="s">
        <v>49</v>
      </c>
      <c r="AC87" s="22" t="str">
        <f t="shared" si="11"/>
        <v>F</v>
      </c>
      <c r="AD87" s="16">
        <v>0</v>
      </c>
      <c r="AE87" s="16">
        <v>731</v>
      </c>
      <c r="AF87" s="16">
        <v>0</v>
      </c>
      <c r="AG87" s="16">
        <v>0</v>
      </c>
      <c r="AH87" s="14" t="s">
        <v>42</v>
      </c>
    </row>
    <row r="88" spans="1:34">
      <c r="A88" s="12" t="str">
        <f t="shared" si="6"/>
        <v>ZeroZero</v>
      </c>
      <c r="B88" s="13" t="s">
        <v>192</v>
      </c>
      <c r="C88" s="14" t="s">
        <v>70</v>
      </c>
      <c r="D88" s="18" t="str">
        <f t="shared" si="7"/>
        <v>前八週無拉料</v>
      </c>
      <c r="E88" s="15" t="str">
        <f t="shared" si="8"/>
        <v>--</v>
      </c>
      <c r="F88" s="15" t="str">
        <f t="shared" si="9"/>
        <v>--</v>
      </c>
      <c r="G88" s="15" t="str">
        <f t="shared" si="10"/>
        <v>--</v>
      </c>
      <c r="H88" s="23" t="str">
        <f>IFERROR(VLOOKUP(B88,#REF!,8,FALSE),"")</f>
        <v/>
      </c>
      <c r="I88" s="16">
        <v>0</v>
      </c>
      <c r="J88" s="16">
        <v>0</v>
      </c>
      <c r="K88" s="23" t="str">
        <f>IFERROR(VLOOKUP(B88,#REF!,11,FALSE),"")</f>
        <v/>
      </c>
      <c r="L88" s="16">
        <v>12000</v>
      </c>
      <c r="M88" s="6" t="s">
        <v>303</v>
      </c>
      <c r="N88" s="1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24" t="str">
        <f>IFERROR(VLOOKUP(B88,#REF!,16,FALSE),"")</f>
        <v/>
      </c>
      <c r="S88" s="16">
        <v>0</v>
      </c>
      <c r="T88" s="16">
        <v>6000</v>
      </c>
      <c r="U88" s="16">
        <v>6000</v>
      </c>
      <c r="V88" s="16">
        <v>0</v>
      </c>
      <c r="W88" s="19">
        <v>12000</v>
      </c>
      <c r="X88" s="15" t="s">
        <v>40</v>
      </c>
      <c r="Y88" s="20" t="s">
        <v>40</v>
      </c>
      <c r="Z88" s="19">
        <v>0</v>
      </c>
      <c r="AA88" s="16" t="s">
        <v>40</v>
      </c>
      <c r="AB88" s="21" t="s">
        <v>41</v>
      </c>
      <c r="AC88" s="22" t="str">
        <f t="shared" si="11"/>
        <v>E</v>
      </c>
      <c r="AD88" s="16">
        <v>0</v>
      </c>
      <c r="AE88" s="16">
        <v>0</v>
      </c>
      <c r="AF88" s="16">
        <v>0</v>
      </c>
      <c r="AG88" s="16">
        <v>0</v>
      </c>
      <c r="AH88" s="14" t="s">
        <v>42</v>
      </c>
    </row>
    <row r="89" spans="1:34">
      <c r="A89" s="12" t="str">
        <f t="shared" si="6"/>
        <v>FCST</v>
      </c>
      <c r="B89" s="13" t="s">
        <v>187</v>
      </c>
      <c r="C89" s="14" t="s">
        <v>70</v>
      </c>
      <c r="D89" s="18" t="str">
        <f t="shared" si="7"/>
        <v>前八週無拉料</v>
      </c>
      <c r="E89" s="15">
        <f t="shared" si="8"/>
        <v>70.5</v>
      </c>
      <c r="F89" s="15" t="str">
        <f t="shared" si="9"/>
        <v>--</v>
      </c>
      <c r="G89" s="15">
        <f t="shared" si="10"/>
        <v>35.200000000000003</v>
      </c>
      <c r="H89" s="23" t="str">
        <f>IFERROR(VLOOKUP(B89,#REF!,8,FALSE),"")</f>
        <v/>
      </c>
      <c r="I89" s="16">
        <v>16000</v>
      </c>
      <c r="J89" s="16">
        <v>16000</v>
      </c>
      <c r="K89" s="23" t="str">
        <f>IFERROR(VLOOKUP(B89,#REF!,11,FALSE),"")</f>
        <v/>
      </c>
      <c r="L89" s="16">
        <v>32000</v>
      </c>
      <c r="M89" s="6" t="s">
        <v>303</v>
      </c>
      <c r="N89" s="17" t="str">
        <f>IFERROR(VLOOKUP(B89,#REF!,13,FALSE),"")</f>
        <v/>
      </c>
      <c r="O89" s="18" t="str">
        <f>IFERROR(VLOOKUP(B89,#REF!,14,FALSE),"")</f>
        <v/>
      </c>
      <c r="P89" s="18" t="str">
        <f>IFERROR(VLOOKUP(B89,#REF!,15,FALSE),"")</f>
        <v/>
      </c>
      <c r="Q89" s="18"/>
      <c r="R89" s="24" t="str">
        <f>IFERROR(VLOOKUP(B89,#REF!,16,FALSE),"")</f>
        <v/>
      </c>
      <c r="S89" s="16">
        <v>0</v>
      </c>
      <c r="T89" s="16">
        <v>16000</v>
      </c>
      <c r="U89" s="16">
        <v>16000</v>
      </c>
      <c r="V89" s="16">
        <v>0</v>
      </c>
      <c r="W89" s="19">
        <v>48000</v>
      </c>
      <c r="X89" s="15" t="s">
        <v>40</v>
      </c>
      <c r="Y89" s="20">
        <v>105.7</v>
      </c>
      <c r="Z89" s="19">
        <v>0</v>
      </c>
      <c r="AA89" s="16">
        <v>454</v>
      </c>
      <c r="AB89" s="21" t="s">
        <v>49</v>
      </c>
      <c r="AC89" s="22" t="str">
        <f t="shared" si="11"/>
        <v>F</v>
      </c>
      <c r="AD89" s="16">
        <v>0</v>
      </c>
      <c r="AE89" s="16">
        <v>3068</v>
      </c>
      <c r="AF89" s="16">
        <v>1020</v>
      </c>
      <c r="AG89" s="16">
        <v>2032</v>
      </c>
      <c r="AH89" s="14" t="s">
        <v>42</v>
      </c>
    </row>
    <row r="90" spans="1:34">
      <c r="A90" s="12" t="str">
        <f t="shared" si="6"/>
        <v>FCST</v>
      </c>
      <c r="B90" s="13" t="s">
        <v>275</v>
      </c>
      <c r="C90" s="14" t="s">
        <v>70</v>
      </c>
      <c r="D90" s="18" t="str">
        <f t="shared" si="7"/>
        <v>前八週無拉料</v>
      </c>
      <c r="E90" s="15">
        <f t="shared" si="8"/>
        <v>1041.7</v>
      </c>
      <c r="F90" s="15" t="str">
        <f t="shared" si="9"/>
        <v>--</v>
      </c>
      <c r="G90" s="15">
        <f t="shared" si="10"/>
        <v>3541.7</v>
      </c>
      <c r="H90" s="23" t="str">
        <f>IFERROR(VLOOKUP(B90,#REF!,8,FALSE),"")</f>
        <v/>
      </c>
      <c r="I90" s="16">
        <v>42500</v>
      </c>
      <c r="J90" s="16">
        <v>2500</v>
      </c>
      <c r="K90" s="23" t="str">
        <f>IFERROR(VLOOKUP(B90,#REF!,11,FALSE),"")</f>
        <v/>
      </c>
      <c r="L90" s="16">
        <v>12500</v>
      </c>
      <c r="M90" s="6" t="s">
        <v>303</v>
      </c>
      <c r="N90" s="17" t="str">
        <f>IFERROR(VLOOKUP(B90,#REF!,13,FALSE),"")</f>
        <v/>
      </c>
      <c r="O90" s="18" t="str">
        <f>IFERROR(VLOOKUP(B90,#REF!,14,FALSE),"")</f>
        <v/>
      </c>
      <c r="P90" s="18" t="str">
        <f>IFERROR(VLOOKUP(B90,#REF!,15,FALSE),"")</f>
        <v/>
      </c>
      <c r="Q90" s="18"/>
      <c r="R90" s="24" t="str">
        <f>IFERROR(VLOOKUP(B90,#REF!,16,FALSE),"")</f>
        <v/>
      </c>
      <c r="S90" s="16">
        <v>0</v>
      </c>
      <c r="T90" s="16">
        <v>12500</v>
      </c>
      <c r="U90" s="16">
        <v>0</v>
      </c>
      <c r="V90" s="16">
        <v>0</v>
      </c>
      <c r="W90" s="19">
        <v>55000</v>
      </c>
      <c r="X90" s="15" t="s">
        <v>40</v>
      </c>
      <c r="Y90" s="20">
        <v>4583.3</v>
      </c>
      <c r="Z90" s="19">
        <v>0</v>
      </c>
      <c r="AA90" s="16">
        <v>12</v>
      </c>
      <c r="AB90" s="21" t="s">
        <v>49</v>
      </c>
      <c r="AC90" s="22" t="str">
        <f t="shared" si="11"/>
        <v>F</v>
      </c>
      <c r="AD90" s="16">
        <v>0</v>
      </c>
      <c r="AE90" s="16">
        <v>0</v>
      </c>
      <c r="AF90" s="16">
        <v>3708</v>
      </c>
      <c r="AG90" s="16">
        <v>10320</v>
      </c>
      <c r="AH90" s="14" t="s">
        <v>42</v>
      </c>
    </row>
    <row r="91" spans="1:34">
      <c r="A91" s="12" t="str">
        <f t="shared" si="6"/>
        <v>ZeroZero</v>
      </c>
      <c r="B91" s="13" t="s">
        <v>112</v>
      </c>
      <c r="C91" s="14" t="s">
        <v>106</v>
      </c>
      <c r="D91" s="18" t="str">
        <f t="shared" si="7"/>
        <v>前八週無拉料</v>
      </c>
      <c r="E91" s="15" t="str">
        <f t="shared" si="8"/>
        <v>--</v>
      </c>
      <c r="F91" s="15" t="str">
        <f t="shared" si="9"/>
        <v>--</v>
      </c>
      <c r="G91" s="15" t="str">
        <f t="shared" si="10"/>
        <v>--</v>
      </c>
      <c r="H91" s="23" t="str">
        <f>IFERROR(VLOOKUP(B91,#REF!,8,FALSE),"")</f>
        <v/>
      </c>
      <c r="I91" s="16">
        <v>11000</v>
      </c>
      <c r="J91" s="16">
        <v>11000</v>
      </c>
      <c r="K91" s="23" t="str">
        <f>IFERROR(VLOOKUP(B91,#REF!,11,FALSE),"")</f>
        <v/>
      </c>
      <c r="L91" s="16">
        <v>5000</v>
      </c>
      <c r="M91" s="6" t="s">
        <v>305</v>
      </c>
      <c r="N91" s="17" t="str">
        <f>IFERROR(VLOOKUP(B91,#REF!,13,FALSE),"")</f>
        <v/>
      </c>
      <c r="O91" s="18" t="str">
        <f>IFERROR(VLOOKUP(B91,#REF!,14,FALSE),"")</f>
        <v/>
      </c>
      <c r="P91" s="18" t="str">
        <f>IFERROR(VLOOKUP(B91,#REF!,15,FALSE),"")</f>
        <v/>
      </c>
      <c r="Q91" s="18"/>
      <c r="R91" s="24" t="str">
        <f>IFERROR(VLOOKUP(B91,#REF!,16,FALSE),"")</f>
        <v/>
      </c>
      <c r="S91" s="16">
        <v>0</v>
      </c>
      <c r="T91" s="16">
        <v>5000</v>
      </c>
      <c r="U91" s="16">
        <v>0</v>
      </c>
      <c r="V91" s="16">
        <v>0</v>
      </c>
      <c r="W91" s="19">
        <v>16000</v>
      </c>
      <c r="X91" s="15" t="s">
        <v>40</v>
      </c>
      <c r="Y91" s="20" t="s">
        <v>40</v>
      </c>
      <c r="Z91" s="19">
        <v>0</v>
      </c>
      <c r="AA91" s="16">
        <v>0</v>
      </c>
      <c r="AB91" s="21" t="s">
        <v>41</v>
      </c>
      <c r="AC91" s="22" t="str">
        <f t="shared" si="11"/>
        <v>E</v>
      </c>
      <c r="AD91" s="16">
        <v>0</v>
      </c>
      <c r="AE91" s="16">
        <v>0</v>
      </c>
      <c r="AF91" s="16">
        <v>0</v>
      </c>
      <c r="AG91" s="16">
        <v>0</v>
      </c>
      <c r="AH91" s="14" t="s">
        <v>42</v>
      </c>
    </row>
    <row r="92" spans="1:34">
      <c r="A92" s="12" t="str">
        <f t="shared" si="6"/>
        <v>OverStock</v>
      </c>
      <c r="B92" s="13" t="s">
        <v>84</v>
      </c>
      <c r="C92" s="14" t="s">
        <v>70</v>
      </c>
      <c r="D92" s="18">
        <f t="shared" si="7"/>
        <v>28</v>
      </c>
      <c r="E92" s="15">
        <f t="shared" si="8"/>
        <v>26.4</v>
      </c>
      <c r="F92" s="15">
        <f t="shared" si="9"/>
        <v>60</v>
      </c>
      <c r="G92" s="15">
        <f t="shared" si="10"/>
        <v>56.5</v>
      </c>
      <c r="H92" s="23" t="str">
        <f>IFERROR(VLOOKUP(B92,#REF!,8,FALSE),"")</f>
        <v/>
      </c>
      <c r="I92" s="16">
        <v>45000</v>
      </c>
      <c r="J92" s="16">
        <v>9000</v>
      </c>
      <c r="K92" s="23" t="str">
        <f>IFERROR(VLOOKUP(B92,#REF!,11,FALSE),"")</f>
        <v/>
      </c>
      <c r="L92" s="16">
        <v>21000</v>
      </c>
      <c r="M92" s="6" t="s">
        <v>303</v>
      </c>
      <c r="N92" s="17" t="str">
        <f>IFERROR(VLOOKUP(B92,#REF!,13,FALSE),"")</f>
        <v/>
      </c>
      <c r="O92" s="18" t="str">
        <f>IFERROR(VLOOKUP(B92,#REF!,14,FALSE),"")</f>
        <v/>
      </c>
      <c r="P92" s="18" t="str">
        <f>IFERROR(VLOOKUP(B92,#REF!,15,FALSE),"")</f>
        <v/>
      </c>
      <c r="Q92" s="18"/>
      <c r="R92" s="24" t="str">
        <f>IFERROR(VLOOKUP(B92,#REF!,16,FALSE),"")</f>
        <v/>
      </c>
      <c r="S92" s="16">
        <v>0</v>
      </c>
      <c r="T92" s="16">
        <v>12000</v>
      </c>
      <c r="U92" s="16">
        <v>9000</v>
      </c>
      <c r="V92" s="16">
        <v>0</v>
      </c>
      <c r="W92" s="19">
        <v>66000</v>
      </c>
      <c r="X92" s="15">
        <v>88</v>
      </c>
      <c r="Y92" s="20">
        <v>82.9</v>
      </c>
      <c r="Z92" s="19">
        <v>750</v>
      </c>
      <c r="AA92" s="16">
        <v>796</v>
      </c>
      <c r="AB92" s="21">
        <v>1.1000000000000001</v>
      </c>
      <c r="AC92" s="22">
        <f t="shared" si="11"/>
        <v>100</v>
      </c>
      <c r="AD92" s="16">
        <v>0</v>
      </c>
      <c r="AE92" s="16">
        <v>5823</v>
      </c>
      <c r="AF92" s="16">
        <v>1338</v>
      </c>
      <c r="AG92" s="16">
        <v>3259</v>
      </c>
      <c r="AH92" s="14" t="s">
        <v>42</v>
      </c>
    </row>
    <row r="93" spans="1:34">
      <c r="A93" s="12" t="str">
        <f t="shared" si="6"/>
        <v>OverStock</v>
      </c>
      <c r="B93" s="13" t="s">
        <v>183</v>
      </c>
      <c r="C93" s="14" t="s">
        <v>70</v>
      </c>
      <c r="D93" s="18">
        <f t="shared" si="7"/>
        <v>48</v>
      </c>
      <c r="E93" s="15">
        <f t="shared" si="8"/>
        <v>378</v>
      </c>
      <c r="F93" s="15">
        <f t="shared" si="9"/>
        <v>168</v>
      </c>
      <c r="G93" s="15">
        <f t="shared" si="10"/>
        <v>1322.8</v>
      </c>
      <c r="H93" s="23" t="str">
        <f>IFERROR(VLOOKUP(B93,#REF!,8,FALSE),"")</f>
        <v/>
      </c>
      <c r="I93" s="16">
        <v>168000</v>
      </c>
      <c r="J93" s="16">
        <v>48000</v>
      </c>
      <c r="K93" s="23" t="str">
        <f>IFERROR(VLOOKUP(B93,#REF!,11,FALSE),"")</f>
        <v/>
      </c>
      <c r="L93" s="16">
        <v>48000</v>
      </c>
      <c r="M93" s="6" t="s">
        <v>303</v>
      </c>
      <c r="N93" s="17" t="str">
        <f>IFERROR(VLOOKUP(B93,#REF!,13,FALSE),"")</f>
        <v/>
      </c>
      <c r="O93" s="18" t="str">
        <f>IFERROR(VLOOKUP(B93,#REF!,14,FALSE),"")</f>
        <v/>
      </c>
      <c r="P93" s="18" t="str">
        <f>IFERROR(VLOOKUP(B93,#REF!,15,FALSE),"")</f>
        <v/>
      </c>
      <c r="Q93" s="18"/>
      <c r="R93" s="24" t="str">
        <f>IFERROR(VLOOKUP(B93,#REF!,16,FALSE),"")</f>
        <v/>
      </c>
      <c r="S93" s="16">
        <v>0</v>
      </c>
      <c r="T93" s="16">
        <v>48000</v>
      </c>
      <c r="U93" s="16">
        <v>0</v>
      </c>
      <c r="V93" s="16">
        <v>0</v>
      </c>
      <c r="W93" s="19">
        <v>216000</v>
      </c>
      <c r="X93" s="15">
        <v>216</v>
      </c>
      <c r="Y93" s="20">
        <v>1700.8</v>
      </c>
      <c r="Z93" s="19">
        <v>1000</v>
      </c>
      <c r="AA93" s="16">
        <v>127</v>
      </c>
      <c r="AB93" s="21">
        <v>0.1</v>
      </c>
      <c r="AC93" s="22">
        <f t="shared" si="11"/>
        <v>50</v>
      </c>
      <c r="AD93" s="16">
        <v>1140</v>
      </c>
      <c r="AE93" s="16">
        <v>0</v>
      </c>
      <c r="AF93" s="16">
        <v>0</v>
      </c>
      <c r="AG93" s="16">
        <v>0</v>
      </c>
      <c r="AH93" s="14" t="s">
        <v>42</v>
      </c>
    </row>
    <row r="94" spans="1:34">
      <c r="A94" s="12" t="str">
        <f t="shared" si="6"/>
        <v>ZeroZero</v>
      </c>
      <c r="B94" s="13" t="s">
        <v>176</v>
      </c>
      <c r="C94" s="14" t="s">
        <v>70</v>
      </c>
      <c r="D94" s="18" t="str">
        <f t="shared" si="7"/>
        <v>前八週無拉料</v>
      </c>
      <c r="E94" s="15" t="str">
        <f t="shared" si="8"/>
        <v>--</v>
      </c>
      <c r="F94" s="15" t="str">
        <f t="shared" si="9"/>
        <v>--</v>
      </c>
      <c r="G94" s="15" t="str">
        <f t="shared" si="10"/>
        <v>--</v>
      </c>
      <c r="H94" s="23" t="str">
        <f>IFERROR(VLOOKUP(B94,#REF!,8,FALSE),"")</f>
        <v/>
      </c>
      <c r="I94" s="16">
        <v>6000</v>
      </c>
      <c r="J94" s="16">
        <v>6000</v>
      </c>
      <c r="K94" s="23" t="str">
        <f>IFERROR(VLOOKUP(B94,#REF!,11,FALSE),"")</f>
        <v/>
      </c>
      <c r="L94" s="16">
        <v>33000</v>
      </c>
      <c r="M94" s="6" t="s">
        <v>304</v>
      </c>
      <c r="N94" s="17" t="str">
        <f>IFERROR(VLOOKUP(B94,#REF!,13,FALSE),"")</f>
        <v/>
      </c>
      <c r="O94" s="18" t="str">
        <f>IFERROR(VLOOKUP(B94,#REF!,14,FALSE),"")</f>
        <v/>
      </c>
      <c r="P94" s="18" t="str">
        <f>IFERROR(VLOOKUP(B94,#REF!,15,FALSE),"")</f>
        <v/>
      </c>
      <c r="Q94" s="18"/>
      <c r="R94" s="24" t="str">
        <f>IFERROR(VLOOKUP(B94,#REF!,16,FALSE),"")</f>
        <v/>
      </c>
      <c r="S94" s="16">
        <v>0</v>
      </c>
      <c r="T94" s="16">
        <v>33000</v>
      </c>
      <c r="U94" s="16">
        <v>0</v>
      </c>
      <c r="V94" s="16">
        <v>0</v>
      </c>
      <c r="W94" s="19">
        <v>39000</v>
      </c>
      <c r="X94" s="15" t="s">
        <v>40</v>
      </c>
      <c r="Y94" s="20" t="s">
        <v>40</v>
      </c>
      <c r="Z94" s="19">
        <v>0</v>
      </c>
      <c r="AA94" s="16" t="s">
        <v>40</v>
      </c>
      <c r="AB94" s="21" t="s">
        <v>41</v>
      </c>
      <c r="AC94" s="22" t="str">
        <f t="shared" si="11"/>
        <v>E</v>
      </c>
      <c r="AD94" s="16">
        <v>0</v>
      </c>
      <c r="AE94" s="16">
        <v>0</v>
      </c>
      <c r="AF94" s="16">
        <v>0</v>
      </c>
      <c r="AG94" s="16">
        <v>0</v>
      </c>
      <c r="AH94" s="14" t="s">
        <v>42</v>
      </c>
    </row>
    <row r="95" spans="1:34">
      <c r="A95" s="12" t="str">
        <f t="shared" si="6"/>
        <v>ZeroZero</v>
      </c>
      <c r="B95" s="13" t="s">
        <v>172</v>
      </c>
      <c r="C95" s="14" t="s">
        <v>169</v>
      </c>
      <c r="D95" s="18" t="str">
        <f t="shared" si="7"/>
        <v>前八週無拉料</v>
      </c>
      <c r="E95" s="15" t="str">
        <f t="shared" si="8"/>
        <v>--</v>
      </c>
      <c r="F95" s="15" t="str">
        <f t="shared" si="9"/>
        <v>--</v>
      </c>
      <c r="G95" s="15" t="str">
        <f t="shared" si="10"/>
        <v>--</v>
      </c>
      <c r="H95" s="23" t="str">
        <f>IFERROR(VLOOKUP(B95,#REF!,8,FALSE),"")</f>
        <v/>
      </c>
      <c r="I95" s="16">
        <v>0</v>
      </c>
      <c r="J95" s="16">
        <v>0</v>
      </c>
      <c r="K95" s="23" t="str">
        <f>IFERROR(VLOOKUP(B95,#REF!,11,FALSE),"")</f>
        <v/>
      </c>
      <c r="L95" s="16">
        <v>3000</v>
      </c>
      <c r="M95" s="6" t="s">
        <v>303</v>
      </c>
      <c r="N95" s="17" t="str">
        <f>IFERROR(VLOOKUP(B95,#REF!,13,FALSE),"")</f>
        <v/>
      </c>
      <c r="O95" s="18" t="str">
        <f>IFERROR(VLOOKUP(B95,#REF!,14,FALSE),"")</f>
        <v/>
      </c>
      <c r="P95" s="18" t="str">
        <f>IFERROR(VLOOKUP(B95,#REF!,15,FALSE),"")</f>
        <v/>
      </c>
      <c r="Q95" s="18"/>
      <c r="R95" s="24" t="str">
        <f>IFERROR(VLOOKUP(B95,#REF!,16,FALSE),"")</f>
        <v/>
      </c>
      <c r="S95" s="16">
        <v>0</v>
      </c>
      <c r="T95" s="16">
        <v>0</v>
      </c>
      <c r="U95" s="16">
        <v>3000</v>
      </c>
      <c r="V95" s="16">
        <v>0</v>
      </c>
      <c r="W95" s="19">
        <v>3000</v>
      </c>
      <c r="X95" s="15" t="s">
        <v>40</v>
      </c>
      <c r="Y95" s="20" t="s">
        <v>40</v>
      </c>
      <c r="Z95" s="19">
        <v>0</v>
      </c>
      <c r="AA95" s="16" t="s">
        <v>40</v>
      </c>
      <c r="AB95" s="21" t="s">
        <v>41</v>
      </c>
      <c r="AC95" s="22" t="str">
        <f t="shared" si="11"/>
        <v>E</v>
      </c>
      <c r="AD95" s="16">
        <v>0</v>
      </c>
      <c r="AE95" s="16">
        <v>0</v>
      </c>
      <c r="AF95" s="16">
        <v>0</v>
      </c>
      <c r="AG95" s="16">
        <v>0</v>
      </c>
      <c r="AH95" s="14" t="s">
        <v>42</v>
      </c>
    </row>
    <row r="96" spans="1:34">
      <c r="A96" s="12" t="str">
        <f t="shared" si="6"/>
        <v>ZeroZero</v>
      </c>
      <c r="B96" s="13" t="s">
        <v>241</v>
      </c>
      <c r="C96" s="14" t="s">
        <v>70</v>
      </c>
      <c r="D96" s="18" t="str">
        <f t="shared" si="7"/>
        <v>前八週無拉料</v>
      </c>
      <c r="E96" s="15" t="str">
        <f t="shared" si="8"/>
        <v>--</v>
      </c>
      <c r="F96" s="15" t="str">
        <f t="shared" si="9"/>
        <v>--</v>
      </c>
      <c r="G96" s="15" t="str">
        <f t="shared" si="10"/>
        <v>--</v>
      </c>
      <c r="H96" s="23" t="str">
        <f>IFERROR(VLOOKUP(B96,#REF!,8,FALSE),"")</f>
        <v/>
      </c>
      <c r="I96" s="16">
        <v>0</v>
      </c>
      <c r="J96" s="16">
        <v>0</v>
      </c>
      <c r="K96" s="23" t="str">
        <f>IFERROR(VLOOKUP(B96,#REF!,11,FALSE),"")</f>
        <v/>
      </c>
      <c r="L96" s="16">
        <v>21000</v>
      </c>
      <c r="M96" s="6" t="s">
        <v>303</v>
      </c>
      <c r="N96" s="17" t="str">
        <f>IFERROR(VLOOKUP(B96,#REF!,13,FALSE),"")</f>
        <v/>
      </c>
      <c r="O96" s="18" t="str">
        <f>IFERROR(VLOOKUP(B96,#REF!,14,FALSE),"")</f>
        <v/>
      </c>
      <c r="P96" s="18" t="str">
        <f>IFERROR(VLOOKUP(B96,#REF!,15,FALSE),"")</f>
        <v/>
      </c>
      <c r="Q96" s="18"/>
      <c r="R96" s="24" t="str">
        <f>IFERROR(VLOOKUP(B96,#REF!,16,FALSE),"")</f>
        <v/>
      </c>
      <c r="S96" s="16">
        <v>0</v>
      </c>
      <c r="T96" s="16">
        <v>21000</v>
      </c>
      <c r="U96" s="16">
        <v>0</v>
      </c>
      <c r="V96" s="16">
        <v>0</v>
      </c>
      <c r="W96" s="19">
        <v>21000</v>
      </c>
      <c r="X96" s="15" t="s">
        <v>40</v>
      </c>
      <c r="Y96" s="20" t="s">
        <v>40</v>
      </c>
      <c r="Z96" s="19">
        <v>0</v>
      </c>
      <c r="AA96" s="16" t="s">
        <v>40</v>
      </c>
      <c r="AB96" s="21" t="s">
        <v>41</v>
      </c>
      <c r="AC96" s="22" t="str">
        <f t="shared" si="11"/>
        <v>E</v>
      </c>
      <c r="AD96" s="16">
        <v>0</v>
      </c>
      <c r="AE96" s="16">
        <v>0</v>
      </c>
      <c r="AF96" s="16">
        <v>0</v>
      </c>
      <c r="AG96" s="16">
        <v>0</v>
      </c>
      <c r="AH96" s="14" t="s">
        <v>42</v>
      </c>
    </row>
    <row r="97" spans="1:34">
      <c r="A97" s="12" t="str">
        <f t="shared" si="6"/>
        <v>ZeroZero</v>
      </c>
      <c r="B97" s="13" t="s">
        <v>193</v>
      </c>
      <c r="C97" s="14" t="s">
        <v>70</v>
      </c>
      <c r="D97" s="18" t="str">
        <f t="shared" si="7"/>
        <v>前八週無拉料</v>
      </c>
      <c r="E97" s="15" t="str">
        <f t="shared" si="8"/>
        <v>--</v>
      </c>
      <c r="F97" s="15" t="str">
        <f t="shared" si="9"/>
        <v>--</v>
      </c>
      <c r="G97" s="15" t="str">
        <f t="shared" si="10"/>
        <v>--</v>
      </c>
      <c r="H97" s="23" t="str">
        <f>IFERROR(VLOOKUP(B97,#REF!,8,FALSE),"")</f>
        <v/>
      </c>
      <c r="I97" s="16">
        <v>0</v>
      </c>
      <c r="J97" s="16">
        <v>0</v>
      </c>
      <c r="K97" s="23" t="str">
        <f>IFERROR(VLOOKUP(B97,#REF!,11,FALSE),"")</f>
        <v/>
      </c>
      <c r="L97" s="16">
        <v>16000</v>
      </c>
      <c r="M97" s="6" t="s">
        <v>303</v>
      </c>
      <c r="N97" s="17" t="str">
        <f>IFERROR(VLOOKUP(B97,#REF!,13,FALSE),"")</f>
        <v/>
      </c>
      <c r="O97" s="18" t="str">
        <f>IFERROR(VLOOKUP(B97,#REF!,14,FALSE),"")</f>
        <v/>
      </c>
      <c r="P97" s="18" t="str">
        <f>IFERROR(VLOOKUP(B97,#REF!,15,FALSE),"")</f>
        <v/>
      </c>
      <c r="Q97" s="18"/>
      <c r="R97" s="24" t="str">
        <f>IFERROR(VLOOKUP(B97,#REF!,16,FALSE),"")</f>
        <v/>
      </c>
      <c r="S97" s="16">
        <v>0</v>
      </c>
      <c r="T97" s="16">
        <v>16000</v>
      </c>
      <c r="U97" s="16">
        <v>0</v>
      </c>
      <c r="V97" s="16">
        <v>0</v>
      </c>
      <c r="W97" s="19">
        <v>16000</v>
      </c>
      <c r="X97" s="15" t="s">
        <v>40</v>
      </c>
      <c r="Y97" s="20" t="s">
        <v>40</v>
      </c>
      <c r="Z97" s="19">
        <v>0</v>
      </c>
      <c r="AA97" s="16">
        <v>0</v>
      </c>
      <c r="AB97" s="21" t="s">
        <v>41</v>
      </c>
      <c r="AC97" s="22" t="str">
        <f t="shared" si="11"/>
        <v>E</v>
      </c>
      <c r="AD97" s="16">
        <v>0</v>
      </c>
      <c r="AE97" s="16">
        <v>0</v>
      </c>
      <c r="AF97" s="16">
        <v>0</v>
      </c>
      <c r="AG97" s="16">
        <v>0</v>
      </c>
      <c r="AH97" s="14" t="s">
        <v>42</v>
      </c>
    </row>
    <row r="98" spans="1:34">
      <c r="A98" s="12" t="str">
        <f t="shared" si="6"/>
        <v>ZeroZero</v>
      </c>
      <c r="B98" s="13" t="s">
        <v>255</v>
      </c>
      <c r="C98" s="14" t="s">
        <v>70</v>
      </c>
      <c r="D98" s="18" t="str">
        <f t="shared" si="7"/>
        <v>前八週無拉料</v>
      </c>
      <c r="E98" s="15" t="str">
        <f t="shared" si="8"/>
        <v>--</v>
      </c>
      <c r="F98" s="15" t="str">
        <f t="shared" si="9"/>
        <v>--</v>
      </c>
      <c r="G98" s="15" t="str">
        <f t="shared" si="10"/>
        <v>--</v>
      </c>
      <c r="H98" s="23" t="str">
        <f>IFERROR(VLOOKUP(B98,#REF!,8,FALSE),"")</f>
        <v/>
      </c>
      <c r="I98" s="16">
        <v>48000</v>
      </c>
      <c r="J98" s="16">
        <v>48000</v>
      </c>
      <c r="K98" s="23" t="str">
        <f>IFERROR(VLOOKUP(B98,#REF!,11,FALSE),"")</f>
        <v/>
      </c>
      <c r="L98" s="16">
        <v>6000</v>
      </c>
      <c r="M98" s="6" t="s">
        <v>303</v>
      </c>
      <c r="N98" s="17" t="str">
        <f>IFERROR(VLOOKUP(B98,#REF!,13,FALSE),"")</f>
        <v/>
      </c>
      <c r="O98" s="18" t="str">
        <f>IFERROR(VLOOKUP(B98,#REF!,14,FALSE),"")</f>
        <v/>
      </c>
      <c r="P98" s="18" t="str">
        <f>IFERROR(VLOOKUP(B98,#REF!,15,FALSE),"")</f>
        <v/>
      </c>
      <c r="Q98" s="18"/>
      <c r="R98" s="24" t="str">
        <f>IFERROR(VLOOKUP(B98,#REF!,16,FALSE),"")</f>
        <v/>
      </c>
      <c r="S98" s="16">
        <v>0</v>
      </c>
      <c r="T98" s="16">
        <v>6000</v>
      </c>
      <c r="U98" s="16">
        <v>0</v>
      </c>
      <c r="V98" s="16">
        <v>0</v>
      </c>
      <c r="W98" s="19">
        <v>54000</v>
      </c>
      <c r="X98" s="15" t="s">
        <v>40</v>
      </c>
      <c r="Y98" s="20" t="s">
        <v>40</v>
      </c>
      <c r="Z98" s="19">
        <v>0</v>
      </c>
      <c r="AA98" s="16">
        <v>0</v>
      </c>
      <c r="AB98" s="21" t="s">
        <v>41</v>
      </c>
      <c r="AC98" s="22" t="str">
        <f t="shared" si="11"/>
        <v>E</v>
      </c>
      <c r="AD98" s="16">
        <v>0</v>
      </c>
      <c r="AE98" s="16">
        <v>0</v>
      </c>
      <c r="AF98" s="16">
        <v>988</v>
      </c>
      <c r="AG98" s="16">
        <v>10320</v>
      </c>
      <c r="AH98" s="14" t="s">
        <v>42</v>
      </c>
    </row>
    <row r="99" spans="1:34">
      <c r="A99" s="12" t="str">
        <f t="shared" si="6"/>
        <v>ZeroZero</v>
      </c>
      <c r="B99" s="13" t="s">
        <v>116</v>
      </c>
      <c r="C99" s="14" t="s">
        <v>106</v>
      </c>
      <c r="D99" s="18" t="str">
        <f t="shared" si="7"/>
        <v>前八週無拉料</v>
      </c>
      <c r="E99" s="15" t="str">
        <f t="shared" si="8"/>
        <v>--</v>
      </c>
      <c r="F99" s="15" t="str">
        <f t="shared" si="9"/>
        <v>--</v>
      </c>
      <c r="G99" s="15" t="str">
        <f t="shared" si="10"/>
        <v>--</v>
      </c>
      <c r="H99" s="23" t="str">
        <f>IFERROR(VLOOKUP(B99,#REF!,8,FALSE),"")</f>
        <v/>
      </c>
      <c r="I99" s="16">
        <v>9000</v>
      </c>
      <c r="J99" s="16">
        <v>9000</v>
      </c>
      <c r="K99" s="23" t="str">
        <f>IFERROR(VLOOKUP(B99,#REF!,11,FALSE),"")</f>
        <v/>
      </c>
      <c r="L99" s="16">
        <v>3000</v>
      </c>
      <c r="M99" s="6" t="s">
        <v>305</v>
      </c>
      <c r="N99" s="17" t="str">
        <f>IFERROR(VLOOKUP(B99,#REF!,13,FALSE),"")</f>
        <v/>
      </c>
      <c r="O99" s="18" t="str">
        <f>IFERROR(VLOOKUP(B99,#REF!,14,FALSE),"")</f>
        <v/>
      </c>
      <c r="P99" s="18" t="str">
        <f>IFERROR(VLOOKUP(B99,#REF!,15,FALSE),"")</f>
        <v/>
      </c>
      <c r="Q99" s="18"/>
      <c r="R99" s="24" t="str">
        <f>IFERROR(VLOOKUP(B99,#REF!,16,FALSE),"")</f>
        <v/>
      </c>
      <c r="S99" s="16">
        <v>0</v>
      </c>
      <c r="T99" s="16">
        <v>3000</v>
      </c>
      <c r="U99" s="16">
        <v>0</v>
      </c>
      <c r="V99" s="16">
        <v>0</v>
      </c>
      <c r="W99" s="19">
        <v>12000</v>
      </c>
      <c r="X99" s="15" t="s">
        <v>40</v>
      </c>
      <c r="Y99" s="20" t="s">
        <v>40</v>
      </c>
      <c r="Z99" s="19">
        <v>0</v>
      </c>
      <c r="AA99" s="16" t="s">
        <v>40</v>
      </c>
      <c r="AB99" s="21" t="s">
        <v>41</v>
      </c>
      <c r="AC99" s="22" t="str">
        <f t="shared" si="11"/>
        <v>E</v>
      </c>
      <c r="AD99" s="16">
        <v>0</v>
      </c>
      <c r="AE99" s="16">
        <v>0</v>
      </c>
      <c r="AF99" s="16">
        <v>0</v>
      </c>
      <c r="AG99" s="16">
        <v>0</v>
      </c>
      <c r="AH99" s="14" t="s">
        <v>42</v>
      </c>
    </row>
    <row r="100" spans="1:34">
      <c r="A100" s="12" t="str">
        <f t="shared" si="6"/>
        <v>ZeroZero</v>
      </c>
      <c r="B100" s="13" t="s">
        <v>163</v>
      </c>
      <c r="C100" s="14" t="s">
        <v>160</v>
      </c>
      <c r="D100" s="18" t="str">
        <f t="shared" si="7"/>
        <v>前八週無拉料</v>
      </c>
      <c r="E100" s="15" t="str">
        <f t="shared" si="8"/>
        <v>--</v>
      </c>
      <c r="F100" s="15" t="str">
        <f t="shared" si="9"/>
        <v>--</v>
      </c>
      <c r="G100" s="15" t="str">
        <f t="shared" si="10"/>
        <v>--</v>
      </c>
      <c r="H100" s="23" t="str">
        <f>IFERROR(VLOOKUP(B100,#REF!,8,FALSE),"")</f>
        <v/>
      </c>
      <c r="I100" s="16">
        <v>0</v>
      </c>
      <c r="J100" s="16">
        <v>0</v>
      </c>
      <c r="K100" s="23" t="str">
        <f>IFERROR(VLOOKUP(B100,#REF!,11,FALSE),"")</f>
        <v/>
      </c>
      <c r="L100" s="16">
        <v>6000</v>
      </c>
      <c r="M100" s="6" t="s">
        <v>304</v>
      </c>
      <c r="N100" s="17" t="str">
        <f>IFERROR(VLOOKUP(B100,#REF!,13,FALSE),"")</f>
        <v/>
      </c>
      <c r="O100" s="18" t="str">
        <f>IFERROR(VLOOKUP(B100,#REF!,14,FALSE),"")</f>
        <v/>
      </c>
      <c r="P100" s="18" t="str">
        <f>IFERROR(VLOOKUP(B100,#REF!,15,FALSE),"")</f>
        <v/>
      </c>
      <c r="Q100" s="18"/>
      <c r="R100" s="24" t="str">
        <f>IFERROR(VLOOKUP(B100,#REF!,16,FALSE),"")</f>
        <v/>
      </c>
      <c r="S100" s="16">
        <v>0</v>
      </c>
      <c r="T100" s="16">
        <v>6000</v>
      </c>
      <c r="U100" s="16">
        <v>0</v>
      </c>
      <c r="V100" s="16">
        <v>0</v>
      </c>
      <c r="W100" s="19">
        <v>6000</v>
      </c>
      <c r="X100" s="15" t="s">
        <v>40</v>
      </c>
      <c r="Y100" s="20" t="s">
        <v>40</v>
      </c>
      <c r="Z100" s="19">
        <v>0</v>
      </c>
      <c r="AA100" s="16" t="s">
        <v>40</v>
      </c>
      <c r="AB100" s="21" t="s">
        <v>41</v>
      </c>
      <c r="AC100" s="22" t="str">
        <f t="shared" si="11"/>
        <v>E</v>
      </c>
      <c r="AD100" s="16">
        <v>0</v>
      </c>
      <c r="AE100" s="16">
        <v>0</v>
      </c>
      <c r="AF100" s="16">
        <v>0</v>
      </c>
      <c r="AG100" s="16">
        <v>0</v>
      </c>
      <c r="AH100" s="14" t="s">
        <v>42</v>
      </c>
    </row>
    <row r="101" spans="1:34">
      <c r="A101" s="12" t="str">
        <f t="shared" si="6"/>
        <v>FCST</v>
      </c>
      <c r="B101" s="13" t="s">
        <v>251</v>
      </c>
      <c r="C101" s="14" t="s">
        <v>70</v>
      </c>
      <c r="D101" s="18" t="str">
        <f t="shared" si="7"/>
        <v>前八週無拉料</v>
      </c>
      <c r="E101" s="15">
        <f t="shared" si="8"/>
        <v>17.8</v>
      </c>
      <c r="F101" s="15" t="str">
        <f t="shared" si="9"/>
        <v>--</v>
      </c>
      <c r="G101" s="15">
        <f t="shared" si="10"/>
        <v>8.9</v>
      </c>
      <c r="H101" s="23" t="str">
        <f>IFERROR(VLOOKUP(B101,#REF!,8,FALSE),"")</f>
        <v/>
      </c>
      <c r="I101" s="16">
        <v>3000</v>
      </c>
      <c r="J101" s="16">
        <v>3000</v>
      </c>
      <c r="K101" s="23" t="str">
        <f>IFERROR(VLOOKUP(B101,#REF!,11,FALSE),"")</f>
        <v/>
      </c>
      <c r="L101" s="16">
        <v>6000</v>
      </c>
      <c r="M101" s="6" t="s">
        <v>303</v>
      </c>
      <c r="N101" s="17" t="str">
        <f>IFERROR(VLOOKUP(B101,#REF!,13,FALSE),"")</f>
        <v/>
      </c>
      <c r="O101" s="18" t="str">
        <f>IFERROR(VLOOKUP(B101,#REF!,14,FALSE),"")</f>
        <v/>
      </c>
      <c r="P101" s="18" t="str">
        <f>IFERROR(VLOOKUP(B101,#REF!,15,FALSE),"")</f>
        <v/>
      </c>
      <c r="Q101" s="18"/>
      <c r="R101" s="24" t="str">
        <f>IFERROR(VLOOKUP(B101,#REF!,16,FALSE),"")</f>
        <v/>
      </c>
      <c r="S101" s="16">
        <v>0</v>
      </c>
      <c r="T101" s="16">
        <v>0</v>
      </c>
      <c r="U101" s="16">
        <v>6000</v>
      </c>
      <c r="V101" s="16">
        <v>0</v>
      </c>
      <c r="W101" s="19">
        <v>9000</v>
      </c>
      <c r="X101" s="15" t="s">
        <v>40</v>
      </c>
      <c r="Y101" s="20">
        <v>26.7</v>
      </c>
      <c r="Z101" s="19">
        <v>0</v>
      </c>
      <c r="AA101" s="16">
        <v>337</v>
      </c>
      <c r="AB101" s="21" t="s">
        <v>49</v>
      </c>
      <c r="AC101" s="22" t="str">
        <f t="shared" si="11"/>
        <v>F</v>
      </c>
      <c r="AD101" s="16">
        <v>0</v>
      </c>
      <c r="AE101" s="16">
        <v>955</v>
      </c>
      <c r="AF101" s="16">
        <v>2080</v>
      </c>
      <c r="AG101" s="16">
        <v>0</v>
      </c>
      <c r="AH101" s="14" t="s">
        <v>42</v>
      </c>
    </row>
    <row r="102" spans="1:34">
      <c r="A102" s="12" t="str">
        <f t="shared" si="6"/>
        <v>ZeroZero</v>
      </c>
      <c r="B102" s="13" t="s">
        <v>83</v>
      </c>
      <c r="C102" s="14" t="s">
        <v>70</v>
      </c>
      <c r="D102" s="18" t="str">
        <f t="shared" si="7"/>
        <v>前八週無拉料</v>
      </c>
      <c r="E102" s="15" t="str">
        <f t="shared" si="8"/>
        <v>--</v>
      </c>
      <c r="F102" s="15" t="str">
        <f t="shared" si="9"/>
        <v>--</v>
      </c>
      <c r="G102" s="15" t="str">
        <f t="shared" si="10"/>
        <v>--</v>
      </c>
      <c r="H102" s="23" t="str">
        <f>IFERROR(VLOOKUP(B102,#REF!,8,FALSE),"")</f>
        <v/>
      </c>
      <c r="I102" s="16">
        <v>0</v>
      </c>
      <c r="J102" s="16">
        <v>0</v>
      </c>
      <c r="K102" s="23" t="str">
        <f>IFERROR(VLOOKUP(B102,#REF!,11,FALSE),"")</f>
        <v/>
      </c>
      <c r="L102" s="16">
        <v>3000</v>
      </c>
      <c r="M102" s="6" t="s">
        <v>303</v>
      </c>
      <c r="N102" s="17" t="str">
        <f>IFERROR(VLOOKUP(B102,#REF!,13,FALSE),"")</f>
        <v/>
      </c>
      <c r="O102" s="18" t="str">
        <f>IFERROR(VLOOKUP(B102,#REF!,14,FALSE),"")</f>
        <v/>
      </c>
      <c r="P102" s="18" t="str">
        <f>IFERROR(VLOOKUP(B102,#REF!,15,FALSE),"")</f>
        <v/>
      </c>
      <c r="Q102" s="18"/>
      <c r="R102" s="24" t="str">
        <f>IFERROR(VLOOKUP(B102,#REF!,16,FALSE),"")</f>
        <v/>
      </c>
      <c r="S102" s="16">
        <v>0</v>
      </c>
      <c r="T102" s="16">
        <v>3000</v>
      </c>
      <c r="U102" s="16">
        <v>0</v>
      </c>
      <c r="V102" s="16">
        <v>0</v>
      </c>
      <c r="W102" s="19">
        <v>3000</v>
      </c>
      <c r="X102" s="15" t="s">
        <v>40</v>
      </c>
      <c r="Y102" s="20" t="s">
        <v>40</v>
      </c>
      <c r="Z102" s="19">
        <v>0</v>
      </c>
      <c r="AA102" s="16" t="s">
        <v>40</v>
      </c>
      <c r="AB102" s="21" t="s">
        <v>41</v>
      </c>
      <c r="AC102" s="22" t="str">
        <f t="shared" si="11"/>
        <v>E</v>
      </c>
      <c r="AD102" s="16">
        <v>0</v>
      </c>
      <c r="AE102" s="16">
        <v>0</v>
      </c>
      <c r="AF102" s="16">
        <v>0</v>
      </c>
      <c r="AG102" s="16">
        <v>0</v>
      </c>
      <c r="AH102" s="14" t="s">
        <v>42</v>
      </c>
    </row>
    <row r="103" spans="1:34">
      <c r="A103" s="12" t="str">
        <f t="shared" si="6"/>
        <v>ZeroZero</v>
      </c>
      <c r="B103" s="13" t="s">
        <v>190</v>
      </c>
      <c r="C103" s="14" t="s">
        <v>70</v>
      </c>
      <c r="D103" s="18" t="str">
        <f t="shared" si="7"/>
        <v>前八週無拉料</v>
      </c>
      <c r="E103" s="15" t="str">
        <f t="shared" si="8"/>
        <v>--</v>
      </c>
      <c r="F103" s="15" t="str">
        <f t="shared" si="9"/>
        <v>--</v>
      </c>
      <c r="G103" s="15" t="str">
        <f t="shared" si="10"/>
        <v>--</v>
      </c>
      <c r="H103" s="23" t="str">
        <f>IFERROR(VLOOKUP(B103,#REF!,8,FALSE),"")</f>
        <v/>
      </c>
      <c r="I103" s="16">
        <v>57000</v>
      </c>
      <c r="J103" s="16">
        <v>51000</v>
      </c>
      <c r="K103" s="23" t="str">
        <f>IFERROR(VLOOKUP(B103,#REF!,11,FALSE),"")</f>
        <v/>
      </c>
      <c r="L103" s="16">
        <v>9000</v>
      </c>
      <c r="M103" s="6" t="s">
        <v>303</v>
      </c>
      <c r="N103" s="17" t="str">
        <f>IFERROR(VLOOKUP(B103,#REF!,13,FALSE),"")</f>
        <v/>
      </c>
      <c r="O103" s="18" t="str">
        <f>IFERROR(VLOOKUP(B103,#REF!,14,FALSE),"")</f>
        <v/>
      </c>
      <c r="P103" s="18" t="str">
        <f>IFERROR(VLOOKUP(B103,#REF!,15,FALSE),"")</f>
        <v/>
      </c>
      <c r="Q103" s="18"/>
      <c r="R103" s="24" t="str">
        <f>IFERROR(VLOOKUP(B103,#REF!,16,FALSE),"")</f>
        <v/>
      </c>
      <c r="S103" s="16">
        <v>0</v>
      </c>
      <c r="T103" s="16">
        <v>9000</v>
      </c>
      <c r="U103" s="16">
        <v>0</v>
      </c>
      <c r="V103" s="16">
        <v>0</v>
      </c>
      <c r="W103" s="19">
        <v>66000</v>
      </c>
      <c r="X103" s="15" t="s">
        <v>40</v>
      </c>
      <c r="Y103" s="20" t="s">
        <v>40</v>
      </c>
      <c r="Z103" s="19">
        <v>0</v>
      </c>
      <c r="AA103" s="16" t="s">
        <v>40</v>
      </c>
      <c r="AB103" s="21" t="s">
        <v>41</v>
      </c>
      <c r="AC103" s="22" t="str">
        <f t="shared" si="11"/>
        <v>E</v>
      </c>
      <c r="AD103" s="16">
        <v>0</v>
      </c>
      <c r="AE103" s="16">
        <v>0</v>
      </c>
      <c r="AF103" s="16">
        <v>0</v>
      </c>
      <c r="AG103" s="16">
        <v>0</v>
      </c>
      <c r="AH103" s="14" t="s">
        <v>42</v>
      </c>
    </row>
    <row r="104" spans="1:34">
      <c r="A104" s="12" t="str">
        <f t="shared" si="6"/>
        <v>ZeroZero</v>
      </c>
      <c r="B104" s="13" t="s">
        <v>249</v>
      </c>
      <c r="C104" s="14" t="s">
        <v>70</v>
      </c>
      <c r="D104" s="18" t="str">
        <f t="shared" si="7"/>
        <v>前八週無拉料</v>
      </c>
      <c r="E104" s="15" t="str">
        <f t="shared" si="8"/>
        <v>--</v>
      </c>
      <c r="F104" s="15" t="str">
        <f t="shared" si="9"/>
        <v>--</v>
      </c>
      <c r="G104" s="15" t="str">
        <f t="shared" si="10"/>
        <v>--</v>
      </c>
      <c r="H104" s="23" t="str">
        <f>IFERROR(VLOOKUP(B104,#REF!,8,FALSE),"")</f>
        <v/>
      </c>
      <c r="I104" s="16">
        <v>0</v>
      </c>
      <c r="J104" s="16">
        <v>0</v>
      </c>
      <c r="K104" s="23" t="str">
        <f>IFERROR(VLOOKUP(B104,#REF!,11,FALSE),"")</f>
        <v/>
      </c>
      <c r="L104" s="16">
        <v>3000</v>
      </c>
      <c r="M104" s="6" t="s">
        <v>303</v>
      </c>
      <c r="N104" s="17" t="str">
        <f>IFERROR(VLOOKUP(B104,#REF!,13,FALSE),"")</f>
        <v/>
      </c>
      <c r="O104" s="18" t="str">
        <f>IFERROR(VLOOKUP(B104,#REF!,14,FALSE),"")</f>
        <v/>
      </c>
      <c r="P104" s="18" t="str">
        <f>IFERROR(VLOOKUP(B104,#REF!,15,FALSE),"")</f>
        <v/>
      </c>
      <c r="Q104" s="18"/>
      <c r="R104" s="24" t="str">
        <f>IFERROR(VLOOKUP(B104,#REF!,16,FALSE),"")</f>
        <v/>
      </c>
      <c r="S104" s="16">
        <v>0</v>
      </c>
      <c r="T104" s="16">
        <v>3000</v>
      </c>
      <c r="U104" s="16">
        <v>0</v>
      </c>
      <c r="V104" s="16">
        <v>0</v>
      </c>
      <c r="W104" s="19">
        <v>3000</v>
      </c>
      <c r="X104" s="15" t="s">
        <v>40</v>
      </c>
      <c r="Y104" s="20" t="s">
        <v>40</v>
      </c>
      <c r="Z104" s="19">
        <v>0</v>
      </c>
      <c r="AA104" s="16" t="s">
        <v>40</v>
      </c>
      <c r="AB104" s="21" t="s">
        <v>41</v>
      </c>
      <c r="AC104" s="22" t="str">
        <f t="shared" si="11"/>
        <v>E</v>
      </c>
      <c r="AD104" s="16">
        <v>0</v>
      </c>
      <c r="AE104" s="16">
        <v>0</v>
      </c>
      <c r="AF104" s="16">
        <v>0</v>
      </c>
      <c r="AG104" s="16">
        <v>0</v>
      </c>
      <c r="AH104" s="14" t="s">
        <v>42</v>
      </c>
    </row>
    <row r="105" spans="1:34">
      <c r="A105" s="12" t="str">
        <f t="shared" si="6"/>
        <v>ZeroZero</v>
      </c>
      <c r="B105" s="13" t="s">
        <v>264</v>
      </c>
      <c r="C105" s="14" t="s">
        <v>70</v>
      </c>
      <c r="D105" s="18" t="str">
        <f t="shared" si="7"/>
        <v>前八週無拉料</v>
      </c>
      <c r="E105" s="15" t="str">
        <f t="shared" si="8"/>
        <v>--</v>
      </c>
      <c r="F105" s="15" t="str">
        <f t="shared" si="9"/>
        <v>--</v>
      </c>
      <c r="G105" s="15" t="str">
        <f t="shared" si="10"/>
        <v>--</v>
      </c>
      <c r="H105" s="23" t="str">
        <f>IFERROR(VLOOKUP(B105,#REF!,8,FALSE),"")</f>
        <v/>
      </c>
      <c r="I105" s="16">
        <v>0</v>
      </c>
      <c r="J105" s="16">
        <v>0</v>
      </c>
      <c r="K105" s="23" t="str">
        <f>IFERROR(VLOOKUP(B105,#REF!,11,FALSE),"")</f>
        <v/>
      </c>
      <c r="L105" s="16">
        <v>2</v>
      </c>
      <c r="M105" s="6" t="s">
        <v>304</v>
      </c>
      <c r="N105" s="17" t="str">
        <f>IFERROR(VLOOKUP(B105,#REF!,13,FALSE),"")</f>
        <v/>
      </c>
      <c r="O105" s="18" t="str">
        <f>IFERROR(VLOOKUP(B105,#REF!,14,FALSE),"")</f>
        <v/>
      </c>
      <c r="P105" s="18" t="str">
        <f>IFERROR(VLOOKUP(B105,#REF!,15,FALSE),"")</f>
        <v/>
      </c>
      <c r="Q105" s="18"/>
      <c r="R105" s="24" t="str">
        <f>IFERROR(VLOOKUP(B105,#REF!,16,FALSE),"")</f>
        <v/>
      </c>
      <c r="S105" s="16">
        <v>0</v>
      </c>
      <c r="T105" s="16">
        <v>2</v>
      </c>
      <c r="U105" s="16">
        <v>0</v>
      </c>
      <c r="V105" s="16">
        <v>0</v>
      </c>
      <c r="W105" s="19">
        <v>2</v>
      </c>
      <c r="X105" s="15" t="s">
        <v>40</v>
      </c>
      <c r="Y105" s="20" t="s">
        <v>40</v>
      </c>
      <c r="Z105" s="19">
        <v>0</v>
      </c>
      <c r="AA105" s="16" t="s">
        <v>40</v>
      </c>
      <c r="AB105" s="21" t="s">
        <v>41</v>
      </c>
      <c r="AC105" s="22" t="str">
        <f t="shared" si="11"/>
        <v>E</v>
      </c>
      <c r="AD105" s="16">
        <v>0</v>
      </c>
      <c r="AE105" s="16">
        <v>0</v>
      </c>
      <c r="AF105" s="16">
        <v>0</v>
      </c>
      <c r="AG105" s="16">
        <v>0</v>
      </c>
      <c r="AH105" s="14" t="s">
        <v>42</v>
      </c>
    </row>
    <row r="106" spans="1:34">
      <c r="A106" s="12" t="str">
        <f t="shared" si="6"/>
        <v>ZeroZero</v>
      </c>
      <c r="B106" s="13" t="s">
        <v>224</v>
      </c>
      <c r="C106" s="14" t="s">
        <v>70</v>
      </c>
      <c r="D106" s="18" t="str">
        <f t="shared" si="7"/>
        <v>前八週無拉料</v>
      </c>
      <c r="E106" s="15" t="str">
        <f t="shared" si="8"/>
        <v>--</v>
      </c>
      <c r="F106" s="15" t="str">
        <f t="shared" si="9"/>
        <v>--</v>
      </c>
      <c r="G106" s="15" t="str">
        <f t="shared" si="10"/>
        <v>--</v>
      </c>
      <c r="H106" s="23" t="str">
        <f>IFERROR(VLOOKUP(B106,#REF!,8,FALSE),"")</f>
        <v/>
      </c>
      <c r="I106" s="16">
        <v>0</v>
      </c>
      <c r="J106" s="16">
        <v>0</v>
      </c>
      <c r="K106" s="23" t="str">
        <f>IFERROR(VLOOKUP(B106,#REF!,11,FALSE),"")</f>
        <v/>
      </c>
      <c r="L106" s="16">
        <v>3000</v>
      </c>
      <c r="M106" s="6" t="s">
        <v>303</v>
      </c>
      <c r="N106" s="17" t="str">
        <f>IFERROR(VLOOKUP(B106,#REF!,13,FALSE),"")</f>
        <v/>
      </c>
      <c r="O106" s="18" t="str">
        <f>IFERROR(VLOOKUP(B106,#REF!,14,FALSE),"")</f>
        <v/>
      </c>
      <c r="P106" s="18" t="str">
        <f>IFERROR(VLOOKUP(B106,#REF!,15,FALSE),"")</f>
        <v/>
      </c>
      <c r="Q106" s="18"/>
      <c r="R106" s="24" t="str">
        <f>IFERROR(VLOOKUP(B106,#REF!,16,FALSE),"")</f>
        <v/>
      </c>
      <c r="S106" s="16">
        <v>0</v>
      </c>
      <c r="T106" s="16">
        <v>3000</v>
      </c>
      <c r="U106" s="16">
        <v>0</v>
      </c>
      <c r="V106" s="16">
        <v>0</v>
      </c>
      <c r="W106" s="19">
        <v>3000</v>
      </c>
      <c r="X106" s="15" t="s">
        <v>40</v>
      </c>
      <c r="Y106" s="20" t="s">
        <v>40</v>
      </c>
      <c r="Z106" s="19">
        <v>0</v>
      </c>
      <c r="AA106" s="16" t="s">
        <v>40</v>
      </c>
      <c r="AB106" s="21" t="s">
        <v>41</v>
      </c>
      <c r="AC106" s="22" t="str">
        <f t="shared" si="11"/>
        <v>E</v>
      </c>
      <c r="AD106" s="16">
        <v>0</v>
      </c>
      <c r="AE106" s="16">
        <v>0</v>
      </c>
      <c r="AF106" s="16">
        <v>0</v>
      </c>
      <c r="AG106" s="16">
        <v>0</v>
      </c>
      <c r="AH106" s="14" t="s">
        <v>42</v>
      </c>
    </row>
    <row r="107" spans="1:34">
      <c r="A107" s="12" t="str">
        <f t="shared" si="6"/>
        <v>ZeroZero</v>
      </c>
      <c r="B107" s="13" t="s">
        <v>263</v>
      </c>
      <c r="C107" s="14" t="s">
        <v>70</v>
      </c>
      <c r="D107" s="18" t="str">
        <f t="shared" si="7"/>
        <v>前八週無拉料</v>
      </c>
      <c r="E107" s="15" t="str">
        <f t="shared" si="8"/>
        <v>--</v>
      </c>
      <c r="F107" s="15" t="str">
        <f t="shared" si="9"/>
        <v>--</v>
      </c>
      <c r="G107" s="15" t="str">
        <f t="shared" si="10"/>
        <v>--</v>
      </c>
      <c r="H107" s="23" t="str">
        <f>IFERROR(VLOOKUP(B107,#REF!,8,FALSE),"")</f>
        <v/>
      </c>
      <c r="I107" s="16">
        <v>54</v>
      </c>
      <c r="J107" s="16">
        <v>54</v>
      </c>
      <c r="K107" s="23" t="str">
        <f>IFERROR(VLOOKUP(B107,#REF!,11,FALSE),"")</f>
        <v/>
      </c>
      <c r="L107" s="16">
        <v>54</v>
      </c>
      <c r="M107" s="6" t="s">
        <v>304</v>
      </c>
      <c r="N107" s="17" t="str">
        <f>IFERROR(VLOOKUP(B107,#REF!,13,FALSE),"")</f>
        <v/>
      </c>
      <c r="O107" s="18" t="str">
        <f>IFERROR(VLOOKUP(B107,#REF!,14,FALSE),"")</f>
        <v/>
      </c>
      <c r="P107" s="18" t="str">
        <f>IFERROR(VLOOKUP(B107,#REF!,15,FALSE),"")</f>
        <v/>
      </c>
      <c r="Q107" s="18"/>
      <c r="R107" s="24" t="str">
        <f>IFERROR(VLOOKUP(B107,#REF!,16,FALSE),"")</f>
        <v/>
      </c>
      <c r="S107" s="16">
        <v>0</v>
      </c>
      <c r="T107" s="16">
        <v>54</v>
      </c>
      <c r="U107" s="16">
        <v>0</v>
      </c>
      <c r="V107" s="16">
        <v>0</v>
      </c>
      <c r="W107" s="19">
        <v>108</v>
      </c>
      <c r="X107" s="15" t="s">
        <v>40</v>
      </c>
      <c r="Y107" s="20" t="s">
        <v>40</v>
      </c>
      <c r="Z107" s="19">
        <v>0</v>
      </c>
      <c r="AA107" s="16" t="s">
        <v>40</v>
      </c>
      <c r="AB107" s="21" t="s">
        <v>41</v>
      </c>
      <c r="AC107" s="22" t="str">
        <f t="shared" si="11"/>
        <v>E</v>
      </c>
      <c r="AD107" s="16">
        <v>0</v>
      </c>
      <c r="AE107" s="16">
        <v>0</v>
      </c>
      <c r="AF107" s="16">
        <v>0</v>
      </c>
      <c r="AG107" s="16">
        <v>0</v>
      </c>
      <c r="AH107" s="14" t="s">
        <v>42</v>
      </c>
    </row>
    <row r="108" spans="1:34">
      <c r="A108" s="12" t="str">
        <f t="shared" si="6"/>
        <v>OverStock</v>
      </c>
      <c r="B108" s="13" t="s">
        <v>43</v>
      </c>
      <c r="C108" s="14" t="s">
        <v>39</v>
      </c>
      <c r="D108" s="18">
        <f t="shared" si="7"/>
        <v>12.2</v>
      </c>
      <c r="E108" s="15">
        <f t="shared" si="8"/>
        <v>7</v>
      </c>
      <c r="F108" s="15">
        <f t="shared" si="9"/>
        <v>8.8000000000000007</v>
      </c>
      <c r="G108" s="15">
        <f t="shared" si="10"/>
        <v>5</v>
      </c>
      <c r="H108" s="23" t="str">
        <f>IFERROR(VLOOKUP(B108,#REF!,8,FALSE),"")</f>
        <v/>
      </c>
      <c r="I108" s="16">
        <v>57500</v>
      </c>
      <c r="J108" s="16">
        <v>27500</v>
      </c>
      <c r="K108" s="23" t="str">
        <f>IFERROR(VLOOKUP(B108,#REF!,11,FALSE),"")</f>
        <v/>
      </c>
      <c r="L108" s="16">
        <v>80000</v>
      </c>
      <c r="M108" s="6" t="s">
        <v>305</v>
      </c>
      <c r="N108" s="17" t="str">
        <f>IFERROR(VLOOKUP(B108,#REF!,13,FALSE),"")</f>
        <v/>
      </c>
      <c r="O108" s="18" t="str">
        <f>IFERROR(VLOOKUP(B108,#REF!,14,FALSE),"")</f>
        <v/>
      </c>
      <c r="P108" s="18" t="str">
        <f>IFERROR(VLOOKUP(B108,#REF!,15,FALSE),"")</f>
        <v/>
      </c>
      <c r="Q108" s="18"/>
      <c r="R108" s="24" t="str">
        <f>IFERROR(VLOOKUP(B108,#REF!,16,FALSE),"")</f>
        <v/>
      </c>
      <c r="S108" s="16">
        <v>0</v>
      </c>
      <c r="T108" s="16">
        <v>5000</v>
      </c>
      <c r="U108" s="16">
        <v>75000</v>
      </c>
      <c r="V108" s="16">
        <v>0</v>
      </c>
      <c r="W108" s="19">
        <v>137500</v>
      </c>
      <c r="X108" s="15">
        <v>21</v>
      </c>
      <c r="Y108" s="20">
        <v>12</v>
      </c>
      <c r="Z108" s="19">
        <v>6563</v>
      </c>
      <c r="AA108" s="16">
        <v>11454</v>
      </c>
      <c r="AB108" s="21">
        <v>1.7</v>
      </c>
      <c r="AC108" s="22">
        <f t="shared" si="11"/>
        <v>100</v>
      </c>
      <c r="AD108" s="16">
        <v>0</v>
      </c>
      <c r="AE108" s="16">
        <v>52391</v>
      </c>
      <c r="AF108" s="16">
        <v>50695</v>
      </c>
      <c r="AG108" s="16">
        <v>747</v>
      </c>
      <c r="AH108" s="14" t="s">
        <v>42</v>
      </c>
    </row>
    <row r="109" spans="1:34">
      <c r="A109" s="12" t="str">
        <f t="shared" si="6"/>
        <v>OverStock</v>
      </c>
      <c r="B109" s="13" t="s">
        <v>44</v>
      </c>
      <c r="C109" s="14" t="s">
        <v>39</v>
      </c>
      <c r="D109" s="18">
        <f t="shared" si="7"/>
        <v>185.3</v>
      </c>
      <c r="E109" s="15">
        <f t="shared" si="8"/>
        <v>63.2</v>
      </c>
      <c r="F109" s="15">
        <f t="shared" si="9"/>
        <v>0</v>
      </c>
      <c r="G109" s="15">
        <f t="shared" si="10"/>
        <v>0</v>
      </c>
      <c r="H109" s="23" t="str">
        <f>IFERROR(VLOOKUP(B109,#REF!,8,FALSE),"")</f>
        <v/>
      </c>
      <c r="I109" s="16">
        <v>0</v>
      </c>
      <c r="J109" s="16">
        <v>0</v>
      </c>
      <c r="K109" s="23" t="str">
        <f>IFERROR(VLOOKUP(B109,#REF!,11,FALSE),"")</f>
        <v/>
      </c>
      <c r="L109" s="16">
        <v>18530</v>
      </c>
      <c r="M109" s="6" t="s">
        <v>305</v>
      </c>
      <c r="N109" s="17" t="str">
        <f>IFERROR(VLOOKUP(B109,#REF!,13,FALSE),"")</f>
        <v/>
      </c>
      <c r="O109" s="18" t="str">
        <f>IFERROR(VLOOKUP(B109,#REF!,14,FALSE),"")</f>
        <v/>
      </c>
      <c r="P109" s="18" t="str">
        <f>IFERROR(VLOOKUP(B109,#REF!,15,FALSE),"")</f>
        <v/>
      </c>
      <c r="Q109" s="18"/>
      <c r="R109" s="24" t="str">
        <f>IFERROR(VLOOKUP(B109,#REF!,16,FALSE),"")</f>
        <v/>
      </c>
      <c r="S109" s="16">
        <v>0</v>
      </c>
      <c r="T109" s="16">
        <v>13530</v>
      </c>
      <c r="U109" s="16">
        <v>5000</v>
      </c>
      <c r="V109" s="16">
        <v>0</v>
      </c>
      <c r="W109" s="19">
        <v>18530</v>
      </c>
      <c r="X109" s="15">
        <v>185.3</v>
      </c>
      <c r="Y109" s="20">
        <v>63.2</v>
      </c>
      <c r="Z109" s="19">
        <v>100</v>
      </c>
      <c r="AA109" s="16">
        <v>293</v>
      </c>
      <c r="AB109" s="21">
        <v>2.9</v>
      </c>
      <c r="AC109" s="22">
        <f t="shared" si="11"/>
        <v>150</v>
      </c>
      <c r="AD109" s="16">
        <v>0</v>
      </c>
      <c r="AE109" s="16">
        <v>2639</v>
      </c>
      <c r="AF109" s="16">
        <v>0</v>
      </c>
      <c r="AG109" s="16">
        <v>1680</v>
      </c>
      <c r="AH109" s="14" t="s">
        <v>42</v>
      </c>
    </row>
    <row r="110" spans="1:34">
      <c r="A110" s="12" t="str">
        <f t="shared" si="6"/>
        <v>OverStock</v>
      </c>
      <c r="B110" s="13" t="s">
        <v>45</v>
      </c>
      <c r="C110" s="14" t="s">
        <v>39</v>
      </c>
      <c r="D110" s="18">
        <f t="shared" si="7"/>
        <v>31.9</v>
      </c>
      <c r="E110" s="15">
        <f t="shared" si="8"/>
        <v>15.4</v>
      </c>
      <c r="F110" s="15">
        <f t="shared" si="9"/>
        <v>0</v>
      </c>
      <c r="G110" s="15">
        <f t="shared" si="10"/>
        <v>0</v>
      </c>
      <c r="H110" s="23" t="str">
        <f>IFERROR(VLOOKUP(B110,#REF!,8,FALSE),"")</f>
        <v/>
      </c>
      <c r="I110" s="16">
        <v>0</v>
      </c>
      <c r="J110" s="16">
        <v>0</v>
      </c>
      <c r="K110" s="23" t="str">
        <f>IFERROR(VLOOKUP(B110,#REF!,11,FALSE),"")</f>
        <v/>
      </c>
      <c r="L110" s="16">
        <v>10000</v>
      </c>
      <c r="M110" s="6" t="s">
        <v>305</v>
      </c>
      <c r="N110" s="17" t="str">
        <f>IFERROR(VLOOKUP(B110,#REF!,13,FALSE),"")</f>
        <v/>
      </c>
      <c r="O110" s="18" t="str">
        <f>IFERROR(VLOOKUP(B110,#REF!,14,FALSE),"")</f>
        <v/>
      </c>
      <c r="P110" s="18" t="str">
        <f>IFERROR(VLOOKUP(B110,#REF!,15,FALSE),"")</f>
        <v/>
      </c>
      <c r="Q110" s="18"/>
      <c r="R110" s="24" t="str">
        <f>IFERROR(VLOOKUP(B110,#REF!,16,FALSE),"")</f>
        <v/>
      </c>
      <c r="S110" s="16">
        <v>0</v>
      </c>
      <c r="T110" s="16">
        <v>10000</v>
      </c>
      <c r="U110" s="16">
        <v>0</v>
      </c>
      <c r="V110" s="16">
        <v>0</v>
      </c>
      <c r="W110" s="19">
        <v>10000</v>
      </c>
      <c r="X110" s="15">
        <v>31.9</v>
      </c>
      <c r="Y110" s="20">
        <v>15.4</v>
      </c>
      <c r="Z110" s="19">
        <v>313</v>
      </c>
      <c r="AA110" s="16">
        <v>648</v>
      </c>
      <c r="AB110" s="21">
        <v>2.1</v>
      </c>
      <c r="AC110" s="22">
        <f t="shared" si="11"/>
        <v>150</v>
      </c>
      <c r="AD110" s="16">
        <v>0</v>
      </c>
      <c r="AE110" s="16">
        <v>2588</v>
      </c>
      <c r="AF110" s="16">
        <v>3240</v>
      </c>
      <c r="AG110" s="16">
        <v>2460</v>
      </c>
      <c r="AH110" s="14" t="s">
        <v>42</v>
      </c>
    </row>
    <row r="111" spans="1:34">
      <c r="A111" s="12" t="str">
        <f t="shared" si="6"/>
        <v>Normal</v>
      </c>
      <c r="B111" s="13" t="s">
        <v>46</v>
      </c>
      <c r="C111" s="14" t="s">
        <v>39</v>
      </c>
      <c r="D111" s="18">
        <f t="shared" si="7"/>
        <v>0</v>
      </c>
      <c r="E111" s="15">
        <f t="shared" si="8"/>
        <v>0</v>
      </c>
      <c r="F111" s="15">
        <f t="shared" si="9"/>
        <v>8</v>
      </c>
      <c r="G111" s="15">
        <f t="shared" si="10"/>
        <v>10.5</v>
      </c>
      <c r="H111" s="23" t="str">
        <f>IFERROR(VLOOKUP(B111,#REF!,8,FALSE),"")</f>
        <v/>
      </c>
      <c r="I111" s="16">
        <v>2500</v>
      </c>
      <c r="J111" s="16">
        <v>2500</v>
      </c>
      <c r="K111" s="23" t="str">
        <f>IFERROR(VLOOKUP(B111,#REF!,11,FALSE),"")</f>
        <v/>
      </c>
      <c r="L111" s="16">
        <v>0</v>
      </c>
      <c r="M111" s="6" t="s">
        <v>305</v>
      </c>
      <c r="N111" s="17" t="str">
        <f>IFERROR(VLOOKUP(B111,#REF!,13,FALSE),"")</f>
        <v/>
      </c>
      <c r="O111" s="18" t="str">
        <f>IFERROR(VLOOKUP(B111,#REF!,14,FALSE),"")</f>
        <v/>
      </c>
      <c r="P111" s="18" t="str">
        <f>IFERROR(VLOOKUP(B111,#REF!,15,FALSE),"")</f>
        <v/>
      </c>
      <c r="Q111" s="18"/>
      <c r="R111" s="24" t="str">
        <f>IFERROR(VLOOKUP(B111,#REF!,16,FALSE),"")</f>
        <v/>
      </c>
      <c r="S111" s="16">
        <v>0</v>
      </c>
      <c r="T111" s="16">
        <v>0</v>
      </c>
      <c r="U111" s="16">
        <v>0</v>
      </c>
      <c r="V111" s="16">
        <v>0</v>
      </c>
      <c r="W111" s="19">
        <v>2500</v>
      </c>
      <c r="X111" s="15">
        <v>8</v>
      </c>
      <c r="Y111" s="20">
        <v>10.5</v>
      </c>
      <c r="Z111" s="19">
        <v>313</v>
      </c>
      <c r="AA111" s="16">
        <v>237</v>
      </c>
      <c r="AB111" s="21">
        <v>0.8</v>
      </c>
      <c r="AC111" s="22">
        <f t="shared" si="11"/>
        <v>100</v>
      </c>
      <c r="AD111" s="16">
        <v>0</v>
      </c>
      <c r="AE111" s="16">
        <v>133</v>
      </c>
      <c r="AF111" s="16">
        <v>2000</v>
      </c>
      <c r="AG111" s="16">
        <v>0</v>
      </c>
      <c r="AH111" s="14" t="s">
        <v>42</v>
      </c>
    </row>
    <row r="112" spans="1:34">
      <c r="A112" s="12" t="str">
        <f t="shared" si="6"/>
        <v>OverStock</v>
      </c>
      <c r="B112" s="13" t="s">
        <v>47</v>
      </c>
      <c r="C112" s="14" t="s">
        <v>39</v>
      </c>
      <c r="D112" s="18">
        <f t="shared" si="7"/>
        <v>24</v>
      </c>
      <c r="E112" s="15">
        <f t="shared" si="8"/>
        <v>9.6999999999999993</v>
      </c>
      <c r="F112" s="15">
        <f t="shared" si="9"/>
        <v>8</v>
      </c>
      <c r="G112" s="15">
        <f t="shared" si="10"/>
        <v>3.2</v>
      </c>
      <c r="H112" s="23" t="str">
        <f>IFERROR(VLOOKUP(B112,#REF!,8,FALSE),"")</f>
        <v/>
      </c>
      <c r="I112" s="16">
        <v>5000</v>
      </c>
      <c r="J112" s="16">
        <v>5000</v>
      </c>
      <c r="K112" s="23" t="str">
        <f>IFERROR(VLOOKUP(B112,#REF!,11,FALSE),"")</f>
        <v/>
      </c>
      <c r="L112" s="16">
        <v>15000</v>
      </c>
      <c r="M112" s="6" t="s">
        <v>305</v>
      </c>
      <c r="N112" s="17" t="str">
        <f>IFERROR(VLOOKUP(B112,#REF!,13,FALSE),"")</f>
        <v/>
      </c>
      <c r="O112" s="18" t="str">
        <f>IFERROR(VLOOKUP(B112,#REF!,14,FALSE),"")</f>
        <v/>
      </c>
      <c r="P112" s="18" t="str">
        <f>IFERROR(VLOOKUP(B112,#REF!,15,FALSE),"")</f>
        <v/>
      </c>
      <c r="Q112" s="18"/>
      <c r="R112" s="24" t="str">
        <f>IFERROR(VLOOKUP(B112,#REF!,16,FALSE),"")</f>
        <v/>
      </c>
      <c r="S112" s="16">
        <v>0</v>
      </c>
      <c r="T112" s="16">
        <v>0</v>
      </c>
      <c r="U112" s="16">
        <v>15000</v>
      </c>
      <c r="V112" s="16">
        <v>0</v>
      </c>
      <c r="W112" s="19">
        <v>20000</v>
      </c>
      <c r="X112" s="15">
        <v>32</v>
      </c>
      <c r="Y112" s="20">
        <v>13</v>
      </c>
      <c r="Z112" s="19">
        <v>625</v>
      </c>
      <c r="AA112" s="16">
        <v>1542</v>
      </c>
      <c r="AB112" s="21">
        <v>2.5</v>
      </c>
      <c r="AC112" s="22">
        <f t="shared" si="11"/>
        <v>150</v>
      </c>
      <c r="AD112" s="16">
        <v>0</v>
      </c>
      <c r="AE112" s="16">
        <v>8231</v>
      </c>
      <c r="AF112" s="16">
        <v>5651</v>
      </c>
      <c r="AG112" s="16">
        <v>430</v>
      </c>
      <c r="AH112" s="14" t="s">
        <v>42</v>
      </c>
    </row>
    <row r="113" spans="1:34">
      <c r="A113" s="12" t="str">
        <f t="shared" si="6"/>
        <v>FCST</v>
      </c>
      <c r="B113" s="13" t="s">
        <v>48</v>
      </c>
      <c r="C113" s="14" t="s">
        <v>39</v>
      </c>
      <c r="D113" s="18" t="str">
        <f t="shared" si="7"/>
        <v>前八週無拉料</v>
      </c>
      <c r="E113" s="15">
        <f t="shared" si="8"/>
        <v>11.4</v>
      </c>
      <c r="F113" s="15" t="str">
        <f t="shared" si="9"/>
        <v>--</v>
      </c>
      <c r="G113" s="15">
        <f t="shared" si="10"/>
        <v>0</v>
      </c>
      <c r="H113" s="23" t="str">
        <f>IFERROR(VLOOKUP(B113,#REF!,8,FALSE),"")</f>
        <v/>
      </c>
      <c r="I113" s="16">
        <v>0</v>
      </c>
      <c r="J113" s="16">
        <v>0</v>
      </c>
      <c r="K113" s="23" t="str">
        <f>IFERROR(VLOOKUP(B113,#REF!,11,FALSE),"")</f>
        <v/>
      </c>
      <c r="L113" s="16">
        <v>5002</v>
      </c>
      <c r="M113" s="6" t="s">
        <v>305</v>
      </c>
      <c r="N113" s="17" t="str">
        <f>IFERROR(VLOOKUP(B113,#REF!,13,FALSE),"")</f>
        <v/>
      </c>
      <c r="O113" s="18" t="str">
        <f>IFERROR(VLOOKUP(B113,#REF!,14,FALSE),"")</f>
        <v/>
      </c>
      <c r="P113" s="18" t="str">
        <f>IFERROR(VLOOKUP(B113,#REF!,15,FALSE),"")</f>
        <v/>
      </c>
      <c r="Q113" s="18"/>
      <c r="R113" s="24" t="str">
        <f>IFERROR(VLOOKUP(B113,#REF!,16,FALSE),"")</f>
        <v/>
      </c>
      <c r="S113" s="16">
        <v>0</v>
      </c>
      <c r="T113" s="16">
        <v>5002</v>
      </c>
      <c r="U113" s="16">
        <v>0</v>
      </c>
      <c r="V113" s="16">
        <v>0</v>
      </c>
      <c r="W113" s="19">
        <v>5002</v>
      </c>
      <c r="X113" s="15" t="s">
        <v>40</v>
      </c>
      <c r="Y113" s="20">
        <v>11.4</v>
      </c>
      <c r="Z113" s="19">
        <v>0</v>
      </c>
      <c r="AA113" s="16">
        <v>437</v>
      </c>
      <c r="AB113" s="21" t="s">
        <v>49</v>
      </c>
      <c r="AC113" s="22" t="str">
        <f t="shared" si="11"/>
        <v>F</v>
      </c>
      <c r="AD113" s="16">
        <v>0</v>
      </c>
      <c r="AE113" s="16">
        <v>2911</v>
      </c>
      <c r="AF113" s="16">
        <v>1020</v>
      </c>
      <c r="AG113" s="16">
        <v>1856</v>
      </c>
      <c r="AH113" s="14" t="s">
        <v>42</v>
      </c>
    </row>
    <row r="114" spans="1:34">
      <c r="A114" s="12" t="str">
        <f t="shared" si="6"/>
        <v>FCST</v>
      </c>
      <c r="B114" s="13" t="s">
        <v>50</v>
      </c>
      <c r="C114" s="14" t="s">
        <v>39</v>
      </c>
      <c r="D114" s="18" t="str">
        <f t="shared" si="7"/>
        <v>前八週無拉料</v>
      </c>
      <c r="E114" s="15">
        <f t="shared" si="8"/>
        <v>12.3</v>
      </c>
      <c r="F114" s="15" t="str">
        <f t="shared" si="9"/>
        <v>--</v>
      </c>
      <c r="G114" s="15">
        <f t="shared" si="10"/>
        <v>0</v>
      </c>
      <c r="H114" s="23" t="str">
        <f>IFERROR(VLOOKUP(B114,#REF!,8,FALSE),"")</f>
        <v/>
      </c>
      <c r="I114" s="16">
        <v>0</v>
      </c>
      <c r="J114" s="16">
        <v>0</v>
      </c>
      <c r="K114" s="23" t="str">
        <f>IFERROR(VLOOKUP(B114,#REF!,11,FALSE),"")</f>
        <v/>
      </c>
      <c r="L114" s="16">
        <v>5000</v>
      </c>
      <c r="M114" s="6" t="s">
        <v>305</v>
      </c>
      <c r="N114" s="17" t="str">
        <f>IFERROR(VLOOKUP(B114,#REF!,13,FALSE),"")</f>
        <v/>
      </c>
      <c r="O114" s="18" t="str">
        <f>IFERROR(VLOOKUP(B114,#REF!,14,FALSE),"")</f>
        <v/>
      </c>
      <c r="P114" s="18" t="str">
        <f>IFERROR(VLOOKUP(B114,#REF!,15,FALSE),"")</f>
        <v/>
      </c>
      <c r="Q114" s="18"/>
      <c r="R114" s="24" t="str">
        <f>IFERROR(VLOOKUP(B114,#REF!,16,FALSE),"")</f>
        <v/>
      </c>
      <c r="S114" s="16">
        <v>0</v>
      </c>
      <c r="T114" s="16">
        <v>5000</v>
      </c>
      <c r="U114" s="16">
        <v>0</v>
      </c>
      <c r="V114" s="16">
        <v>0</v>
      </c>
      <c r="W114" s="19">
        <v>5000</v>
      </c>
      <c r="X114" s="15" t="s">
        <v>40</v>
      </c>
      <c r="Y114" s="20">
        <v>12.3</v>
      </c>
      <c r="Z114" s="19">
        <v>0</v>
      </c>
      <c r="AA114" s="16">
        <v>407</v>
      </c>
      <c r="AB114" s="21" t="s">
        <v>49</v>
      </c>
      <c r="AC114" s="22" t="str">
        <f t="shared" si="11"/>
        <v>F</v>
      </c>
      <c r="AD114" s="16">
        <v>0</v>
      </c>
      <c r="AE114" s="16">
        <v>2647</v>
      </c>
      <c r="AF114" s="16">
        <v>1020</v>
      </c>
      <c r="AG114" s="16">
        <v>10696</v>
      </c>
      <c r="AH114" s="14" t="s">
        <v>42</v>
      </c>
    </row>
    <row r="115" spans="1:34">
      <c r="A115" s="12" t="str">
        <f t="shared" si="6"/>
        <v>Normal</v>
      </c>
      <c r="B115" s="13" t="s">
        <v>52</v>
      </c>
      <c r="C115" s="14" t="s">
        <v>39</v>
      </c>
      <c r="D115" s="18">
        <f t="shared" si="7"/>
        <v>4</v>
      </c>
      <c r="E115" s="15">
        <f t="shared" si="8"/>
        <v>1.9</v>
      </c>
      <c r="F115" s="15">
        <f t="shared" si="9"/>
        <v>0</v>
      </c>
      <c r="G115" s="15">
        <f t="shared" si="10"/>
        <v>0</v>
      </c>
      <c r="H115" s="23" t="str">
        <f>IFERROR(VLOOKUP(B115,#REF!,8,FALSE),"")</f>
        <v/>
      </c>
      <c r="I115" s="16">
        <v>0</v>
      </c>
      <c r="J115" s="16">
        <v>0</v>
      </c>
      <c r="K115" s="23" t="str">
        <f>IFERROR(VLOOKUP(B115,#REF!,11,FALSE),"")</f>
        <v/>
      </c>
      <c r="L115" s="16">
        <v>3000</v>
      </c>
      <c r="M115" s="6" t="s">
        <v>305</v>
      </c>
      <c r="N115" s="17" t="str">
        <f>IFERROR(VLOOKUP(B115,#REF!,13,FALSE),"")</f>
        <v/>
      </c>
      <c r="O115" s="18" t="str">
        <f>IFERROR(VLOOKUP(B115,#REF!,14,FALSE),"")</f>
        <v/>
      </c>
      <c r="P115" s="18" t="str">
        <f>IFERROR(VLOOKUP(B115,#REF!,15,FALSE),"")</f>
        <v/>
      </c>
      <c r="Q115" s="18"/>
      <c r="R115" s="24" t="str">
        <f>IFERROR(VLOOKUP(B115,#REF!,16,FALSE),"")</f>
        <v/>
      </c>
      <c r="S115" s="16">
        <v>0</v>
      </c>
      <c r="T115" s="16">
        <v>3000</v>
      </c>
      <c r="U115" s="16">
        <v>0</v>
      </c>
      <c r="V115" s="16">
        <v>0</v>
      </c>
      <c r="W115" s="19">
        <v>3000</v>
      </c>
      <c r="X115" s="15">
        <v>4</v>
      </c>
      <c r="Y115" s="20">
        <v>1.9</v>
      </c>
      <c r="Z115" s="19">
        <v>750</v>
      </c>
      <c r="AA115" s="16">
        <v>1588</v>
      </c>
      <c r="AB115" s="21">
        <v>2.1</v>
      </c>
      <c r="AC115" s="22">
        <f t="shared" si="11"/>
        <v>150</v>
      </c>
      <c r="AD115" s="16">
        <v>0</v>
      </c>
      <c r="AE115" s="16">
        <v>8643</v>
      </c>
      <c r="AF115" s="16">
        <v>5651</v>
      </c>
      <c r="AG115" s="16">
        <v>430</v>
      </c>
      <c r="AH115" s="14" t="s">
        <v>42</v>
      </c>
    </row>
    <row r="116" spans="1:34">
      <c r="A116" s="12" t="str">
        <f t="shared" si="6"/>
        <v>Normal</v>
      </c>
      <c r="B116" s="13" t="s">
        <v>53</v>
      </c>
      <c r="C116" s="14" t="s">
        <v>39</v>
      </c>
      <c r="D116" s="18">
        <f t="shared" si="7"/>
        <v>7.1</v>
      </c>
      <c r="E116" s="15">
        <f t="shared" si="8"/>
        <v>6.4</v>
      </c>
      <c r="F116" s="15">
        <f t="shared" si="9"/>
        <v>7.1</v>
      </c>
      <c r="G116" s="15">
        <f t="shared" si="10"/>
        <v>6.4</v>
      </c>
      <c r="H116" s="23" t="str">
        <f>IFERROR(VLOOKUP(B116,#REF!,8,FALSE),"")</f>
        <v/>
      </c>
      <c r="I116" s="16">
        <v>12000</v>
      </c>
      <c r="J116" s="16">
        <v>7500</v>
      </c>
      <c r="K116" s="23" t="str">
        <f>IFERROR(VLOOKUP(B116,#REF!,11,FALSE),"")</f>
        <v/>
      </c>
      <c r="L116" s="16">
        <v>12000</v>
      </c>
      <c r="M116" s="6" t="s">
        <v>305</v>
      </c>
      <c r="N116" s="17" t="str">
        <f>IFERROR(VLOOKUP(B116,#REF!,13,FALSE),"")</f>
        <v/>
      </c>
      <c r="O116" s="18" t="str">
        <f>IFERROR(VLOOKUP(B116,#REF!,14,FALSE),"")</f>
        <v/>
      </c>
      <c r="P116" s="18" t="str">
        <f>IFERROR(VLOOKUP(B116,#REF!,15,FALSE),"")</f>
        <v/>
      </c>
      <c r="Q116" s="18"/>
      <c r="R116" s="24" t="str">
        <f>IFERROR(VLOOKUP(B116,#REF!,16,FALSE),"")</f>
        <v/>
      </c>
      <c r="S116" s="16">
        <v>0</v>
      </c>
      <c r="T116" s="16">
        <v>0</v>
      </c>
      <c r="U116" s="16">
        <v>12000</v>
      </c>
      <c r="V116" s="16">
        <v>0</v>
      </c>
      <c r="W116" s="19">
        <v>24000</v>
      </c>
      <c r="X116" s="15">
        <v>14.2</v>
      </c>
      <c r="Y116" s="20">
        <v>12.9</v>
      </c>
      <c r="Z116" s="19">
        <v>1688</v>
      </c>
      <c r="AA116" s="16">
        <v>1867</v>
      </c>
      <c r="AB116" s="21">
        <v>1.1000000000000001</v>
      </c>
      <c r="AC116" s="22">
        <f t="shared" si="11"/>
        <v>100</v>
      </c>
      <c r="AD116" s="16">
        <v>0</v>
      </c>
      <c r="AE116" s="16">
        <v>10277</v>
      </c>
      <c r="AF116" s="16">
        <v>6530</v>
      </c>
      <c r="AG116" s="16">
        <v>3125</v>
      </c>
      <c r="AH116" s="14" t="s">
        <v>42</v>
      </c>
    </row>
    <row r="117" spans="1:34">
      <c r="A117" s="12" t="str">
        <f t="shared" si="6"/>
        <v>Normal</v>
      </c>
      <c r="B117" s="13" t="s">
        <v>54</v>
      </c>
      <c r="C117" s="14" t="s">
        <v>39</v>
      </c>
      <c r="D117" s="18">
        <f t="shared" si="7"/>
        <v>7.1</v>
      </c>
      <c r="E117" s="15">
        <f t="shared" si="8"/>
        <v>6.4</v>
      </c>
      <c r="F117" s="15">
        <f t="shared" si="9"/>
        <v>5.2</v>
      </c>
      <c r="G117" s="15">
        <f t="shared" si="10"/>
        <v>4.7</v>
      </c>
      <c r="H117" s="23" t="str">
        <f>IFERROR(VLOOKUP(B117,#REF!,8,FALSE),"")</f>
        <v/>
      </c>
      <c r="I117" s="16">
        <v>25500</v>
      </c>
      <c r="J117" s="16">
        <v>21000</v>
      </c>
      <c r="K117" s="23" t="str">
        <f>IFERROR(VLOOKUP(B117,#REF!,11,FALSE),"")</f>
        <v/>
      </c>
      <c r="L117" s="16">
        <v>34500</v>
      </c>
      <c r="M117" s="6" t="s">
        <v>305</v>
      </c>
      <c r="N117" s="17" t="str">
        <f>IFERROR(VLOOKUP(B117,#REF!,13,FALSE),"")</f>
        <v/>
      </c>
      <c r="O117" s="18" t="str">
        <f>IFERROR(VLOOKUP(B117,#REF!,14,FALSE),"")</f>
        <v/>
      </c>
      <c r="P117" s="18" t="str">
        <f>IFERROR(VLOOKUP(B117,#REF!,15,FALSE),"")</f>
        <v/>
      </c>
      <c r="Q117" s="18"/>
      <c r="R117" s="24" t="str">
        <f>IFERROR(VLOOKUP(B117,#REF!,16,FALSE),"")</f>
        <v/>
      </c>
      <c r="S117" s="16">
        <v>0</v>
      </c>
      <c r="T117" s="16">
        <v>0</v>
      </c>
      <c r="U117" s="16">
        <v>34500</v>
      </c>
      <c r="V117" s="16">
        <v>0</v>
      </c>
      <c r="W117" s="19">
        <v>60000</v>
      </c>
      <c r="X117" s="15">
        <v>12.3</v>
      </c>
      <c r="Y117" s="20">
        <v>11.1</v>
      </c>
      <c r="Z117" s="19">
        <v>4875</v>
      </c>
      <c r="AA117" s="16">
        <v>5392</v>
      </c>
      <c r="AB117" s="21">
        <v>1.1000000000000001</v>
      </c>
      <c r="AC117" s="22">
        <f t="shared" si="11"/>
        <v>100</v>
      </c>
      <c r="AD117" s="16">
        <v>0</v>
      </c>
      <c r="AE117" s="16">
        <v>32445</v>
      </c>
      <c r="AF117" s="16">
        <v>16080</v>
      </c>
      <c r="AG117" s="16">
        <v>7040</v>
      </c>
      <c r="AH117" s="14" t="s">
        <v>42</v>
      </c>
    </row>
    <row r="118" spans="1:34">
      <c r="A118" s="12" t="str">
        <f t="shared" si="6"/>
        <v>ZeroZero</v>
      </c>
      <c r="B118" s="13" t="s">
        <v>55</v>
      </c>
      <c r="C118" s="14" t="s">
        <v>56</v>
      </c>
      <c r="D118" s="18" t="str">
        <f t="shared" si="7"/>
        <v>前八週無拉料</v>
      </c>
      <c r="E118" s="15" t="str">
        <f t="shared" si="8"/>
        <v>--</v>
      </c>
      <c r="F118" s="15" t="str">
        <f t="shared" si="9"/>
        <v>--</v>
      </c>
      <c r="G118" s="15" t="str">
        <f t="shared" si="10"/>
        <v>--</v>
      </c>
      <c r="H118" s="23" t="str">
        <f>IFERROR(VLOOKUP(B118,#REF!,8,FALSE),"")</f>
        <v/>
      </c>
      <c r="I118" s="16">
        <v>14000</v>
      </c>
      <c r="J118" s="16">
        <v>14000</v>
      </c>
      <c r="K118" s="23" t="str">
        <f>IFERROR(VLOOKUP(B118,#REF!,11,FALSE),"")</f>
        <v/>
      </c>
      <c r="L118" s="16">
        <v>0</v>
      </c>
      <c r="M118" s="6" t="s">
        <v>304</v>
      </c>
      <c r="N118" s="17" t="str">
        <f>IFERROR(VLOOKUP(B118,#REF!,13,FALSE),"")</f>
        <v/>
      </c>
      <c r="O118" s="18" t="str">
        <f>IFERROR(VLOOKUP(B118,#REF!,14,FALSE),"")</f>
        <v/>
      </c>
      <c r="P118" s="18" t="str">
        <f>IFERROR(VLOOKUP(B118,#REF!,15,FALSE),"")</f>
        <v/>
      </c>
      <c r="Q118" s="18"/>
      <c r="R118" s="24" t="str">
        <f>IFERROR(VLOOKUP(B118,#REF!,16,FALSE),"")</f>
        <v/>
      </c>
      <c r="S118" s="16">
        <v>0</v>
      </c>
      <c r="T118" s="16">
        <v>0</v>
      </c>
      <c r="U118" s="16">
        <v>0</v>
      </c>
      <c r="V118" s="16">
        <v>0</v>
      </c>
      <c r="W118" s="19">
        <v>14000</v>
      </c>
      <c r="X118" s="15" t="s">
        <v>40</v>
      </c>
      <c r="Y118" s="20" t="s">
        <v>40</v>
      </c>
      <c r="Z118" s="19">
        <v>0</v>
      </c>
      <c r="AA118" s="16" t="s">
        <v>40</v>
      </c>
      <c r="AB118" s="21" t="s">
        <v>41</v>
      </c>
      <c r="AC118" s="22" t="str">
        <f t="shared" si="11"/>
        <v>E</v>
      </c>
      <c r="AD118" s="16">
        <v>0</v>
      </c>
      <c r="AE118" s="16">
        <v>0</v>
      </c>
      <c r="AF118" s="16">
        <v>0</v>
      </c>
      <c r="AG118" s="16">
        <v>0</v>
      </c>
      <c r="AH118" s="14" t="s">
        <v>42</v>
      </c>
    </row>
    <row r="119" spans="1:34">
      <c r="A119" s="12" t="str">
        <f t="shared" si="6"/>
        <v>ZeroZero</v>
      </c>
      <c r="B119" s="13" t="s">
        <v>57</v>
      </c>
      <c r="C119" s="14" t="s">
        <v>56</v>
      </c>
      <c r="D119" s="18" t="str">
        <f t="shared" si="7"/>
        <v>前八週無拉料</v>
      </c>
      <c r="E119" s="15" t="str">
        <f t="shared" si="8"/>
        <v>--</v>
      </c>
      <c r="F119" s="15" t="str">
        <f t="shared" si="9"/>
        <v>--</v>
      </c>
      <c r="G119" s="15" t="str">
        <f t="shared" si="10"/>
        <v>--</v>
      </c>
      <c r="H119" s="23" t="str">
        <f>IFERROR(VLOOKUP(B119,#REF!,8,FALSE),"")</f>
        <v/>
      </c>
      <c r="I119" s="16">
        <v>4000</v>
      </c>
      <c r="J119" s="16">
        <v>4000</v>
      </c>
      <c r="K119" s="23" t="str">
        <f>IFERROR(VLOOKUP(B119,#REF!,11,FALSE),"")</f>
        <v/>
      </c>
      <c r="L119" s="16">
        <v>0</v>
      </c>
      <c r="M119" s="6" t="s">
        <v>304</v>
      </c>
      <c r="N119" s="17" t="str">
        <f>IFERROR(VLOOKUP(B119,#REF!,13,FALSE),"")</f>
        <v/>
      </c>
      <c r="O119" s="18" t="str">
        <f>IFERROR(VLOOKUP(B119,#REF!,14,FALSE),"")</f>
        <v/>
      </c>
      <c r="P119" s="18" t="str">
        <f>IFERROR(VLOOKUP(B119,#REF!,15,FALSE),"")</f>
        <v/>
      </c>
      <c r="Q119" s="18"/>
      <c r="R119" s="24" t="str">
        <f>IFERROR(VLOOKUP(B119,#REF!,16,FALSE),"")</f>
        <v/>
      </c>
      <c r="S119" s="16">
        <v>0</v>
      </c>
      <c r="T119" s="16">
        <v>0</v>
      </c>
      <c r="U119" s="16">
        <v>0</v>
      </c>
      <c r="V119" s="16">
        <v>0</v>
      </c>
      <c r="W119" s="19">
        <v>4000</v>
      </c>
      <c r="X119" s="15" t="s">
        <v>40</v>
      </c>
      <c r="Y119" s="20" t="s">
        <v>40</v>
      </c>
      <c r="Z119" s="19">
        <v>0</v>
      </c>
      <c r="AA119" s="16" t="s">
        <v>40</v>
      </c>
      <c r="AB119" s="21" t="s">
        <v>41</v>
      </c>
      <c r="AC119" s="22" t="str">
        <f t="shared" si="11"/>
        <v>E</v>
      </c>
      <c r="AD119" s="16">
        <v>0</v>
      </c>
      <c r="AE119" s="16">
        <v>0</v>
      </c>
      <c r="AF119" s="16">
        <v>0</v>
      </c>
      <c r="AG119" s="16">
        <v>0</v>
      </c>
      <c r="AH119" s="14" t="s">
        <v>42</v>
      </c>
    </row>
    <row r="120" spans="1:34">
      <c r="A120" s="12" t="str">
        <f t="shared" si="6"/>
        <v>ZeroZero</v>
      </c>
      <c r="B120" s="13" t="s">
        <v>58</v>
      </c>
      <c r="C120" s="14" t="s">
        <v>56</v>
      </c>
      <c r="D120" s="18" t="str">
        <f t="shared" si="7"/>
        <v>前八週無拉料</v>
      </c>
      <c r="E120" s="15" t="str">
        <f t="shared" si="8"/>
        <v>--</v>
      </c>
      <c r="F120" s="15" t="str">
        <f t="shared" si="9"/>
        <v>--</v>
      </c>
      <c r="G120" s="15" t="str">
        <f t="shared" si="10"/>
        <v>--</v>
      </c>
      <c r="H120" s="23" t="str">
        <f>IFERROR(VLOOKUP(B120,#REF!,8,FALSE),"")</f>
        <v/>
      </c>
      <c r="I120" s="16">
        <v>14000</v>
      </c>
      <c r="J120" s="16">
        <v>4000</v>
      </c>
      <c r="K120" s="23" t="str">
        <f>IFERROR(VLOOKUP(B120,#REF!,11,FALSE),"")</f>
        <v/>
      </c>
      <c r="L120" s="16">
        <v>0</v>
      </c>
      <c r="M120" s="6" t="s">
        <v>304</v>
      </c>
      <c r="N120" s="17" t="str">
        <f>IFERROR(VLOOKUP(B120,#REF!,13,FALSE),"")</f>
        <v/>
      </c>
      <c r="O120" s="18" t="str">
        <f>IFERROR(VLOOKUP(B120,#REF!,14,FALSE),"")</f>
        <v/>
      </c>
      <c r="P120" s="18" t="str">
        <f>IFERROR(VLOOKUP(B120,#REF!,15,FALSE),"")</f>
        <v/>
      </c>
      <c r="Q120" s="18"/>
      <c r="R120" s="24" t="str">
        <f>IFERROR(VLOOKUP(B120,#REF!,16,FALSE),"")</f>
        <v/>
      </c>
      <c r="S120" s="16">
        <v>0</v>
      </c>
      <c r="T120" s="16">
        <v>0</v>
      </c>
      <c r="U120" s="16">
        <v>0</v>
      </c>
      <c r="V120" s="16">
        <v>0</v>
      </c>
      <c r="W120" s="19">
        <v>14000</v>
      </c>
      <c r="X120" s="15" t="s">
        <v>40</v>
      </c>
      <c r="Y120" s="20" t="s">
        <v>40</v>
      </c>
      <c r="Z120" s="19">
        <v>0</v>
      </c>
      <c r="AA120" s="16" t="s">
        <v>40</v>
      </c>
      <c r="AB120" s="21" t="s">
        <v>41</v>
      </c>
      <c r="AC120" s="22" t="str">
        <f t="shared" si="11"/>
        <v>E</v>
      </c>
      <c r="AD120" s="16">
        <v>0</v>
      </c>
      <c r="AE120" s="16">
        <v>0</v>
      </c>
      <c r="AF120" s="16">
        <v>0</v>
      </c>
      <c r="AG120" s="16">
        <v>0</v>
      </c>
      <c r="AH120" s="14" t="s">
        <v>42</v>
      </c>
    </row>
    <row r="121" spans="1:34">
      <c r="A121" s="12" t="str">
        <f t="shared" si="6"/>
        <v>OverStock</v>
      </c>
      <c r="B121" s="13" t="s">
        <v>59</v>
      </c>
      <c r="C121" s="14" t="s">
        <v>56</v>
      </c>
      <c r="D121" s="18">
        <f t="shared" si="7"/>
        <v>2</v>
      </c>
      <c r="E121" s="15">
        <f t="shared" si="8"/>
        <v>1.2</v>
      </c>
      <c r="F121" s="15">
        <f t="shared" si="9"/>
        <v>32</v>
      </c>
      <c r="G121" s="15">
        <f t="shared" si="10"/>
        <v>19.899999999999999</v>
      </c>
      <c r="H121" s="23" t="str">
        <f>IFERROR(VLOOKUP(B121,#REF!,8,FALSE),"")</f>
        <v/>
      </c>
      <c r="I121" s="16">
        <v>32000</v>
      </c>
      <c r="J121" s="16">
        <v>14000</v>
      </c>
      <c r="K121" s="23" t="str">
        <f>IFERROR(VLOOKUP(B121,#REF!,11,FALSE),"")</f>
        <v/>
      </c>
      <c r="L121" s="16">
        <v>2000</v>
      </c>
      <c r="M121" s="6" t="s">
        <v>304</v>
      </c>
      <c r="N121" s="17" t="str">
        <f>IFERROR(VLOOKUP(B121,#REF!,13,FALSE),"")</f>
        <v/>
      </c>
      <c r="O121" s="18" t="str">
        <f>IFERROR(VLOOKUP(B121,#REF!,14,FALSE),"")</f>
        <v/>
      </c>
      <c r="P121" s="18" t="str">
        <f>IFERROR(VLOOKUP(B121,#REF!,15,FALSE),"")</f>
        <v/>
      </c>
      <c r="Q121" s="18"/>
      <c r="R121" s="24" t="str">
        <f>IFERROR(VLOOKUP(B121,#REF!,16,FALSE),"")</f>
        <v/>
      </c>
      <c r="S121" s="16">
        <v>0</v>
      </c>
      <c r="T121" s="16">
        <v>2000</v>
      </c>
      <c r="U121" s="16">
        <v>0</v>
      </c>
      <c r="V121" s="16">
        <v>0</v>
      </c>
      <c r="W121" s="19">
        <v>34000</v>
      </c>
      <c r="X121" s="15">
        <v>34</v>
      </c>
      <c r="Y121" s="20">
        <v>21.2</v>
      </c>
      <c r="Z121" s="19">
        <v>1000</v>
      </c>
      <c r="AA121" s="16">
        <v>1607</v>
      </c>
      <c r="AB121" s="21">
        <v>1.6</v>
      </c>
      <c r="AC121" s="22">
        <f t="shared" si="11"/>
        <v>100</v>
      </c>
      <c r="AD121" s="16">
        <v>0</v>
      </c>
      <c r="AE121" s="16">
        <v>0</v>
      </c>
      <c r="AF121" s="16">
        <v>14466</v>
      </c>
      <c r="AG121" s="16">
        <v>0</v>
      </c>
      <c r="AH121" s="14" t="s">
        <v>42</v>
      </c>
    </row>
    <row r="122" spans="1:34">
      <c r="A122" s="12" t="str">
        <f t="shared" si="6"/>
        <v>ZeroZero</v>
      </c>
      <c r="B122" s="13" t="s">
        <v>60</v>
      </c>
      <c r="C122" s="14" t="s">
        <v>56</v>
      </c>
      <c r="D122" s="18" t="str">
        <f t="shared" si="7"/>
        <v>前八週無拉料</v>
      </c>
      <c r="E122" s="15" t="str">
        <f t="shared" si="8"/>
        <v>--</v>
      </c>
      <c r="F122" s="15" t="str">
        <f t="shared" si="9"/>
        <v>--</v>
      </c>
      <c r="G122" s="15" t="str">
        <f t="shared" si="10"/>
        <v>--</v>
      </c>
      <c r="H122" s="23" t="str">
        <f>IFERROR(VLOOKUP(B122,#REF!,8,FALSE),"")</f>
        <v/>
      </c>
      <c r="I122" s="16">
        <v>20000</v>
      </c>
      <c r="J122" s="16">
        <v>0</v>
      </c>
      <c r="K122" s="23" t="str">
        <f>IFERROR(VLOOKUP(B122,#REF!,11,FALSE),"")</f>
        <v/>
      </c>
      <c r="L122" s="16">
        <v>0</v>
      </c>
      <c r="M122" s="6" t="s">
        <v>304</v>
      </c>
      <c r="N122" s="17" t="str">
        <f>IFERROR(VLOOKUP(B122,#REF!,13,FALSE),"")</f>
        <v/>
      </c>
      <c r="O122" s="18" t="str">
        <f>IFERROR(VLOOKUP(B122,#REF!,14,FALSE),"")</f>
        <v/>
      </c>
      <c r="P122" s="18" t="str">
        <f>IFERROR(VLOOKUP(B122,#REF!,15,FALSE),"")</f>
        <v/>
      </c>
      <c r="Q122" s="18"/>
      <c r="R122" s="24" t="str">
        <f>IFERROR(VLOOKUP(B122,#REF!,16,FALSE),"")</f>
        <v/>
      </c>
      <c r="S122" s="16">
        <v>0</v>
      </c>
      <c r="T122" s="16">
        <v>0</v>
      </c>
      <c r="U122" s="16">
        <v>0</v>
      </c>
      <c r="V122" s="16">
        <v>0</v>
      </c>
      <c r="W122" s="19">
        <v>20000</v>
      </c>
      <c r="X122" s="15" t="s">
        <v>40</v>
      </c>
      <c r="Y122" s="20" t="s">
        <v>40</v>
      </c>
      <c r="Z122" s="19">
        <v>0</v>
      </c>
      <c r="AA122" s="16" t="s">
        <v>40</v>
      </c>
      <c r="AB122" s="21" t="s">
        <v>41</v>
      </c>
      <c r="AC122" s="22" t="str">
        <f t="shared" si="11"/>
        <v>E</v>
      </c>
      <c r="AD122" s="16">
        <v>0</v>
      </c>
      <c r="AE122" s="16">
        <v>0</v>
      </c>
      <c r="AF122" s="16">
        <v>0</v>
      </c>
      <c r="AG122" s="16">
        <v>0</v>
      </c>
      <c r="AH122" s="14" t="s">
        <v>42</v>
      </c>
    </row>
    <row r="123" spans="1:34">
      <c r="A123" s="12" t="str">
        <f t="shared" si="6"/>
        <v>Normal</v>
      </c>
      <c r="B123" s="13" t="s">
        <v>61</v>
      </c>
      <c r="C123" s="14" t="s">
        <v>56</v>
      </c>
      <c r="D123" s="18">
        <f t="shared" si="7"/>
        <v>0</v>
      </c>
      <c r="E123" s="15" t="str">
        <f t="shared" si="8"/>
        <v>--</v>
      </c>
      <c r="F123" s="15">
        <f t="shared" si="9"/>
        <v>2.6</v>
      </c>
      <c r="G123" s="15" t="str">
        <f t="shared" si="10"/>
        <v>--</v>
      </c>
      <c r="H123" s="23" t="str">
        <f>IFERROR(VLOOKUP(B123,#REF!,8,FALSE),"")</f>
        <v/>
      </c>
      <c r="I123" s="16">
        <v>18000</v>
      </c>
      <c r="J123" s="16">
        <v>0</v>
      </c>
      <c r="K123" s="23" t="str">
        <f>IFERROR(VLOOKUP(B123,#REF!,11,FALSE),"")</f>
        <v/>
      </c>
      <c r="L123" s="16">
        <v>0</v>
      </c>
      <c r="M123" s="6" t="s">
        <v>304</v>
      </c>
      <c r="N123" s="17" t="str">
        <f>IFERROR(VLOOKUP(B123,#REF!,13,FALSE),"")</f>
        <v/>
      </c>
      <c r="O123" s="18" t="str">
        <f>IFERROR(VLOOKUP(B123,#REF!,14,FALSE),"")</f>
        <v/>
      </c>
      <c r="P123" s="18" t="str">
        <f>IFERROR(VLOOKUP(B123,#REF!,15,FALSE),"")</f>
        <v/>
      </c>
      <c r="Q123" s="18"/>
      <c r="R123" s="24" t="str">
        <f>IFERROR(VLOOKUP(B123,#REF!,16,FALSE),"")</f>
        <v/>
      </c>
      <c r="S123" s="16">
        <v>0</v>
      </c>
      <c r="T123" s="16">
        <v>0</v>
      </c>
      <c r="U123" s="16">
        <v>0</v>
      </c>
      <c r="V123" s="16">
        <v>0</v>
      </c>
      <c r="W123" s="19">
        <v>18000</v>
      </c>
      <c r="X123" s="15">
        <v>2.6</v>
      </c>
      <c r="Y123" s="20" t="s">
        <v>40</v>
      </c>
      <c r="Z123" s="19">
        <v>7000</v>
      </c>
      <c r="AA123" s="16" t="s">
        <v>40</v>
      </c>
      <c r="AB123" s="21" t="s">
        <v>41</v>
      </c>
      <c r="AC123" s="22" t="str">
        <f t="shared" si="11"/>
        <v>E</v>
      </c>
      <c r="AD123" s="16">
        <v>0</v>
      </c>
      <c r="AE123" s="16">
        <v>0</v>
      </c>
      <c r="AF123" s="16">
        <v>0</v>
      </c>
      <c r="AG123" s="16">
        <v>0</v>
      </c>
      <c r="AH123" s="14" t="s">
        <v>42</v>
      </c>
    </row>
    <row r="124" spans="1:34">
      <c r="A124" s="12" t="str">
        <f t="shared" si="6"/>
        <v>ZeroZero</v>
      </c>
      <c r="B124" s="13" t="s">
        <v>62</v>
      </c>
      <c r="C124" s="14" t="s">
        <v>63</v>
      </c>
      <c r="D124" s="18" t="str">
        <f t="shared" si="7"/>
        <v>前八週無拉料</v>
      </c>
      <c r="E124" s="15" t="str">
        <f t="shared" si="8"/>
        <v>--</v>
      </c>
      <c r="F124" s="15" t="str">
        <f t="shared" si="9"/>
        <v>--</v>
      </c>
      <c r="G124" s="15" t="str">
        <f t="shared" si="10"/>
        <v>--</v>
      </c>
      <c r="H124" s="23" t="str">
        <f>IFERROR(VLOOKUP(B124,#REF!,8,FALSE),"")</f>
        <v/>
      </c>
      <c r="I124" s="16">
        <v>100</v>
      </c>
      <c r="J124" s="16">
        <v>100</v>
      </c>
      <c r="K124" s="23" t="str">
        <f>IFERROR(VLOOKUP(B124,#REF!,11,FALSE),"")</f>
        <v/>
      </c>
      <c r="L124" s="16">
        <v>0</v>
      </c>
      <c r="M124" s="6" t="s">
        <v>304</v>
      </c>
      <c r="N124" s="17" t="str">
        <f>IFERROR(VLOOKUP(B124,#REF!,13,FALSE),"")</f>
        <v/>
      </c>
      <c r="O124" s="18" t="str">
        <f>IFERROR(VLOOKUP(B124,#REF!,14,FALSE),"")</f>
        <v/>
      </c>
      <c r="P124" s="18" t="str">
        <f>IFERROR(VLOOKUP(B124,#REF!,15,FALSE),"")</f>
        <v/>
      </c>
      <c r="Q124" s="18"/>
      <c r="R124" s="24" t="str">
        <f>IFERROR(VLOOKUP(B124,#REF!,16,FALSE),"")</f>
        <v/>
      </c>
      <c r="S124" s="16">
        <v>0</v>
      </c>
      <c r="T124" s="16">
        <v>0</v>
      </c>
      <c r="U124" s="16">
        <v>0</v>
      </c>
      <c r="V124" s="16">
        <v>0</v>
      </c>
      <c r="W124" s="19">
        <v>100</v>
      </c>
      <c r="X124" s="15" t="s">
        <v>40</v>
      </c>
      <c r="Y124" s="20" t="s">
        <v>40</v>
      </c>
      <c r="Z124" s="19">
        <v>0</v>
      </c>
      <c r="AA124" s="16" t="s">
        <v>40</v>
      </c>
      <c r="AB124" s="21" t="s">
        <v>41</v>
      </c>
      <c r="AC124" s="22" t="str">
        <f t="shared" si="11"/>
        <v>E</v>
      </c>
      <c r="AD124" s="16">
        <v>0</v>
      </c>
      <c r="AE124" s="16">
        <v>0</v>
      </c>
      <c r="AF124" s="16">
        <v>0</v>
      </c>
      <c r="AG124" s="16">
        <v>0</v>
      </c>
      <c r="AH124" s="14" t="s">
        <v>42</v>
      </c>
    </row>
    <row r="125" spans="1:34">
      <c r="A125" s="12" t="str">
        <f t="shared" si="6"/>
        <v>Normal</v>
      </c>
      <c r="B125" s="13" t="s">
        <v>64</v>
      </c>
      <c r="C125" s="14" t="s">
        <v>63</v>
      </c>
      <c r="D125" s="18">
        <f t="shared" si="7"/>
        <v>0</v>
      </c>
      <c r="E125" s="15" t="str">
        <f t="shared" si="8"/>
        <v>--</v>
      </c>
      <c r="F125" s="15">
        <f t="shared" si="9"/>
        <v>0</v>
      </c>
      <c r="G125" s="15" t="str">
        <f t="shared" si="10"/>
        <v>--</v>
      </c>
      <c r="H125" s="23" t="str">
        <f>IFERROR(VLOOKUP(B125,#REF!,8,FALSE),"")</f>
        <v/>
      </c>
      <c r="I125" s="16">
        <v>0</v>
      </c>
      <c r="J125" s="16">
        <v>0</v>
      </c>
      <c r="K125" s="23" t="str">
        <f>IFERROR(VLOOKUP(B125,#REF!,11,FALSE),"")</f>
        <v/>
      </c>
      <c r="L125" s="16">
        <v>0</v>
      </c>
      <c r="M125" s="6" t="s">
        <v>304</v>
      </c>
      <c r="N125" s="17" t="str">
        <f>IFERROR(VLOOKUP(B125,#REF!,13,FALSE),"")</f>
        <v/>
      </c>
      <c r="O125" s="18" t="str">
        <f>IFERROR(VLOOKUP(B125,#REF!,14,FALSE),"")</f>
        <v/>
      </c>
      <c r="P125" s="18" t="str">
        <f>IFERROR(VLOOKUP(B125,#REF!,15,FALSE),"")</f>
        <v/>
      </c>
      <c r="Q125" s="18"/>
      <c r="R125" s="24" t="str">
        <f>IFERROR(VLOOKUP(B125,#REF!,16,FALSE),"")</f>
        <v/>
      </c>
      <c r="S125" s="16">
        <v>0</v>
      </c>
      <c r="T125" s="16">
        <v>0</v>
      </c>
      <c r="U125" s="16">
        <v>0</v>
      </c>
      <c r="V125" s="16">
        <v>0</v>
      </c>
      <c r="W125" s="19">
        <v>0</v>
      </c>
      <c r="X125" s="15">
        <v>0</v>
      </c>
      <c r="Y125" s="20" t="s">
        <v>40</v>
      </c>
      <c r="Z125" s="19">
        <v>2</v>
      </c>
      <c r="AA125" s="16" t="s">
        <v>40</v>
      </c>
      <c r="AB125" s="21" t="s">
        <v>41</v>
      </c>
      <c r="AC125" s="22" t="str">
        <f t="shared" si="11"/>
        <v>E</v>
      </c>
      <c r="AD125" s="16">
        <v>0</v>
      </c>
      <c r="AE125" s="16">
        <v>0</v>
      </c>
      <c r="AF125" s="16">
        <v>0</v>
      </c>
      <c r="AG125" s="16">
        <v>0</v>
      </c>
      <c r="AH125" s="14" t="s">
        <v>42</v>
      </c>
    </row>
    <row r="126" spans="1:34">
      <c r="A126" s="12" t="str">
        <f t="shared" si="6"/>
        <v>Normal</v>
      </c>
      <c r="B126" s="13" t="s">
        <v>65</v>
      </c>
      <c r="C126" s="14" t="s">
        <v>63</v>
      </c>
      <c r="D126" s="18">
        <f t="shared" si="7"/>
        <v>0</v>
      </c>
      <c r="E126" s="15" t="str">
        <f t="shared" si="8"/>
        <v>--</v>
      </c>
      <c r="F126" s="15">
        <f t="shared" si="9"/>
        <v>0</v>
      </c>
      <c r="G126" s="15" t="str">
        <f t="shared" si="10"/>
        <v>--</v>
      </c>
      <c r="H126" s="23" t="str">
        <f>IFERROR(VLOOKUP(B126,#REF!,8,FALSE),"")</f>
        <v/>
      </c>
      <c r="I126" s="16">
        <v>0</v>
      </c>
      <c r="J126" s="16">
        <v>0</v>
      </c>
      <c r="K126" s="23" t="str">
        <f>IFERROR(VLOOKUP(B126,#REF!,11,FALSE),"")</f>
        <v/>
      </c>
      <c r="L126" s="16">
        <v>0</v>
      </c>
      <c r="M126" s="6" t="s">
        <v>304</v>
      </c>
      <c r="N126" s="17" t="str">
        <f>IFERROR(VLOOKUP(B126,#REF!,13,FALSE),"")</f>
        <v/>
      </c>
      <c r="O126" s="18" t="str">
        <f>IFERROR(VLOOKUP(B126,#REF!,14,FALSE),"")</f>
        <v/>
      </c>
      <c r="P126" s="18" t="str">
        <f>IFERROR(VLOOKUP(B126,#REF!,15,FALSE),"")</f>
        <v/>
      </c>
      <c r="Q126" s="18"/>
      <c r="R126" s="24" t="str">
        <f>IFERROR(VLOOKUP(B126,#REF!,16,FALSE),"")</f>
        <v/>
      </c>
      <c r="S126" s="16">
        <v>0</v>
      </c>
      <c r="T126" s="16">
        <v>0</v>
      </c>
      <c r="U126" s="16">
        <v>0</v>
      </c>
      <c r="V126" s="16">
        <v>0</v>
      </c>
      <c r="W126" s="19">
        <v>0</v>
      </c>
      <c r="X126" s="15">
        <v>0</v>
      </c>
      <c r="Y126" s="20" t="s">
        <v>40</v>
      </c>
      <c r="Z126" s="19">
        <v>2</v>
      </c>
      <c r="AA126" s="16" t="s">
        <v>40</v>
      </c>
      <c r="AB126" s="21" t="s">
        <v>41</v>
      </c>
      <c r="AC126" s="22" t="str">
        <f t="shared" si="11"/>
        <v>E</v>
      </c>
      <c r="AD126" s="16">
        <v>0</v>
      </c>
      <c r="AE126" s="16">
        <v>0</v>
      </c>
      <c r="AF126" s="16">
        <v>0</v>
      </c>
      <c r="AG126" s="16">
        <v>0</v>
      </c>
      <c r="AH126" s="14" t="s">
        <v>42</v>
      </c>
    </row>
    <row r="127" spans="1:34">
      <c r="A127" s="12" t="str">
        <f t="shared" si="6"/>
        <v>Normal</v>
      </c>
      <c r="B127" s="13" t="s">
        <v>60</v>
      </c>
      <c r="C127" s="14" t="s">
        <v>56</v>
      </c>
      <c r="D127" s="18">
        <f t="shared" si="7"/>
        <v>1.6</v>
      </c>
      <c r="E127" s="15" t="str">
        <f t="shared" si="8"/>
        <v>--</v>
      </c>
      <c r="F127" s="15">
        <f t="shared" si="9"/>
        <v>0</v>
      </c>
      <c r="G127" s="15" t="str">
        <f t="shared" si="10"/>
        <v>--</v>
      </c>
      <c r="H127" s="23" t="str">
        <f>IFERROR(VLOOKUP(B127,#REF!,8,FALSE),"")</f>
        <v/>
      </c>
      <c r="I127" s="16">
        <v>0</v>
      </c>
      <c r="J127" s="16">
        <v>0</v>
      </c>
      <c r="K127" s="23" t="str">
        <f>IFERROR(VLOOKUP(B127,#REF!,11,FALSE),"")</f>
        <v/>
      </c>
      <c r="L127" s="16">
        <v>24157</v>
      </c>
      <c r="M127" s="6" t="s">
        <v>304</v>
      </c>
      <c r="N127" s="17" t="str">
        <f>IFERROR(VLOOKUP(B127,#REF!,13,FALSE),"")</f>
        <v/>
      </c>
      <c r="O127" s="18" t="str">
        <f>IFERROR(VLOOKUP(B127,#REF!,14,FALSE),"")</f>
        <v/>
      </c>
      <c r="P127" s="18" t="str">
        <f>IFERROR(VLOOKUP(B127,#REF!,15,FALSE),"")</f>
        <v/>
      </c>
      <c r="Q127" s="18"/>
      <c r="R127" s="24" t="str">
        <f>IFERROR(VLOOKUP(B127,#REF!,16,FALSE),"")</f>
        <v/>
      </c>
      <c r="S127" s="16">
        <v>0</v>
      </c>
      <c r="T127" s="16">
        <v>24157</v>
      </c>
      <c r="U127" s="16">
        <v>0</v>
      </c>
      <c r="V127" s="16">
        <v>0</v>
      </c>
      <c r="W127" s="19">
        <v>24157</v>
      </c>
      <c r="X127" s="15">
        <v>1.6</v>
      </c>
      <c r="Y127" s="20" t="s">
        <v>40</v>
      </c>
      <c r="Z127" s="19">
        <v>15000</v>
      </c>
      <c r="AA127" s="16" t="s">
        <v>40</v>
      </c>
      <c r="AB127" s="21" t="s">
        <v>41</v>
      </c>
      <c r="AC127" s="22" t="str">
        <f t="shared" si="11"/>
        <v>E</v>
      </c>
      <c r="AD127" s="16">
        <v>0</v>
      </c>
      <c r="AE127" s="16">
        <v>0</v>
      </c>
      <c r="AF127" s="16">
        <v>0</v>
      </c>
      <c r="AG127" s="16">
        <v>0</v>
      </c>
      <c r="AH127" s="14" t="s">
        <v>42</v>
      </c>
    </row>
    <row r="128" spans="1:34">
      <c r="A128" s="12" t="str">
        <f t="shared" si="6"/>
        <v>Normal</v>
      </c>
      <c r="B128" s="13" t="s">
        <v>66</v>
      </c>
      <c r="C128" s="14" t="s">
        <v>56</v>
      </c>
      <c r="D128" s="18">
        <f t="shared" si="7"/>
        <v>0</v>
      </c>
      <c r="E128" s="15" t="str">
        <f t="shared" si="8"/>
        <v>--</v>
      </c>
      <c r="F128" s="15">
        <f t="shared" si="9"/>
        <v>0</v>
      </c>
      <c r="G128" s="15" t="str">
        <f t="shared" si="10"/>
        <v>--</v>
      </c>
      <c r="H128" s="23" t="str">
        <f>IFERROR(VLOOKUP(B128,#REF!,8,FALSE),"")</f>
        <v/>
      </c>
      <c r="I128" s="16">
        <v>0</v>
      </c>
      <c r="J128" s="16">
        <v>0</v>
      </c>
      <c r="K128" s="23" t="str">
        <f>IFERROR(VLOOKUP(B128,#REF!,11,FALSE),"")</f>
        <v/>
      </c>
      <c r="L128" s="16">
        <v>0</v>
      </c>
      <c r="M128" s="6" t="s">
        <v>304</v>
      </c>
      <c r="N128" s="17" t="str">
        <f>IFERROR(VLOOKUP(B128,#REF!,13,FALSE),"")</f>
        <v/>
      </c>
      <c r="O128" s="18" t="str">
        <f>IFERROR(VLOOKUP(B128,#REF!,14,FALSE),"")</f>
        <v/>
      </c>
      <c r="P128" s="18" t="str">
        <f>IFERROR(VLOOKUP(B128,#REF!,15,FALSE),"")</f>
        <v/>
      </c>
      <c r="Q128" s="18"/>
      <c r="R128" s="24" t="str">
        <f>IFERROR(VLOOKUP(B128,#REF!,16,FALSE),"")</f>
        <v/>
      </c>
      <c r="S128" s="16">
        <v>0</v>
      </c>
      <c r="T128" s="16">
        <v>0</v>
      </c>
      <c r="U128" s="16">
        <v>0</v>
      </c>
      <c r="V128" s="16">
        <v>0</v>
      </c>
      <c r="W128" s="19">
        <v>0</v>
      </c>
      <c r="X128" s="15">
        <v>0</v>
      </c>
      <c r="Y128" s="20" t="s">
        <v>40</v>
      </c>
      <c r="Z128" s="19">
        <v>1500</v>
      </c>
      <c r="AA128" s="16" t="s">
        <v>40</v>
      </c>
      <c r="AB128" s="21" t="s">
        <v>41</v>
      </c>
      <c r="AC128" s="22" t="str">
        <f t="shared" si="11"/>
        <v>E</v>
      </c>
      <c r="AD128" s="16">
        <v>0</v>
      </c>
      <c r="AE128" s="16">
        <v>0</v>
      </c>
      <c r="AF128" s="16">
        <v>0</v>
      </c>
      <c r="AG128" s="16">
        <v>0</v>
      </c>
      <c r="AH128" s="14" t="s">
        <v>42</v>
      </c>
    </row>
    <row r="129" spans="1:34">
      <c r="A129" s="12" t="str">
        <f t="shared" si="6"/>
        <v>Normal</v>
      </c>
      <c r="B129" s="13" t="s">
        <v>67</v>
      </c>
      <c r="C129" s="14" t="s">
        <v>68</v>
      </c>
      <c r="D129" s="18">
        <f t="shared" si="7"/>
        <v>4.4000000000000004</v>
      </c>
      <c r="E129" s="15">
        <f t="shared" si="8"/>
        <v>3.4</v>
      </c>
      <c r="F129" s="15">
        <f t="shared" si="9"/>
        <v>11.6</v>
      </c>
      <c r="G129" s="15">
        <f t="shared" si="10"/>
        <v>9</v>
      </c>
      <c r="H129" s="23" t="str">
        <f>IFERROR(VLOOKUP(B129,#REF!,8,FALSE),"")</f>
        <v/>
      </c>
      <c r="I129" s="16">
        <v>24000</v>
      </c>
      <c r="J129" s="16">
        <v>24000</v>
      </c>
      <c r="K129" s="23" t="str">
        <f>IFERROR(VLOOKUP(B129,#REF!,11,FALSE),"")</f>
        <v/>
      </c>
      <c r="L129" s="16">
        <v>9000</v>
      </c>
      <c r="M129" s="6" t="s">
        <v>305</v>
      </c>
      <c r="N129" s="17" t="str">
        <f>IFERROR(VLOOKUP(B129,#REF!,13,FALSE),"")</f>
        <v/>
      </c>
      <c r="O129" s="18" t="str">
        <f>IFERROR(VLOOKUP(B129,#REF!,14,FALSE),"")</f>
        <v/>
      </c>
      <c r="P129" s="18" t="str">
        <f>IFERROR(VLOOKUP(B129,#REF!,15,FALSE),"")</f>
        <v/>
      </c>
      <c r="Q129" s="18"/>
      <c r="R129" s="24" t="str">
        <f>IFERROR(VLOOKUP(B129,#REF!,16,FALSE),"")</f>
        <v/>
      </c>
      <c r="S129" s="16">
        <v>0</v>
      </c>
      <c r="T129" s="16">
        <v>9000</v>
      </c>
      <c r="U129" s="16">
        <v>0</v>
      </c>
      <c r="V129" s="16">
        <v>0</v>
      </c>
      <c r="W129" s="19">
        <v>33000</v>
      </c>
      <c r="X129" s="15">
        <v>16</v>
      </c>
      <c r="Y129" s="20">
        <v>12.3</v>
      </c>
      <c r="Z129" s="19">
        <v>2063</v>
      </c>
      <c r="AA129" s="16">
        <v>2674</v>
      </c>
      <c r="AB129" s="21">
        <v>1.3</v>
      </c>
      <c r="AC129" s="22">
        <f t="shared" si="11"/>
        <v>100</v>
      </c>
      <c r="AD129" s="16">
        <v>0</v>
      </c>
      <c r="AE129" s="16">
        <v>8174</v>
      </c>
      <c r="AF129" s="16">
        <v>15893</v>
      </c>
      <c r="AG129" s="16">
        <v>4772</v>
      </c>
      <c r="AH129" s="14" t="s">
        <v>42</v>
      </c>
    </row>
    <row r="130" spans="1:34">
      <c r="A130" s="12" t="str">
        <f t="shared" si="6"/>
        <v>OverStock</v>
      </c>
      <c r="B130" s="13" t="s">
        <v>69</v>
      </c>
      <c r="C130" s="14" t="s">
        <v>70</v>
      </c>
      <c r="D130" s="18">
        <f t="shared" si="7"/>
        <v>216</v>
      </c>
      <c r="E130" s="15" t="str">
        <f t="shared" si="8"/>
        <v>--</v>
      </c>
      <c r="F130" s="15">
        <f t="shared" si="9"/>
        <v>0</v>
      </c>
      <c r="G130" s="15" t="str">
        <f t="shared" si="10"/>
        <v>--</v>
      </c>
      <c r="H130" s="23" t="str">
        <f>IFERROR(VLOOKUP(B130,#REF!,8,FALSE),"")</f>
        <v/>
      </c>
      <c r="I130" s="16">
        <v>0</v>
      </c>
      <c r="J130" s="16">
        <v>0</v>
      </c>
      <c r="K130" s="23" t="str">
        <f>IFERROR(VLOOKUP(B130,#REF!,11,FALSE),"")</f>
        <v/>
      </c>
      <c r="L130" s="16">
        <v>81000</v>
      </c>
      <c r="M130" s="6" t="s">
        <v>303</v>
      </c>
      <c r="N130" s="17" t="str">
        <f>IFERROR(VLOOKUP(B130,#REF!,13,FALSE),"")</f>
        <v/>
      </c>
      <c r="O130" s="18" t="str">
        <f>IFERROR(VLOOKUP(B130,#REF!,14,FALSE),"")</f>
        <v/>
      </c>
      <c r="P130" s="18" t="str">
        <f>IFERROR(VLOOKUP(B130,#REF!,15,FALSE),"")</f>
        <v/>
      </c>
      <c r="Q130" s="18"/>
      <c r="R130" s="24" t="str">
        <f>IFERROR(VLOOKUP(B130,#REF!,16,FALSE),"")</f>
        <v/>
      </c>
      <c r="S130" s="16">
        <v>0</v>
      </c>
      <c r="T130" s="16">
        <v>75000</v>
      </c>
      <c r="U130" s="16">
        <v>6000</v>
      </c>
      <c r="V130" s="16">
        <v>0</v>
      </c>
      <c r="W130" s="19">
        <v>81000</v>
      </c>
      <c r="X130" s="15">
        <v>216</v>
      </c>
      <c r="Y130" s="20" t="s">
        <v>40</v>
      </c>
      <c r="Z130" s="19">
        <v>375</v>
      </c>
      <c r="AA130" s="16" t="s">
        <v>40</v>
      </c>
      <c r="AB130" s="21" t="s">
        <v>41</v>
      </c>
      <c r="AC130" s="22" t="str">
        <f t="shared" si="11"/>
        <v>E</v>
      </c>
      <c r="AD130" s="16">
        <v>0</v>
      </c>
      <c r="AE130" s="16">
        <v>0</v>
      </c>
      <c r="AF130" s="16">
        <v>0</v>
      </c>
      <c r="AG130" s="16">
        <v>0</v>
      </c>
      <c r="AH130" s="14" t="s">
        <v>42</v>
      </c>
    </row>
    <row r="131" spans="1:34">
      <c r="A131" s="12" t="str">
        <f t="shared" si="6"/>
        <v>ZeroZero</v>
      </c>
      <c r="B131" s="13" t="s">
        <v>73</v>
      </c>
      <c r="C131" s="14" t="s">
        <v>70</v>
      </c>
      <c r="D131" s="18" t="str">
        <f t="shared" si="7"/>
        <v>前八週無拉料</v>
      </c>
      <c r="E131" s="15" t="str">
        <f t="shared" si="8"/>
        <v>--</v>
      </c>
      <c r="F131" s="15" t="str">
        <f t="shared" si="9"/>
        <v>--</v>
      </c>
      <c r="G131" s="15" t="str">
        <f t="shared" si="10"/>
        <v>--</v>
      </c>
      <c r="H131" s="23" t="str">
        <f>IFERROR(VLOOKUP(B131,#REF!,8,FALSE),"")</f>
        <v/>
      </c>
      <c r="I131" s="16">
        <v>15000</v>
      </c>
      <c r="J131" s="16">
        <v>12000</v>
      </c>
      <c r="K131" s="23" t="str">
        <f>IFERROR(VLOOKUP(B131,#REF!,11,FALSE),"")</f>
        <v/>
      </c>
      <c r="L131" s="16">
        <v>0</v>
      </c>
      <c r="M131" s="6" t="s">
        <v>303</v>
      </c>
      <c r="N131" s="17" t="str">
        <f>IFERROR(VLOOKUP(B131,#REF!,13,FALSE),"")</f>
        <v/>
      </c>
      <c r="O131" s="18" t="str">
        <f>IFERROR(VLOOKUP(B131,#REF!,14,FALSE),"")</f>
        <v/>
      </c>
      <c r="P131" s="18" t="str">
        <f>IFERROR(VLOOKUP(B131,#REF!,15,FALSE),"")</f>
        <v/>
      </c>
      <c r="Q131" s="18"/>
      <c r="R131" s="24" t="str">
        <f>IFERROR(VLOOKUP(B131,#REF!,16,FALSE),"")</f>
        <v/>
      </c>
      <c r="S131" s="16">
        <v>0</v>
      </c>
      <c r="T131" s="16">
        <v>0</v>
      </c>
      <c r="U131" s="16">
        <v>0</v>
      </c>
      <c r="V131" s="16">
        <v>0</v>
      </c>
      <c r="W131" s="19">
        <v>15000</v>
      </c>
      <c r="X131" s="15" t="s">
        <v>40</v>
      </c>
      <c r="Y131" s="20" t="s">
        <v>40</v>
      </c>
      <c r="Z131" s="19">
        <v>0</v>
      </c>
      <c r="AA131" s="16" t="s">
        <v>40</v>
      </c>
      <c r="AB131" s="21" t="s">
        <v>41</v>
      </c>
      <c r="AC131" s="22" t="str">
        <f t="shared" si="11"/>
        <v>E</v>
      </c>
      <c r="AD131" s="16">
        <v>0</v>
      </c>
      <c r="AE131" s="16">
        <v>0</v>
      </c>
      <c r="AF131" s="16">
        <v>0</v>
      </c>
      <c r="AG131" s="16">
        <v>0</v>
      </c>
      <c r="AH131" s="14" t="s">
        <v>42</v>
      </c>
    </row>
    <row r="132" spans="1:34">
      <c r="A132" s="12" t="str">
        <f t="shared" ref="A132:A195" si="12">IF(OR(Z132=0,LEN(Z132)=0)*OR(AA132=0,LEN(AA132)=0),IF(W132&gt;0,"ZeroZero","None"),IF(IF(LEN(X132)=0,0,X132)&gt;16,"OverStock",IF(Z132=0,"FCST","Normal")))</f>
        <v>None</v>
      </c>
      <c r="B132" s="13" t="s">
        <v>75</v>
      </c>
      <c r="C132" s="14" t="s">
        <v>76</v>
      </c>
      <c r="D132" s="18" t="str">
        <f t="shared" ref="D132:D195" si="13">IF(Z132=0,"前八週無拉料",ROUND(L132/Z132,1))</f>
        <v>前八週無拉料</v>
      </c>
      <c r="E132" s="15" t="str">
        <f t="shared" ref="E132:E195" si="14">IF(OR(AA132=0,LEN(AA132)=0),"--",ROUND(L132/AA132,1))</f>
        <v>--</v>
      </c>
      <c r="F132" s="15" t="str">
        <f t="shared" ref="F132:F195" si="15">IF(Z132=0,"--",ROUND(I132/Z132,1))</f>
        <v>--</v>
      </c>
      <c r="G132" s="15" t="str">
        <f t="shared" ref="G132:G195" si="16">IF(OR(AA132=0,LEN(AA132)=0),"--",ROUND(I132/AA132,1))</f>
        <v>--</v>
      </c>
      <c r="H132" s="23" t="str">
        <f>IFERROR(VLOOKUP(B132,#REF!,8,FALSE),"")</f>
        <v/>
      </c>
      <c r="I132" s="16">
        <v>0</v>
      </c>
      <c r="J132" s="16">
        <v>0</v>
      </c>
      <c r="K132" s="23" t="str">
        <f>IFERROR(VLOOKUP(B132,#REF!,11,FALSE),"")</f>
        <v/>
      </c>
      <c r="L132" s="16">
        <v>0</v>
      </c>
      <c r="M132" s="6" t="s">
        <v>305</v>
      </c>
      <c r="N132" s="17" t="str">
        <f>IFERROR(VLOOKUP(B132,#REF!,13,FALSE),"")</f>
        <v/>
      </c>
      <c r="O132" s="18" t="str">
        <f>IFERROR(VLOOKUP(B132,#REF!,14,FALSE),"")</f>
        <v/>
      </c>
      <c r="P132" s="18" t="str">
        <f>IFERROR(VLOOKUP(B132,#REF!,15,FALSE),"")</f>
        <v/>
      </c>
      <c r="Q132" s="18"/>
      <c r="R132" s="24" t="str">
        <f>IFERROR(VLOOKUP(B132,#REF!,16,FALSE),"")</f>
        <v/>
      </c>
      <c r="S132" s="16">
        <v>0</v>
      </c>
      <c r="T132" s="16">
        <v>0</v>
      </c>
      <c r="U132" s="16">
        <v>0</v>
      </c>
      <c r="V132" s="16">
        <v>0</v>
      </c>
      <c r="W132" s="19">
        <v>0</v>
      </c>
      <c r="X132" s="15" t="s">
        <v>40</v>
      </c>
      <c r="Y132" s="20" t="s">
        <v>40</v>
      </c>
      <c r="Z132" s="19">
        <v>0</v>
      </c>
      <c r="AA132" s="16" t="s">
        <v>40</v>
      </c>
      <c r="AB132" s="21" t="s">
        <v>41</v>
      </c>
      <c r="AC132" s="22" t="str">
        <f t="shared" ref="AC132:AC195" si="17">IF($AB132="E","E",IF($AB132="F","F",IF($AB132&lt;0.5,50,IF($AB132&lt;2,100,150))))</f>
        <v>E</v>
      </c>
      <c r="AD132" s="16">
        <v>0</v>
      </c>
      <c r="AE132" s="16">
        <v>0</v>
      </c>
      <c r="AF132" s="16">
        <v>0</v>
      </c>
      <c r="AG132" s="16">
        <v>0</v>
      </c>
      <c r="AH132" s="14" t="s">
        <v>42</v>
      </c>
    </row>
    <row r="133" spans="1:34">
      <c r="A133" s="12" t="str">
        <f t="shared" si="12"/>
        <v>Normal</v>
      </c>
      <c r="B133" s="13" t="s">
        <v>78</v>
      </c>
      <c r="C133" s="14" t="s">
        <v>76</v>
      </c>
      <c r="D133" s="18">
        <f t="shared" si="13"/>
        <v>0</v>
      </c>
      <c r="E133" s="15" t="str">
        <f t="shared" si="14"/>
        <v>--</v>
      </c>
      <c r="F133" s="15">
        <f t="shared" si="15"/>
        <v>0</v>
      </c>
      <c r="G133" s="15" t="str">
        <f t="shared" si="16"/>
        <v>--</v>
      </c>
      <c r="H133" s="23" t="str">
        <f>IFERROR(VLOOKUP(B133,#REF!,8,FALSE),"")</f>
        <v/>
      </c>
      <c r="I133" s="16">
        <v>0</v>
      </c>
      <c r="J133" s="16">
        <v>0</v>
      </c>
      <c r="K133" s="23" t="str">
        <f>IFERROR(VLOOKUP(B133,#REF!,11,FALSE),"")</f>
        <v/>
      </c>
      <c r="L133" s="16">
        <v>0</v>
      </c>
      <c r="M133" s="6" t="s">
        <v>305</v>
      </c>
      <c r="N133" s="17" t="str">
        <f>IFERROR(VLOOKUP(B133,#REF!,13,FALSE),"")</f>
        <v/>
      </c>
      <c r="O133" s="18" t="str">
        <f>IFERROR(VLOOKUP(B133,#REF!,14,FALSE),"")</f>
        <v/>
      </c>
      <c r="P133" s="18" t="str">
        <f>IFERROR(VLOOKUP(B133,#REF!,15,FALSE),"")</f>
        <v/>
      </c>
      <c r="Q133" s="18"/>
      <c r="R133" s="24" t="str">
        <f>IFERROR(VLOOKUP(B133,#REF!,16,FALSE),"")</f>
        <v/>
      </c>
      <c r="S133" s="16">
        <v>0</v>
      </c>
      <c r="T133" s="16">
        <v>0</v>
      </c>
      <c r="U133" s="16">
        <v>0</v>
      </c>
      <c r="V133" s="16">
        <v>0</v>
      </c>
      <c r="W133" s="19">
        <v>0</v>
      </c>
      <c r="X133" s="15">
        <v>0</v>
      </c>
      <c r="Y133" s="20" t="s">
        <v>40</v>
      </c>
      <c r="Z133" s="19">
        <v>63</v>
      </c>
      <c r="AA133" s="16" t="s">
        <v>40</v>
      </c>
      <c r="AB133" s="21" t="s">
        <v>41</v>
      </c>
      <c r="AC133" s="22" t="str">
        <f t="shared" si="17"/>
        <v>E</v>
      </c>
      <c r="AD133" s="16">
        <v>0</v>
      </c>
      <c r="AE133" s="16">
        <v>0</v>
      </c>
      <c r="AF133" s="16">
        <v>0</v>
      </c>
      <c r="AG133" s="16">
        <v>0</v>
      </c>
      <c r="AH133" s="14" t="s">
        <v>42</v>
      </c>
    </row>
    <row r="134" spans="1:34">
      <c r="A134" s="12" t="str">
        <f t="shared" si="12"/>
        <v>Normal</v>
      </c>
      <c r="B134" s="13" t="s">
        <v>79</v>
      </c>
      <c r="C134" s="14" t="s">
        <v>76</v>
      </c>
      <c r="D134" s="18">
        <f t="shared" si="13"/>
        <v>0</v>
      </c>
      <c r="E134" s="15" t="str">
        <f t="shared" si="14"/>
        <v>--</v>
      </c>
      <c r="F134" s="15">
        <f t="shared" si="15"/>
        <v>0</v>
      </c>
      <c r="G134" s="15" t="str">
        <f t="shared" si="16"/>
        <v>--</v>
      </c>
      <c r="H134" s="23" t="str">
        <f>IFERROR(VLOOKUP(B134,#REF!,8,FALSE),"")</f>
        <v/>
      </c>
      <c r="I134" s="16">
        <v>0</v>
      </c>
      <c r="J134" s="16">
        <v>0</v>
      </c>
      <c r="K134" s="23" t="str">
        <f>IFERROR(VLOOKUP(B134,#REF!,11,FALSE),"")</f>
        <v/>
      </c>
      <c r="L134" s="16">
        <v>0</v>
      </c>
      <c r="M134" s="6" t="s">
        <v>305</v>
      </c>
      <c r="N134" s="17" t="str">
        <f>IFERROR(VLOOKUP(B134,#REF!,13,FALSE),"")</f>
        <v/>
      </c>
      <c r="O134" s="18" t="str">
        <f>IFERROR(VLOOKUP(B134,#REF!,14,FALSE),"")</f>
        <v/>
      </c>
      <c r="P134" s="18" t="str">
        <f>IFERROR(VLOOKUP(B134,#REF!,15,FALSE),"")</f>
        <v/>
      </c>
      <c r="Q134" s="18"/>
      <c r="R134" s="24" t="str">
        <f>IFERROR(VLOOKUP(B134,#REF!,16,FALSE),"")</f>
        <v/>
      </c>
      <c r="S134" s="16">
        <v>0</v>
      </c>
      <c r="T134" s="16">
        <v>0</v>
      </c>
      <c r="U134" s="16">
        <v>0</v>
      </c>
      <c r="V134" s="16">
        <v>0</v>
      </c>
      <c r="W134" s="19">
        <v>0</v>
      </c>
      <c r="X134" s="15">
        <v>0</v>
      </c>
      <c r="Y134" s="20" t="s">
        <v>40</v>
      </c>
      <c r="Z134" s="19">
        <v>63</v>
      </c>
      <c r="AA134" s="16" t="s">
        <v>40</v>
      </c>
      <c r="AB134" s="21" t="s">
        <v>41</v>
      </c>
      <c r="AC134" s="22" t="str">
        <f t="shared" si="17"/>
        <v>E</v>
      </c>
      <c r="AD134" s="16">
        <v>0</v>
      </c>
      <c r="AE134" s="16">
        <v>0</v>
      </c>
      <c r="AF134" s="16">
        <v>0</v>
      </c>
      <c r="AG134" s="16">
        <v>0</v>
      </c>
      <c r="AH134" s="14" t="s">
        <v>42</v>
      </c>
    </row>
    <row r="135" spans="1:34">
      <c r="A135" s="12" t="str">
        <f t="shared" si="12"/>
        <v>None</v>
      </c>
      <c r="B135" s="13" t="s">
        <v>80</v>
      </c>
      <c r="C135" s="14" t="s">
        <v>76</v>
      </c>
      <c r="D135" s="18" t="str">
        <f t="shared" si="13"/>
        <v>前八週無拉料</v>
      </c>
      <c r="E135" s="15" t="str">
        <f t="shared" si="14"/>
        <v>--</v>
      </c>
      <c r="F135" s="15" t="str">
        <f t="shared" si="15"/>
        <v>--</v>
      </c>
      <c r="G135" s="15" t="str">
        <f t="shared" si="16"/>
        <v>--</v>
      </c>
      <c r="H135" s="23" t="str">
        <f>IFERROR(VLOOKUP(B135,#REF!,8,FALSE),"")</f>
        <v/>
      </c>
      <c r="I135" s="16">
        <v>0</v>
      </c>
      <c r="J135" s="16">
        <v>0</v>
      </c>
      <c r="K135" s="23" t="str">
        <f>IFERROR(VLOOKUP(B135,#REF!,11,FALSE),"")</f>
        <v/>
      </c>
      <c r="L135" s="16">
        <v>0</v>
      </c>
      <c r="M135" s="6" t="s">
        <v>305</v>
      </c>
      <c r="N135" s="17" t="str">
        <f>IFERROR(VLOOKUP(B135,#REF!,13,FALSE),"")</f>
        <v/>
      </c>
      <c r="O135" s="18" t="str">
        <f>IFERROR(VLOOKUP(B135,#REF!,14,FALSE),"")</f>
        <v/>
      </c>
      <c r="P135" s="18" t="str">
        <f>IFERROR(VLOOKUP(B135,#REF!,15,FALSE),"")</f>
        <v/>
      </c>
      <c r="Q135" s="18"/>
      <c r="R135" s="24" t="str">
        <f>IFERROR(VLOOKUP(B135,#REF!,16,FALSE),"")</f>
        <v/>
      </c>
      <c r="S135" s="16">
        <v>0</v>
      </c>
      <c r="T135" s="16">
        <v>0</v>
      </c>
      <c r="U135" s="16">
        <v>0</v>
      </c>
      <c r="V135" s="16">
        <v>0</v>
      </c>
      <c r="W135" s="19">
        <v>0</v>
      </c>
      <c r="X135" s="15" t="s">
        <v>40</v>
      </c>
      <c r="Y135" s="20" t="s">
        <v>40</v>
      </c>
      <c r="Z135" s="19">
        <v>0</v>
      </c>
      <c r="AA135" s="16">
        <v>0</v>
      </c>
      <c r="AB135" s="21" t="s">
        <v>41</v>
      </c>
      <c r="AC135" s="22" t="str">
        <f t="shared" si="17"/>
        <v>E</v>
      </c>
      <c r="AD135" s="16">
        <v>0</v>
      </c>
      <c r="AE135" s="16">
        <v>0</v>
      </c>
      <c r="AF135" s="16">
        <v>0</v>
      </c>
      <c r="AG135" s="16">
        <v>0</v>
      </c>
      <c r="AH135" s="14" t="s">
        <v>42</v>
      </c>
    </row>
    <row r="136" spans="1:34">
      <c r="A136" s="12" t="str">
        <f t="shared" si="12"/>
        <v>Normal</v>
      </c>
      <c r="B136" s="13" t="s">
        <v>81</v>
      </c>
      <c r="C136" s="14" t="s">
        <v>76</v>
      </c>
      <c r="D136" s="18">
        <f t="shared" si="13"/>
        <v>7.9</v>
      </c>
      <c r="E136" s="15" t="str">
        <f t="shared" si="14"/>
        <v>--</v>
      </c>
      <c r="F136" s="15">
        <f t="shared" si="15"/>
        <v>0</v>
      </c>
      <c r="G136" s="15" t="str">
        <f t="shared" si="16"/>
        <v>--</v>
      </c>
      <c r="H136" s="23" t="str">
        <f>IFERROR(VLOOKUP(B136,#REF!,8,FALSE),"")</f>
        <v/>
      </c>
      <c r="I136" s="16">
        <v>0</v>
      </c>
      <c r="J136" s="16">
        <v>0</v>
      </c>
      <c r="K136" s="23" t="str">
        <f>IFERROR(VLOOKUP(B136,#REF!,11,FALSE),"")</f>
        <v/>
      </c>
      <c r="L136" s="16">
        <v>500</v>
      </c>
      <c r="M136" s="6" t="s">
        <v>305</v>
      </c>
      <c r="N136" s="17" t="str">
        <f>IFERROR(VLOOKUP(B136,#REF!,13,FALSE),"")</f>
        <v/>
      </c>
      <c r="O136" s="18" t="str">
        <f>IFERROR(VLOOKUP(B136,#REF!,14,FALSE),"")</f>
        <v/>
      </c>
      <c r="P136" s="18" t="str">
        <f>IFERROR(VLOOKUP(B136,#REF!,15,FALSE),"")</f>
        <v/>
      </c>
      <c r="Q136" s="18"/>
      <c r="R136" s="24" t="str">
        <f>IFERROR(VLOOKUP(B136,#REF!,16,FALSE),"")</f>
        <v/>
      </c>
      <c r="S136" s="16">
        <v>500</v>
      </c>
      <c r="T136" s="16">
        <v>0</v>
      </c>
      <c r="U136" s="16">
        <v>0</v>
      </c>
      <c r="V136" s="16">
        <v>0</v>
      </c>
      <c r="W136" s="19">
        <v>500</v>
      </c>
      <c r="X136" s="15">
        <v>7.9</v>
      </c>
      <c r="Y136" s="20" t="s">
        <v>40</v>
      </c>
      <c r="Z136" s="19">
        <v>63</v>
      </c>
      <c r="AA136" s="16">
        <v>0</v>
      </c>
      <c r="AB136" s="21" t="s">
        <v>41</v>
      </c>
      <c r="AC136" s="22" t="str">
        <f t="shared" si="17"/>
        <v>E</v>
      </c>
      <c r="AD136" s="16">
        <v>0</v>
      </c>
      <c r="AE136" s="16">
        <v>0</v>
      </c>
      <c r="AF136" s="16">
        <v>0</v>
      </c>
      <c r="AG136" s="16">
        <v>0</v>
      </c>
      <c r="AH136" s="14" t="s">
        <v>42</v>
      </c>
    </row>
    <row r="137" spans="1:34">
      <c r="A137" s="12" t="str">
        <f t="shared" si="12"/>
        <v>None</v>
      </c>
      <c r="B137" s="13" t="s">
        <v>55</v>
      </c>
      <c r="C137" s="14" t="s">
        <v>56</v>
      </c>
      <c r="D137" s="18" t="str">
        <f t="shared" si="13"/>
        <v>前八週無拉料</v>
      </c>
      <c r="E137" s="15" t="str">
        <f t="shared" si="14"/>
        <v>--</v>
      </c>
      <c r="F137" s="15" t="str">
        <f t="shared" si="15"/>
        <v>--</v>
      </c>
      <c r="G137" s="15" t="str">
        <f t="shared" si="16"/>
        <v>--</v>
      </c>
      <c r="H137" s="23" t="str">
        <f>IFERROR(VLOOKUP(B137,#REF!,8,FALSE),"")</f>
        <v/>
      </c>
      <c r="I137" s="16">
        <v>0</v>
      </c>
      <c r="J137" s="16">
        <v>0</v>
      </c>
      <c r="K137" s="23" t="str">
        <f>IFERROR(VLOOKUP(B137,#REF!,11,FALSE),"")</f>
        <v/>
      </c>
      <c r="L137" s="16">
        <v>0</v>
      </c>
      <c r="M137" s="6" t="s">
        <v>304</v>
      </c>
      <c r="N137" s="17" t="str">
        <f>IFERROR(VLOOKUP(B137,#REF!,13,FALSE),"")</f>
        <v/>
      </c>
      <c r="O137" s="18" t="str">
        <f>IFERROR(VLOOKUP(B137,#REF!,14,FALSE),"")</f>
        <v/>
      </c>
      <c r="P137" s="18" t="str">
        <f>IFERROR(VLOOKUP(B137,#REF!,15,FALSE),"")</f>
        <v/>
      </c>
      <c r="Q137" s="18"/>
      <c r="R137" s="24" t="str">
        <f>IFERROR(VLOOKUP(B137,#REF!,16,FALSE),"")</f>
        <v/>
      </c>
      <c r="S137" s="16">
        <v>0</v>
      </c>
      <c r="T137" s="16">
        <v>0</v>
      </c>
      <c r="U137" s="16">
        <v>0</v>
      </c>
      <c r="V137" s="16">
        <v>0</v>
      </c>
      <c r="W137" s="19">
        <v>0</v>
      </c>
      <c r="X137" s="15" t="s">
        <v>40</v>
      </c>
      <c r="Y137" s="20" t="s">
        <v>40</v>
      </c>
      <c r="Z137" s="19">
        <v>0</v>
      </c>
      <c r="AA137" s="16">
        <v>0</v>
      </c>
      <c r="AB137" s="21" t="s">
        <v>41</v>
      </c>
      <c r="AC137" s="22" t="str">
        <f t="shared" si="17"/>
        <v>E</v>
      </c>
      <c r="AD137" s="16">
        <v>0</v>
      </c>
      <c r="AE137" s="16">
        <v>0</v>
      </c>
      <c r="AF137" s="16">
        <v>0</v>
      </c>
      <c r="AG137" s="16">
        <v>13941</v>
      </c>
      <c r="AH137" s="14" t="s">
        <v>42</v>
      </c>
    </row>
    <row r="138" spans="1:34">
      <c r="A138" s="12" t="str">
        <f t="shared" si="12"/>
        <v>None</v>
      </c>
      <c r="B138" s="13" t="s">
        <v>57</v>
      </c>
      <c r="C138" s="14" t="s">
        <v>56</v>
      </c>
      <c r="D138" s="18" t="str">
        <f t="shared" si="13"/>
        <v>前八週無拉料</v>
      </c>
      <c r="E138" s="15" t="str">
        <f t="shared" si="14"/>
        <v>--</v>
      </c>
      <c r="F138" s="15" t="str">
        <f t="shared" si="15"/>
        <v>--</v>
      </c>
      <c r="G138" s="15" t="str">
        <f t="shared" si="16"/>
        <v>--</v>
      </c>
      <c r="H138" s="23" t="str">
        <f>IFERROR(VLOOKUP(B138,#REF!,8,FALSE),"")</f>
        <v/>
      </c>
      <c r="I138" s="16">
        <v>0</v>
      </c>
      <c r="J138" s="16">
        <v>0</v>
      </c>
      <c r="K138" s="23" t="str">
        <f>IFERROR(VLOOKUP(B138,#REF!,11,FALSE),"")</f>
        <v/>
      </c>
      <c r="L138" s="16">
        <v>0</v>
      </c>
      <c r="M138" s="6" t="s">
        <v>304</v>
      </c>
      <c r="N138" s="17" t="str">
        <f>IFERROR(VLOOKUP(B138,#REF!,13,FALSE),"")</f>
        <v/>
      </c>
      <c r="O138" s="18" t="str">
        <f>IFERROR(VLOOKUP(B138,#REF!,14,FALSE),"")</f>
        <v/>
      </c>
      <c r="P138" s="18" t="str">
        <f>IFERROR(VLOOKUP(B138,#REF!,15,FALSE),"")</f>
        <v/>
      </c>
      <c r="Q138" s="18"/>
      <c r="R138" s="24" t="str">
        <f>IFERROR(VLOOKUP(B138,#REF!,16,FALSE),"")</f>
        <v/>
      </c>
      <c r="S138" s="16">
        <v>0</v>
      </c>
      <c r="T138" s="16">
        <v>0</v>
      </c>
      <c r="U138" s="16">
        <v>0</v>
      </c>
      <c r="V138" s="16">
        <v>0</v>
      </c>
      <c r="W138" s="19">
        <v>0</v>
      </c>
      <c r="X138" s="15" t="s">
        <v>40</v>
      </c>
      <c r="Y138" s="20" t="s">
        <v>40</v>
      </c>
      <c r="Z138" s="19">
        <v>0</v>
      </c>
      <c r="AA138" s="16">
        <v>0</v>
      </c>
      <c r="AB138" s="21" t="s">
        <v>41</v>
      </c>
      <c r="AC138" s="22" t="str">
        <f t="shared" si="17"/>
        <v>E</v>
      </c>
      <c r="AD138" s="16">
        <v>0</v>
      </c>
      <c r="AE138" s="16">
        <v>0</v>
      </c>
      <c r="AF138" s="16">
        <v>0</v>
      </c>
      <c r="AG138" s="16">
        <v>3568</v>
      </c>
      <c r="AH138" s="14" t="s">
        <v>42</v>
      </c>
    </row>
    <row r="139" spans="1:34">
      <c r="A139" s="12" t="str">
        <f t="shared" si="12"/>
        <v>FCST</v>
      </c>
      <c r="B139" s="13" t="s">
        <v>85</v>
      </c>
      <c r="C139" s="14" t="s">
        <v>70</v>
      </c>
      <c r="D139" s="18" t="str">
        <f t="shared" si="13"/>
        <v>前八週無拉料</v>
      </c>
      <c r="E139" s="15">
        <f t="shared" si="14"/>
        <v>540</v>
      </c>
      <c r="F139" s="15" t="str">
        <f t="shared" si="15"/>
        <v>--</v>
      </c>
      <c r="G139" s="15">
        <f t="shared" si="16"/>
        <v>0</v>
      </c>
      <c r="H139" s="23" t="str">
        <f>IFERROR(VLOOKUP(B139,#REF!,8,FALSE),"")</f>
        <v/>
      </c>
      <c r="I139" s="16">
        <v>0</v>
      </c>
      <c r="J139" s="16">
        <v>0</v>
      </c>
      <c r="K139" s="23" t="str">
        <f>IFERROR(VLOOKUP(B139,#REF!,11,FALSE),"")</f>
        <v/>
      </c>
      <c r="L139" s="16">
        <v>27000</v>
      </c>
      <c r="M139" s="6" t="s">
        <v>303</v>
      </c>
      <c r="N139" s="17" t="str">
        <f>IFERROR(VLOOKUP(B139,#REF!,13,FALSE),"")</f>
        <v/>
      </c>
      <c r="O139" s="18" t="str">
        <f>IFERROR(VLOOKUP(B139,#REF!,14,FALSE),"")</f>
        <v/>
      </c>
      <c r="P139" s="18" t="str">
        <f>IFERROR(VLOOKUP(B139,#REF!,15,FALSE),"")</f>
        <v/>
      </c>
      <c r="Q139" s="18"/>
      <c r="R139" s="24" t="str">
        <f>IFERROR(VLOOKUP(B139,#REF!,16,FALSE),"")</f>
        <v/>
      </c>
      <c r="S139" s="16">
        <v>0</v>
      </c>
      <c r="T139" s="16">
        <v>21000</v>
      </c>
      <c r="U139" s="16">
        <v>6000</v>
      </c>
      <c r="V139" s="16">
        <v>0</v>
      </c>
      <c r="W139" s="19">
        <v>27000</v>
      </c>
      <c r="X139" s="15" t="s">
        <v>40</v>
      </c>
      <c r="Y139" s="20">
        <v>540</v>
      </c>
      <c r="Z139" s="19">
        <v>0</v>
      </c>
      <c r="AA139" s="16">
        <v>50</v>
      </c>
      <c r="AB139" s="21" t="s">
        <v>49</v>
      </c>
      <c r="AC139" s="22" t="str">
        <f t="shared" si="17"/>
        <v>F</v>
      </c>
      <c r="AD139" s="16">
        <v>448</v>
      </c>
      <c r="AE139" s="16">
        <v>0</v>
      </c>
      <c r="AF139" s="16">
        <v>0</v>
      </c>
      <c r="AG139" s="16">
        <v>0</v>
      </c>
      <c r="AH139" s="14" t="s">
        <v>42</v>
      </c>
    </row>
    <row r="140" spans="1:34">
      <c r="A140" s="12" t="str">
        <f t="shared" si="12"/>
        <v>Normal</v>
      </c>
      <c r="B140" s="13" t="s">
        <v>58</v>
      </c>
      <c r="C140" s="14" t="s">
        <v>56</v>
      </c>
      <c r="D140" s="18">
        <f t="shared" si="13"/>
        <v>8</v>
      </c>
      <c r="E140" s="15">
        <f t="shared" si="14"/>
        <v>6.7</v>
      </c>
      <c r="F140" s="15">
        <f t="shared" si="15"/>
        <v>8</v>
      </c>
      <c r="G140" s="15">
        <f t="shared" si="16"/>
        <v>6.7</v>
      </c>
      <c r="H140" s="23" t="str">
        <f>IFERROR(VLOOKUP(B140,#REF!,8,FALSE),"")</f>
        <v/>
      </c>
      <c r="I140" s="16">
        <v>4000</v>
      </c>
      <c r="J140" s="16">
        <v>4000</v>
      </c>
      <c r="K140" s="23" t="str">
        <f>IFERROR(VLOOKUP(B140,#REF!,11,FALSE),"")</f>
        <v/>
      </c>
      <c r="L140" s="16">
        <v>4000</v>
      </c>
      <c r="M140" s="6" t="s">
        <v>304</v>
      </c>
      <c r="N140" s="17" t="str">
        <f>IFERROR(VLOOKUP(B140,#REF!,13,FALSE),"")</f>
        <v/>
      </c>
      <c r="O140" s="18" t="str">
        <f>IFERROR(VLOOKUP(B140,#REF!,14,FALSE),"")</f>
        <v/>
      </c>
      <c r="P140" s="18" t="str">
        <f>IFERROR(VLOOKUP(B140,#REF!,15,FALSE),"")</f>
        <v/>
      </c>
      <c r="Q140" s="18"/>
      <c r="R140" s="24" t="str">
        <f>IFERROR(VLOOKUP(B140,#REF!,16,FALSE),"")</f>
        <v/>
      </c>
      <c r="S140" s="16">
        <v>0</v>
      </c>
      <c r="T140" s="16">
        <v>4000</v>
      </c>
      <c r="U140" s="16">
        <v>0</v>
      </c>
      <c r="V140" s="16">
        <v>0</v>
      </c>
      <c r="W140" s="19">
        <v>8000</v>
      </c>
      <c r="X140" s="15">
        <v>16</v>
      </c>
      <c r="Y140" s="20">
        <v>13.4</v>
      </c>
      <c r="Z140" s="19">
        <v>500</v>
      </c>
      <c r="AA140" s="16">
        <v>597</v>
      </c>
      <c r="AB140" s="21">
        <v>1.2</v>
      </c>
      <c r="AC140" s="22">
        <f t="shared" si="17"/>
        <v>100</v>
      </c>
      <c r="AD140" s="16">
        <v>0</v>
      </c>
      <c r="AE140" s="16">
        <v>932</v>
      </c>
      <c r="AF140" s="16">
        <v>4440</v>
      </c>
      <c r="AG140" s="16">
        <v>1320</v>
      </c>
      <c r="AH140" s="14" t="s">
        <v>42</v>
      </c>
    </row>
    <row r="141" spans="1:34">
      <c r="A141" s="12" t="str">
        <f t="shared" si="12"/>
        <v>OverStock</v>
      </c>
      <c r="B141" s="13" t="s">
        <v>86</v>
      </c>
      <c r="C141" s="14" t="s">
        <v>56</v>
      </c>
      <c r="D141" s="18">
        <f t="shared" si="13"/>
        <v>17</v>
      </c>
      <c r="E141" s="15">
        <f t="shared" si="14"/>
        <v>6.5</v>
      </c>
      <c r="F141" s="15">
        <f t="shared" si="15"/>
        <v>32.6</v>
      </c>
      <c r="G141" s="15">
        <f t="shared" si="16"/>
        <v>12.6</v>
      </c>
      <c r="H141" s="23" t="str">
        <f>IFERROR(VLOOKUP(B141,#REF!,8,FALSE),"")</f>
        <v/>
      </c>
      <c r="I141" s="16">
        <v>204000</v>
      </c>
      <c r="J141" s="16">
        <v>76000</v>
      </c>
      <c r="K141" s="23" t="str">
        <f>IFERROR(VLOOKUP(B141,#REF!,11,FALSE),"")</f>
        <v/>
      </c>
      <c r="L141" s="16">
        <v>106000</v>
      </c>
      <c r="M141" s="6" t="s">
        <v>304</v>
      </c>
      <c r="N141" s="17" t="str">
        <f>IFERROR(VLOOKUP(B141,#REF!,13,FALSE),"")</f>
        <v/>
      </c>
      <c r="O141" s="18" t="str">
        <f>IFERROR(VLOOKUP(B141,#REF!,14,FALSE),"")</f>
        <v/>
      </c>
      <c r="P141" s="18" t="str">
        <f>IFERROR(VLOOKUP(B141,#REF!,15,FALSE),"")</f>
        <v/>
      </c>
      <c r="Q141" s="18"/>
      <c r="R141" s="24" t="str">
        <f>IFERROR(VLOOKUP(B141,#REF!,16,FALSE),"")</f>
        <v/>
      </c>
      <c r="S141" s="16">
        <v>0</v>
      </c>
      <c r="T141" s="16">
        <v>36000</v>
      </c>
      <c r="U141" s="16">
        <v>70000</v>
      </c>
      <c r="V141" s="16">
        <v>0</v>
      </c>
      <c r="W141" s="19">
        <v>310000</v>
      </c>
      <c r="X141" s="15">
        <v>49.6</v>
      </c>
      <c r="Y141" s="20">
        <v>19.100000000000001</v>
      </c>
      <c r="Z141" s="19">
        <v>6250</v>
      </c>
      <c r="AA141" s="16">
        <v>16201</v>
      </c>
      <c r="AB141" s="21">
        <v>2.6</v>
      </c>
      <c r="AC141" s="22">
        <f t="shared" si="17"/>
        <v>150</v>
      </c>
      <c r="AD141" s="16">
        <v>21091</v>
      </c>
      <c r="AE141" s="16">
        <v>81910</v>
      </c>
      <c r="AF141" s="16">
        <v>49288</v>
      </c>
      <c r="AG141" s="16">
        <v>54616</v>
      </c>
      <c r="AH141" s="14" t="s">
        <v>42</v>
      </c>
    </row>
    <row r="142" spans="1:34">
      <c r="A142" s="12" t="str">
        <f t="shared" si="12"/>
        <v>Normal</v>
      </c>
      <c r="B142" s="13" t="s">
        <v>88</v>
      </c>
      <c r="C142" s="14" t="s">
        <v>56</v>
      </c>
      <c r="D142" s="18">
        <f t="shared" si="13"/>
        <v>1</v>
      </c>
      <c r="E142" s="15">
        <f t="shared" si="14"/>
        <v>4.8</v>
      </c>
      <c r="F142" s="15">
        <f t="shared" si="15"/>
        <v>5</v>
      </c>
      <c r="G142" s="15">
        <f t="shared" si="16"/>
        <v>23.8</v>
      </c>
      <c r="H142" s="23" t="str">
        <f>IFERROR(VLOOKUP(B142,#REF!,8,FALSE),"")</f>
        <v/>
      </c>
      <c r="I142" s="16">
        <v>20000</v>
      </c>
      <c r="J142" s="16">
        <v>20000</v>
      </c>
      <c r="K142" s="23" t="str">
        <f>IFERROR(VLOOKUP(B142,#REF!,11,FALSE),"")</f>
        <v/>
      </c>
      <c r="L142" s="16">
        <v>4000</v>
      </c>
      <c r="M142" s="6" t="s">
        <v>304</v>
      </c>
      <c r="N142" s="17" t="str">
        <f>IFERROR(VLOOKUP(B142,#REF!,13,FALSE),"")</f>
        <v/>
      </c>
      <c r="O142" s="18" t="str">
        <f>IFERROR(VLOOKUP(B142,#REF!,14,FALSE),"")</f>
        <v/>
      </c>
      <c r="P142" s="18" t="str">
        <f>IFERROR(VLOOKUP(B142,#REF!,15,FALSE),"")</f>
        <v/>
      </c>
      <c r="Q142" s="18"/>
      <c r="R142" s="24" t="str">
        <f>IFERROR(VLOOKUP(B142,#REF!,16,FALSE),"")</f>
        <v/>
      </c>
      <c r="S142" s="16">
        <v>0</v>
      </c>
      <c r="T142" s="16">
        <v>0</v>
      </c>
      <c r="U142" s="16">
        <v>4000</v>
      </c>
      <c r="V142" s="16">
        <v>0</v>
      </c>
      <c r="W142" s="19">
        <v>24000</v>
      </c>
      <c r="X142" s="15">
        <v>6</v>
      </c>
      <c r="Y142" s="20">
        <v>28.5</v>
      </c>
      <c r="Z142" s="19">
        <v>4000</v>
      </c>
      <c r="AA142" s="16">
        <v>842</v>
      </c>
      <c r="AB142" s="21">
        <v>0.2</v>
      </c>
      <c r="AC142" s="22">
        <f t="shared" si="17"/>
        <v>50</v>
      </c>
      <c r="AD142" s="16">
        <v>0</v>
      </c>
      <c r="AE142" s="16">
        <v>4200</v>
      </c>
      <c r="AF142" s="16">
        <v>5040</v>
      </c>
      <c r="AG142" s="16">
        <v>0</v>
      </c>
      <c r="AH142" s="14" t="s">
        <v>42</v>
      </c>
    </row>
    <row r="143" spans="1:34">
      <c r="A143" s="12" t="str">
        <f t="shared" si="12"/>
        <v>OverStock</v>
      </c>
      <c r="B143" s="13" t="s">
        <v>89</v>
      </c>
      <c r="C143" s="14" t="s">
        <v>56</v>
      </c>
      <c r="D143" s="18">
        <f t="shared" si="13"/>
        <v>3.4</v>
      </c>
      <c r="E143" s="15">
        <f t="shared" si="14"/>
        <v>4.2</v>
      </c>
      <c r="F143" s="15">
        <f t="shared" si="15"/>
        <v>14.7</v>
      </c>
      <c r="G143" s="15">
        <f t="shared" si="16"/>
        <v>18</v>
      </c>
      <c r="H143" s="23" t="str">
        <f>IFERROR(VLOOKUP(B143,#REF!,8,FALSE),"")</f>
        <v/>
      </c>
      <c r="I143" s="16">
        <v>224000</v>
      </c>
      <c r="J143" s="16">
        <v>104000</v>
      </c>
      <c r="K143" s="23" t="str">
        <f>IFERROR(VLOOKUP(B143,#REF!,11,FALSE),"")</f>
        <v/>
      </c>
      <c r="L143" s="16">
        <v>52000</v>
      </c>
      <c r="M143" s="6" t="s">
        <v>304</v>
      </c>
      <c r="N143" s="17" t="str">
        <f>IFERROR(VLOOKUP(B143,#REF!,13,FALSE),"")</f>
        <v/>
      </c>
      <c r="O143" s="18" t="str">
        <f>IFERROR(VLOOKUP(B143,#REF!,14,FALSE),"")</f>
        <v/>
      </c>
      <c r="P143" s="18" t="str">
        <f>IFERROR(VLOOKUP(B143,#REF!,15,FALSE),"")</f>
        <v/>
      </c>
      <c r="Q143" s="18"/>
      <c r="R143" s="24" t="str">
        <f>IFERROR(VLOOKUP(B143,#REF!,16,FALSE),"")</f>
        <v/>
      </c>
      <c r="S143" s="16">
        <v>0</v>
      </c>
      <c r="T143" s="16">
        <v>4000</v>
      </c>
      <c r="U143" s="16">
        <v>48000</v>
      </c>
      <c r="V143" s="16">
        <v>0</v>
      </c>
      <c r="W143" s="19">
        <v>276000</v>
      </c>
      <c r="X143" s="15">
        <v>18.100000000000001</v>
      </c>
      <c r="Y143" s="20">
        <v>22.1</v>
      </c>
      <c r="Z143" s="19">
        <v>15250</v>
      </c>
      <c r="AA143" s="16">
        <v>12479</v>
      </c>
      <c r="AB143" s="21">
        <v>0.8</v>
      </c>
      <c r="AC143" s="22">
        <f t="shared" si="17"/>
        <v>100</v>
      </c>
      <c r="AD143" s="16">
        <v>15200</v>
      </c>
      <c r="AE143" s="16">
        <v>45810</v>
      </c>
      <c r="AF143" s="16">
        <v>62410</v>
      </c>
      <c r="AG143" s="16">
        <v>37240</v>
      </c>
      <c r="AH143" s="14" t="s">
        <v>42</v>
      </c>
    </row>
    <row r="144" spans="1:34">
      <c r="A144" s="12" t="str">
        <f t="shared" si="12"/>
        <v>OverStock</v>
      </c>
      <c r="B144" s="13" t="s">
        <v>91</v>
      </c>
      <c r="C144" s="14" t="s">
        <v>56</v>
      </c>
      <c r="D144" s="18">
        <f t="shared" si="13"/>
        <v>14.7</v>
      </c>
      <c r="E144" s="15">
        <f t="shared" si="14"/>
        <v>7.9</v>
      </c>
      <c r="F144" s="15">
        <f t="shared" si="15"/>
        <v>26.7</v>
      </c>
      <c r="G144" s="15">
        <f t="shared" si="16"/>
        <v>14.4</v>
      </c>
      <c r="H144" s="23" t="str">
        <f>IFERROR(VLOOKUP(B144,#REF!,8,FALSE),"")</f>
        <v/>
      </c>
      <c r="I144" s="16">
        <v>40000</v>
      </c>
      <c r="J144" s="16">
        <v>10000</v>
      </c>
      <c r="K144" s="23" t="str">
        <f>IFERROR(VLOOKUP(B144,#REF!,11,FALSE),"")</f>
        <v/>
      </c>
      <c r="L144" s="16">
        <v>22000</v>
      </c>
      <c r="M144" s="6" t="s">
        <v>304</v>
      </c>
      <c r="N144" s="17" t="str">
        <f>IFERROR(VLOOKUP(B144,#REF!,13,FALSE),"")</f>
        <v/>
      </c>
      <c r="O144" s="18" t="str">
        <f>IFERROR(VLOOKUP(B144,#REF!,14,FALSE),"")</f>
        <v/>
      </c>
      <c r="P144" s="18" t="str">
        <f>IFERROR(VLOOKUP(B144,#REF!,15,FALSE),"")</f>
        <v/>
      </c>
      <c r="Q144" s="18"/>
      <c r="R144" s="24" t="str">
        <f>IFERROR(VLOOKUP(B144,#REF!,16,FALSE),"")</f>
        <v/>
      </c>
      <c r="S144" s="16">
        <v>0</v>
      </c>
      <c r="T144" s="16">
        <v>6000</v>
      </c>
      <c r="U144" s="16">
        <v>16000</v>
      </c>
      <c r="V144" s="16">
        <v>0</v>
      </c>
      <c r="W144" s="19">
        <v>62000</v>
      </c>
      <c r="X144" s="15">
        <v>41.3</v>
      </c>
      <c r="Y144" s="20">
        <v>22.4</v>
      </c>
      <c r="Z144" s="19">
        <v>1500</v>
      </c>
      <c r="AA144" s="16">
        <v>2774</v>
      </c>
      <c r="AB144" s="21">
        <v>1.8</v>
      </c>
      <c r="AC144" s="22">
        <f t="shared" si="17"/>
        <v>100</v>
      </c>
      <c r="AD144" s="16">
        <v>0</v>
      </c>
      <c r="AE144" s="16">
        <v>14925</v>
      </c>
      <c r="AF144" s="16">
        <v>12440</v>
      </c>
      <c r="AG144" s="16">
        <v>3320</v>
      </c>
      <c r="AH144" s="14" t="s">
        <v>42</v>
      </c>
    </row>
    <row r="145" spans="1:34">
      <c r="A145" s="12" t="str">
        <f t="shared" si="12"/>
        <v>FCST</v>
      </c>
      <c r="B145" s="13" t="s">
        <v>93</v>
      </c>
      <c r="C145" s="14" t="s">
        <v>70</v>
      </c>
      <c r="D145" s="18" t="str">
        <f t="shared" si="13"/>
        <v>前八週無拉料</v>
      </c>
      <c r="E145" s="15">
        <f t="shared" si="14"/>
        <v>105.2</v>
      </c>
      <c r="F145" s="15" t="str">
        <f t="shared" si="15"/>
        <v>--</v>
      </c>
      <c r="G145" s="15">
        <f t="shared" si="16"/>
        <v>0</v>
      </c>
      <c r="H145" s="23" t="str">
        <f>IFERROR(VLOOKUP(B145,#REF!,8,FALSE),"")</f>
        <v/>
      </c>
      <c r="I145" s="16">
        <v>0</v>
      </c>
      <c r="J145" s="16">
        <v>0</v>
      </c>
      <c r="K145" s="23" t="str">
        <f>IFERROR(VLOOKUP(B145,#REF!,11,FALSE),"")</f>
        <v/>
      </c>
      <c r="L145" s="16">
        <v>140000</v>
      </c>
      <c r="M145" s="6" t="s">
        <v>303</v>
      </c>
      <c r="N145" s="17" t="str">
        <f>IFERROR(VLOOKUP(B145,#REF!,13,FALSE),"")</f>
        <v/>
      </c>
      <c r="O145" s="18" t="str">
        <f>IFERROR(VLOOKUP(B145,#REF!,14,FALSE),"")</f>
        <v/>
      </c>
      <c r="P145" s="18" t="str">
        <f>IFERROR(VLOOKUP(B145,#REF!,15,FALSE),"")</f>
        <v/>
      </c>
      <c r="Q145" s="18"/>
      <c r="R145" s="24" t="str">
        <f>IFERROR(VLOOKUP(B145,#REF!,16,FALSE),"")</f>
        <v/>
      </c>
      <c r="S145" s="16">
        <v>0</v>
      </c>
      <c r="T145" s="16">
        <v>70000</v>
      </c>
      <c r="U145" s="16">
        <v>70000</v>
      </c>
      <c r="V145" s="16">
        <v>0</v>
      </c>
      <c r="W145" s="19">
        <v>140000</v>
      </c>
      <c r="X145" s="15" t="s">
        <v>40</v>
      </c>
      <c r="Y145" s="20">
        <v>105.2</v>
      </c>
      <c r="Z145" s="19">
        <v>0</v>
      </c>
      <c r="AA145" s="16">
        <v>1331</v>
      </c>
      <c r="AB145" s="21" t="s">
        <v>49</v>
      </c>
      <c r="AC145" s="22" t="str">
        <f t="shared" si="17"/>
        <v>F</v>
      </c>
      <c r="AD145" s="16">
        <v>0</v>
      </c>
      <c r="AE145" s="16">
        <v>0</v>
      </c>
      <c r="AF145" s="16">
        <v>11983</v>
      </c>
      <c r="AG145" s="16">
        <v>24115</v>
      </c>
      <c r="AH145" s="14" t="s">
        <v>42</v>
      </c>
    </row>
    <row r="146" spans="1:34">
      <c r="A146" s="12" t="str">
        <f t="shared" si="12"/>
        <v>FCST</v>
      </c>
      <c r="B146" s="13" t="s">
        <v>97</v>
      </c>
      <c r="C146" s="14" t="s">
        <v>70</v>
      </c>
      <c r="D146" s="18" t="str">
        <f t="shared" si="13"/>
        <v>前八週無拉料</v>
      </c>
      <c r="E146" s="15">
        <f t="shared" si="14"/>
        <v>6.1</v>
      </c>
      <c r="F146" s="15" t="str">
        <f t="shared" si="15"/>
        <v>--</v>
      </c>
      <c r="G146" s="15">
        <f t="shared" si="16"/>
        <v>35.299999999999997</v>
      </c>
      <c r="H146" s="23" t="str">
        <f>IFERROR(VLOOKUP(B146,#REF!,8,FALSE),"")</f>
        <v/>
      </c>
      <c r="I146" s="16">
        <v>174000</v>
      </c>
      <c r="J146" s="16">
        <v>105000</v>
      </c>
      <c r="K146" s="23" t="str">
        <f>IFERROR(VLOOKUP(B146,#REF!,11,FALSE),"")</f>
        <v/>
      </c>
      <c r="L146" s="16">
        <v>30000</v>
      </c>
      <c r="M146" s="6" t="s">
        <v>303</v>
      </c>
      <c r="N146" s="17" t="str">
        <f>IFERROR(VLOOKUP(B146,#REF!,13,FALSE),"")</f>
        <v/>
      </c>
      <c r="O146" s="18" t="str">
        <f>IFERROR(VLOOKUP(B146,#REF!,14,FALSE),"")</f>
        <v/>
      </c>
      <c r="P146" s="18" t="str">
        <f>IFERROR(VLOOKUP(B146,#REF!,15,FALSE),"")</f>
        <v/>
      </c>
      <c r="Q146" s="18"/>
      <c r="R146" s="24" t="str">
        <f>IFERROR(VLOOKUP(B146,#REF!,16,FALSE),"")</f>
        <v/>
      </c>
      <c r="S146" s="16">
        <v>0</v>
      </c>
      <c r="T146" s="16">
        <v>0</v>
      </c>
      <c r="U146" s="16">
        <v>30000</v>
      </c>
      <c r="V146" s="16">
        <v>0</v>
      </c>
      <c r="W146" s="19">
        <v>204000</v>
      </c>
      <c r="X146" s="15" t="s">
        <v>40</v>
      </c>
      <c r="Y146" s="20">
        <v>41.4</v>
      </c>
      <c r="Z146" s="19">
        <v>0</v>
      </c>
      <c r="AA146" s="16">
        <v>4928</v>
      </c>
      <c r="AB146" s="21" t="s">
        <v>49</v>
      </c>
      <c r="AC146" s="22" t="str">
        <f t="shared" si="17"/>
        <v>F</v>
      </c>
      <c r="AD146" s="16">
        <v>0</v>
      </c>
      <c r="AE146" s="16">
        <v>30479</v>
      </c>
      <c r="AF146" s="16">
        <v>13870</v>
      </c>
      <c r="AG146" s="16">
        <v>22569</v>
      </c>
      <c r="AH146" s="14" t="s">
        <v>42</v>
      </c>
    </row>
    <row r="147" spans="1:34">
      <c r="A147" s="12" t="str">
        <f t="shared" si="12"/>
        <v>OverStock</v>
      </c>
      <c r="B147" s="13" t="s">
        <v>99</v>
      </c>
      <c r="C147" s="14" t="s">
        <v>70</v>
      </c>
      <c r="D147" s="18">
        <f t="shared" si="13"/>
        <v>464</v>
      </c>
      <c r="E147" s="15" t="str">
        <f t="shared" si="14"/>
        <v>--</v>
      </c>
      <c r="F147" s="15">
        <f t="shared" si="15"/>
        <v>0</v>
      </c>
      <c r="G147" s="15" t="str">
        <f t="shared" si="16"/>
        <v>--</v>
      </c>
      <c r="H147" s="23" t="str">
        <f>IFERROR(VLOOKUP(B147,#REF!,8,FALSE),"")</f>
        <v/>
      </c>
      <c r="I147" s="16">
        <v>0</v>
      </c>
      <c r="J147" s="16">
        <v>0</v>
      </c>
      <c r="K147" s="23" t="str">
        <f>IFERROR(VLOOKUP(B147,#REF!,11,FALSE),"")</f>
        <v/>
      </c>
      <c r="L147" s="16">
        <v>580000</v>
      </c>
      <c r="M147" s="6" t="s">
        <v>306</v>
      </c>
      <c r="N147" s="17" t="str">
        <f>IFERROR(VLOOKUP(B147,#REF!,13,FALSE),"")</f>
        <v/>
      </c>
      <c r="O147" s="18" t="str">
        <f>IFERROR(VLOOKUP(B147,#REF!,14,FALSE),"")</f>
        <v/>
      </c>
      <c r="P147" s="18" t="str">
        <f>IFERROR(VLOOKUP(B147,#REF!,15,FALSE),"")</f>
        <v/>
      </c>
      <c r="Q147" s="18"/>
      <c r="R147" s="24" t="str">
        <f>IFERROR(VLOOKUP(B147,#REF!,16,FALSE),"")</f>
        <v/>
      </c>
      <c r="S147" s="16">
        <v>10000</v>
      </c>
      <c r="T147" s="16">
        <v>570000</v>
      </c>
      <c r="U147" s="16">
        <v>0</v>
      </c>
      <c r="V147" s="16">
        <v>0</v>
      </c>
      <c r="W147" s="19">
        <v>580000</v>
      </c>
      <c r="X147" s="15">
        <v>464</v>
      </c>
      <c r="Y147" s="20" t="s">
        <v>40</v>
      </c>
      <c r="Z147" s="19">
        <v>1250</v>
      </c>
      <c r="AA147" s="16" t="s">
        <v>40</v>
      </c>
      <c r="AB147" s="21" t="s">
        <v>41</v>
      </c>
      <c r="AC147" s="22" t="str">
        <f t="shared" si="17"/>
        <v>E</v>
      </c>
      <c r="AD147" s="16">
        <v>0</v>
      </c>
      <c r="AE147" s="16">
        <v>0</v>
      </c>
      <c r="AF147" s="16">
        <v>0</v>
      </c>
      <c r="AG147" s="16">
        <v>0</v>
      </c>
      <c r="AH147" s="14" t="s">
        <v>42</v>
      </c>
    </row>
    <row r="148" spans="1:34">
      <c r="A148" s="12" t="str">
        <f t="shared" si="12"/>
        <v>OverStock</v>
      </c>
      <c r="B148" s="13" t="s">
        <v>100</v>
      </c>
      <c r="C148" s="14" t="s">
        <v>70</v>
      </c>
      <c r="D148" s="18">
        <f t="shared" si="13"/>
        <v>48.2</v>
      </c>
      <c r="E148" s="15">
        <f t="shared" si="14"/>
        <v>13.8</v>
      </c>
      <c r="F148" s="15">
        <f t="shared" si="15"/>
        <v>17</v>
      </c>
      <c r="G148" s="15">
        <f t="shared" si="16"/>
        <v>4.9000000000000004</v>
      </c>
      <c r="H148" s="23" t="str">
        <f>IFERROR(VLOOKUP(B148,#REF!,8,FALSE),"")</f>
        <v/>
      </c>
      <c r="I148" s="16">
        <v>1190000</v>
      </c>
      <c r="J148" s="16">
        <v>1190000</v>
      </c>
      <c r="K148" s="23" t="str">
        <f>IFERROR(VLOOKUP(B148,#REF!,11,FALSE),"")</f>
        <v/>
      </c>
      <c r="L148" s="16">
        <v>3370550</v>
      </c>
      <c r="M148" s="6" t="s">
        <v>303</v>
      </c>
      <c r="N148" s="17" t="str">
        <f>IFERROR(VLOOKUP(B148,#REF!,13,FALSE),"")</f>
        <v/>
      </c>
      <c r="O148" s="18" t="str">
        <f>IFERROR(VLOOKUP(B148,#REF!,14,FALSE),"")</f>
        <v/>
      </c>
      <c r="P148" s="18" t="str">
        <f>IFERROR(VLOOKUP(B148,#REF!,15,FALSE),"")</f>
        <v/>
      </c>
      <c r="Q148" s="18"/>
      <c r="R148" s="24" t="str">
        <f>IFERROR(VLOOKUP(B148,#REF!,16,FALSE),"")</f>
        <v/>
      </c>
      <c r="S148" s="16">
        <v>30000</v>
      </c>
      <c r="T148" s="16">
        <v>1970550</v>
      </c>
      <c r="U148" s="16">
        <v>1370000</v>
      </c>
      <c r="V148" s="16">
        <v>0</v>
      </c>
      <c r="W148" s="19">
        <v>4560550</v>
      </c>
      <c r="X148" s="15">
        <v>65.2</v>
      </c>
      <c r="Y148" s="20">
        <v>18.600000000000001</v>
      </c>
      <c r="Z148" s="19">
        <v>70000</v>
      </c>
      <c r="AA148" s="16">
        <v>245091</v>
      </c>
      <c r="AB148" s="21">
        <v>3.5</v>
      </c>
      <c r="AC148" s="22">
        <f t="shared" si="17"/>
        <v>150</v>
      </c>
      <c r="AD148" s="16">
        <v>227836</v>
      </c>
      <c r="AE148" s="16">
        <v>1045744</v>
      </c>
      <c r="AF148" s="16">
        <v>932242</v>
      </c>
      <c r="AG148" s="16">
        <v>1160530</v>
      </c>
      <c r="AH148" s="14" t="s">
        <v>42</v>
      </c>
    </row>
    <row r="149" spans="1:34">
      <c r="A149" s="12" t="str">
        <f t="shared" si="12"/>
        <v>OverStock</v>
      </c>
      <c r="B149" s="13" t="s">
        <v>104</v>
      </c>
      <c r="C149" s="14" t="s">
        <v>70</v>
      </c>
      <c r="D149" s="18">
        <f t="shared" si="13"/>
        <v>19</v>
      </c>
      <c r="E149" s="15">
        <f t="shared" si="14"/>
        <v>14.8</v>
      </c>
      <c r="F149" s="15">
        <f t="shared" si="15"/>
        <v>5.6</v>
      </c>
      <c r="G149" s="15">
        <f t="shared" si="16"/>
        <v>4.4000000000000004</v>
      </c>
      <c r="H149" s="23" t="str">
        <f>IFERROR(VLOOKUP(B149,#REF!,8,FALSE),"")</f>
        <v/>
      </c>
      <c r="I149" s="16">
        <v>2400000</v>
      </c>
      <c r="J149" s="16">
        <v>2400000</v>
      </c>
      <c r="K149" s="23" t="str">
        <f>IFERROR(VLOOKUP(B149,#REF!,11,FALSE),"")</f>
        <v/>
      </c>
      <c r="L149" s="16">
        <v>8130000</v>
      </c>
      <c r="M149" s="6" t="s">
        <v>303</v>
      </c>
      <c r="N149" s="17" t="str">
        <f>IFERROR(VLOOKUP(B149,#REF!,13,FALSE),"")</f>
        <v/>
      </c>
      <c r="O149" s="18" t="str">
        <f>IFERROR(VLOOKUP(B149,#REF!,14,FALSE),"")</f>
        <v/>
      </c>
      <c r="P149" s="18" t="str">
        <f>IFERROR(VLOOKUP(B149,#REF!,15,FALSE),"")</f>
        <v/>
      </c>
      <c r="Q149" s="18"/>
      <c r="R149" s="24" t="str">
        <f>IFERROR(VLOOKUP(B149,#REF!,16,FALSE),"")</f>
        <v/>
      </c>
      <c r="S149" s="16">
        <v>0</v>
      </c>
      <c r="T149" s="16">
        <v>4230000</v>
      </c>
      <c r="U149" s="16">
        <v>3900000</v>
      </c>
      <c r="V149" s="16">
        <v>0</v>
      </c>
      <c r="W149" s="19">
        <v>10530000</v>
      </c>
      <c r="X149" s="15">
        <v>24.6</v>
      </c>
      <c r="Y149" s="20">
        <v>19.2</v>
      </c>
      <c r="Z149" s="19">
        <v>427500</v>
      </c>
      <c r="AA149" s="16">
        <v>547591</v>
      </c>
      <c r="AB149" s="21">
        <v>1.3</v>
      </c>
      <c r="AC149" s="22">
        <f t="shared" si="17"/>
        <v>100</v>
      </c>
      <c r="AD149" s="16">
        <v>216264</v>
      </c>
      <c r="AE149" s="16">
        <v>3635018</v>
      </c>
      <c r="AF149" s="16">
        <v>1077041</v>
      </c>
      <c r="AG149" s="16">
        <v>603256</v>
      </c>
      <c r="AH149" s="14" t="s">
        <v>42</v>
      </c>
    </row>
    <row r="150" spans="1:34">
      <c r="A150" s="12" t="str">
        <f t="shared" si="12"/>
        <v>OverStock</v>
      </c>
      <c r="B150" s="13" t="s">
        <v>105</v>
      </c>
      <c r="C150" s="14" t="s">
        <v>106</v>
      </c>
      <c r="D150" s="18">
        <f t="shared" si="13"/>
        <v>4.8</v>
      </c>
      <c r="E150" s="15">
        <f t="shared" si="14"/>
        <v>5.5</v>
      </c>
      <c r="F150" s="15">
        <f t="shared" si="15"/>
        <v>16</v>
      </c>
      <c r="G150" s="15">
        <f t="shared" si="16"/>
        <v>18.3</v>
      </c>
      <c r="H150" s="23" t="str">
        <f>IFERROR(VLOOKUP(B150,#REF!,8,FALSE),"")</f>
        <v/>
      </c>
      <c r="I150" s="16">
        <v>30000</v>
      </c>
      <c r="J150" s="16">
        <v>3000</v>
      </c>
      <c r="K150" s="23" t="str">
        <f>IFERROR(VLOOKUP(B150,#REF!,11,FALSE),"")</f>
        <v/>
      </c>
      <c r="L150" s="16">
        <v>9000</v>
      </c>
      <c r="M150" s="6" t="s">
        <v>305</v>
      </c>
      <c r="N150" s="17" t="str">
        <f>IFERROR(VLOOKUP(B150,#REF!,13,FALSE),"")</f>
        <v/>
      </c>
      <c r="O150" s="18" t="str">
        <f>IFERROR(VLOOKUP(B150,#REF!,14,FALSE),"")</f>
        <v/>
      </c>
      <c r="P150" s="18" t="str">
        <f>IFERROR(VLOOKUP(B150,#REF!,15,FALSE),"")</f>
        <v/>
      </c>
      <c r="Q150" s="18"/>
      <c r="R150" s="24" t="str">
        <f>IFERROR(VLOOKUP(B150,#REF!,16,FALSE),"")</f>
        <v/>
      </c>
      <c r="S150" s="16">
        <v>0</v>
      </c>
      <c r="T150" s="16">
        <v>0</v>
      </c>
      <c r="U150" s="16">
        <v>9000</v>
      </c>
      <c r="V150" s="16">
        <v>0</v>
      </c>
      <c r="W150" s="19">
        <v>39000</v>
      </c>
      <c r="X150" s="15">
        <v>20.8</v>
      </c>
      <c r="Y150" s="20">
        <v>23.8</v>
      </c>
      <c r="Z150" s="19">
        <v>1875</v>
      </c>
      <c r="AA150" s="16">
        <v>1642</v>
      </c>
      <c r="AB150" s="21">
        <v>0.9</v>
      </c>
      <c r="AC150" s="22">
        <f t="shared" si="17"/>
        <v>100</v>
      </c>
      <c r="AD150" s="16">
        <v>0</v>
      </c>
      <c r="AE150" s="16">
        <v>6137</v>
      </c>
      <c r="AF150" s="16">
        <v>10880</v>
      </c>
      <c r="AG150" s="16">
        <v>8480</v>
      </c>
      <c r="AH150" s="14" t="s">
        <v>42</v>
      </c>
    </row>
    <row r="151" spans="1:34">
      <c r="A151" s="12" t="str">
        <f t="shared" si="12"/>
        <v>ZeroZero</v>
      </c>
      <c r="B151" s="13" t="s">
        <v>109</v>
      </c>
      <c r="C151" s="14" t="s">
        <v>106</v>
      </c>
      <c r="D151" s="18" t="str">
        <f t="shared" si="13"/>
        <v>前八週無拉料</v>
      </c>
      <c r="E151" s="15" t="str">
        <f t="shared" si="14"/>
        <v>--</v>
      </c>
      <c r="F151" s="15" t="str">
        <f t="shared" si="15"/>
        <v>--</v>
      </c>
      <c r="G151" s="15" t="str">
        <f t="shared" si="16"/>
        <v>--</v>
      </c>
      <c r="H151" s="23" t="str">
        <f>IFERROR(VLOOKUP(B151,#REF!,8,FALSE),"")</f>
        <v/>
      </c>
      <c r="I151" s="16">
        <v>4000</v>
      </c>
      <c r="J151" s="16">
        <v>4000</v>
      </c>
      <c r="K151" s="23" t="str">
        <f>IFERROR(VLOOKUP(B151,#REF!,11,FALSE),"")</f>
        <v/>
      </c>
      <c r="L151" s="16">
        <v>0</v>
      </c>
      <c r="M151" s="6" t="s">
        <v>305</v>
      </c>
      <c r="N151" s="17" t="str">
        <f>IFERROR(VLOOKUP(B151,#REF!,13,FALSE),"")</f>
        <v/>
      </c>
      <c r="O151" s="18" t="str">
        <f>IFERROR(VLOOKUP(B151,#REF!,14,FALSE),"")</f>
        <v/>
      </c>
      <c r="P151" s="18" t="str">
        <f>IFERROR(VLOOKUP(B151,#REF!,15,FALSE),"")</f>
        <v/>
      </c>
      <c r="Q151" s="18"/>
      <c r="R151" s="24" t="str">
        <f>IFERROR(VLOOKUP(B151,#REF!,16,FALSE),"")</f>
        <v/>
      </c>
      <c r="S151" s="16">
        <v>0</v>
      </c>
      <c r="T151" s="16">
        <v>0</v>
      </c>
      <c r="U151" s="16">
        <v>0</v>
      </c>
      <c r="V151" s="16">
        <v>0</v>
      </c>
      <c r="W151" s="19">
        <v>4000</v>
      </c>
      <c r="X151" s="15" t="s">
        <v>40</v>
      </c>
      <c r="Y151" s="20" t="s">
        <v>40</v>
      </c>
      <c r="Z151" s="19">
        <v>0</v>
      </c>
      <c r="AA151" s="16" t="s">
        <v>40</v>
      </c>
      <c r="AB151" s="21" t="s">
        <v>41</v>
      </c>
      <c r="AC151" s="22" t="str">
        <f t="shared" si="17"/>
        <v>E</v>
      </c>
      <c r="AD151" s="16">
        <v>0</v>
      </c>
      <c r="AE151" s="16">
        <v>0</v>
      </c>
      <c r="AF151" s="16">
        <v>0</v>
      </c>
      <c r="AG151" s="16">
        <v>0</v>
      </c>
      <c r="AH151" s="14" t="s">
        <v>42</v>
      </c>
    </row>
    <row r="152" spans="1:34">
      <c r="A152" s="12" t="str">
        <f t="shared" si="12"/>
        <v>ZeroZero</v>
      </c>
      <c r="B152" s="13" t="s">
        <v>114</v>
      </c>
      <c r="C152" s="14" t="s">
        <v>106</v>
      </c>
      <c r="D152" s="18" t="str">
        <f t="shared" si="13"/>
        <v>前八週無拉料</v>
      </c>
      <c r="E152" s="15" t="str">
        <f t="shared" si="14"/>
        <v>--</v>
      </c>
      <c r="F152" s="15" t="str">
        <f t="shared" si="15"/>
        <v>--</v>
      </c>
      <c r="G152" s="15" t="str">
        <f t="shared" si="16"/>
        <v>--</v>
      </c>
      <c r="H152" s="23" t="str">
        <f>IFERROR(VLOOKUP(B152,#REF!,8,FALSE),"")</f>
        <v/>
      </c>
      <c r="I152" s="16">
        <v>51000</v>
      </c>
      <c r="J152" s="16">
        <v>51000</v>
      </c>
      <c r="K152" s="23" t="str">
        <f>IFERROR(VLOOKUP(B152,#REF!,11,FALSE),"")</f>
        <v/>
      </c>
      <c r="L152" s="16">
        <v>0</v>
      </c>
      <c r="M152" s="6" t="s">
        <v>305</v>
      </c>
      <c r="N152" s="17" t="str">
        <f>IFERROR(VLOOKUP(B152,#REF!,13,FALSE),"")</f>
        <v/>
      </c>
      <c r="O152" s="18" t="str">
        <f>IFERROR(VLOOKUP(B152,#REF!,14,FALSE),"")</f>
        <v/>
      </c>
      <c r="P152" s="18" t="str">
        <f>IFERROR(VLOOKUP(B152,#REF!,15,FALSE),"")</f>
        <v/>
      </c>
      <c r="Q152" s="18"/>
      <c r="R152" s="24" t="str">
        <f>IFERROR(VLOOKUP(B152,#REF!,16,FALSE),"")</f>
        <v/>
      </c>
      <c r="S152" s="16">
        <v>0</v>
      </c>
      <c r="T152" s="16">
        <v>0</v>
      </c>
      <c r="U152" s="16">
        <v>0</v>
      </c>
      <c r="V152" s="16">
        <v>0</v>
      </c>
      <c r="W152" s="19">
        <v>51000</v>
      </c>
      <c r="X152" s="15" t="s">
        <v>40</v>
      </c>
      <c r="Y152" s="20" t="s">
        <v>40</v>
      </c>
      <c r="Z152" s="19">
        <v>0</v>
      </c>
      <c r="AA152" s="16" t="s">
        <v>40</v>
      </c>
      <c r="AB152" s="21" t="s">
        <v>41</v>
      </c>
      <c r="AC152" s="22" t="str">
        <f t="shared" si="17"/>
        <v>E</v>
      </c>
      <c r="AD152" s="16">
        <v>0</v>
      </c>
      <c r="AE152" s="16">
        <v>0</v>
      </c>
      <c r="AF152" s="16">
        <v>0</v>
      </c>
      <c r="AG152" s="16">
        <v>0</v>
      </c>
      <c r="AH152" s="14" t="s">
        <v>42</v>
      </c>
    </row>
    <row r="153" spans="1:34">
      <c r="A153" s="12" t="str">
        <f t="shared" si="12"/>
        <v>Normal</v>
      </c>
      <c r="B153" s="13" t="s">
        <v>115</v>
      </c>
      <c r="C153" s="14" t="s">
        <v>106</v>
      </c>
      <c r="D153" s="18">
        <f t="shared" si="13"/>
        <v>16</v>
      </c>
      <c r="E153" s="15" t="str">
        <f t="shared" si="14"/>
        <v>--</v>
      </c>
      <c r="F153" s="15">
        <f t="shared" si="15"/>
        <v>0</v>
      </c>
      <c r="G153" s="15" t="str">
        <f t="shared" si="16"/>
        <v>--</v>
      </c>
      <c r="H153" s="23" t="str">
        <f>IFERROR(VLOOKUP(B153,#REF!,8,FALSE),"")</f>
        <v/>
      </c>
      <c r="I153" s="16">
        <v>0</v>
      </c>
      <c r="J153" s="16">
        <v>0</v>
      </c>
      <c r="K153" s="23" t="str">
        <f>IFERROR(VLOOKUP(B153,#REF!,11,FALSE),"")</f>
        <v/>
      </c>
      <c r="L153" s="16">
        <v>2000</v>
      </c>
      <c r="M153" s="6" t="s">
        <v>305</v>
      </c>
      <c r="N153" s="17" t="str">
        <f>IFERROR(VLOOKUP(B153,#REF!,13,FALSE),"")</f>
        <v/>
      </c>
      <c r="O153" s="18" t="str">
        <f>IFERROR(VLOOKUP(B153,#REF!,14,FALSE),"")</f>
        <v/>
      </c>
      <c r="P153" s="18" t="str">
        <f>IFERROR(VLOOKUP(B153,#REF!,15,FALSE),"")</f>
        <v/>
      </c>
      <c r="Q153" s="18"/>
      <c r="R153" s="24" t="str">
        <f>IFERROR(VLOOKUP(B153,#REF!,16,FALSE),"")</f>
        <v/>
      </c>
      <c r="S153" s="16">
        <v>0</v>
      </c>
      <c r="T153" s="16">
        <v>2000</v>
      </c>
      <c r="U153" s="16">
        <v>0</v>
      </c>
      <c r="V153" s="16">
        <v>0</v>
      </c>
      <c r="W153" s="19">
        <v>2000</v>
      </c>
      <c r="X153" s="15">
        <v>16</v>
      </c>
      <c r="Y153" s="20" t="s">
        <v>40</v>
      </c>
      <c r="Z153" s="19">
        <v>125</v>
      </c>
      <c r="AA153" s="16">
        <v>0</v>
      </c>
      <c r="AB153" s="21" t="s">
        <v>41</v>
      </c>
      <c r="AC153" s="22" t="str">
        <f t="shared" si="17"/>
        <v>E</v>
      </c>
      <c r="AD153" s="16">
        <v>0</v>
      </c>
      <c r="AE153" s="16">
        <v>0</v>
      </c>
      <c r="AF153" s="16">
        <v>0</v>
      </c>
      <c r="AG153" s="16">
        <v>0</v>
      </c>
      <c r="AH153" s="14" t="s">
        <v>42</v>
      </c>
    </row>
    <row r="154" spans="1:34">
      <c r="A154" s="12" t="str">
        <f t="shared" si="12"/>
        <v>Normal</v>
      </c>
      <c r="B154" s="13" t="s">
        <v>117</v>
      </c>
      <c r="C154" s="14" t="s">
        <v>106</v>
      </c>
      <c r="D154" s="18">
        <f t="shared" si="13"/>
        <v>12.8</v>
      </c>
      <c r="E154" s="15">
        <f t="shared" si="14"/>
        <v>36</v>
      </c>
      <c r="F154" s="15">
        <f t="shared" si="15"/>
        <v>1.6</v>
      </c>
      <c r="G154" s="15">
        <f t="shared" si="16"/>
        <v>4.5</v>
      </c>
      <c r="H154" s="23" t="str">
        <f>IFERROR(VLOOKUP(B154,#REF!,8,FALSE),"")</f>
        <v/>
      </c>
      <c r="I154" s="16">
        <v>3000</v>
      </c>
      <c r="J154" s="16">
        <v>0</v>
      </c>
      <c r="K154" s="23" t="str">
        <f>IFERROR(VLOOKUP(B154,#REF!,11,FALSE),"")</f>
        <v/>
      </c>
      <c r="L154" s="16">
        <v>24000</v>
      </c>
      <c r="M154" s="6" t="s">
        <v>305</v>
      </c>
      <c r="N154" s="17" t="str">
        <f>IFERROR(VLOOKUP(B154,#REF!,13,FALSE),"")</f>
        <v/>
      </c>
      <c r="O154" s="18" t="str">
        <f>IFERROR(VLOOKUP(B154,#REF!,14,FALSE),"")</f>
        <v/>
      </c>
      <c r="P154" s="18" t="str">
        <f>IFERROR(VLOOKUP(B154,#REF!,15,FALSE),"")</f>
        <v/>
      </c>
      <c r="Q154" s="18"/>
      <c r="R154" s="24" t="str">
        <f>IFERROR(VLOOKUP(B154,#REF!,16,FALSE),"")</f>
        <v/>
      </c>
      <c r="S154" s="16">
        <v>0</v>
      </c>
      <c r="T154" s="16">
        <v>6000</v>
      </c>
      <c r="U154" s="16">
        <v>18000</v>
      </c>
      <c r="V154" s="16">
        <v>0</v>
      </c>
      <c r="W154" s="19">
        <v>27000</v>
      </c>
      <c r="X154" s="15">
        <v>14.4</v>
      </c>
      <c r="Y154" s="20">
        <v>40.5</v>
      </c>
      <c r="Z154" s="19">
        <v>1875</v>
      </c>
      <c r="AA154" s="16">
        <v>667</v>
      </c>
      <c r="AB154" s="21">
        <v>0.4</v>
      </c>
      <c r="AC154" s="22">
        <f t="shared" si="17"/>
        <v>50</v>
      </c>
      <c r="AD154" s="16">
        <v>0</v>
      </c>
      <c r="AE154" s="16">
        <v>6000</v>
      </c>
      <c r="AF154" s="16">
        <v>0</v>
      </c>
      <c r="AG154" s="16">
        <v>5632</v>
      </c>
      <c r="AH154" s="14" t="s">
        <v>42</v>
      </c>
    </row>
    <row r="155" spans="1:34">
      <c r="A155" s="12" t="str">
        <f t="shared" si="12"/>
        <v>FCST</v>
      </c>
      <c r="B155" s="13" t="s">
        <v>118</v>
      </c>
      <c r="C155" s="14" t="s">
        <v>106</v>
      </c>
      <c r="D155" s="18" t="str">
        <f t="shared" si="13"/>
        <v>前八週無拉料</v>
      </c>
      <c r="E155" s="15">
        <f t="shared" si="14"/>
        <v>0</v>
      </c>
      <c r="F155" s="15" t="str">
        <f t="shared" si="15"/>
        <v>--</v>
      </c>
      <c r="G155" s="15">
        <f t="shared" si="16"/>
        <v>9</v>
      </c>
      <c r="H155" s="23" t="str">
        <f>IFERROR(VLOOKUP(B155,#REF!,8,FALSE),"")</f>
        <v/>
      </c>
      <c r="I155" s="16">
        <v>3000</v>
      </c>
      <c r="J155" s="16">
        <v>3000</v>
      </c>
      <c r="K155" s="23" t="str">
        <f>IFERROR(VLOOKUP(B155,#REF!,11,FALSE),"")</f>
        <v/>
      </c>
      <c r="L155" s="16">
        <v>0</v>
      </c>
      <c r="M155" s="6" t="s">
        <v>305</v>
      </c>
      <c r="N155" s="17" t="str">
        <f>IFERROR(VLOOKUP(B155,#REF!,13,FALSE),"")</f>
        <v/>
      </c>
      <c r="O155" s="18" t="str">
        <f>IFERROR(VLOOKUP(B155,#REF!,14,FALSE),"")</f>
        <v/>
      </c>
      <c r="P155" s="18" t="str">
        <f>IFERROR(VLOOKUP(B155,#REF!,15,FALSE),"")</f>
        <v/>
      </c>
      <c r="Q155" s="18"/>
      <c r="R155" s="24" t="str">
        <f>IFERROR(VLOOKUP(B155,#REF!,16,FALSE),"")</f>
        <v/>
      </c>
      <c r="S155" s="16">
        <v>0</v>
      </c>
      <c r="T155" s="16">
        <v>0</v>
      </c>
      <c r="U155" s="16">
        <v>0</v>
      </c>
      <c r="V155" s="16">
        <v>0</v>
      </c>
      <c r="W155" s="19">
        <v>3000</v>
      </c>
      <c r="X155" s="15" t="s">
        <v>40</v>
      </c>
      <c r="Y155" s="20">
        <v>9</v>
      </c>
      <c r="Z155" s="19">
        <v>0</v>
      </c>
      <c r="AA155" s="16">
        <v>333</v>
      </c>
      <c r="AB155" s="21" t="s">
        <v>49</v>
      </c>
      <c r="AC155" s="22" t="str">
        <f t="shared" si="17"/>
        <v>F</v>
      </c>
      <c r="AD155" s="16">
        <v>46</v>
      </c>
      <c r="AE155" s="16">
        <v>2954</v>
      </c>
      <c r="AF155" s="16">
        <v>0</v>
      </c>
      <c r="AG155" s="16">
        <v>0</v>
      </c>
      <c r="AH155" s="14" t="s">
        <v>42</v>
      </c>
    </row>
    <row r="156" spans="1:34">
      <c r="A156" s="12" t="str">
        <f t="shared" si="12"/>
        <v>FCST</v>
      </c>
      <c r="B156" s="13" t="s">
        <v>119</v>
      </c>
      <c r="C156" s="14" t="s">
        <v>106</v>
      </c>
      <c r="D156" s="18" t="str">
        <f t="shared" si="13"/>
        <v>前八週無拉料</v>
      </c>
      <c r="E156" s="15">
        <f t="shared" si="14"/>
        <v>0</v>
      </c>
      <c r="F156" s="15" t="str">
        <f t="shared" si="15"/>
        <v>--</v>
      </c>
      <c r="G156" s="15">
        <f t="shared" si="16"/>
        <v>13.5</v>
      </c>
      <c r="H156" s="23" t="str">
        <f>IFERROR(VLOOKUP(B156,#REF!,8,FALSE),"")</f>
        <v/>
      </c>
      <c r="I156" s="16">
        <v>3000</v>
      </c>
      <c r="J156" s="16">
        <v>0</v>
      </c>
      <c r="K156" s="23" t="str">
        <f>IFERROR(VLOOKUP(B156,#REF!,11,FALSE),"")</f>
        <v/>
      </c>
      <c r="L156" s="16">
        <v>0</v>
      </c>
      <c r="M156" s="6" t="s">
        <v>305</v>
      </c>
      <c r="N156" s="17" t="str">
        <f>IFERROR(VLOOKUP(B156,#REF!,13,FALSE),"")</f>
        <v/>
      </c>
      <c r="O156" s="18" t="str">
        <f>IFERROR(VLOOKUP(B156,#REF!,14,FALSE),"")</f>
        <v/>
      </c>
      <c r="P156" s="18" t="str">
        <f>IFERROR(VLOOKUP(B156,#REF!,15,FALSE),"")</f>
        <v/>
      </c>
      <c r="Q156" s="18"/>
      <c r="R156" s="24" t="str">
        <f>IFERROR(VLOOKUP(B156,#REF!,16,FALSE),"")</f>
        <v/>
      </c>
      <c r="S156" s="16">
        <v>0</v>
      </c>
      <c r="T156" s="16">
        <v>0</v>
      </c>
      <c r="U156" s="16">
        <v>0</v>
      </c>
      <c r="V156" s="16">
        <v>0</v>
      </c>
      <c r="W156" s="19">
        <v>3000</v>
      </c>
      <c r="X156" s="15" t="s">
        <v>40</v>
      </c>
      <c r="Y156" s="20">
        <v>13.5</v>
      </c>
      <c r="Z156" s="19">
        <v>0</v>
      </c>
      <c r="AA156" s="16">
        <v>222</v>
      </c>
      <c r="AB156" s="21" t="s">
        <v>49</v>
      </c>
      <c r="AC156" s="22" t="str">
        <f t="shared" si="17"/>
        <v>F</v>
      </c>
      <c r="AD156" s="16">
        <v>2000</v>
      </c>
      <c r="AE156" s="16">
        <v>0</v>
      </c>
      <c r="AF156" s="16">
        <v>0</v>
      </c>
      <c r="AG156" s="16">
        <v>0</v>
      </c>
      <c r="AH156" s="14" t="s">
        <v>42</v>
      </c>
    </row>
    <row r="157" spans="1:34">
      <c r="A157" s="12" t="str">
        <f t="shared" si="12"/>
        <v>ZeroZero</v>
      </c>
      <c r="B157" s="13" t="s">
        <v>121</v>
      </c>
      <c r="C157" s="14" t="s">
        <v>106</v>
      </c>
      <c r="D157" s="18" t="str">
        <f t="shared" si="13"/>
        <v>前八週無拉料</v>
      </c>
      <c r="E157" s="15" t="str">
        <f t="shared" si="14"/>
        <v>--</v>
      </c>
      <c r="F157" s="15" t="str">
        <f t="shared" si="15"/>
        <v>--</v>
      </c>
      <c r="G157" s="15" t="str">
        <f t="shared" si="16"/>
        <v>--</v>
      </c>
      <c r="H157" s="23" t="str">
        <f>IFERROR(VLOOKUP(B157,#REF!,8,FALSE),"")</f>
        <v/>
      </c>
      <c r="I157" s="16">
        <v>3000</v>
      </c>
      <c r="J157" s="16">
        <v>3000</v>
      </c>
      <c r="K157" s="23" t="str">
        <f>IFERROR(VLOOKUP(B157,#REF!,11,FALSE),"")</f>
        <v/>
      </c>
      <c r="L157" s="16">
        <v>0</v>
      </c>
      <c r="M157" s="6" t="s">
        <v>305</v>
      </c>
      <c r="N157" s="17" t="str">
        <f>IFERROR(VLOOKUP(B157,#REF!,13,FALSE),"")</f>
        <v/>
      </c>
      <c r="O157" s="18" t="str">
        <f>IFERROR(VLOOKUP(B157,#REF!,14,FALSE),"")</f>
        <v/>
      </c>
      <c r="P157" s="18" t="str">
        <f>IFERROR(VLOOKUP(B157,#REF!,15,FALSE),"")</f>
        <v/>
      </c>
      <c r="Q157" s="18"/>
      <c r="R157" s="24" t="str">
        <f>IFERROR(VLOOKUP(B157,#REF!,16,FALSE),"")</f>
        <v/>
      </c>
      <c r="S157" s="16">
        <v>0</v>
      </c>
      <c r="T157" s="16">
        <v>0</v>
      </c>
      <c r="U157" s="16">
        <v>0</v>
      </c>
      <c r="V157" s="16">
        <v>0</v>
      </c>
      <c r="W157" s="19">
        <v>3000</v>
      </c>
      <c r="X157" s="15" t="s">
        <v>40</v>
      </c>
      <c r="Y157" s="20" t="s">
        <v>40</v>
      </c>
      <c r="Z157" s="19">
        <v>0</v>
      </c>
      <c r="AA157" s="16" t="s">
        <v>40</v>
      </c>
      <c r="AB157" s="21" t="s">
        <v>41</v>
      </c>
      <c r="AC157" s="22" t="str">
        <f t="shared" si="17"/>
        <v>E</v>
      </c>
      <c r="AD157" s="16">
        <v>0</v>
      </c>
      <c r="AE157" s="16">
        <v>0</v>
      </c>
      <c r="AF157" s="16">
        <v>0</v>
      </c>
      <c r="AG157" s="16">
        <v>0</v>
      </c>
      <c r="AH157" s="14" t="s">
        <v>42</v>
      </c>
    </row>
    <row r="158" spans="1:34">
      <c r="A158" s="12" t="str">
        <f t="shared" si="12"/>
        <v>OverStock</v>
      </c>
      <c r="B158" s="13" t="s">
        <v>122</v>
      </c>
      <c r="C158" s="14" t="s">
        <v>106</v>
      </c>
      <c r="D158" s="18">
        <f t="shared" si="13"/>
        <v>34</v>
      </c>
      <c r="E158" s="15">
        <f t="shared" si="14"/>
        <v>4.2</v>
      </c>
      <c r="F158" s="15">
        <f t="shared" si="15"/>
        <v>20</v>
      </c>
      <c r="G158" s="15">
        <f t="shared" si="16"/>
        <v>2.5</v>
      </c>
      <c r="H158" s="23" t="str">
        <f>IFERROR(VLOOKUP(B158,#REF!,8,FALSE),"")</f>
        <v/>
      </c>
      <c r="I158" s="16">
        <v>30000</v>
      </c>
      <c r="J158" s="16">
        <v>24000</v>
      </c>
      <c r="K158" s="23" t="str">
        <f>IFERROR(VLOOKUP(B158,#REF!,11,FALSE),"")</f>
        <v/>
      </c>
      <c r="L158" s="16">
        <v>51000</v>
      </c>
      <c r="M158" s="6" t="s">
        <v>305</v>
      </c>
      <c r="N158" s="17" t="str">
        <f>IFERROR(VLOOKUP(B158,#REF!,13,FALSE),"")</f>
        <v/>
      </c>
      <c r="O158" s="18" t="str">
        <f>IFERROR(VLOOKUP(B158,#REF!,14,FALSE),"")</f>
        <v/>
      </c>
      <c r="P158" s="18" t="str">
        <f>IFERROR(VLOOKUP(B158,#REF!,15,FALSE),"")</f>
        <v/>
      </c>
      <c r="Q158" s="18"/>
      <c r="R158" s="24" t="str">
        <f>IFERROR(VLOOKUP(B158,#REF!,16,FALSE),"")</f>
        <v/>
      </c>
      <c r="S158" s="16">
        <v>0</v>
      </c>
      <c r="T158" s="16">
        <v>9000</v>
      </c>
      <c r="U158" s="16">
        <v>42000</v>
      </c>
      <c r="V158" s="16">
        <v>0</v>
      </c>
      <c r="W158" s="19">
        <v>81000</v>
      </c>
      <c r="X158" s="15">
        <v>54</v>
      </c>
      <c r="Y158" s="20">
        <v>6.6</v>
      </c>
      <c r="Z158" s="19">
        <v>1500</v>
      </c>
      <c r="AA158" s="16">
        <v>12191</v>
      </c>
      <c r="AB158" s="21">
        <v>8.1</v>
      </c>
      <c r="AC158" s="22">
        <f t="shared" si="17"/>
        <v>150</v>
      </c>
      <c r="AD158" s="16">
        <v>9313</v>
      </c>
      <c r="AE158" s="16">
        <v>71647</v>
      </c>
      <c r="AF158" s="16">
        <v>28761</v>
      </c>
      <c r="AG158" s="16">
        <v>11730</v>
      </c>
      <c r="AH158" s="14" t="s">
        <v>42</v>
      </c>
    </row>
    <row r="159" spans="1:34">
      <c r="A159" s="12" t="str">
        <f t="shared" si="12"/>
        <v>FCST</v>
      </c>
      <c r="B159" s="13" t="s">
        <v>123</v>
      </c>
      <c r="C159" s="14" t="s">
        <v>106</v>
      </c>
      <c r="D159" s="18" t="str">
        <f t="shared" si="13"/>
        <v>前八週無拉料</v>
      </c>
      <c r="E159" s="15">
        <f t="shared" si="14"/>
        <v>13.8</v>
      </c>
      <c r="F159" s="15" t="str">
        <f t="shared" si="15"/>
        <v>--</v>
      </c>
      <c r="G159" s="15">
        <f t="shared" si="16"/>
        <v>0.1</v>
      </c>
      <c r="H159" s="23" t="str">
        <f>IFERROR(VLOOKUP(B159,#REF!,8,FALSE),"")</f>
        <v/>
      </c>
      <c r="I159" s="16">
        <v>3000</v>
      </c>
      <c r="J159" s="16">
        <v>3000</v>
      </c>
      <c r="K159" s="23" t="str">
        <f>IFERROR(VLOOKUP(B159,#REF!,11,FALSE),"")</f>
        <v/>
      </c>
      <c r="L159" s="16">
        <v>276704</v>
      </c>
      <c r="M159" s="6" t="s">
        <v>305</v>
      </c>
      <c r="N159" s="17" t="str">
        <f>IFERROR(VLOOKUP(B159,#REF!,13,FALSE),"")</f>
        <v/>
      </c>
      <c r="O159" s="18" t="str">
        <f>IFERROR(VLOOKUP(B159,#REF!,14,FALSE),"")</f>
        <v/>
      </c>
      <c r="P159" s="18" t="str">
        <f>IFERROR(VLOOKUP(B159,#REF!,15,FALSE),"")</f>
        <v/>
      </c>
      <c r="Q159" s="18"/>
      <c r="R159" s="24" t="str">
        <f>IFERROR(VLOOKUP(B159,#REF!,16,FALSE),"")</f>
        <v/>
      </c>
      <c r="S159" s="16">
        <v>0</v>
      </c>
      <c r="T159" s="16">
        <v>0</v>
      </c>
      <c r="U159" s="16">
        <v>276704</v>
      </c>
      <c r="V159" s="16">
        <v>0</v>
      </c>
      <c r="W159" s="19">
        <v>279704</v>
      </c>
      <c r="X159" s="15" t="s">
        <v>40</v>
      </c>
      <c r="Y159" s="20">
        <v>14</v>
      </c>
      <c r="Z159" s="19">
        <v>0</v>
      </c>
      <c r="AA159" s="16">
        <v>20045</v>
      </c>
      <c r="AB159" s="21" t="s">
        <v>49</v>
      </c>
      <c r="AC159" s="22" t="str">
        <f t="shared" si="17"/>
        <v>F</v>
      </c>
      <c r="AD159" s="16">
        <v>0</v>
      </c>
      <c r="AE159" s="16">
        <v>57825</v>
      </c>
      <c r="AF159" s="16">
        <v>122581</v>
      </c>
      <c r="AG159" s="16">
        <v>84968</v>
      </c>
      <c r="AH159" s="14" t="s">
        <v>42</v>
      </c>
    </row>
    <row r="160" spans="1:34">
      <c r="A160" s="12" t="str">
        <f t="shared" si="12"/>
        <v>OverStock</v>
      </c>
      <c r="B160" s="13" t="s">
        <v>124</v>
      </c>
      <c r="C160" s="14" t="s">
        <v>106</v>
      </c>
      <c r="D160" s="18">
        <f t="shared" si="13"/>
        <v>44.8</v>
      </c>
      <c r="E160" s="15">
        <f t="shared" si="14"/>
        <v>15.7</v>
      </c>
      <c r="F160" s="15">
        <f t="shared" si="15"/>
        <v>0</v>
      </c>
      <c r="G160" s="15">
        <f t="shared" si="16"/>
        <v>0</v>
      </c>
      <c r="H160" s="23" t="str">
        <f>IFERROR(VLOOKUP(B160,#REF!,8,FALSE),"")</f>
        <v/>
      </c>
      <c r="I160" s="16">
        <v>0</v>
      </c>
      <c r="J160" s="16">
        <v>0</v>
      </c>
      <c r="K160" s="23" t="str">
        <f>IFERROR(VLOOKUP(B160,#REF!,11,FALSE),"")</f>
        <v/>
      </c>
      <c r="L160" s="16">
        <v>168000</v>
      </c>
      <c r="M160" s="6" t="s">
        <v>305</v>
      </c>
      <c r="N160" s="17" t="str">
        <f>IFERROR(VLOOKUP(B160,#REF!,13,FALSE),"")</f>
        <v/>
      </c>
      <c r="O160" s="18" t="str">
        <f>IFERROR(VLOOKUP(B160,#REF!,14,FALSE),"")</f>
        <v/>
      </c>
      <c r="P160" s="18" t="str">
        <f>IFERROR(VLOOKUP(B160,#REF!,15,FALSE),"")</f>
        <v/>
      </c>
      <c r="Q160" s="18"/>
      <c r="R160" s="24" t="str">
        <f>IFERROR(VLOOKUP(B160,#REF!,16,FALSE),"")</f>
        <v/>
      </c>
      <c r="S160" s="16">
        <v>15000</v>
      </c>
      <c r="T160" s="16">
        <v>45000</v>
      </c>
      <c r="U160" s="16">
        <v>108000</v>
      </c>
      <c r="V160" s="16">
        <v>0</v>
      </c>
      <c r="W160" s="19">
        <v>168000</v>
      </c>
      <c r="X160" s="15">
        <v>44.8</v>
      </c>
      <c r="Y160" s="20">
        <v>15.7</v>
      </c>
      <c r="Z160" s="19">
        <v>3750</v>
      </c>
      <c r="AA160" s="16">
        <v>10690</v>
      </c>
      <c r="AB160" s="21">
        <v>2.9</v>
      </c>
      <c r="AC160" s="22">
        <f t="shared" si="17"/>
        <v>150</v>
      </c>
      <c r="AD160" s="16">
        <v>3550</v>
      </c>
      <c r="AE160" s="16">
        <v>30150</v>
      </c>
      <c r="AF160" s="16">
        <v>62512</v>
      </c>
      <c r="AG160" s="16">
        <v>21227</v>
      </c>
      <c r="AH160" s="14" t="s">
        <v>42</v>
      </c>
    </row>
    <row r="161" spans="1:34">
      <c r="A161" s="12" t="str">
        <f t="shared" si="12"/>
        <v>OverStock</v>
      </c>
      <c r="B161" s="13" t="s">
        <v>125</v>
      </c>
      <c r="C161" s="14" t="s">
        <v>106</v>
      </c>
      <c r="D161" s="18">
        <f t="shared" si="13"/>
        <v>292</v>
      </c>
      <c r="E161" s="15">
        <f t="shared" si="14"/>
        <v>29</v>
      </c>
      <c r="F161" s="15">
        <f t="shared" si="15"/>
        <v>80</v>
      </c>
      <c r="G161" s="15">
        <f t="shared" si="16"/>
        <v>8</v>
      </c>
      <c r="H161" s="23" t="str">
        <f>IFERROR(VLOOKUP(B161,#REF!,8,FALSE),"")</f>
        <v/>
      </c>
      <c r="I161" s="16">
        <v>60000</v>
      </c>
      <c r="J161" s="16">
        <v>60000</v>
      </c>
      <c r="K161" s="23" t="str">
        <f>IFERROR(VLOOKUP(B161,#REF!,11,FALSE),"")</f>
        <v/>
      </c>
      <c r="L161" s="16">
        <v>219000</v>
      </c>
      <c r="M161" s="6" t="s">
        <v>305</v>
      </c>
      <c r="N161" s="17" t="str">
        <f>IFERROR(VLOOKUP(B161,#REF!,13,FALSE),"")</f>
        <v/>
      </c>
      <c r="O161" s="18" t="str">
        <f>IFERROR(VLOOKUP(B161,#REF!,14,FALSE),"")</f>
        <v/>
      </c>
      <c r="P161" s="18" t="str">
        <f>IFERROR(VLOOKUP(B161,#REF!,15,FALSE),"")</f>
        <v/>
      </c>
      <c r="Q161" s="18"/>
      <c r="R161" s="24" t="str">
        <f>IFERROR(VLOOKUP(B161,#REF!,16,FALSE),"")</f>
        <v/>
      </c>
      <c r="S161" s="16">
        <v>0</v>
      </c>
      <c r="T161" s="16">
        <v>21000</v>
      </c>
      <c r="U161" s="16">
        <v>198000</v>
      </c>
      <c r="V161" s="16">
        <v>0</v>
      </c>
      <c r="W161" s="19">
        <v>279000</v>
      </c>
      <c r="X161" s="15">
        <v>372</v>
      </c>
      <c r="Y161" s="20">
        <v>37</v>
      </c>
      <c r="Z161" s="19">
        <v>750</v>
      </c>
      <c r="AA161" s="16">
        <v>7544</v>
      </c>
      <c r="AB161" s="21">
        <v>10.1</v>
      </c>
      <c r="AC161" s="22">
        <f t="shared" si="17"/>
        <v>150</v>
      </c>
      <c r="AD161" s="16">
        <v>19649</v>
      </c>
      <c r="AE161" s="16">
        <v>37491</v>
      </c>
      <c r="AF161" s="16">
        <v>10752</v>
      </c>
      <c r="AG161" s="16">
        <v>33000</v>
      </c>
      <c r="AH161" s="14" t="s">
        <v>42</v>
      </c>
    </row>
    <row r="162" spans="1:34">
      <c r="A162" s="12" t="str">
        <f t="shared" si="12"/>
        <v>ZeroZero</v>
      </c>
      <c r="B162" s="13" t="s">
        <v>126</v>
      </c>
      <c r="C162" s="14" t="s">
        <v>106</v>
      </c>
      <c r="D162" s="18" t="str">
        <f t="shared" si="13"/>
        <v>前八週無拉料</v>
      </c>
      <c r="E162" s="15" t="str">
        <f t="shared" si="14"/>
        <v>--</v>
      </c>
      <c r="F162" s="15" t="str">
        <f t="shared" si="15"/>
        <v>--</v>
      </c>
      <c r="G162" s="15" t="str">
        <f t="shared" si="16"/>
        <v>--</v>
      </c>
      <c r="H162" s="23" t="str">
        <f>IFERROR(VLOOKUP(B162,#REF!,8,FALSE),"")</f>
        <v/>
      </c>
      <c r="I162" s="16">
        <v>123000</v>
      </c>
      <c r="J162" s="16">
        <v>123000</v>
      </c>
      <c r="K162" s="23" t="str">
        <f>IFERROR(VLOOKUP(B162,#REF!,11,FALSE),"")</f>
        <v/>
      </c>
      <c r="L162" s="16">
        <v>0</v>
      </c>
      <c r="M162" s="6" t="s">
        <v>305</v>
      </c>
      <c r="N162" s="17" t="str">
        <f>IFERROR(VLOOKUP(B162,#REF!,13,FALSE),"")</f>
        <v/>
      </c>
      <c r="O162" s="18" t="str">
        <f>IFERROR(VLOOKUP(B162,#REF!,14,FALSE),"")</f>
        <v/>
      </c>
      <c r="P162" s="18" t="str">
        <f>IFERROR(VLOOKUP(B162,#REF!,15,FALSE),"")</f>
        <v/>
      </c>
      <c r="Q162" s="18"/>
      <c r="R162" s="24" t="str">
        <f>IFERROR(VLOOKUP(B162,#REF!,16,FALSE),"")</f>
        <v/>
      </c>
      <c r="S162" s="16">
        <v>0</v>
      </c>
      <c r="T162" s="16">
        <v>0</v>
      </c>
      <c r="U162" s="16">
        <v>0</v>
      </c>
      <c r="V162" s="16">
        <v>0</v>
      </c>
      <c r="W162" s="19">
        <v>123000</v>
      </c>
      <c r="X162" s="15" t="s">
        <v>40</v>
      </c>
      <c r="Y162" s="20" t="s">
        <v>40</v>
      </c>
      <c r="Z162" s="19">
        <v>0</v>
      </c>
      <c r="AA162" s="16" t="s">
        <v>40</v>
      </c>
      <c r="AB162" s="21" t="s">
        <v>41</v>
      </c>
      <c r="AC162" s="22" t="str">
        <f t="shared" si="17"/>
        <v>E</v>
      </c>
      <c r="AD162" s="16">
        <v>0</v>
      </c>
      <c r="AE162" s="16">
        <v>0</v>
      </c>
      <c r="AF162" s="16">
        <v>0</v>
      </c>
      <c r="AG162" s="16">
        <v>0</v>
      </c>
      <c r="AH162" s="14" t="s">
        <v>42</v>
      </c>
    </row>
    <row r="163" spans="1:34">
      <c r="A163" s="12" t="str">
        <f t="shared" si="12"/>
        <v>Normal</v>
      </c>
      <c r="B163" s="13" t="s">
        <v>127</v>
      </c>
      <c r="C163" s="14" t="s">
        <v>106</v>
      </c>
      <c r="D163" s="18">
        <f t="shared" si="13"/>
        <v>13</v>
      </c>
      <c r="E163" s="15">
        <f t="shared" si="14"/>
        <v>6.7</v>
      </c>
      <c r="F163" s="15">
        <f t="shared" si="15"/>
        <v>2.8</v>
      </c>
      <c r="G163" s="15">
        <f t="shared" si="16"/>
        <v>1.5</v>
      </c>
      <c r="H163" s="23" t="str">
        <f>IFERROR(VLOOKUP(B163,#REF!,8,FALSE),"")</f>
        <v/>
      </c>
      <c r="I163" s="16">
        <v>130000</v>
      </c>
      <c r="J163" s="16">
        <v>0</v>
      </c>
      <c r="K163" s="23" t="str">
        <f>IFERROR(VLOOKUP(B163,#REF!,11,FALSE),"")</f>
        <v/>
      </c>
      <c r="L163" s="16">
        <v>600000</v>
      </c>
      <c r="M163" s="6" t="s">
        <v>305</v>
      </c>
      <c r="N163" s="17" t="str">
        <f>IFERROR(VLOOKUP(B163,#REF!,13,FALSE),"")</f>
        <v/>
      </c>
      <c r="O163" s="18" t="str">
        <f>IFERROR(VLOOKUP(B163,#REF!,14,FALSE),"")</f>
        <v/>
      </c>
      <c r="P163" s="18" t="str">
        <f>IFERROR(VLOOKUP(B163,#REF!,15,FALSE),"")</f>
        <v/>
      </c>
      <c r="Q163" s="18"/>
      <c r="R163" s="24" t="str">
        <f>IFERROR(VLOOKUP(B163,#REF!,16,FALSE),"")</f>
        <v/>
      </c>
      <c r="S163" s="16">
        <v>100000</v>
      </c>
      <c r="T163" s="16">
        <v>200000</v>
      </c>
      <c r="U163" s="16">
        <v>300000</v>
      </c>
      <c r="V163" s="16">
        <v>0</v>
      </c>
      <c r="W163" s="19">
        <v>730000</v>
      </c>
      <c r="X163" s="15">
        <v>15.8</v>
      </c>
      <c r="Y163" s="20">
        <v>8.1999999999999993</v>
      </c>
      <c r="Z163" s="19">
        <v>46250</v>
      </c>
      <c r="AA163" s="16">
        <v>89329</v>
      </c>
      <c r="AB163" s="21">
        <v>1.9</v>
      </c>
      <c r="AC163" s="22">
        <f t="shared" si="17"/>
        <v>100</v>
      </c>
      <c r="AD163" s="16">
        <v>65161</v>
      </c>
      <c r="AE163" s="16">
        <v>523266</v>
      </c>
      <c r="AF163" s="16">
        <v>215536</v>
      </c>
      <c r="AG163" s="16">
        <v>83735</v>
      </c>
      <c r="AH163" s="14" t="s">
        <v>42</v>
      </c>
    </row>
    <row r="164" spans="1:34">
      <c r="A164" s="12" t="str">
        <f t="shared" si="12"/>
        <v>Normal</v>
      </c>
      <c r="B164" s="13" t="s">
        <v>128</v>
      </c>
      <c r="C164" s="14" t="s">
        <v>106</v>
      </c>
      <c r="D164" s="18">
        <f t="shared" si="13"/>
        <v>0</v>
      </c>
      <c r="E164" s="15">
        <f t="shared" si="14"/>
        <v>0</v>
      </c>
      <c r="F164" s="15">
        <f t="shared" si="15"/>
        <v>8</v>
      </c>
      <c r="G164" s="15">
        <f t="shared" si="16"/>
        <v>57.7</v>
      </c>
      <c r="H164" s="23" t="str">
        <f>IFERROR(VLOOKUP(B164,#REF!,8,FALSE),"")</f>
        <v/>
      </c>
      <c r="I164" s="16">
        <v>3000</v>
      </c>
      <c r="J164" s="16">
        <v>0</v>
      </c>
      <c r="K164" s="23" t="str">
        <f>IFERROR(VLOOKUP(B164,#REF!,11,FALSE),"")</f>
        <v/>
      </c>
      <c r="L164" s="16">
        <v>0</v>
      </c>
      <c r="M164" s="6" t="s">
        <v>305</v>
      </c>
      <c r="N164" s="17" t="str">
        <f>IFERROR(VLOOKUP(B164,#REF!,13,FALSE),"")</f>
        <v/>
      </c>
      <c r="O164" s="18" t="str">
        <f>IFERROR(VLOOKUP(B164,#REF!,14,FALSE),"")</f>
        <v/>
      </c>
      <c r="P164" s="18" t="str">
        <f>IFERROR(VLOOKUP(B164,#REF!,15,FALSE),"")</f>
        <v/>
      </c>
      <c r="Q164" s="18"/>
      <c r="R164" s="24" t="str">
        <f>IFERROR(VLOOKUP(B164,#REF!,16,FALSE),"")</f>
        <v/>
      </c>
      <c r="S164" s="16">
        <v>0</v>
      </c>
      <c r="T164" s="16">
        <v>0</v>
      </c>
      <c r="U164" s="16">
        <v>0</v>
      </c>
      <c r="V164" s="16">
        <v>0</v>
      </c>
      <c r="W164" s="19">
        <v>3000</v>
      </c>
      <c r="X164" s="15">
        <v>8</v>
      </c>
      <c r="Y164" s="20">
        <v>57.7</v>
      </c>
      <c r="Z164" s="19">
        <v>375</v>
      </c>
      <c r="AA164" s="16">
        <v>52</v>
      </c>
      <c r="AB164" s="21">
        <v>0.1</v>
      </c>
      <c r="AC164" s="22">
        <f t="shared" si="17"/>
        <v>50</v>
      </c>
      <c r="AD164" s="16">
        <v>0</v>
      </c>
      <c r="AE164" s="16">
        <v>0</v>
      </c>
      <c r="AF164" s="16">
        <v>471</v>
      </c>
      <c r="AG164" s="16">
        <v>2461</v>
      </c>
      <c r="AH164" s="14" t="s">
        <v>42</v>
      </c>
    </row>
    <row r="165" spans="1:34">
      <c r="A165" s="12" t="str">
        <f t="shared" si="12"/>
        <v>FCST</v>
      </c>
      <c r="B165" s="13" t="s">
        <v>129</v>
      </c>
      <c r="C165" s="14" t="s">
        <v>106</v>
      </c>
      <c r="D165" s="18" t="str">
        <f t="shared" si="13"/>
        <v>前八週無拉料</v>
      </c>
      <c r="E165" s="15">
        <f t="shared" si="14"/>
        <v>187.5</v>
      </c>
      <c r="F165" s="15" t="str">
        <f t="shared" si="15"/>
        <v>--</v>
      </c>
      <c r="G165" s="15">
        <f t="shared" si="16"/>
        <v>0</v>
      </c>
      <c r="H165" s="23" t="str">
        <f>IFERROR(VLOOKUP(B165,#REF!,8,FALSE),"")</f>
        <v/>
      </c>
      <c r="I165" s="16">
        <v>0</v>
      </c>
      <c r="J165" s="16">
        <v>0</v>
      </c>
      <c r="K165" s="23" t="str">
        <f>IFERROR(VLOOKUP(B165,#REF!,11,FALSE),"")</f>
        <v/>
      </c>
      <c r="L165" s="16">
        <v>6000</v>
      </c>
      <c r="M165" s="6" t="s">
        <v>305</v>
      </c>
      <c r="N165" s="17" t="str">
        <f>IFERROR(VLOOKUP(B165,#REF!,13,FALSE),"")</f>
        <v/>
      </c>
      <c r="O165" s="18" t="str">
        <f>IFERROR(VLOOKUP(B165,#REF!,14,FALSE),"")</f>
        <v/>
      </c>
      <c r="P165" s="18" t="str">
        <f>IFERROR(VLOOKUP(B165,#REF!,15,FALSE),"")</f>
        <v/>
      </c>
      <c r="Q165" s="18"/>
      <c r="R165" s="24" t="str">
        <f>IFERROR(VLOOKUP(B165,#REF!,16,FALSE),"")</f>
        <v/>
      </c>
      <c r="S165" s="16">
        <v>0</v>
      </c>
      <c r="T165" s="16">
        <v>0</v>
      </c>
      <c r="U165" s="16">
        <v>6000</v>
      </c>
      <c r="V165" s="16">
        <v>0</v>
      </c>
      <c r="W165" s="19">
        <v>6000</v>
      </c>
      <c r="X165" s="15" t="s">
        <v>40</v>
      </c>
      <c r="Y165" s="20">
        <v>187.5</v>
      </c>
      <c r="Z165" s="19">
        <v>0</v>
      </c>
      <c r="AA165" s="16">
        <v>32</v>
      </c>
      <c r="AB165" s="21" t="s">
        <v>49</v>
      </c>
      <c r="AC165" s="22" t="str">
        <f t="shared" si="17"/>
        <v>F</v>
      </c>
      <c r="AD165" s="16">
        <v>288</v>
      </c>
      <c r="AE165" s="16">
        <v>0</v>
      </c>
      <c r="AF165" s="16">
        <v>0</v>
      </c>
      <c r="AG165" s="16">
        <v>0</v>
      </c>
      <c r="AH165" s="14" t="s">
        <v>42</v>
      </c>
    </row>
    <row r="166" spans="1:34">
      <c r="A166" s="12" t="str">
        <f t="shared" si="12"/>
        <v>FCST</v>
      </c>
      <c r="B166" s="13" t="s">
        <v>130</v>
      </c>
      <c r="C166" s="14" t="s">
        <v>106</v>
      </c>
      <c r="D166" s="18" t="str">
        <f t="shared" si="13"/>
        <v>前八週無拉料</v>
      </c>
      <c r="E166" s="15">
        <f t="shared" si="14"/>
        <v>0</v>
      </c>
      <c r="F166" s="15" t="str">
        <f t="shared" si="15"/>
        <v>--</v>
      </c>
      <c r="G166" s="15">
        <f t="shared" si="16"/>
        <v>157.9</v>
      </c>
      <c r="H166" s="23" t="str">
        <f>IFERROR(VLOOKUP(B166,#REF!,8,FALSE),"")</f>
        <v/>
      </c>
      <c r="I166" s="16">
        <v>3000</v>
      </c>
      <c r="J166" s="16">
        <v>0</v>
      </c>
      <c r="K166" s="23" t="str">
        <f>IFERROR(VLOOKUP(B166,#REF!,11,FALSE),"")</f>
        <v/>
      </c>
      <c r="L166" s="16">
        <v>0</v>
      </c>
      <c r="M166" s="6" t="s">
        <v>305</v>
      </c>
      <c r="N166" s="17" t="str">
        <f>IFERROR(VLOOKUP(B166,#REF!,13,FALSE),"")</f>
        <v/>
      </c>
      <c r="O166" s="18" t="str">
        <f>IFERROR(VLOOKUP(B166,#REF!,14,FALSE),"")</f>
        <v/>
      </c>
      <c r="P166" s="18" t="str">
        <f>IFERROR(VLOOKUP(B166,#REF!,15,FALSE),"")</f>
        <v/>
      </c>
      <c r="Q166" s="18"/>
      <c r="R166" s="24" t="str">
        <f>IFERROR(VLOOKUP(B166,#REF!,16,FALSE),"")</f>
        <v/>
      </c>
      <c r="S166" s="16">
        <v>0</v>
      </c>
      <c r="T166" s="16">
        <v>0</v>
      </c>
      <c r="U166" s="16">
        <v>0</v>
      </c>
      <c r="V166" s="16">
        <v>0</v>
      </c>
      <c r="W166" s="19">
        <v>3000</v>
      </c>
      <c r="X166" s="15" t="s">
        <v>40</v>
      </c>
      <c r="Y166" s="20">
        <v>157.9</v>
      </c>
      <c r="Z166" s="19">
        <v>0</v>
      </c>
      <c r="AA166" s="16">
        <v>19</v>
      </c>
      <c r="AB166" s="21" t="s">
        <v>49</v>
      </c>
      <c r="AC166" s="22" t="str">
        <f t="shared" si="17"/>
        <v>F</v>
      </c>
      <c r="AD166" s="16">
        <v>172</v>
      </c>
      <c r="AE166" s="16">
        <v>0</v>
      </c>
      <c r="AF166" s="16">
        <v>0</v>
      </c>
      <c r="AG166" s="16">
        <v>0</v>
      </c>
      <c r="AH166" s="14" t="s">
        <v>42</v>
      </c>
    </row>
    <row r="167" spans="1:34">
      <c r="A167" s="12" t="str">
        <f t="shared" si="12"/>
        <v>OverStock</v>
      </c>
      <c r="B167" s="13" t="s">
        <v>131</v>
      </c>
      <c r="C167" s="14" t="s">
        <v>106</v>
      </c>
      <c r="D167" s="18">
        <f t="shared" si="13"/>
        <v>7.9</v>
      </c>
      <c r="E167" s="15">
        <f t="shared" si="14"/>
        <v>7.3</v>
      </c>
      <c r="F167" s="15">
        <f t="shared" si="15"/>
        <v>10.9</v>
      </c>
      <c r="G167" s="15">
        <f t="shared" si="16"/>
        <v>10.1</v>
      </c>
      <c r="H167" s="23" t="str">
        <f>IFERROR(VLOOKUP(B167,#REF!,8,FALSE),"")</f>
        <v/>
      </c>
      <c r="I167" s="16">
        <v>335000</v>
      </c>
      <c r="J167" s="16">
        <v>332000</v>
      </c>
      <c r="K167" s="23" t="str">
        <f>IFERROR(VLOOKUP(B167,#REF!,11,FALSE),"")</f>
        <v/>
      </c>
      <c r="L167" s="16">
        <v>243000</v>
      </c>
      <c r="M167" s="6" t="s">
        <v>305</v>
      </c>
      <c r="N167" s="17" t="str">
        <f>IFERROR(VLOOKUP(B167,#REF!,13,FALSE),"")</f>
        <v/>
      </c>
      <c r="O167" s="18" t="str">
        <f>IFERROR(VLOOKUP(B167,#REF!,14,FALSE),"")</f>
        <v/>
      </c>
      <c r="P167" s="18" t="str">
        <f>IFERROR(VLOOKUP(B167,#REF!,15,FALSE),"")</f>
        <v/>
      </c>
      <c r="Q167" s="18"/>
      <c r="R167" s="24" t="str">
        <f>IFERROR(VLOOKUP(B167,#REF!,16,FALSE),"")</f>
        <v/>
      </c>
      <c r="S167" s="16">
        <v>90000</v>
      </c>
      <c r="T167" s="16">
        <v>0</v>
      </c>
      <c r="U167" s="16">
        <v>153000</v>
      </c>
      <c r="V167" s="16">
        <v>0</v>
      </c>
      <c r="W167" s="19">
        <v>578000</v>
      </c>
      <c r="X167" s="15">
        <v>18.8</v>
      </c>
      <c r="Y167" s="20">
        <v>17.399999999999999</v>
      </c>
      <c r="Z167" s="19">
        <v>30750</v>
      </c>
      <c r="AA167" s="16">
        <v>33298</v>
      </c>
      <c r="AB167" s="21">
        <v>1.1000000000000001</v>
      </c>
      <c r="AC167" s="22">
        <f t="shared" si="17"/>
        <v>100</v>
      </c>
      <c r="AD167" s="16">
        <v>18334</v>
      </c>
      <c r="AE167" s="16">
        <v>160412</v>
      </c>
      <c r="AF167" s="16">
        <v>120938</v>
      </c>
      <c r="AG167" s="16">
        <v>139198</v>
      </c>
      <c r="AH167" s="14" t="s">
        <v>42</v>
      </c>
    </row>
    <row r="168" spans="1:34">
      <c r="A168" s="12" t="str">
        <f t="shared" si="12"/>
        <v>Normal</v>
      </c>
      <c r="B168" s="13" t="s">
        <v>132</v>
      </c>
      <c r="C168" s="14" t="s">
        <v>106</v>
      </c>
      <c r="D168" s="18">
        <f t="shared" si="13"/>
        <v>4.3</v>
      </c>
      <c r="E168" s="15">
        <f t="shared" si="14"/>
        <v>5.3</v>
      </c>
      <c r="F168" s="15">
        <f t="shared" si="15"/>
        <v>8.8000000000000007</v>
      </c>
      <c r="G168" s="15">
        <f t="shared" si="16"/>
        <v>11</v>
      </c>
      <c r="H168" s="23" t="str">
        <f>IFERROR(VLOOKUP(B168,#REF!,8,FALSE),"")</f>
        <v/>
      </c>
      <c r="I168" s="16">
        <v>849000</v>
      </c>
      <c r="J168" s="16">
        <v>0</v>
      </c>
      <c r="K168" s="23" t="str">
        <f>IFERROR(VLOOKUP(B168,#REF!,11,FALSE),"")</f>
        <v/>
      </c>
      <c r="L168" s="16">
        <v>411000</v>
      </c>
      <c r="M168" s="6" t="s">
        <v>305</v>
      </c>
      <c r="N168" s="17" t="str">
        <f>IFERROR(VLOOKUP(B168,#REF!,13,FALSE),"")</f>
        <v/>
      </c>
      <c r="O168" s="18" t="str">
        <f>IFERROR(VLOOKUP(B168,#REF!,14,FALSE),"")</f>
        <v/>
      </c>
      <c r="P168" s="18" t="str">
        <f>IFERROR(VLOOKUP(B168,#REF!,15,FALSE),"")</f>
        <v/>
      </c>
      <c r="Q168" s="18"/>
      <c r="R168" s="24" t="str">
        <f>IFERROR(VLOOKUP(B168,#REF!,16,FALSE),"")</f>
        <v/>
      </c>
      <c r="S168" s="16">
        <v>180000</v>
      </c>
      <c r="T168" s="16">
        <v>45000</v>
      </c>
      <c r="U168" s="16">
        <v>186000</v>
      </c>
      <c r="V168" s="16">
        <v>0</v>
      </c>
      <c r="W168" s="19">
        <v>1260000</v>
      </c>
      <c r="X168" s="15">
        <v>13.1</v>
      </c>
      <c r="Y168" s="20">
        <v>16.3</v>
      </c>
      <c r="Z168" s="19">
        <v>96000</v>
      </c>
      <c r="AA168" s="16">
        <v>77197</v>
      </c>
      <c r="AB168" s="21">
        <v>0.8</v>
      </c>
      <c r="AC168" s="22">
        <f t="shared" si="17"/>
        <v>100</v>
      </c>
      <c r="AD168" s="16">
        <v>101020</v>
      </c>
      <c r="AE168" s="16">
        <v>420598</v>
      </c>
      <c r="AF168" s="16">
        <v>173157</v>
      </c>
      <c r="AG168" s="16">
        <v>462667</v>
      </c>
      <c r="AH168" s="14" t="s">
        <v>42</v>
      </c>
    </row>
    <row r="169" spans="1:34">
      <c r="A169" s="12" t="str">
        <f t="shared" si="12"/>
        <v>OverStock</v>
      </c>
      <c r="B169" s="13" t="s">
        <v>133</v>
      </c>
      <c r="C169" s="14" t="s">
        <v>106</v>
      </c>
      <c r="D169" s="18">
        <f t="shared" si="13"/>
        <v>80</v>
      </c>
      <c r="E169" s="15">
        <f t="shared" si="14"/>
        <v>15.5</v>
      </c>
      <c r="F169" s="15">
        <f t="shared" si="15"/>
        <v>24</v>
      </c>
      <c r="G169" s="15">
        <f t="shared" si="16"/>
        <v>4.7</v>
      </c>
      <c r="H169" s="23" t="str">
        <f>IFERROR(VLOOKUP(B169,#REF!,8,FALSE),"")</f>
        <v/>
      </c>
      <c r="I169" s="16">
        <v>9000</v>
      </c>
      <c r="J169" s="16">
        <v>6000</v>
      </c>
      <c r="K169" s="23" t="str">
        <f>IFERROR(VLOOKUP(B169,#REF!,11,FALSE),"")</f>
        <v/>
      </c>
      <c r="L169" s="16">
        <v>30000</v>
      </c>
      <c r="M169" s="6" t="s">
        <v>305</v>
      </c>
      <c r="N169" s="17" t="str">
        <f>IFERROR(VLOOKUP(B169,#REF!,13,FALSE),"")</f>
        <v/>
      </c>
      <c r="O169" s="18" t="str">
        <f>IFERROR(VLOOKUP(B169,#REF!,14,FALSE),"")</f>
        <v/>
      </c>
      <c r="P169" s="18" t="str">
        <f>IFERROR(VLOOKUP(B169,#REF!,15,FALSE),"")</f>
        <v/>
      </c>
      <c r="Q169" s="18"/>
      <c r="R169" s="24" t="str">
        <f>IFERROR(VLOOKUP(B169,#REF!,16,FALSE),"")</f>
        <v/>
      </c>
      <c r="S169" s="16">
        <v>0</v>
      </c>
      <c r="T169" s="16">
        <v>6000</v>
      </c>
      <c r="U169" s="16">
        <v>24000</v>
      </c>
      <c r="V169" s="16">
        <v>0</v>
      </c>
      <c r="W169" s="19">
        <v>39000</v>
      </c>
      <c r="X169" s="15">
        <v>104</v>
      </c>
      <c r="Y169" s="20">
        <v>20.2</v>
      </c>
      <c r="Z169" s="19">
        <v>375</v>
      </c>
      <c r="AA169" s="16">
        <v>1933</v>
      </c>
      <c r="AB169" s="21">
        <v>5.2</v>
      </c>
      <c r="AC169" s="22">
        <f t="shared" si="17"/>
        <v>150</v>
      </c>
      <c r="AD169" s="16">
        <v>1490</v>
      </c>
      <c r="AE169" s="16">
        <v>8190</v>
      </c>
      <c r="AF169" s="16">
        <v>9744</v>
      </c>
      <c r="AG169" s="16">
        <v>8120</v>
      </c>
      <c r="AH169" s="14" t="s">
        <v>42</v>
      </c>
    </row>
    <row r="170" spans="1:34">
      <c r="A170" s="12" t="str">
        <f t="shared" si="12"/>
        <v>Normal</v>
      </c>
      <c r="B170" s="13" t="s">
        <v>134</v>
      </c>
      <c r="C170" s="14" t="s">
        <v>106</v>
      </c>
      <c r="D170" s="18">
        <f t="shared" si="13"/>
        <v>8.5</v>
      </c>
      <c r="E170" s="15">
        <f t="shared" si="14"/>
        <v>11.2</v>
      </c>
      <c r="F170" s="15">
        <f t="shared" si="15"/>
        <v>5.4</v>
      </c>
      <c r="G170" s="15">
        <f t="shared" si="16"/>
        <v>7.1</v>
      </c>
      <c r="H170" s="23" t="str">
        <f>IFERROR(VLOOKUP(B170,#REF!,8,FALSE),"")</f>
        <v/>
      </c>
      <c r="I170" s="16">
        <v>93000</v>
      </c>
      <c r="J170" s="16">
        <v>0</v>
      </c>
      <c r="K170" s="23" t="str">
        <f>IFERROR(VLOOKUP(B170,#REF!,11,FALSE),"")</f>
        <v/>
      </c>
      <c r="L170" s="16">
        <v>147000</v>
      </c>
      <c r="M170" s="6" t="s">
        <v>305</v>
      </c>
      <c r="N170" s="17" t="str">
        <f>IFERROR(VLOOKUP(B170,#REF!,13,FALSE),"")</f>
        <v/>
      </c>
      <c r="O170" s="18" t="str">
        <f>IFERROR(VLOOKUP(B170,#REF!,14,FALSE),"")</f>
        <v/>
      </c>
      <c r="P170" s="18" t="str">
        <f>IFERROR(VLOOKUP(B170,#REF!,15,FALSE),"")</f>
        <v/>
      </c>
      <c r="Q170" s="18"/>
      <c r="R170" s="24" t="str">
        <f>IFERROR(VLOOKUP(B170,#REF!,16,FALSE),"")</f>
        <v/>
      </c>
      <c r="S170" s="16">
        <v>0</v>
      </c>
      <c r="T170" s="16">
        <v>0</v>
      </c>
      <c r="U170" s="16">
        <v>147000</v>
      </c>
      <c r="V170" s="16">
        <v>0</v>
      </c>
      <c r="W170" s="19">
        <v>240000</v>
      </c>
      <c r="X170" s="15">
        <v>13.9</v>
      </c>
      <c r="Y170" s="20">
        <v>18.2</v>
      </c>
      <c r="Z170" s="19">
        <v>17250</v>
      </c>
      <c r="AA170" s="16">
        <v>13165</v>
      </c>
      <c r="AB170" s="21">
        <v>0.8</v>
      </c>
      <c r="AC170" s="22">
        <f t="shared" si="17"/>
        <v>100</v>
      </c>
      <c r="AD170" s="16">
        <v>11971</v>
      </c>
      <c r="AE170" s="16">
        <v>73897</v>
      </c>
      <c r="AF170" s="16">
        <v>32617</v>
      </c>
      <c r="AG170" s="16">
        <v>19669</v>
      </c>
      <c r="AH170" s="14" t="s">
        <v>42</v>
      </c>
    </row>
    <row r="171" spans="1:34">
      <c r="A171" s="12" t="str">
        <f t="shared" si="12"/>
        <v>Normal</v>
      </c>
      <c r="B171" s="13" t="s">
        <v>135</v>
      </c>
      <c r="C171" s="14" t="s">
        <v>106</v>
      </c>
      <c r="D171" s="18">
        <f t="shared" si="13"/>
        <v>4.0999999999999996</v>
      </c>
      <c r="E171" s="15">
        <f t="shared" si="14"/>
        <v>3.8</v>
      </c>
      <c r="F171" s="15">
        <f t="shared" si="15"/>
        <v>11.5</v>
      </c>
      <c r="G171" s="15">
        <f t="shared" si="16"/>
        <v>10.5</v>
      </c>
      <c r="H171" s="23" t="str">
        <f>IFERROR(VLOOKUP(B171,#REF!,8,FALSE),"")</f>
        <v/>
      </c>
      <c r="I171" s="16">
        <v>194000</v>
      </c>
      <c r="J171" s="16">
        <v>0</v>
      </c>
      <c r="K171" s="23" t="str">
        <f>IFERROR(VLOOKUP(B171,#REF!,11,FALSE),"")</f>
        <v/>
      </c>
      <c r="L171" s="16">
        <v>69000</v>
      </c>
      <c r="M171" s="6" t="s">
        <v>305</v>
      </c>
      <c r="N171" s="17" t="str">
        <f>IFERROR(VLOOKUP(B171,#REF!,13,FALSE),"")</f>
        <v/>
      </c>
      <c r="O171" s="18" t="str">
        <f>IFERROR(VLOOKUP(B171,#REF!,14,FALSE),"")</f>
        <v/>
      </c>
      <c r="P171" s="18" t="str">
        <f>IFERROR(VLOOKUP(B171,#REF!,15,FALSE),"")</f>
        <v/>
      </c>
      <c r="Q171" s="18"/>
      <c r="R171" s="24" t="str">
        <f>IFERROR(VLOOKUP(B171,#REF!,16,FALSE),"")</f>
        <v/>
      </c>
      <c r="S171" s="16">
        <v>0</v>
      </c>
      <c r="T171" s="16">
        <v>15000</v>
      </c>
      <c r="U171" s="16">
        <v>54000</v>
      </c>
      <c r="V171" s="16">
        <v>0</v>
      </c>
      <c r="W171" s="19">
        <v>263000</v>
      </c>
      <c r="X171" s="15">
        <v>15.6</v>
      </c>
      <c r="Y171" s="20">
        <v>14.3</v>
      </c>
      <c r="Z171" s="19">
        <v>16875</v>
      </c>
      <c r="AA171" s="16">
        <v>18393</v>
      </c>
      <c r="AB171" s="21">
        <v>1.1000000000000001</v>
      </c>
      <c r="AC171" s="22">
        <f t="shared" si="17"/>
        <v>100</v>
      </c>
      <c r="AD171" s="16">
        <v>7321</v>
      </c>
      <c r="AE171" s="16">
        <v>100036</v>
      </c>
      <c r="AF171" s="16">
        <v>58183</v>
      </c>
      <c r="AG171" s="16">
        <v>61314</v>
      </c>
      <c r="AH171" s="14" t="s">
        <v>42</v>
      </c>
    </row>
    <row r="172" spans="1:34">
      <c r="A172" s="12" t="str">
        <f t="shared" si="12"/>
        <v>Normal</v>
      </c>
      <c r="B172" s="13" t="s">
        <v>136</v>
      </c>
      <c r="C172" s="14" t="s">
        <v>106</v>
      </c>
      <c r="D172" s="18">
        <f t="shared" si="13"/>
        <v>6.3</v>
      </c>
      <c r="E172" s="15">
        <f t="shared" si="14"/>
        <v>8.3000000000000007</v>
      </c>
      <c r="F172" s="15">
        <f t="shared" si="15"/>
        <v>9.6</v>
      </c>
      <c r="G172" s="15">
        <f t="shared" si="16"/>
        <v>12.6</v>
      </c>
      <c r="H172" s="23" t="str">
        <f>IFERROR(VLOOKUP(B172,#REF!,8,FALSE),"")</f>
        <v/>
      </c>
      <c r="I172" s="16">
        <v>168000</v>
      </c>
      <c r="J172" s="16">
        <v>0</v>
      </c>
      <c r="K172" s="23" t="str">
        <f>IFERROR(VLOOKUP(B172,#REF!,11,FALSE),"")</f>
        <v/>
      </c>
      <c r="L172" s="16">
        <v>110000</v>
      </c>
      <c r="M172" s="6" t="s">
        <v>305</v>
      </c>
      <c r="N172" s="17" t="str">
        <f>IFERROR(VLOOKUP(B172,#REF!,13,FALSE),"")</f>
        <v/>
      </c>
      <c r="O172" s="18" t="str">
        <f>IFERROR(VLOOKUP(B172,#REF!,14,FALSE),"")</f>
        <v/>
      </c>
      <c r="P172" s="18" t="str">
        <f>IFERROR(VLOOKUP(B172,#REF!,15,FALSE),"")</f>
        <v/>
      </c>
      <c r="Q172" s="18"/>
      <c r="R172" s="24" t="str">
        <f>IFERROR(VLOOKUP(B172,#REF!,16,FALSE),"")</f>
        <v/>
      </c>
      <c r="S172" s="16">
        <v>30000</v>
      </c>
      <c r="T172" s="16">
        <v>0</v>
      </c>
      <c r="U172" s="16">
        <v>80000</v>
      </c>
      <c r="V172" s="16">
        <v>0</v>
      </c>
      <c r="W172" s="19">
        <v>278000</v>
      </c>
      <c r="X172" s="15">
        <v>15.9</v>
      </c>
      <c r="Y172" s="20">
        <v>20.9</v>
      </c>
      <c r="Z172" s="19">
        <v>17500</v>
      </c>
      <c r="AA172" s="16">
        <v>13333</v>
      </c>
      <c r="AB172" s="21">
        <v>0.8</v>
      </c>
      <c r="AC172" s="22">
        <f t="shared" si="17"/>
        <v>100</v>
      </c>
      <c r="AD172" s="16">
        <v>6987</v>
      </c>
      <c r="AE172" s="16">
        <v>73897</v>
      </c>
      <c r="AF172" s="16">
        <v>39116</v>
      </c>
      <c r="AG172" s="16">
        <v>90563</v>
      </c>
      <c r="AH172" s="14" t="s">
        <v>42</v>
      </c>
    </row>
    <row r="173" spans="1:34">
      <c r="A173" s="12" t="str">
        <f t="shared" si="12"/>
        <v>OverStock</v>
      </c>
      <c r="B173" s="13" t="s">
        <v>137</v>
      </c>
      <c r="C173" s="14" t="s">
        <v>106</v>
      </c>
      <c r="D173" s="18">
        <f t="shared" si="13"/>
        <v>49.5</v>
      </c>
      <c r="E173" s="15">
        <f t="shared" si="14"/>
        <v>11.6</v>
      </c>
      <c r="F173" s="15">
        <f t="shared" si="15"/>
        <v>6</v>
      </c>
      <c r="G173" s="15">
        <f t="shared" si="16"/>
        <v>1.4</v>
      </c>
      <c r="H173" s="23" t="str">
        <f>IFERROR(VLOOKUP(B173,#REF!,8,FALSE),"")</f>
        <v/>
      </c>
      <c r="I173" s="16">
        <v>36000</v>
      </c>
      <c r="J173" s="16">
        <v>0</v>
      </c>
      <c r="K173" s="23" t="str">
        <f>IFERROR(VLOOKUP(B173,#REF!,11,FALSE),"")</f>
        <v/>
      </c>
      <c r="L173" s="16">
        <v>297000</v>
      </c>
      <c r="M173" s="6" t="s">
        <v>305</v>
      </c>
      <c r="N173" s="17" t="str">
        <f>IFERROR(VLOOKUP(B173,#REF!,13,FALSE),"")</f>
        <v/>
      </c>
      <c r="O173" s="18" t="str">
        <f>IFERROR(VLOOKUP(B173,#REF!,14,FALSE),"")</f>
        <v/>
      </c>
      <c r="P173" s="18" t="str">
        <f>IFERROR(VLOOKUP(B173,#REF!,15,FALSE),"")</f>
        <v/>
      </c>
      <c r="Q173" s="18"/>
      <c r="R173" s="24" t="str">
        <f>IFERROR(VLOOKUP(B173,#REF!,16,FALSE),"")</f>
        <v/>
      </c>
      <c r="S173" s="16">
        <v>0</v>
      </c>
      <c r="T173" s="16">
        <v>90000</v>
      </c>
      <c r="U173" s="16">
        <v>207000</v>
      </c>
      <c r="V173" s="16">
        <v>0</v>
      </c>
      <c r="W173" s="19">
        <v>333000</v>
      </c>
      <c r="X173" s="15">
        <v>55.5</v>
      </c>
      <c r="Y173" s="20">
        <v>13</v>
      </c>
      <c r="Z173" s="19">
        <v>6000</v>
      </c>
      <c r="AA173" s="16">
        <v>25703</v>
      </c>
      <c r="AB173" s="21">
        <v>4.3</v>
      </c>
      <c r="AC173" s="22">
        <f t="shared" si="17"/>
        <v>150</v>
      </c>
      <c r="AD173" s="16">
        <v>23765</v>
      </c>
      <c r="AE173" s="16">
        <v>145936</v>
      </c>
      <c r="AF173" s="16">
        <v>61623</v>
      </c>
      <c r="AG173" s="16">
        <v>26676</v>
      </c>
      <c r="AH173" s="14" t="s">
        <v>42</v>
      </c>
    </row>
    <row r="174" spans="1:34">
      <c r="A174" s="12" t="str">
        <f t="shared" si="12"/>
        <v>Normal</v>
      </c>
      <c r="B174" s="13" t="s">
        <v>138</v>
      </c>
      <c r="C174" s="14" t="s">
        <v>106</v>
      </c>
      <c r="D174" s="18">
        <f t="shared" si="13"/>
        <v>8</v>
      </c>
      <c r="E174" s="15">
        <f t="shared" si="14"/>
        <v>12.2</v>
      </c>
      <c r="F174" s="15">
        <f t="shared" si="15"/>
        <v>8</v>
      </c>
      <c r="G174" s="15">
        <f t="shared" si="16"/>
        <v>12.2</v>
      </c>
      <c r="H174" s="23" t="str">
        <f>IFERROR(VLOOKUP(B174,#REF!,8,FALSE),"")</f>
        <v/>
      </c>
      <c r="I174" s="16">
        <v>18000</v>
      </c>
      <c r="J174" s="16">
        <v>0</v>
      </c>
      <c r="K174" s="23" t="str">
        <f>IFERROR(VLOOKUP(B174,#REF!,11,FALSE),"")</f>
        <v/>
      </c>
      <c r="L174" s="16">
        <v>18000</v>
      </c>
      <c r="M174" s="6" t="s">
        <v>305</v>
      </c>
      <c r="N174" s="17" t="str">
        <f>IFERROR(VLOOKUP(B174,#REF!,13,FALSE),"")</f>
        <v/>
      </c>
      <c r="O174" s="18" t="str">
        <f>IFERROR(VLOOKUP(B174,#REF!,14,FALSE),"")</f>
        <v/>
      </c>
      <c r="P174" s="18" t="str">
        <f>IFERROR(VLOOKUP(B174,#REF!,15,FALSE),"")</f>
        <v/>
      </c>
      <c r="Q174" s="18"/>
      <c r="R174" s="24" t="str">
        <f>IFERROR(VLOOKUP(B174,#REF!,16,FALSE),"")</f>
        <v/>
      </c>
      <c r="S174" s="16">
        <v>0</v>
      </c>
      <c r="T174" s="16">
        <v>6000</v>
      </c>
      <c r="U174" s="16">
        <v>12000</v>
      </c>
      <c r="V174" s="16">
        <v>0</v>
      </c>
      <c r="W174" s="19">
        <v>36000</v>
      </c>
      <c r="X174" s="15">
        <v>16</v>
      </c>
      <c r="Y174" s="20">
        <v>24.3</v>
      </c>
      <c r="Z174" s="19">
        <v>2250</v>
      </c>
      <c r="AA174" s="16">
        <v>1480</v>
      </c>
      <c r="AB174" s="21">
        <v>0.7</v>
      </c>
      <c r="AC174" s="22">
        <f t="shared" si="17"/>
        <v>100</v>
      </c>
      <c r="AD174" s="16">
        <v>0</v>
      </c>
      <c r="AE174" s="16">
        <v>4683</v>
      </c>
      <c r="AF174" s="16">
        <v>10368</v>
      </c>
      <c r="AG174" s="16">
        <v>8640</v>
      </c>
      <c r="AH174" s="14" t="s">
        <v>42</v>
      </c>
    </row>
    <row r="175" spans="1:34">
      <c r="A175" s="12" t="str">
        <f t="shared" si="12"/>
        <v>OverStock</v>
      </c>
      <c r="B175" s="13" t="s">
        <v>140</v>
      </c>
      <c r="C175" s="14" t="s">
        <v>106</v>
      </c>
      <c r="D175" s="18">
        <f t="shared" si="13"/>
        <v>7.5</v>
      </c>
      <c r="E175" s="15">
        <f t="shared" si="14"/>
        <v>6.1</v>
      </c>
      <c r="F175" s="15">
        <f t="shared" si="15"/>
        <v>9.8000000000000007</v>
      </c>
      <c r="G175" s="15">
        <f t="shared" si="16"/>
        <v>8</v>
      </c>
      <c r="H175" s="23" t="str">
        <f>IFERROR(VLOOKUP(B175,#REF!,8,FALSE),"")</f>
        <v/>
      </c>
      <c r="I175" s="16">
        <v>675000</v>
      </c>
      <c r="J175" s="16">
        <v>0</v>
      </c>
      <c r="K175" s="23" t="str">
        <f>IFERROR(VLOOKUP(B175,#REF!,11,FALSE),"")</f>
        <v/>
      </c>
      <c r="L175" s="16">
        <v>519000</v>
      </c>
      <c r="M175" s="6" t="s">
        <v>305</v>
      </c>
      <c r="N175" s="17" t="str">
        <f>IFERROR(VLOOKUP(B175,#REF!,13,FALSE),"")</f>
        <v/>
      </c>
      <c r="O175" s="18" t="str">
        <f>IFERROR(VLOOKUP(B175,#REF!,14,FALSE),"")</f>
        <v/>
      </c>
      <c r="P175" s="18" t="str">
        <f>IFERROR(VLOOKUP(B175,#REF!,15,FALSE),"")</f>
        <v/>
      </c>
      <c r="Q175" s="18"/>
      <c r="R175" s="24" t="str">
        <f>IFERROR(VLOOKUP(B175,#REF!,16,FALSE),"")</f>
        <v/>
      </c>
      <c r="S175" s="16">
        <v>0</v>
      </c>
      <c r="T175" s="16">
        <v>0</v>
      </c>
      <c r="U175" s="16">
        <v>519000</v>
      </c>
      <c r="V175" s="16">
        <v>0</v>
      </c>
      <c r="W175" s="19">
        <v>1194000</v>
      </c>
      <c r="X175" s="15">
        <v>17.3</v>
      </c>
      <c r="Y175" s="20">
        <v>14.1</v>
      </c>
      <c r="Z175" s="19">
        <v>69000</v>
      </c>
      <c r="AA175" s="16">
        <v>84667</v>
      </c>
      <c r="AB175" s="21">
        <v>1.2</v>
      </c>
      <c r="AC175" s="22">
        <f t="shared" si="17"/>
        <v>100</v>
      </c>
      <c r="AD175" s="16">
        <v>66681</v>
      </c>
      <c r="AE175" s="16">
        <v>497319</v>
      </c>
      <c r="AF175" s="16">
        <v>198000</v>
      </c>
      <c r="AG175" s="16">
        <v>165155</v>
      </c>
      <c r="AH175" s="14" t="s">
        <v>42</v>
      </c>
    </row>
    <row r="176" spans="1:34">
      <c r="A176" s="12" t="str">
        <f t="shared" si="12"/>
        <v>FCST</v>
      </c>
      <c r="B176" s="13" t="s">
        <v>141</v>
      </c>
      <c r="C176" s="14" t="s">
        <v>106</v>
      </c>
      <c r="D176" s="18" t="str">
        <f t="shared" si="13"/>
        <v>前八週無拉料</v>
      </c>
      <c r="E176" s="15">
        <f t="shared" si="14"/>
        <v>0</v>
      </c>
      <c r="F176" s="15" t="str">
        <f t="shared" si="15"/>
        <v>--</v>
      </c>
      <c r="G176" s="15">
        <f t="shared" si="16"/>
        <v>11.4</v>
      </c>
      <c r="H176" s="23" t="str">
        <f>IFERROR(VLOOKUP(B176,#REF!,8,FALSE),"")</f>
        <v/>
      </c>
      <c r="I176" s="16">
        <v>36000</v>
      </c>
      <c r="J176" s="16">
        <v>0</v>
      </c>
      <c r="K176" s="23" t="str">
        <f>IFERROR(VLOOKUP(B176,#REF!,11,FALSE),"")</f>
        <v/>
      </c>
      <c r="L176" s="16">
        <v>0</v>
      </c>
      <c r="M176" s="6" t="s">
        <v>305</v>
      </c>
      <c r="N176" s="17" t="str">
        <f>IFERROR(VLOOKUP(B176,#REF!,13,FALSE),"")</f>
        <v/>
      </c>
      <c r="O176" s="18" t="str">
        <f>IFERROR(VLOOKUP(B176,#REF!,14,FALSE),"")</f>
        <v/>
      </c>
      <c r="P176" s="18" t="str">
        <f>IFERROR(VLOOKUP(B176,#REF!,15,FALSE),"")</f>
        <v/>
      </c>
      <c r="Q176" s="18"/>
      <c r="R176" s="24" t="str">
        <f>IFERROR(VLOOKUP(B176,#REF!,16,FALSE),"")</f>
        <v/>
      </c>
      <c r="S176" s="16">
        <v>0</v>
      </c>
      <c r="T176" s="16">
        <v>0</v>
      </c>
      <c r="U176" s="16">
        <v>0</v>
      </c>
      <c r="V176" s="16">
        <v>0</v>
      </c>
      <c r="W176" s="19">
        <v>36000</v>
      </c>
      <c r="X176" s="15" t="s">
        <v>40</v>
      </c>
      <c r="Y176" s="20">
        <v>11.4</v>
      </c>
      <c r="Z176" s="19">
        <v>0</v>
      </c>
      <c r="AA176" s="16">
        <v>3147</v>
      </c>
      <c r="AB176" s="21" t="s">
        <v>49</v>
      </c>
      <c r="AC176" s="22" t="str">
        <f t="shared" si="17"/>
        <v>F</v>
      </c>
      <c r="AD176" s="16">
        <v>1272</v>
      </c>
      <c r="AE176" s="16">
        <v>15170</v>
      </c>
      <c r="AF176" s="16">
        <v>14580</v>
      </c>
      <c r="AG176" s="16">
        <v>12150</v>
      </c>
      <c r="AH176" s="14" t="s">
        <v>42</v>
      </c>
    </row>
    <row r="177" spans="1:34">
      <c r="A177" s="12" t="str">
        <f t="shared" si="12"/>
        <v>OverStock</v>
      </c>
      <c r="B177" s="13" t="s">
        <v>142</v>
      </c>
      <c r="C177" s="14" t="s">
        <v>106</v>
      </c>
      <c r="D177" s="18">
        <f t="shared" si="13"/>
        <v>15.3</v>
      </c>
      <c r="E177" s="15">
        <f t="shared" si="14"/>
        <v>7.9</v>
      </c>
      <c r="F177" s="15">
        <f t="shared" si="15"/>
        <v>8.3000000000000007</v>
      </c>
      <c r="G177" s="15">
        <f t="shared" si="16"/>
        <v>4.2</v>
      </c>
      <c r="H177" s="23" t="str">
        <f>IFERROR(VLOOKUP(B177,#REF!,8,FALSE),"")</f>
        <v/>
      </c>
      <c r="I177" s="16">
        <v>633000</v>
      </c>
      <c r="J177" s="16">
        <v>0</v>
      </c>
      <c r="K177" s="23" t="str">
        <f>IFERROR(VLOOKUP(B177,#REF!,11,FALSE),"")</f>
        <v/>
      </c>
      <c r="L177" s="16">
        <v>1170000</v>
      </c>
      <c r="M177" s="6" t="s">
        <v>305</v>
      </c>
      <c r="N177" s="17" t="str">
        <f>IFERROR(VLOOKUP(B177,#REF!,13,FALSE),"")</f>
        <v/>
      </c>
      <c r="O177" s="18" t="str">
        <f>IFERROR(VLOOKUP(B177,#REF!,14,FALSE),"")</f>
        <v/>
      </c>
      <c r="P177" s="18" t="str">
        <f>IFERROR(VLOOKUP(B177,#REF!,15,FALSE),"")</f>
        <v/>
      </c>
      <c r="Q177" s="18"/>
      <c r="R177" s="24" t="str">
        <f>IFERROR(VLOOKUP(B177,#REF!,16,FALSE),"")</f>
        <v/>
      </c>
      <c r="S177" s="16">
        <v>150000</v>
      </c>
      <c r="T177" s="16">
        <v>170000</v>
      </c>
      <c r="U177" s="16">
        <v>850000</v>
      </c>
      <c r="V177" s="16">
        <v>0</v>
      </c>
      <c r="W177" s="19">
        <v>1803000</v>
      </c>
      <c r="X177" s="15">
        <v>23.6</v>
      </c>
      <c r="Y177" s="20">
        <v>12.1</v>
      </c>
      <c r="Z177" s="19">
        <v>76250</v>
      </c>
      <c r="AA177" s="16">
        <v>149003</v>
      </c>
      <c r="AB177" s="21">
        <v>2</v>
      </c>
      <c r="AC177" s="22">
        <f t="shared" si="17"/>
        <v>150</v>
      </c>
      <c r="AD177" s="16">
        <v>53080</v>
      </c>
      <c r="AE177" s="16">
        <v>627951</v>
      </c>
      <c r="AF177" s="16">
        <v>668782</v>
      </c>
      <c r="AG177" s="16">
        <v>468452</v>
      </c>
      <c r="AH177" s="14" t="s">
        <v>42</v>
      </c>
    </row>
    <row r="178" spans="1:34">
      <c r="A178" s="12" t="str">
        <f t="shared" si="12"/>
        <v>None</v>
      </c>
      <c r="B178" s="13" t="s">
        <v>143</v>
      </c>
      <c r="C178" s="14" t="s">
        <v>106</v>
      </c>
      <c r="D178" s="18" t="str">
        <f t="shared" si="13"/>
        <v>前八週無拉料</v>
      </c>
      <c r="E178" s="15" t="str">
        <f t="shared" si="14"/>
        <v>--</v>
      </c>
      <c r="F178" s="15" t="str">
        <f t="shared" si="15"/>
        <v>--</v>
      </c>
      <c r="G178" s="15" t="str">
        <f t="shared" si="16"/>
        <v>--</v>
      </c>
      <c r="H178" s="23" t="str">
        <f>IFERROR(VLOOKUP(B178,#REF!,8,FALSE),"")</f>
        <v/>
      </c>
      <c r="I178" s="16">
        <v>0</v>
      </c>
      <c r="J178" s="16">
        <v>0</v>
      </c>
      <c r="K178" s="23" t="str">
        <f>IFERROR(VLOOKUP(B178,#REF!,11,FALSE),"")</f>
        <v/>
      </c>
      <c r="L178" s="16">
        <v>0</v>
      </c>
      <c r="M178" s="6" t="s">
        <v>305</v>
      </c>
      <c r="N178" s="17" t="str">
        <f>IFERROR(VLOOKUP(B178,#REF!,13,FALSE),"")</f>
        <v/>
      </c>
      <c r="O178" s="18" t="str">
        <f>IFERROR(VLOOKUP(B178,#REF!,14,FALSE),"")</f>
        <v/>
      </c>
      <c r="P178" s="18" t="str">
        <f>IFERROR(VLOOKUP(B178,#REF!,15,FALSE),"")</f>
        <v/>
      </c>
      <c r="Q178" s="18"/>
      <c r="R178" s="24" t="str">
        <f>IFERROR(VLOOKUP(B178,#REF!,16,FALSE),"")</f>
        <v/>
      </c>
      <c r="S178" s="16">
        <v>0</v>
      </c>
      <c r="T178" s="16">
        <v>0</v>
      </c>
      <c r="U178" s="16">
        <v>0</v>
      </c>
      <c r="V178" s="16">
        <v>0</v>
      </c>
      <c r="W178" s="19">
        <v>0</v>
      </c>
      <c r="X178" s="15" t="s">
        <v>40</v>
      </c>
      <c r="Y178" s="20" t="s">
        <v>40</v>
      </c>
      <c r="Z178" s="19">
        <v>0</v>
      </c>
      <c r="AA178" s="16" t="s">
        <v>40</v>
      </c>
      <c r="AB178" s="21" t="s">
        <v>41</v>
      </c>
      <c r="AC178" s="22" t="str">
        <f t="shared" si="17"/>
        <v>E</v>
      </c>
      <c r="AD178" s="16">
        <v>0</v>
      </c>
      <c r="AE178" s="16">
        <v>0</v>
      </c>
      <c r="AF178" s="16">
        <v>0</v>
      </c>
      <c r="AG178" s="16">
        <v>0</v>
      </c>
      <c r="AH178" s="14" t="s">
        <v>42</v>
      </c>
    </row>
    <row r="179" spans="1:34">
      <c r="A179" s="12" t="str">
        <f t="shared" si="12"/>
        <v>Normal</v>
      </c>
      <c r="B179" s="13" t="s">
        <v>144</v>
      </c>
      <c r="C179" s="14" t="s">
        <v>106</v>
      </c>
      <c r="D179" s="18">
        <f t="shared" si="13"/>
        <v>10.1</v>
      </c>
      <c r="E179" s="15">
        <f t="shared" si="14"/>
        <v>9.4</v>
      </c>
      <c r="F179" s="15">
        <f t="shared" si="15"/>
        <v>3.6</v>
      </c>
      <c r="G179" s="15">
        <f t="shared" si="16"/>
        <v>3.4</v>
      </c>
      <c r="H179" s="23" t="str">
        <f>IFERROR(VLOOKUP(B179,#REF!,8,FALSE),"")</f>
        <v/>
      </c>
      <c r="I179" s="16">
        <v>153000</v>
      </c>
      <c r="J179" s="16">
        <v>0</v>
      </c>
      <c r="K179" s="23" t="str">
        <f>IFERROR(VLOOKUP(B179,#REF!,11,FALSE),"")</f>
        <v/>
      </c>
      <c r="L179" s="16">
        <v>429000</v>
      </c>
      <c r="M179" s="6" t="s">
        <v>305</v>
      </c>
      <c r="N179" s="17" t="str">
        <f>IFERROR(VLOOKUP(B179,#REF!,13,FALSE),"")</f>
        <v/>
      </c>
      <c r="O179" s="18" t="str">
        <f>IFERROR(VLOOKUP(B179,#REF!,14,FALSE),"")</f>
        <v/>
      </c>
      <c r="P179" s="18" t="str">
        <f>IFERROR(VLOOKUP(B179,#REF!,15,FALSE),"")</f>
        <v/>
      </c>
      <c r="Q179" s="18"/>
      <c r="R179" s="24" t="str">
        <f>IFERROR(VLOOKUP(B179,#REF!,16,FALSE),"")</f>
        <v/>
      </c>
      <c r="S179" s="16">
        <v>0</v>
      </c>
      <c r="T179" s="16">
        <v>60000</v>
      </c>
      <c r="U179" s="16">
        <v>369000</v>
      </c>
      <c r="V179" s="16">
        <v>0</v>
      </c>
      <c r="W179" s="19">
        <v>582000</v>
      </c>
      <c r="X179" s="15">
        <v>13.7</v>
      </c>
      <c r="Y179" s="20">
        <v>12.8</v>
      </c>
      <c r="Z179" s="19">
        <v>42375</v>
      </c>
      <c r="AA179" s="16">
        <v>45446</v>
      </c>
      <c r="AB179" s="21">
        <v>1.1000000000000001</v>
      </c>
      <c r="AC179" s="22">
        <f t="shared" si="17"/>
        <v>100</v>
      </c>
      <c r="AD179" s="16">
        <v>28391</v>
      </c>
      <c r="AE179" s="16">
        <v>292609</v>
      </c>
      <c r="AF179" s="16">
        <v>88014</v>
      </c>
      <c r="AG179" s="16">
        <v>106986</v>
      </c>
      <c r="AH179" s="14" t="s">
        <v>42</v>
      </c>
    </row>
    <row r="180" spans="1:34">
      <c r="A180" s="12" t="str">
        <f t="shared" si="12"/>
        <v>OverStock</v>
      </c>
      <c r="B180" s="13" t="s">
        <v>145</v>
      </c>
      <c r="C180" s="14" t="s">
        <v>106</v>
      </c>
      <c r="D180" s="18">
        <f t="shared" si="13"/>
        <v>19.600000000000001</v>
      </c>
      <c r="E180" s="15">
        <f t="shared" si="14"/>
        <v>14</v>
      </c>
      <c r="F180" s="15">
        <f t="shared" si="15"/>
        <v>3.5</v>
      </c>
      <c r="G180" s="15">
        <f t="shared" si="16"/>
        <v>2.5</v>
      </c>
      <c r="H180" s="23" t="str">
        <f>IFERROR(VLOOKUP(B180,#REF!,8,FALSE),"")</f>
        <v/>
      </c>
      <c r="I180" s="16">
        <v>183000</v>
      </c>
      <c r="J180" s="16">
        <v>0</v>
      </c>
      <c r="K180" s="23" t="str">
        <f>IFERROR(VLOOKUP(B180,#REF!,11,FALSE),"")</f>
        <v/>
      </c>
      <c r="L180" s="16">
        <v>1029000</v>
      </c>
      <c r="M180" s="6" t="s">
        <v>305</v>
      </c>
      <c r="N180" s="17" t="str">
        <f>IFERROR(VLOOKUP(B180,#REF!,13,FALSE),"")</f>
        <v/>
      </c>
      <c r="O180" s="18" t="str">
        <f>IFERROR(VLOOKUP(B180,#REF!,14,FALSE),"")</f>
        <v/>
      </c>
      <c r="P180" s="18" t="str">
        <f>IFERROR(VLOOKUP(B180,#REF!,15,FALSE),"")</f>
        <v/>
      </c>
      <c r="Q180" s="18"/>
      <c r="R180" s="24" t="str">
        <f>IFERROR(VLOOKUP(B180,#REF!,16,FALSE),"")</f>
        <v/>
      </c>
      <c r="S180" s="16">
        <v>0</v>
      </c>
      <c r="T180" s="16">
        <v>225000</v>
      </c>
      <c r="U180" s="16">
        <v>804000</v>
      </c>
      <c r="V180" s="16">
        <v>0</v>
      </c>
      <c r="W180" s="19">
        <v>1212000</v>
      </c>
      <c r="X180" s="15">
        <v>23.1</v>
      </c>
      <c r="Y180" s="20">
        <v>16.5</v>
      </c>
      <c r="Z180" s="19">
        <v>52500</v>
      </c>
      <c r="AA180" s="16">
        <v>73439</v>
      </c>
      <c r="AB180" s="21">
        <v>1.4</v>
      </c>
      <c r="AC180" s="22">
        <f t="shared" si="17"/>
        <v>100</v>
      </c>
      <c r="AD180" s="16">
        <v>132043</v>
      </c>
      <c r="AE180" s="16">
        <v>317666</v>
      </c>
      <c r="AF180" s="16">
        <v>214925</v>
      </c>
      <c r="AG180" s="16">
        <v>282559</v>
      </c>
      <c r="AH180" s="14" t="s">
        <v>42</v>
      </c>
    </row>
    <row r="181" spans="1:34">
      <c r="A181" s="12" t="str">
        <f t="shared" si="12"/>
        <v>ZeroZero</v>
      </c>
      <c r="B181" s="13" t="s">
        <v>146</v>
      </c>
      <c r="C181" s="14" t="s">
        <v>106</v>
      </c>
      <c r="D181" s="18" t="str">
        <f t="shared" si="13"/>
        <v>前八週無拉料</v>
      </c>
      <c r="E181" s="15" t="str">
        <f t="shared" si="14"/>
        <v>--</v>
      </c>
      <c r="F181" s="15" t="str">
        <f t="shared" si="15"/>
        <v>--</v>
      </c>
      <c r="G181" s="15" t="str">
        <f t="shared" si="16"/>
        <v>--</v>
      </c>
      <c r="H181" s="23" t="str">
        <f>IFERROR(VLOOKUP(B181,#REF!,8,FALSE),"")</f>
        <v/>
      </c>
      <c r="I181" s="16">
        <v>351000</v>
      </c>
      <c r="J181" s="16">
        <v>351000</v>
      </c>
      <c r="K181" s="23" t="str">
        <f>IFERROR(VLOOKUP(B181,#REF!,11,FALSE),"")</f>
        <v/>
      </c>
      <c r="L181" s="16">
        <v>0</v>
      </c>
      <c r="M181" s="6" t="s">
        <v>305</v>
      </c>
      <c r="N181" s="17" t="str">
        <f>IFERROR(VLOOKUP(B181,#REF!,13,FALSE),"")</f>
        <v/>
      </c>
      <c r="O181" s="18" t="str">
        <f>IFERROR(VLOOKUP(B181,#REF!,14,FALSE),"")</f>
        <v/>
      </c>
      <c r="P181" s="18" t="str">
        <f>IFERROR(VLOOKUP(B181,#REF!,15,FALSE),"")</f>
        <v/>
      </c>
      <c r="Q181" s="18"/>
      <c r="R181" s="24" t="str">
        <f>IFERROR(VLOOKUP(B181,#REF!,16,FALSE),"")</f>
        <v/>
      </c>
      <c r="S181" s="16">
        <v>0</v>
      </c>
      <c r="T181" s="16">
        <v>0</v>
      </c>
      <c r="U181" s="16">
        <v>0</v>
      </c>
      <c r="V181" s="16">
        <v>0</v>
      </c>
      <c r="W181" s="19">
        <v>351000</v>
      </c>
      <c r="X181" s="15" t="s">
        <v>40</v>
      </c>
      <c r="Y181" s="20" t="s">
        <v>40</v>
      </c>
      <c r="Z181" s="19">
        <v>0</v>
      </c>
      <c r="AA181" s="16" t="s">
        <v>40</v>
      </c>
      <c r="AB181" s="21" t="s">
        <v>41</v>
      </c>
      <c r="AC181" s="22" t="str">
        <f t="shared" si="17"/>
        <v>E</v>
      </c>
      <c r="AD181" s="16">
        <v>0</v>
      </c>
      <c r="AE181" s="16">
        <v>0</v>
      </c>
      <c r="AF181" s="16">
        <v>0</v>
      </c>
      <c r="AG181" s="16">
        <v>0</v>
      </c>
      <c r="AH181" s="14" t="s">
        <v>42</v>
      </c>
    </row>
    <row r="182" spans="1:34">
      <c r="A182" s="12" t="str">
        <f t="shared" si="12"/>
        <v>OverStock</v>
      </c>
      <c r="B182" s="13" t="s">
        <v>147</v>
      </c>
      <c r="C182" s="14" t="s">
        <v>106</v>
      </c>
      <c r="D182" s="18">
        <f t="shared" si="13"/>
        <v>22.4</v>
      </c>
      <c r="E182" s="15">
        <f t="shared" si="14"/>
        <v>14.8</v>
      </c>
      <c r="F182" s="15">
        <f t="shared" si="15"/>
        <v>10.8</v>
      </c>
      <c r="G182" s="15">
        <f t="shared" si="16"/>
        <v>7.1</v>
      </c>
      <c r="H182" s="23" t="str">
        <f>IFERROR(VLOOKUP(B182,#REF!,8,FALSE),"")</f>
        <v/>
      </c>
      <c r="I182" s="16">
        <v>186000</v>
      </c>
      <c r="J182" s="16">
        <v>0</v>
      </c>
      <c r="K182" s="23" t="str">
        <f>IFERROR(VLOOKUP(B182,#REF!,11,FALSE),"")</f>
        <v/>
      </c>
      <c r="L182" s="16">
        <v>387000</v>
      </c>
      <c r="M182" s="6" t="s">
        <v>305</v>
      </c>
      <c r="N182" s="17" t="str">
        <f>IFERROR(VLOOKUP(B182,#REF!,13,FALSE),"")</f>
        <v/>
      </c>
      <c r="O182" s="18" t="str">
        <f>IFERROR(VLOOKUP(B182,#REF!,14,FALSE),"")</f>
        <v/>
      </c>
      <c r="P182" s="18" t="str">
        <f>IFERROR(VLOOKUP(B182,#REF!,15,FALSE),"")</f>
        <v/>
      </c>
      <c r="Q182" s="18"/>
      <c r="R182" s="24" t="str">
        <f>IFERROR(VLOOKUP(B182,#REF!,16,FALSE),"")</f>
        <v/>
      </c>
      <c r="S182" s="16">
        <v>0</v>
      </c>
      <c r="T182" s="16">
        <v>105000</v>
      </c>
      <c r="U182" s="16">
        <v>282000</v>
      </c>
      <c r="V182" s="16">
        <v>0</v>
      </c>
      <c r="W182" s="19">
        <v>573000</v>
      </c>
      <c r="X182" s="15">
        <v>33.200000000000003</v>
      </c>
      <c r="Y182" s="20">
        <v>22</v>
      </c>
      <c r="Z182" s="19">
        <v>17250</v>
      </c>
      <c r="AA182" s="16">
        <v>26064</v>
      </c>
      <c r="AB182" s="21">
        <v>1.5</v>
      </c>
      <c r="AC182" s="22">
        <f t="shared" si="17"/>
        <v>100</v>
      </c>
      <c r="AD182" s="16">
        <v>43567</v>
      </c>
      <c r="AE182" s="16">
        <v>120421</v>
      </c>
      <c r="AF182" s="16">
        <v>70585</v>
      </c>
      <c r="AG182" s="16">
        <v>82927</v>
      </c>
      <c r="AH182" s="14" t="s">
        <v>42</v>
      </c>
    </row>
    <row r="183" spans="1:34">
      <c r="A183" s="12" t="str">
        <f t="shared" si="12"/>
        <v>OverStock</v>
      </c>
      <c r="B183" s="13" t="s">
        <v>148</v>
      </c>
      <c r="C183" s="14" t="s">
        <v>106</v>
      </c>
      <c r="D183" s="18">
        <f t="shared" si="13"/>
        <v>10.7</v>
      </c>
      <c r="E183" s="15">
        <f t="shared" si="14"/>
        <v>6.1</v>
      </c>
      <c r="F183" s="15">
        <f t="shared" si="15"/>
        <v>18.7</v>
      </c>
      <c r="G183" s="15">
        <f t="shared" si="16"/>
        <v>10.7</v>
      </c>
      <c r="H183" s="23" t="str">
        <f>IFERROR(VLOOKUP(B183,#REF!,8,FALSE),"")</f>
        <v/>
      </c>
      <c r="I183" s="16">
        <v>42000</v>
      </c>
      <c r="J183" s="16">
        <v>12000</v>
      </c>
      <c r="K183" s="23" t="str">
        <f>IFERROR(VLOOKUP(B183,#REF!,11,FALSE),"")</f>
        <v/>
      </c>
      <c r="L183" s="16">
        <v>24000</v>
      </c>
      <c r="M183" s="6" t="s">
        <v>305</v>
      </c>
      <c r="N183" s="17" t="str">
        <f>IFERROR(VLOOKUP(B183,#REF!,13,FALSE),"")</f>
        <v/>
      </c>
      <c r="O183" s="18" t="str">
        <f>IFERROR(VLOOKUP(B183,#REF!,14,FALSE),"")</f>
        <v/>
      </c>
      <c r="P183" s="18" t="str">
        <f>IFERROR(VLOOKUP(B183,#REF!,15,FALSE),"")</f>
        <v/>
      </c>
      <c r="Q183" s="18"/>
      <c r="R183" s="24" t="str">
        <f>IFERROR(VLOOKUP(B183,#REF!,16,FALSE),"")</f>
        <v/>
      </c>
      <c r="S183" s="16">
        <v>0</v>
      </c>
      <c r="T183" s="16">
        <v>0</v>
      </c>
      <c r="U183" s="16">
        <v>24000</v>
      </c>
      <c r="V183" s="16">
        <v>0</v>
      </c>
      <c r="W183" s="19">
        <v>66000</v>
      </c>
      <c r="X183" s="15">
        <v>29.3</v>
      </c>
      <c r="Y183" s="20">
        <v>16.8</v>
      </c>
      <c r="Z183" s="19">
        <v>2250</v>
      </c>
      <c r="AA183" s="16">
        <v>3924</v>
      </c>
      <c r="AB183" s="21">
        <v>1.7</v>
      </c>
      <c r="AC183" s="22">
        <f t="shared" si="17"/>
        <v>100</v>
      </c>
      <c r="AD183" s="16">
        <v>2222</v>
      </c>
      <c r="AE183" s="16">
        <v>20697</v>
      </c>
      <c r="AF183" s="16">
        <v>14401</v>
      </c>
      <c r="AG183" s="16">
        <v>8250</v>
      </c>
      <c r="AH183" s="14" t="s">
        <v>42</v>
      </c>
    </row>
    <row r="184" spans="1:34">
      <c r="A184" s="12" t="str">
        <f t="shared" si="12"/>
        <v>Normal</v>
      </c>
      <c r="B184" s="13" t="s">
        <v>149</v>
      </c>
      <c r="C184" s="14" t="s">
        <v>106</v>
      </c>
      <c r="D184" s="18">
        <f t="shared" si="13"/>
        <v>8</v>
      </c>
      <c r="E184" s="15">
        <f t="shared" si="14"/>
        <v>8.1</v>
      </c>
      <c r="F184" s="15">
        <f t="shared" si="15"/>
        <v>4</v>
      </c>
      <c r="G184" s="15">
        <f t="shared" si="16"/>
        <v>4.0999999999999996</v>
      </c>
      <c r="H184" s="23" t="str">
        <f>IFERROR(VLOOKUP(B184,#REF!,8,FALSE),"")</f>
        <v/>
      </c>
      <c r="I184" s="16">
        <v>9000</v>
      </c>
      <c r="J184" s="16">
        <v>0</v>
      </c>
      <c r="K184" s="23" t="str">
        <f>IFERROR(VLOOKUP(B184,#REF!,11,FALSE),"")</f>
        <v/>
      </c>
      <c r="L184" s="16">
        <v>18000</v>
      </c>
      <c r="M184" s="6" t="s">
        <v>305</v>
      </c>
      <c r="N184" s="17" t="str">
        <f>IFERROR(VLOOKUP(B184,#REF!,13,FALSE),"")</f>
        <v/>
      </c>
      <c r="O184" s="18" t="str">
        <f>IFERROR(VLOOKUP(B184,#REF!,14,FALSE),"")</f>
        <v/>
      </c>
      <c r="P184" s="18" t="str">
        <f>IFERROR(VLOOKUP(B184,#REF!,15,FALSE),"")</f>
        <v/>
      </c>
      <c r="Q184" s="18"/>
      <c r="R184" s="24" t="str">
        <f>IFERROR(VLOOKUP(B184,#REF!,16,FALSE),"")</f>
        <v/>
      </c>
      <c r="S184" s="16">
        <v>0</v>
      </c>
      <c r="T184" s="16">
        <v>0</v>
      </c>
      <c r="U184" s="16">
        <v>18000</v>
      </c>
      <c r="V184" s="16">
        <v>0</v>
      </c>
      <c r="W184" s="19">
        <v>27000</v>
      </c>
      <c r="X184" s="15">
        <v>12</v>
      </c>
      <c r="Y184" s="20">
        <v>12.2</v>
      </c>
      <c r="Z184" s="19">
        <v>2250</v>
      </c>
      <c r="AA184" s="16">
        <v>2214</v>
      </c>
      <c r="AB184" s="21">
        <v>1</v>
      </c>
      <c r="AC184" s="22">
        <f t="shared" si="17"/>
        <v>100</v>
      </c>
      <c r="AD184" s="16">
        <v>0</v>
      </c>
      <c r="AE184" s="16">
        <v>11356</v>
      </c>
      <c r="AF184" s="16">
        <v>8571</v>
      </c>
      <c r="AG184" s="16">
        <v>1358</v>
      </c>
      <c r="AH184" s="14" t="s">
        <v>42</v>
      </c>
    </row>
    <row r="185" spans="1:34">
      <c r="A185" s="12" t="str">
        <f t="shared" si="12"/>
        <v>FCST</v>
      </c>
      <c r="B185" s="13" t="s">
        <v>150</v>
      </c>
      <c r="C185" s="14" t="s">
        <v>106</v>
      </c>
      <c r="D185" s="18" t="str">
        <f t="shared" si="13"/>
        <v>前八週無拉料</v>
      </c>
      <c r="E185" s="15">
        <f t="shared" si="14"/>
        <v>0</v>
      </c>
      <c r="F185" s="15" t="str">
        <f t="shared" si="15"/>
        <v>--</v>
      </c>
      <c r="G185" s="15">
        <f t="shared" si="16"/>
        <v>11.4</v>
      </c>
      <c r="H185" s="23" t="str">
        <f>IFERROR(VLOOKUP(B185,#REF!,8,FALSE),"")</f>
        <v/>
      </c>
      <c r="I185" s="16">
        <v>36000</v>
      </c>
      <c r="J185" s="16">
        <v>0</v>
      </c>
      <c r="K185" s="23" t="str">
        <f>IFERROR(VLOOKUP(B185,#REF!,11,FALSE),"")</f>
        <v/>
      </c>
      <c r="L185" s="16">
        <v>0</v>
      </c>
      <c r="M185" s="6" t="s">
        <v>305</v>
      </c>
      <c r="N185" s="17" t="str">
        <f>IFERROR(VLOOKUP(B185,#REF!,13,FALSE),"")</f>
        <v/>
      </c>
      <c r="O185" s="18" t="str">
        <f>IFERROR(VLOOKUP(B185,#REF!,14,FALSE),"")</f>
        <v/>
      </c>
      <c r="P185" s="18" t="str">
        <f>IFERROR(VLOOKUP(B185,#REF!,15,FALSE),"")</f>
        <v/>
      </c>
      <c r="Q185" s="18"/>
      <c r="R185" s="24" t="str">
        <f>IFERROR(VLOOKUP(B185,#REF!,16,FALSE),"")</f>
        <v/>
      </c>
      <c r="S185" s="16">
        <v>0</v>
      </c>
      <c r="T185" s="16">
        <v>0</v>
      </c>
      <c r="U185" s="16">
        <v>0</v>
      </c>
      <c r="V185" s="16">
        <v>0</v>
      </c>
      <c r="W185" s="19">
        <v>36000</v>
      </c>
      <c r="X185" s="15" t="s">
        <v>40</v>
      </c>
      <c r="Y185" s="20">
        <v>11.4</v>
      </c>
      <c r="Z185" s="19">
        <v>0</v>
      </c>
      <c r="AA185" s="16">
        <v>3147</v>
      </c>
      <c r="AB185" s="21" t="s">
        <v>49</v>
      </c>
      <c r="AC185" s="22" t="str">
        <f t="shared" si="17"/>
        <v>F</v>
      </c>
      <c r="AD185" s="16">
        <v>1275</v>
      </c>
      <c r="AE185" s="16">
        <v>15170</v>
      </c>
      <c r="AF185" s="16">
        <v>14580</v>
      </c>
      <c r="AG185" s="16">
        <v>12150</v>
      </c>
      <c r="AH185" s="14" t="s">
        <v>42</v>
      </c>
    </row>
    <row r="186" spans="1:34">
      <c r="A186" s="12" t="str">
        <f t="shared" si="12"/>
        <v>OverStock</v>
      </c>
      <c r="B186" s="13" t="s">
        <v>151</v>
      </c>
      <c r="C186" s="14" t="s">
        <v>70</v>
      </c>
      <c r="D186" s="18">
        <f t="shared" si="13"/>
        <v>18.5</v>
      </c>
      <c r="E186" s="15">
        <f t="shared" si="14"/>
        <v>18.8</v>
      </c>
      <c r="F186" s="15">
        <f t="shared" si="15"/>
        <v>7.4</v>
      </c>
      <c r="G186" s="15">
        <f t="shared" si="16"/>
        <v>7.5</v>
      </c>
      <c r="H186" s="23" t="str">
        <f>IFERROR(VLOOKUP(B186,#REF!,8,FALSE),"")</f>
        <v/>
      </c>
      <c r="I186" s="16">
        <v>104000</v>
      </c>
      <c r="J186" s="16">
        <v>104000</v>
      </c>
      <c r="K186" s="23" t="str">
        <f>IFERROR(VLOOKUP(B186,#REF!,11,FALSE),"")</f>
        <v/>
      </c>
      <c r="L186" s="16">
        <v>259500</v>
      </c>
      <c r="M186" s="6" t="s">
        <v>303</v>
      </c>
      <c r="N186" s="17" t="str">
        <f>IFERROR(VLOOKUP(B186,#REF!,13,FALSE),"")</f>
        <v/>
      </c>
      <c r="O186" s="18" t="str">
        <f>IFERROR(VLOOKUP(B186,#REF!,14,FALSE),"")</f>
        <v/>
      </c>
      <c r="P186" s="18" t="str">
        <f>IFERROR(VLOOKUP(B186,#REF!,15,FALSE),"")</f>
        <v/>
      </c>
      <c r="Q186" s="18"/>
      <c r="R186" s="24" t="str">
        <f>IFERROR(VLOOKUP(B186,#REF!,16,FALSE),"")</f>
        <v/>
      </c>
      <c r="S186" s="16">
        <v>0</v>
      </c>
      <c r="T186" s="16">
        <v>115500</v>
      </c>
      <c r="U186" s="16">
        <v>144000</v>
      </c>
      <c r="V186" s="16">
        <v>0</v>
      </c>
      <c r="W186" s="19">
        <v>363500</v>
      </c>
      <c r="X186" s="15">
        <v>26</v>
      </c>
      <c r="Y186" s="20">
        <v>26.4</v>
      </c>
      <c r="Z186" s="19">
        <v>14000</v>
      </c>
      <c r="AA186" s="16">
        <v>13778</v>
      </c>
      <c r="AB186" s="21">
        <v>1</v>
      </c>
      <c r="AC186" s="22">
        <f t="shared" si="17"/>
        <v>100</v>
      </c>
      <c r="AD186" s="16">
        <v>0</v>
      </c>
      <c r="AE186" s="16">
        <v>64000</v>
      </c>
      <c r="AF186" s="16">
        <v>60000</v>
      </c>
      <c r="AG186" s="16">
        <v>47793</v>
      </c>
      <c r="AH186" s="14" t="s">
        <v>42</v>
      </c>
    </row>
    <row r="187" spans="1:34">
      <c r="A187" s="12" t="str">
        <f t="shared" si="12"/>
        <v>Normal</v>
      </c>
      <c r="B187" s="13" t="s">
        <v>152</v>
      </c>
      <c r="C187" s="14" t="s">
        <v>106</v>
      </c>
      <c r="D187" s="18">
        <f t="shared" si="13"/>
        <v>0</v>
      </c>
      <c r="E187" s="15" t="str">
        <f t="shared" si="14"/>
        <v>--</v>
      </c>
      <c r="F187" s="15">
        <f t="shared" si="15"/>
        <v>16</v>
      </c>
      <c r="G187" s="15" t="str">
        <f t="shared" si="16"/>
        <v>--</v>
      </c>
      <c r="H187" s="23" t="str">
        <f>IFERROR(VLOOKUP(B187,#REF!,8,FALSE),"")</f>
        <v/>
      </c>
      <c r="I187" s="16">
        <v>4000</v>
      </c>
      <c r="J187" s="16">
        <v>4000</v>
      </c>
      <c r="K187" s="23" t="str">
        <f>IFERROR(VLOOKUP(B187,#REF!,11,FALSE),"")</f>
        <v/>
      </c>
      <c r="L187" s="16">
        <v>0</v>
      </c>
      <c r="M187" s="6" t="s">
        <v>305</v>
      </c>
      <c r="N187" s="17" t="str">
        <f>IFERROR(VLOOKUP(B187,#REF!,13,FALSE),"")</f>
        <v/>
      </c>
      <c r="O187" s="18" t="str">
        <f>IFERROR(VLOOKUP(B187,#REF!,14,FALSE),"")</f>
        <v/>
      </c>
      <c r="P187" s="18" t="str">
        <f>IFERROR(VLOOKUP(B187,#REF!,15,FALSE),"")</f>
        <v/>
      </c>
      <c r="Q187" s="18"/>
      <c r="R187" s="24" t="str">
        <f>IFERROR(VLOOKUP(B187,#REF!,16,FALSE),"")</f>
        <v/>
      </c>
      <c r="S187" s="16">
        <v>0</v>
      </c>
      <c r="T187" s="16">
        <v>0</v>
      </c>
      <c r="U187" s="16">
        <v>0</v>
      </c>
      <c r="V187" s="16">
        <v>0</v>
      </c>
      <c r="W187" s="19">
        <v>4000</v>
      </c>
      <c r="X187" s="15">
        <v>16</v>
      </c>
      <c r="Y187" s="20" t="s">
        <v>40</v>
      </c>
      <c r="Z187" s="19">
        <v>250</v>
      </c>
      <c r="AA187" s="16" t="s">
        <v>40</v>
      </c>
      <c r="AB187" s="21" t="s">
        <v>41</v>
      </c>
      <c r="AC187" s="22" t="str">
        <f t="shared" si="17"/>
        <v>E</v>
      </c>
      <c r="AD187" s="16">
        <v>0</v>
      </c>
      <c r="AE187" s="16">
        <v>0</v>
      </c>
      <c r="AF187" s="16">
        <v>0</v>
      </c>
      <c r="AG187" s="16">
        <v>0</v>
      </c>
      <c r="AH187" s="14" t="s">
        <v>42</v>
      </c>
    </row>
    <row r="188" spans="1:34">
      <c r="A188" s="12" t="str">
        <f t="shared" si="12"/>
        <v>ZeroZero</v>
      </c>
      <c r="B188" s="13" t="s">
        <v>153</v>
      </c>
      <c r="C188" s="14" t="s">
        <v>106</v>
      </c>
      <c r="D188" s="18" t="str">
        <f t="shared" si="13"/>
        <v>前八週無拉料</v>
      </c>
      <c r="E188" s="15" t="str">
        <f t="shared" si="14"/>
        <v>--</v>
      </c>
      <c r="F188" s="15" t="str">
        <f t="shared" si="15"/>
        <v>--</v>
      </c>
      <c r="G188" s="15" t="str">
        <f t="shared" si="16"/>
        <v>--</v>
      </c>
      <c r="H188" s="23" t="str">
        <f>IFERROR(VLOOKUP(B188,#REF!,8,FALSE),"")</f>
        <v/>
      </c>
      <c r="I188" s="16">
        <v>12000</v>
      </c>
      <c r="J188" s="16">
        <v>0</v>
      </c>
      <c r="K188" s="23" t="str">
        <f>IFERROR(VLOOKUP(B188,#REF!,11,FALSE),"")</f>
        <v/>
      </c>
      <c r="L188" s="16">
        <v>0</v>
      </c>
      <c r="M188" s="6" t="s">
        <v>305</v>
      </c>
      <c r="N188" s="17" t="str">
        <f>IFERROR(VLOOKUP(B188,#REF!,13,FALSE),"")</f>
        <v/>
      </c>
      <c r="O188" s="18" t="str">
        <f>IFERROR(VLOOKUP(B188,#REF!,14,FALSE),"")</f>
        <v/>
      </c>
      <c r="P188" s="18" t="str">
        <f>IFERROR(VLOOKUP(B188,#REF!,15,FALSE),"")</f>
        <v/>
      </c>
      <c r="Q188" s="18"/>
      <c r="R188" s="24" t="str">
        <f>IFERROR(VLOOKUP(B188,#REF!,16,FALSE),"")</f>
        <v/>
      </c>
      <c r="S188" s="16">
        <v>0</v>
      </c>
      <c r="T188" s="16">
        <v>0</v>
      </c>
      <c r="U188" s="16">
        <v>0</v>
      </c>
      <c r="V188" s="16">
        <v>0</v>
      </c>
      <c r="W188" s="19">
        <v>12000</v>
      </c>
      <c r="X188" s="15" t="s">
        <v>40</v>
      </c>
      <c r="Y188" s="20" t="s">
        <v>40</v>
      </c>
      <c r="Z188" s="19">
        <v>0</v>
      </c>
      <c r="AA188" s="16" t="s">
        <v>40</v>
      </c>
      <c r="AB188" s="21" t="s">
        <v>41</v>
      </c>
      <c r="AC188" s="22" t="str">
        <f t="shared" si="17"/>
        <v>E</v>
      </c>
      <c r="AD188" s="16">
        <v>0</v>
      </c>
      <c r="AE188" s="16">
        <v>0</v>
      </c>
      <c r="AF188" s="16">
        <v>0</v>
      </c>
      <c r="AG188" s="16">
        <v>0</v>
      </c>
      <c r="AH188" s="14" t="s">
        <v>42</v>
      </c>
    </row>
    <row r="189" spans="1:34">
      <c r="A189" s="12" t="str">
        <f t="shared" si="12"/>
        <v>OverStock</v>
      </c>
      <c r="B189" s="13" t="s">
        <v>155</v>
      </c>
      <c r="C189" s="14" t="s">
        <v>106</v>
      </c>
      <c r="D189" s="18">
        <f t="shared" si="13"/>
        <v>11.2</v>
      </c>
      <c r="E189" s="15">
        <f t="shared" si="14"/>
        <v>7.2</v>
      </c>
      <c r="F189" s="15">
        <f t="shared" si="15"/>
        <v>14.4</v>
      </c>
      <c r="G189" s="15">
        <f t="shared" si="16"/>
        <v>9.1999999999999993</v>
      </c>
      <c r="H189" s="23" t="str">
        <f>IFERROR(VLOOKUP(B189,#REF!,8,FALSE),"")</f>
        <v/>
      </c>
      <c r="I189" s="16">
        <v>54000</v>
      </c>
      <c r="J189" s="16">
        <v>9000</v>
      </c>
      <c r="K189" s="23" t="str">
        <f>IFERROR(VLOOKUP(B189,#REF!,11,FALSE),"")</f>
        <v/>
      </c>
      <c r="L189" s="16">
        <v>42000</v>
      </c>
      <c r="M189" s="6" t="s">
        <v>305</v>
      </c>
      <c r="N189" s="17" t="str">
        <f>IFERROR(VLOOKUP(B189,#REF!,13,FALSE),"")</f>
        <v/>
      </c>
      <c r="O189" s="18" t="str">
        <f>IFERROR(VLOOKUP(B189,#REF!,14,FALSE),"")</f>
        <v/>
      </c>
      <c r="P189" s="18" t="str">
        <f>IFERROR(VLOOKUP(B189,#REF!,15,FALSE),"")</f>
        <v/>
      </c>
      <c r="Q189" s="18"/>
      <c r="R189" s="24" t="str">
        <f>IFERROR(VLOOKUP(B189,#REF!,16,FALSE),"")</f>
        <v/>
      </c>
      <c r="S189" s="16">
        <v>0</v>
      </c>
      <c r="T189" s="16">
        <v>15000</v>
      </c>
      <c r="U189" s="16">
        <v>27000</v>
      </c>
      <c r="V189" s="16">
        <v>0</v>
      </c>
      <c r="W189" s="19">
        <v>96000</v>
      </c>
      <c r="X189" s="15">
        <v>25.6</v>
      </c>
      <c r="Y189" s="20">
        <v>16.399999999999999</v>
      </c>
      <c r="Z189" s="19">
        <v>3750</v>
      </c>
      <c r="AA189" s="16">
        <v>5857</v>
      </c>
      <c r="AB189" s="21">
        <v>1.6</v>
      </c>
      <c r="AC189" s="22">
        <f t="shared" si="17"/>
        <v>100</v>
      </c>
      <c r="AD189" s="16">
        <v>2659</v>
      </c>
      <c r="AE189" s="16">
        <v>29591</v>
      </c>
      <c r="AF189" s="16">
        <v>24481</v>
      </c>
      <c r="AG189" s="16">
        <v>16202</v>
      </c>
      <c r="AH189" s="14" t="s">
        <v>42</v>
      </c>
    </row>
    <row r="190" spans="1:34">
      <c r="A190" s="12" t="str">
        <f t="shared" si="12"/>
        <v>Normal</v>
      </c>
      <c r="B190" s="13" t="s">
        <v>156</v>
      </c>
      <c r="C190" s="14" t="s">
        <v>106</v>
      </c>
      <c r="D190" s="18">
        <f t="shared" si="13"/>
        <v>2.7</v>
      </c>
      <c r="E190" s="15">
        <f t="shared" si="14"/>
        <v>4.5999999999999996</v>
      </c>
      <c r="F190" s="15">
        <f t="shared" si="15"/>
        <v>8</v>
      </c>
      <c r="G190" s="15">
        <f t="shared" si="16"/>
        <v>13.9</v>
      </c>
      <c r="H190" s="23" t="str">
        <f>IFERROR(VLOOKUP(B190,#REF!,8,FALSE),"")</f>
        <v/>
      </c>
      <c r="I190" s="16">
        <v>6000</v>
      </c>
      <c r="J190" s="16">
        <v>2000</v>
      </c>
      <c r="K190" s="23" t="str">
        <f>IFERROR(VLOOKUP(B190,#REF!,11,FALSE),"")</f>
        <v/>
      </c>
      <c r="L190" s="16">
        <v>2000</v>
      </c>
      <c r="M190" s="6" t="s">
        <v>305</v>
      </c>
      <c r="N190" s="17" t="str">
        <f>IFERROR(VLOOKUP(B190,#REF!,13,FALSE),"")</f>
        <v/>
      </c>
      <c r="O190" s="18" t="str">
        <f>IFERROR(VLOOKUP(B190,#REF!,14,FALSE),"")</f>
        <v/>
      </c>
      <c r="P190" s="18" t="str">
        <f>IFERROR(VLOOKUP(B190,#REF!,15,FALSE),"")</f>
        <v/>
      </c>
      <c r="Q190" s="18"/>
      <c r="R190" s="24" t="str">
        <f>IFERROR(VLOOKUP(B190,#REF!,16,FALSE),"")</f>
        <v/>
      </c>
      <c r="S190" s="16">
        <v>0</v>
      </c>
      <c r="T190" s="16">
        <v>0</v>
      </c>
      <c r="U190" s="16">
        <v>2000</v>
      </c>
      <c r="V190" s="16">
        <v>0</v>
      </c>
      <c r="W190" s="19">
        <v>8000</v>
      </c>
      <c r="X190" s="15">
        <v>10.7</v>
      </c>
      <c r="Y190" s="20">
        <v>18.5</v>
      </c>
      <c r="Z190" s="19">
        <v>750</v>
      </c>
      <c r="AA190" s="16">
        <v>432</v>
      </c>
      <c r="AB190" s="21">
        <v>0.6</v>
      </c>
      <c r="AC190" s="22">
        <f t="shared" si="17"/>
        <v>100</v>
      </c>
      <c r="AD190" s="16">
        <v>0</v>
      </c>
      <c r="AE190" s="16">
        <v>3885</v>
      </c>
      <c r="AF190" s="16">
        <v>0</v>
      </c>
      <c r="AG190" s="16">
        <v>0</v>
      </c>
      <c r="AH190" s="14" t="s">
        <v>42</v>
      </c>
    </row>
    <row r="191" spans="1:34">
      <c r="A191" s="12" t="str">
        <f t="shared" si="12"/>
        <v>ZeroZero</v>
      </c>
      <c r="B191" s="13" t="s">
        <v>162</v>
      </c>
      <c r="C191" s="14" t="s">
        <v>160</v>
      </c>
      <c r="D191" s="18" t="str">
        <f t="shared" si="13"/>
        <v>前八週無拉料</v>
      </c>
      <c r="E191" s="15" t="str">
        <f t="shared" si="14"/>
        <v>--</v>
      </c>
      <c r="F191" s="15" t="str">
        <f t="shared" si="15"/>
        <v>--</v>
      </c>
      <c r="G191" s="15" t="str">
        <f t="shared" si="16"/>
        <v>--</v>
      </c>
      <c r="H191" s="23" t="str">
        <f>IFERROR(VLOOKUP(B191,#REF!,8,FALSE),"")</f>
        <v/>
      </c>
      <c r="I191" s="16">
        <v>36000</v>
      </c>
      <c r="J191" s="16">
        <v>12000</v>
      </c>
      <c r="K191" s="23" t="str">
        <f>IFERROR(VLOOKUP(B191,#REF!,11,FALSE),"")</f>
        <v/>
      </c>
      <c r="L191" s="16">
        <v>0</v>
      </c>
      <c r="M191" s="6" t="s">
        <v>304</v>
      </c>
      <c r="N191" s="17" t="str">
        <f>IFERROR(VLOOKUP(B191,#REF!,13,FALSE),"")</f>
        <v/>
      </c>
      <c r="O191" s="18" t="str">
        <f>IFERROR(VLOOKUP(B191,#REF!,14,FALSE),"")</f>
        <v/>
      </c>
      <c r="P191" s="18" t="str">
        <f>IFERROR(VLOOKUP(B191,#REF!,15,FALSE),"")</f>
        <v/>
      </c>
      <c r="Q191" s="18"/>
      <c r="R191" s="24" t="str">
        <f>IFERROR(VLOOKUP(B191,#REF!,16,FALSE),"")</f>
        <v/>
      </c>
      <c r="S191" s="16">
        <v>0</v>
      </c>
      <c r="T191" s="16">
        <v>0</v>
      </c>
      <c r="U191" s="16">
        <v>0</v>
      </c>
      <c r="V191" s="16">
        <v>0</v>
      </c>
      <c r="W191" s="19">
        <v>36000</v>
      </c>
      <c r="X191" s="15" t="s">
        <v>40</v>
      </c>
      <c r="Y191" s="20" t="s">
        <v>40</v>
      </c>
      <c r="Z191" s="19">
        <v>0</v>
      </c>
      <c r="AA191" s="16" t="s">
        <v>40</v>
      </c>
      <c r="AB191" s="21" t="s">
        <v>41</v>
      </c>
      <c r="AC191" s="22" t="str">
        <f t="shared" si="17"/>
        <v>E</v>
      </c>
      <c r="AD191" s="16">
        <v>0</v>
      </c>
      <c r="AE191" s="16">
        <v>0</v>
      </c>
      <c r="AF191" s="16">
        <v>0</v>
      </c>
      <c r="AG191" s="16">
        <v>0</v>
      </c>
      <c r="AH191" s="14" t="s">
        <v>42</v>
      </c>
    </row>
    <row r="192" spans="1:34">
      <c r="A192" s="12" t="str">
        <f t="shared" si="12"/>
        <v>OverStock</v>
      </c>
      <c r="B192" s="13" t="s">
        <v>165</v>
      </c>
      <c r="C192" s="14" t="s">
        <v>70</v>
      </c>
      <c r="D192" s="18">
        <f t="shared" si="13"/>
        <v>17.899999999999999</v>
      </c>
      <c r="E192" s="15">
        <f t="shared" si="14"/>
        <v>18</v>
      </c>
      <c r="F192" s="15">
        <f t="shared" si="15"/>
        <v>7.5</v>
      </c>
      <c r="G192" s="15">
        <f t="shared" si="16"/>
        <v>7.6</v>
      </c>
      <c r="H192" s="23" t="str">
        <f>IFERROR(VLOOKUP(B192,#REF!,8,FALSE),"")</f>
        <v/>
      </c>
      <c r="I192" s="16">
        <v>128000</v>
      </c>
      <c r="J192" s="16">
        <v>80000</v>
      </c>
      <c r="K192" s="23" t="str">
        <f>IFERROR(VLOOKUP(B192,#REF!,11,FALSE),"")</f>
        <v/>
      </c>
      <c r="L192" s="16">
        <v>304000</v>
      </c>
      <c r="M192" s="6" t="s">
        <v>303</v>
      </c>
      <c r="N192" s="17" t="str">
        <f>IFERROR(VLOOKUP(B192,#REF!,13,FALSE),"")</f>
        <v/>
      </c>
      <c r="O192" s="18" t="str">
        <f>IFERROR(VLOOKUP(B192,#REF!,14,FALSE),"")</f>
        <v/>
      </c>
      <c r="P192" s="18" t="str">
        <f>IFERROR(VLOOKUP(B192,#REF!,15,FALSE),"")</f>
        <v/>
      </c>
      <c r="Q192" s="18"/>
      <c r="R192" s="24" t="str">
        <f>IFERROR(VLOOKUP(B192,#REF!,16,FALSE),"")</f>
        <v/>
      </c>
      <c r="S192" s="16">
        <v>0</v>
      </c>
      <c r="T192" s="16">
        <v>176000</v>
      </c>
      <c r="U192" s="16">
        <v>128000</v>
      </c>
      <c r="V192" s="16">
        <v>0</v>
      </c>
      <c r="W192" s="19">
        <v>432000</v>
      </c>
      <c r="X192" s="15">
        <v>25.4</v>
      </c>
      <c r="Y192" s="20">
        <v>25.6</v>
      </c>
      <c r="Z192" s="19">
        <v>17000</v>
      </c>
      <c r="AA192" s="16">
        <v>16889</v>
      </c>
      <c r="AB192" s="21">
        <v>1</v>
      </c>
      <c r="AC192" s="22">
        <f t="shared" si="17"/>
        <v>100</v>
      </c>
      <c r="AD192" s="16">
        <v>13818</v>
      </c>
      <c r="AE192" s="16">
        <v>70938</v>
      </c>
      <c r="AF192" s="16">
        <v>68842</v>
      </c>
      <c r="AG192" s="16">
        <v>17400</v>
      </c>
      <c r="AH192" s="14" t="s">
        <v>42</v>
      </c>
    </row>
    <row r="193" spans="1:34">
      <c r="A193" s="12" t="str">
        <f t="shared" si="12"/>
        <v>OverStock</v>
      </c>
      <c r="B193" s="13" t="s">
        <v>168</v>
      </c>
      <c r="C193" s="14" t="s">
        <v>169</v>
      </c>
      <c r="D193" s="18">
        <f t="shared" si="13"/>
        <v>15.4</v>
      </c>
      <c r="E193" s="15">
        <f t="shared" si="14"/>
        <v>12.3</v>
      </c>
      <c r="F193" s="15">
        <f t="shared" si="15"/>
        <v>6.1</v>
      </c>
      <c r="G193" s="15">
        <f t="shared" si="16"/>
        <v>4.9000000000000004</v>
      </c>
      <c r="H193" s="23" t="str">
        <f>IFERROR(VLOOKUP(B193,#REF!,8,FALSE),"")</f>
        <v/>
      </c>
      <c r="I193" s="16">
        <v>87000</v>
      </c>
      <c r="J193" s="16">
        <v>87000</v>
      </c>
      <c r="K193" s="23" t="str">
        <f>IFERROR(VLOOKUP(B193,#REF!,11,FALSE),"")</f>
        <v/>
      </c>
      <c r="L193" s="16">
        <v>219000</v>
      </c>
      <c r="M193" s="6" t="s">
        <v>303</v>
      </c>
      <c r="N193" s="17" t="str">
        <f>IFERROR(VLOOKUP(B193,#REF!,13,FALSE),"")</f>
        <v/>
      </c>
      <c r="O193" s="18" t="str">
        <f>IFERROR(VLOOKUP(B193,#REF!,14,FALSE),"")</f>
        <v/>
      </c>
      <c r="P193" s="18" t="str">
        <f>IFERROR(VLOOKUP(B193,#REF!,15,FALSE),"")</f>
        <v/>
      </c>
      <c r="Q193" s="18"/>
      <c r="R193" s="24" t="str">
        <f>IFERROR(VLOOKUP(B193,#REF!,16,FALSE),"")</f>
        <v/>
      </c>
      <c r="S193" s="16">
        <v>0</v>
      </c>
      <c r="T193" s="16">
        <v>69000</v>
      </c>
      <c r="U193" s="16">
        <v>150000</v>
      </c>
      <c r="V193" s="16">
        <v>0</v>
      </c>
      <c r="W193" s="19">
        <v>306000</v>
      </c>
      <c r="X193" s="15">
        <v>21.5</v>
      </c>
      <c r="Y193" s="20">
        <v>17.2</v>
      </c>
      <c r="Z193" s="19">
        <v>14250</v>
      </c>
      <c r="AA193" s="16">
        <v>17741</v>
      </c>
      <c r="AB193" s="21">
        <v>1.2</v>
      </c>
      <c r="AC193" s="22">
        <f t="shared" si="17"/>
        <v>100</v>
      </c>
      <c r="AD193" s="16">
        <v>0</v>
      </c>
      <c r="AE193" s="16">
        <v>102787</v>
      </c>
      <c r="AF193" s="16">
        <v>56880</v>
      </c>
      <c r="AG193" s="16">
        <v>21120</v>
      </c>
      <c r="AH193" s="14" t="s">
        <v>42</v>
      </c>
    </row>
    <row r="194" spans="1:34">
      <c r="A194" s="12" t="str">
        <f t="shared" si="12"/>
        <v>Normal</v>
      </c>
      <c r="B194" s="13" t="s">
        <v>170</v>
      </c>
      <c r="C194" s="14" t="s">
        <v>169</v>
      </c>
      <c r="D194" s="18">
        <f t="shared" si="13"/>
        <v>6.8</v>
      </c>
      <c r="E194" s="15">
        <f t="shared" si="14"/>
        <v>6.1</v>
      </c>
      <c r="F194" s="15">
        <f t="shared" si="15"/>
        <v>5.6</v>
      </c>
      <c r="G194" s="15">
        <f t="shared" si="16"/>
        <v>5</v>
      </c>
      <c r="H194" s="23" t="str">
        <f>IFERROR(VLOOKUP(B194,#REF!,8,FALSE),"")</f>
        <v/>
      </c>
      <c r="I194" s="16">
        <v>57000</v>
      </c>
      <c r="J194" s="16">
        <v>57000</v>
      </c>
      <c r="K194" s="23" t="str">
        <f>IFERROR(VLOOKUP(B194,#REF!,11,FALSE),"")</f>
        <v/>
      </c>
      <c r="L194" s="16">
        <v>69000</v>
      </c>
      <c r="M194" s="6" t="s">
        <v>303</v>
      </c>
      <c r="N194" s="17" t="str">
        <f>IFERROR(VLOOKUP(B194,#REF!,13,FALSE),"")</f>
        <v/>
      </c>
      <c r="O194" s="18" t="str">
        <f>IFERROR(VLOOKUP(B194,#REF!,14,FALSE),"")</f>
        <v/>
      </c>
      <c r="P194" s="18" t="str">
        <f>IFERROR(VLOOKUP(B194,#REF!,15,FALSE),"")</f>
        <v/>
      </c>
      <c r="Q194" s="18"/>
      <c r="R194" s="24" t="str">
        <f>IFERROR(VLOOKUP(B194,#REF!,16,FALSE),"")</f>
        <v/>
      </c>
      <c r="S194" s="16">
        <v>15000</v>
      </c>
      <c r="T194" s="16">
        <v>3000</v>
      </c>
      <c r="U194" s="16">
        <v>51000</v>
      </c>
      <c r="V194" s="16">
        <v>0</v>
      </c>
      <c r="W194" s="19">
        <v>126000</v>
      </c>
      <c r="X194" s="15">
        <v>12.4</v>
      </c>
      <c r="Y194" s="20">
        <v>11.1</v>
      </c>
      <c r="Z194" s="19">
        <v>10125</v>
      </c>
      <c r="AA194" s="16">
        <v>11310</v>
      </c>
      <c r="AB194" s="21">
        <v>1.1000000000000001</v>
      </c>
      <c r="AC194" s="22">
        <f t="shared" si="17"/>
        <v>100</v>
      </c>
      <c r="AD194" s="16">
        <v>16499</v>
      </c>
      <c r="AE194" s="16">
        <v>69370</v>
      </c>
      <c r="AF194" s="16">
        <v>15922</v>
      </c>
      <c r="AG194" s="16">
        <v>4020</v>
      </c>
      <c r="AH194" s="14" t="s">
        <v>42</v>
      </c>
    </row>
    <row r="195" spans="1:34">
      <c r="A195" s="12" t="str">
        <f t="shared" si="12"/>
        <v>OverStock</v>
      </c>
      <c r="B195" s="13" t="s">
        <v>173</v>
      </c>
      <c r="C195" s="14" t="s">
        <v>169</v>
      </c>
      <c r="D195" s="18">
        <f t="shared" si="13"/>
        <v>10.4</v>
      </c>
      <c r="E195" s="15">
        <f t="shared" si="14"/>
        <v>5.8</v>
      </c>
      <c r="F195" s="15">
        <f t="shared" si="15"/>
        <v>13.9</v>
      </c>
      <c r="G195" s="15">
        <f t="shared" si="16"/>
        <v>7.8</v>
      </c>
      <c r="H195" s="23" t="str">
        <f>IFERROR(VLOOKUP(B195,#REF!,8,FALSE),"")</f>
        <v/>
      </c>
      <c r="I195" s="16">
        <v>369000</v>
      </c>
      <c r="J195" s="16">
        <v>369000</v>
      </c>
      <c r="K195" s="23" t="str">
        <f>IFERROR(VLOOKUP(B195,#REF!,11,FALSE),"")</f>
        <v/>
      </c>
      <c r="L195" s="16">
        <v>276000</v>
      </c>
      <c r="M195" s="6" t="s">
        <v>303</v>
      </c>
      <c r="N195" s="17" t="str">
        <f>IFERROR(VLOOKUP(B195,#REF!,13,FALSE),"")</f>
        <v/>
      </c>
      <c r="O195" s="18" t="str">
        <f>IFERROR(VLOOKUP(B195,#REF!,14,FALSE),"")</f>
        <v/>
      </c>
      <c r="P195" s="18" t="str">
        <f>IFERROR(VLOOKUP(B195,#REF!,15,FALSE),"")</f>
        <v/>
      </c>
      <c r="Q195" s="18"/>
      <c r="R195" s="24" t="str">
        <f>IFERROR(VLOOKUP(B195,#REF!,16,FALSE),"")</f>
        <v/>
      </c>
      <c r="S195" s="16">
        <v>0</v>
      </c>
      <c r="T195" s="16">
        <v>45000</v>
      </c>
      <c r="U195" s="16">
        <v>231000</v>
      </c>
      <c r="V195" s="16">
        <v>0</v>
      </c>
      <c r="W195" s="19">
        <v>645000</v>
      </c>
      <c r="X195" s="15">
        <v>24.2</v>
      </c>
      <c r="Y195" s="20">
        <v>13.7</v>
      </c>
      <c r="Z195" s="19">
        <v>26625</v>
      </c>
      <c r="AA195" s="16">
        <v>47197</v>
      </c>
      <c r="AB195" s="21">
        <v>1.8</v>
      </c>
      <c r="AC195" s="22">
        <f t="shared" si="17"/>
        <v>100</v>
      </c>
      <c r="AD195" s="16">
        <v>0</v>
      </c>
      <c r="AE195" s="16">
        <v>260385</v>
      </c>
      <c r="AF195" s="16">
        <v>164384</v>
      </c>
      <c r="AG195" s="16">
        <v>50495</v>
      </c>
      <c r="AH195" s="14" t="s">
        <v>42</v>
      </c>
    </row>
    <row r="196" spans="1:34">
      <c r="A196" s="12" t="str">
        <f t="shared" ref="A196:A257" si="18">IF(OR(Z196=0,LEN(Z196)=0)*OR(AA196=0,LEN(AA196)=0),IF(W196&gt;0,"ZeroZero","None"),IF(IF(LEN(X196)=0,0,X196)&gt;16,"OverStock",IF(Z196=0,"FCST","Normal")))</f>
        <v>OverStock</v>
      </c>
      <c r="B196" s="13" t="s">
        <v>174</v>
      </c>
      <c r="C196" s="14" t="s">
        <v>169</v>
      </c>
      <c r="D196" s="18">
        <f t="shared" ref="D196:D257" si="19">IF(Z196=0,"前八週無拉料",ROUND(L196/Z196,1))</f>
        <v>15</v>
      </c>
      <c r="E196" s="15">
        <f t="shared" ref="E196:E257" si="20">IF(OR(AA196=0,LEN(AA196)=0),"--",ROUND(L196/AA196,1))</f>
        <v>8.1</v>
      </c>
      <c r="F196" s="15">
        <f t="shared" ref="F196:F257" si="21">IF(Z196=0,"--",ROUND(I196/Z196,1))</f>
        <v>12.8</v>
      </c>
      <c r="G196" s="15">
        <f t="shared" ref="G196:G257" si="22">IF(OR(AA196=0,LEN(AA196)=0),"--",ROUND(I196/AA196,1))</f>
        <v>6.9</v>
      </c>
      <c r="H196" s="23" t="str">
        <f>IFERROR(VLOOKUP(B196,#REF!,8,FALSE),"")</f>
        <v/>
      </c>
      <c r="I196" s="16">
        <v>240000</v>
      </c>
      <c r="J196" s="16">
        <v>189000</v>
      </c>
      <c r="K196" s="23" t="str">
        <f>IFERROR(VLOOKUP(B196,#REF!,11,FALSE),"")</f>
        <v/>
      </c>
      <c r="L196" s="16">
        <v>282000</v>
      </c>
      <c r="M196" s="6" t="s">
        <v>303</v>
      </c>
      <c r="N196" s="17" t="str">
        <f>IFERROR(VLOOKUP(B196,#REF!,13,FALSE),"")</f>
        <v/>
      </c>
      <c r="O196" s="18" t="str">
        <f>IFERROR(VLOOKUP(B196,#REF!,14,FALSE),"")</f>
        <v/>
      </c>
      <c r="P196" s="18" t="str">
        <f>IFERROR(VLOOKUP(B196,#REF!,15,FALSE),"")</f>
        <v/>
      </c>
      <c r="Q196" s="18"/>
      <c r="R196" s="24" t="str">
        <f>IFERROR(VLOOKUP(B196,#REF!,16,FALSE),"")</f>
        <v/>
      </c>
      <c r="S196" s="16">
        <v>0</v>
      </c>
      <c r="T196" s="16">
        <v>0</v>
      </c>
      <c r="U196" s="16">
        <v>282000</v>
      </c>
      <c r="V196" s="16">
        <v>0</v>
      </c>
      <c r="W196" s="19">
        <v>522000</v>
      </c>
      <c r="X196" s="15">
        <v>27.8</v>
      </c>
      <c r="Y196" s="20">
        <v>15.1</v>
      </c>
      <c r="Z196" s="19">
        <v>18750</v>
      </c>
      <c r="AA196" s="16">
        <v>34607</v>
      </c>
      <c r="AB196" s="21">
        <v>1.8</v>
      </c>
      <c r="AC196" s="22">
        <f t="shared" ref="AC196:AC257" si="23">IF($AB196="E","E",IF($AB196="F","F",IF($AB196&lt;0.5,50,IF($AB196&lt;2,100,150))))</f>
        <v>100</v>
      </c>
      <c r="AD196" s="16">
        <v>7447</v>
      </c>
      <c r="AE196" s="16">
        <v>176818</v>
      </c>
      <c r="AF196" s="16">
        <v>127199</v>
      </c>
      <c r="AG196" s="16">
        <v>76800</v>
      </c>
      <c r="AH196" s="14" t="s">
        <v>42</v>
      </c>
    </row>
    <row r="197" spans="1:34">
      <c r="A197" s="12" t="str">
        <f t="shared" si="18"/>
        <v>ZeroZero</v>
      </c>
      <c r="B197" s="13" t="s">
        <v>175</v>
      </c>
      <c r="C197" s="14" t="s">
        <v>160</v>
      </c>
      <c r="D197" s="18" t="str">
        <f t="shared" si="19"/>
        <v>前八週無拉料</v>
      </c>
      <c r="E197" s="15" t="str">
        <f t="shared" si="20"/>
        <v>--</v>
      </c>
      <c r="F197" s="15" t="str">
        <f t="shared" si="21"/>
        <v>--</v>
      </c>
      <c r="G197" s="15" t="str">
        <f t="shared" si="22"/>
        <v>--</v>
      </c>
      <c r="H197" s="23" t="str">
        <f>IFERROR(VLOOKUP(B197,#REF!,8,FALSE),"")</f>
        <v/>
      </c>
      <c r="I197" s="16">
        <v>12000</v>
      </c>
      <c r="J197" s="16">
        <v>12000</v>
      </c>
      <c r="K197" s="23" t="str">
        <f>IFERROR(VLOOKUP(B197,#REF!,11,FALSE),"")</f>
        <v/>
      </c>
      <c r="L197" s="16">
        <v>0</v>
      </c>
      <c r="M197" s="6" t="s">
        <v>304</v>
      </c>
      <c r="N197" s="17" t="str">
        <f>IFERROR(VLOOKUP(B197,#REF!,13,FALSE),"")</f>
        <v/>
      </c>
      <c r="O197" s="18" t="str">
        <f>IFERROR(VLOOKUP(B197,#REF!,14,FALSE),"")</f>
        <v/>
      </c>
      <c r="P197" s="18" t="str">
        <f>IFERROR(VLOOKUP(B197,#REF!,15,FALSE),"")</f>
        <v/>
      </c>
      <c r="Q197" s="18"/>
      <c r="R197" s="24" t="str">
        <f>IFERROR(VLOOKUP(B197,#REF!,16,FALSE),"")</f>
        <v/>
      </c>
      <c r="S197" s="16">
        <v>0</v>
      </c>
      <c r="T197" s="16">
        <v>0</v>
      </c>
      <c r="U197" s="16">
        <v>0</v>
      </c>
      <c r="V197" s="16">
        <v>0</v>
      </c>
      <c r="W197" s="19">
        <v>12000</v>
      </c>
      <c r="X197" s="15" t="s">
        <v>40</v>
      </c>
      <c r="Y197" s="20" t="s">
        <v>40</v>
      </c>
      <c r="Z197" s="19">
        <v>0</v>
      </c>
      <c r="AA197" s="16" t="s">
        <v>40</v>
      </c>
      <c r="AB197" s="21" t="s">
        <v>41</v>
      </c>
      <c r="AC197" s="22" t="str">
        <f t="shared" si="23"/>
        <v>E</v>
      </c>
      <c r="AD197" s="16">
        <v>0</v>
      </c>
      <c r="AE197" s="16">
        <v>0</v>
      </c>
      <c r="AF197" s="16">
        <v>0</v>
      </c>
      <c r="AG197" s="16">
        <v>0</v>
      </c>
      <c r="AH197" s="14" t="s">
        <v>42</v>
      </c>
    </row>
    <row r="198" spans="1:34">
      <c r="A198" s="12" t="str">
        <f t="shared" si="18"/>
        <v>None</v>
      </c>
      <c r="B198" s="13" t="s">
        <v>177</v>
      </c>
      <c r="C198" s="14" t="s">
        <v>70</v>
      </c>
      <c r="D198" s="18" t="str">
        <f t="shared" si="19"/>
        <v>前八週無拉料</v>
      </c>
      <c r="E198" s="15" t="str">
        <f t="shared" si="20"/>
        <v>--</v>
      </c>
      <c r="F198" s="15" t="str">
        <f t="shared" si="21"/>
        <v>--</v>
      </c>
      <c r="G198" s="15" t="str">
        <f t="shared" si="22"/>
        <v>--</v>
      </c>
      <c r="H198" s="23" t="str">
        <f>IFERROR(VLOOKUP(B198,#REF!,8,FALSE),"")</f>
        <v/>
      </c>
      <c r="I198" s="16">
        <v>0</v>
      </c>
      <c r="J198" s="16">
        <v>0</v>
      </c>
      <c r="K198" s="23" t="str">
        <f>IFERROR(VLOOKUP(B198,#REF!,11,FALSE),"")</f>
        <v/>
      </c>
      <c r="L198" s="16">
        <v>0</v>
      </c>
      <c r="M198" s="6" t="s">
        <v>303</v>
      </c>
      <c r="N198" s="17" t="str">
        <f>IFERROR(VLOOKUP(B198,#REF!,13,FALSE),"")</f>
        <v/>
      </c>
      <c r="O198" s="18" t="str">
        <f>IFERROR(VLOOKUP(B198,#REF!,14,FALSE),"")</f>
        <v/>
      </c>
      <c r="P198" s="18" t="str">
        <f>IFERROR(VLOOKUP(B198,#REF!,15,FALSE),"")</f>
        <v/>
      </c>
      <c r="Q198" s="18"/>
      <c r="R198" s="24" t="str">
        <f>IFERROR(VLOOKUP(B198,#REF!,16,FALSE),"")</f>
        <v/>
      </c>
      <c r="S198" s="16">
        <v>0</v>
      </c>
      <c r="T198" s="16">
        <v>0</v>
      </c>
      <c r="U198" s="16">
        <v>0</v>
      </c>
      <c r="V198" s="16">
        <v>0</v>
      </c>
      <c r="W198" s="19">
        <v>0</v>
      </c>
      <c r="X198" s="15" t="s">
        <v>40</v>
      </c>
      <c r="Y198" s="20" t="s">
        <v>40</v>
      </c>
      <c r="Z198" s="19">
        <v>0</v>
      </c>
      <c r="AA198" s="16" t="s">
        <v>40</v>
      </c>
      <c r="AB198" s="21" t="s">
        <v>41</v>
      </c>
      <c r="AC198" s="22" t="str">
        <f t="shared" si="23"/>
        <v>E</v>
      </c>
      <c r="AD198" s="16">
        <v>0</v>
      </c>
      <c r="AE198" s="16">
        <v>0</v>
      </c>
      <c r="AF198" s="16">
        <v>0</v>
      </c>
      <c r="AG198" s="16">
        <v>0</v>
      </c>
      <c r="AH198" s="14" t="s">
        <v>42</v>
      </c>
    </row>
    <row r="199" spans="1:34">
      <c r="A199" s="12" t="str">
        <f t="shared" si="18"/>
        <v>OverStock</v>
      </c>
      <c r="B199" s="13" t="s">
        <v>178</v>
      </c>
      <c r="C199" s="14" t="s">
        <v>70</v>
      </c>
      <c r="D199" s="18">
        <f t="shared" si="19"/>
        <v>0.9</v>
      </c>
      <c r="E199" s="15">
        <f t="shared" si="20"/>
        <v>0.6</v>
      </c>
      <c r="F199" s="15">
        <f t="shared" si="21"/>
        <v>32.9</v>
      </c>
      <c r="G199" s="15">
        <f t="shared" si="22"/>
        <v>23.1</v>
      </c>
      <c r="H199" s="23" t="str">
        <f>IFERROR(VLOOKUP(B199,#REF!,8,FALSE),"")</f>
        <v/>
      </c>
      <c r="I199" s="16">
        <v>3555000</v>
      </c>
      <c r="J199" s="16">
        <v>3345000</v>
      </c>
      <c r="K199" s="23" t="str">
        <f>IFERROR(VLOOKUP(B199,#REF!,11,FALSE),"")</f>
        <v/>
      </c>
      <c r="L199" s="16">
        <v>93000</v>
      </c>
      <c r="M199" s="6" t="s">
        <v>303</v>
      </c>
      <c r="N199" s="17" t="str">
        <f>IFERROR(VLOOKUP(B199,#REF!,13,FALSE),"")</f>
        <v/>
      </c>
      <c r="O199" s="18" t="str">
        <f>IFERROR(VLOOKUP(B199,#REF!,14,FALSE),"")</f>
        <v/>
      </c>
      <c r="P199" s="18" t="str">
        <f>IFERROR(VLOOKUP(B199,#REF!,15,FALSE),"")</f>
        <v/>
      </c>
      <c r="Q199" s="18"/>
      <c r="R199" s="24" t="str">
        <f>IFERROR(VLOOKUP(B199,#REF!,16,FALSE),"")</f>
        <v/>
      </c>
      <c r="S199" s="16">
        <v>0</v>
      </c>
      <c r="T199" s="16">
        <v>0</v>
      </c>
      <c r="U199" s="16">
        <v>93000</v>
      </c>
      <c r="V199" s="16">
        <v>0</v>
      </c>
      <c r="W199" s="19">
        <v>3648000</v>
      </c>
      <c r="X199" s="15">
        <v>33.799999999999997</v>
      </c>
      <c r="Y199" s="20">
        <v>23.7</v>
      </c>
      <c r="Z199" s="19">
        <v>108000</v>
      </c>
      <c r="AA199" s="16">
        <v>153899</v>
      </c>
      <c r="AB199" s="21">
        <v>1.4</v>
      </c>
      <c r="AC199" s="22">
        <f t="shared" si="23"/>
        <v>100</v>
      </c>
      <c r="AD199" s="16">
        <v>206720</v>
      </c>
      <c r="AE199" s="16">
        <v>572508</v>
      </c>
      <c r="AF199" s="16">
        <v>605862</v>
      </c>
      <c r="AG199" s="16">
        <v>255058</v>
      </c>
      <c r="AH199" s="14" t="s">
        <v>42</v>
      </c>
    </row>
    <row r="200" spans="1:34">
      <c r="A200" s="12" t="str">
        <f t="shared" si="18"/>
        <v>FCST</v>
      </c>
      <c r="B200" s="13" t="s">
        <v>180</v>
      </c>
      <c r="C200" s="14" t="s">
        <v>70</v>
      </c>
      <c r="D200" s="18" t="str">
        <f t="shared" si="19"/>
        <v>前八週無拉料</v>
      </c>
      <c r="E200" s="15">
        <f t="shared" si="20"/>
        <v>0</v>
      </c>
      <c r="F200" s="15" t="str">
        <f t="shared" si="21"/>
        <v>--</v>
      </c>
      <c r="G200" s="15">
        <f t="shared" si="22"/>
        <v>6.5</v>
      </c>
      <c r="H200" s="23" t="str">
        <f>IFERROR(VLOOKUP(B200,#REF!,8,FALSE),"")</f>
        <v/>
      </c>
      <c r="I200" s="16">
        <v>3000</v>
      </c>
      <c r="J200" s="16">
        <v>3000</v>
      </c>
      <c r="K200" s="23" t="str">
        <f>IFERROR(VLOOKUP(B200,#REF!,11,FALSE),"")</f>
        <v/>
      </c>
      <c r="L200" s="16">
        <v>0</v>
      </c>
      <c r="M200" s="6" t="s">
        <v>303</v>
      </c>
      <c r="N200" s="17" t="str">
        <f>IFERROR(VLOOKUP(B200,#REF!,13,FALSE),"")</f>
        <v/>
      </c>
      <c r="O200" s="18" t="str">
        <f>IFERROR(VLOOKUP(B200,#REF!,14,FALSE),"")</f>
        <v/>
      </c>
      <c r="P200" s="18" t="str">
        <f>IFERROR(VLOOKUP(B200,#REF!,15,FALSE),"")</f>
        <v/>
      </c>
      <c r="Q200" s="18"/>
      <c r="R200" s="24" t="str">
        <f>IFERROR(VLOOKUP(B200,#REF!,16,FALSE),"")</f>
        <v/>
      </c>
      <c r="S200" s="16">
        <v>0</v>
      </c>
      <c r="T200" s="16">
        <v>0</v>
      </c>
      <c r="U200" s="16">
        <v>0</v>
      </c>
      <c r="V200" s="16">
        <v>0</v>
      </c>
      <c r="W200" s="19">
        <v>3000</v>
      </c>
      <c r="X200" s="15" t="s">
        <v>40</v>
      </c>
      <c r="Y200" s="20">
        <v>6.5</v>
      </c>
      <c r="Z200" s="19">
        <v>0</v>
      </c>
      <c r="AA200" s="16">
        <v>461</v>
      </c>
      <c r="AB200" s="21" t="s">
        <v>49</v>
      </c>
      <c r="AC200" s="22" t="str">
        <f t="shared" si="23"/>
        <v>F</v>
      </c>
      <c r="AD200" s="16">
        <v>4150</v>
      </c>
      <c r="AE200" s="16">
        <v>0</v>
      </c>
      <c r="AF200" s="16">
        <v>0</v>
      </c>
      <c r="AG200" s="16">
        <v>0</v>
      </c>
      <c r="AH200" s="14" t="s">
        <v>42</v>
      </c>
    </row>
    <row r="201" spans="1:34">
      <c r="A201" s="12" t="str">
        <f t="shared" si="18"/>
        <v>OverStock</v>
      </c>
      <c r="B201" s="13" t="s">
        <v>185</v>
      </c>
      <c r="C201" s="14" t="s">
        <v>70</v>
      </c>
      <c r="D201" s="18">
        <f t="shared" si="19"/>
        <v>0.6</v>
      </c>
      <c r="E201" s="15">
        <f t="shared" si="20"/>
        <v>0.4</v>
      </c>
      <c r="F201" s="15">
        <f t="shared" si="21"/>
        <v>42.3</v>
      </c>
      <c r="G201" s="15">
        <f t="shared" si="22"/>
        <v>31.6</v>
      </c>
      <c r="H201" s="23" t="str">
        <f>IFERROR(VLOOKUP(B201,#REF!,8,FALSE),"")</f>
        <v/>
      </c>
      <c r="I201" s="16">
        <v>1332000</v>
      </c>
      <c r="J201" s="16">
        <v>1332000</v>
      </c>
      <c r="K201" s="23" t="str">
        <f>IFERROR(VLOOKUP(B201,#REF!,11,FALSE),"")</f>
        <v/>
      </c>
      <c r="L201" s="16">
        <v>18000</v>
      </c>
      <c r="M201" s="6" t="s">
        <v>303</v>
      </c>
      <c r="N201" s="17" t="str">
        <f>IFERROR(VLOOKUP(B201,#REF!,13,FALSE),"")</f>
        <v/>
      </c>
      <c r="O201" s="18" t="str">
        <f>IFERROR(VLOOKUP(B201,#REF!,14,FALSE),"")</f>
        <v/>
      </c>
      <c r="P201" s="18" t="str">
        <f>IFERROR(VLOOKUP(B201,#REF!,15,FALSE),"")</f>
        <v/>
      </c>
      <c r="Q201" s="18"/>
      <c r="R201" s="24" t="str">
        <f>IFERROR(VLOOKUP(B201,#REF!,16,FALSE),"")</f>
        <v/>
      </c>
      <c r="S201" s="16">
        <v>0</v>
      </c>
      <c r="T201" s="16">
        <v>0</v>
      </c>
      <c r="U201" s="16">
        <v>18000</v>
      </c>
      <c r="V201" s="16">
        <v>0</v>
      </c>
      <c r="W201" s="19">
        <v>1350000</v>
      </c>
      <c r="X201" s="15">
        <v>42.9</v>
      </c>
      <c r="Y201" s="20">
        <v>32</v>
      </c>
      <c r="Z201" s="19">
        <v>31500</v>
      </c>
      <c r="AA201" s="16">
        <v>42173</v>
      </c>
      <c r="AB201" s="21">
        <v>1.3</v>
      </c>
      <c r="AC201" s="22">
        <f t="shared" si="23"/>
        <v>100</v>
      </c>
      <c r="AD201" s="16">
        <v>28977</v>
      </c>
      <c r="AE201" s="16">
        <v>158209</v>
      </c>
      <c r="AF201" s="16">
        <v>192377</v>
      </c>
      <c r="AG201" s="16">
        <v>83783</v>
      </c>
      <c r="AH201" s="14" t="s">
        <v>42</v>
      </c>
    </row>
    <row r="202" spans="1:34">
      <c r="A202" s="12" t="str">
        <f t="shared" si="18"/>
        <v>ZeroZero</v>
      </c>
      <c r="B202" s="13" t="s">
        <v>186</v>
      </c>
      <c r="C202" s="14" t="s">
        <v>70</v>
      </c>
      <c r="D202" s="18" t="str">
        <f t="shared" si="19"/>
        <v>前八週無拉料</v>
      </c>
      <c r="E202" s="15" t="str">
        <f t="shared" si="20"/>
        <v>--</v>
      </c>
      <c r="F202" s="15" t="str">
        <f t="shared" si="21"/>
        <v>--</v>
      </c>
      <c r="G202" s="15" t="str">
        <f t="shared" si="22"/>
        <v>--</v>
      </c>
      <c r="H202" s="23" t="str">
        <f>IFERROR(VLOOKUP(B202,#REF!,8,FALSE),"")</f>
        <v/>
      </c>
      <c r="I202" s="16">
        <v>120000</v>
      </c>
      <c r="J202" s="16">
        <v>75000</v>
      </c>
      <c r="K202" s="23" t="str">
        <f>IFERROR(VLOOKUP(B202,#REF!,11,FALSE),"")</f>
        <v/>
      </c>
      <c r="L202" s="16">
        <v>12000</v>
      </c>
      <c r="M202" s="6" t="s">
        <v>303</v>
      </c>
      <c r="N202" s="17" t="str">
        <f>IFERROR(VLOOKUP(B202,#REF!,13,FALSE),"")</f>
        <v/>
      </c>
      <c r="O202" s="18" t="str">
        <f>IFERROR(VLOOKUP(B202,#REF!,14,FALSE),"")</f>
        <v/>
      </c>
      <c r="P202" s="18" t="str">
        <f>IFERROR(VLOOKUP(B202,#REF!,15,FALSE),"")</f>
        <v/>
      </c>
      <c r="Q202" s="18"/>
      <c r="R202" s="24" t="str">
        <f>IFERROR(VLOOKUP(B202,#REF!,16,FALSE),"")</f>
        <v/>
      </c>
      <c r="S202" s="16">
        <v>0</v>
      </c>
      <c r="T202" s="16">
        <v>12000</v>
      </c>
      <c r="U202" s="16">
        <v>0</v>
      </c>
      <c r="V202" s="16">
        <v>0</v>
      </c>
      <c r="W202" s="19">
        <v>132000</v>
      </c>
      <c r="X202" s="15" t="s">
        <v>40</v>
      </c>
      <c r="Y202" s="20" t="s">
        <v>40</v>
      </c>
      <c r="Z202" s="19">
        <v>0</v>
      </c>
      <c r="AA202" s="16" t="s">
        <v>40</v>
      </c>
      <c r="AB202" s="21" t="s">
        <v>41</v>
      </c>
      <c r="AC202" s="22" t="str">
        <f t="shared" si="23"/>
        <v>E</v>
      </c>
      <c r="AD202" s="16">
        <v>0</v>
      </c>
      <c r="AE202" s="16">
        <v>0</v>
      </c>
      <c r="AF202" s="16">
        <v>0</v>
      </c>
      <c r="AG202" s="16">
        <v>0</v>
      </c>
      <c r="AH202" s="14" t="s">
        <v>42</v>
      </c>
    </row>
    <row r="203" spans="1:34">
      <c r="A203" s="12" t="str">
        <f t="shared" si="18"/>
        <v>ZeroZero</v>
      </c>
      <c r="B203" s="13" t="s">
        <v>188</v>
      </c>
      <c r="C203" s="14" t="s">
        <v>70</v>
      </c>
      <c r="D203" s="18" t="str">
        <f t="shared" si="19"/>
        <v>前八週無拉料</v>
      </c>
      <c r="E203" s="15" t="str">
        <f t="shared" si="20"/>
        <v>--</v>
      </c>
      <c r="F203" s="15" t="str">
        <f t="shared" si="21"/>
        <v>--</v>
      </c>
      <c r="G203" s="15" t="str">
        <f t="shared" si="22"/>
        <v>--</v>
      </c>
      <c r="H203" s="23" t="str">
        <f>IFERROR(VLOOKUP(B203,#REF!,8,FALSE),"")</f>
        <v/>
      </c>
      <c r="I203" s="16">
        <v>15000</v>
      </c>
      <c r="J203" s="16">
        <v>0</v>
      </c>
      <c r="K203" s="23" t="str">
        <f>IFERROR(VLOOKUP(B203,#REF!,11,FALSE),"")</f>
        <v/>
      </c>
      <c r="L203" s="16">
        <v>0</v>
      </c>
      <c r="M203" s="6">
        <v>0</v>
      </c>
      <c r="N203" s="17" t="str">
        <f>IFERROR(VLOOKUP(B203,#REF!,13,FALSE),"")</f>
        <v/>
      </c>
      <c r="O203" s="18" t="str">
        <f>IFERROR(VLOOKUP(B203,#REF!,14,FALSE),"")</f>
        <v/>
      </c>
      <c r="P203" s="18" t="str">
        <f>IFERROR(VLOOKUP(B203,#REF!,15,FALSE),"")</f>
        <v/>
      </c>
      <c r="Q203" s="18"/>
      <c r="R203" s="24" t="str">
        <f>IFERROR(VLOOKUP(B203,#REF!,16,FALSE),"")</f>
        <v/>
      </c>
      <c r="S203" s="16">
        <v>0</v>
      </c>
      <c r="T203" s="16">
        <v>0</v>
      </c>
      <c r="U203" s="16">
        <v>0</v>
      </c>
      <c r="V203" s="16">
        <v>0</v>
      </c>
      <c r="W203" s="19">
        <v>15000</v>
      </c>
      <c r="X203" s="15" t="s">
        <v>40</v>
      </c>
      <c r="Y203" s="20" t="s">
        <v>40</v>
      </c>
      <c r="Z203" s="19">
        <v>0</v>
      </c>
      <c r="AA203" s="16" t="s">
        <v>40</v>
      </c>
      <c r="AB203" s="21" t="s">
        <v>41</v>
      </c>
      <c r="AC203" s="22" t="str">
        <f t="shared" si="23"/>
        <v>E</v>
      </c>
      <c r="AD203" s="16">
        <v>0</v>
      </c>
      <c r="AE203" s="16">
        <v>0</v>
      </c>
      <c r="AF203" s="16">
        <v>0</v>
      </c>
      <c r="AG203" s="16">
        <v>0</v>
      </c>
      <c r="AH203" s="14" t="s">
        <v>42</v>
      </c>
    </row>
    <row r="204" spans="1:34">
      <c r="A204" s="12" t="str">
        <f t="shared" si="18"/>
        <v>OverStock</v>
      </c>
      <c r="B204" s="13" t="s">
        <v>194</v>
      </c>
      <c r="C204" s="14" t="s">
        <v>70</v>
      </c>
      <c r="D204" s="18">
        <f t="shared" si="19"/>
        <v>4.9000000000000004</v>
      </c>
      <c r="E204" s="15">
        <f t="shared" si="20"/>
        <v>8.1</v>
      </c>
      <c r="F204" s="15">
        <f t="shared" si="21"/>
        <v>36.9</v>
      </c>
      <c r="G204" s="15">
        <f t="shared" si="22"/>
        <v>60.6</v>
      </c>
      <c r="H204" s="23" t="str">
        <f>IFERROR(VLOOKUP(B204,#REF!,8,FALSE),"")</f>
        <v/>
      </c>
      <c r="I204" s="16">
        <v>37724000</v>
      </c>
      <c r="J204" s="16">
        <v>37660000</v>
      </c>
      <c r="K204" s="23" t="str">
        <f>IFERROR(VLOOKUP(B204,#REF!,11,FALSE),"")</f>
        <v/>
      </c>
      <c r="L204" s="16">
        <v>5028000</v>
      </c>
      <c r="M204" s="6" t="s">
        <v>303</v>
      </c>
      <c r="N204" s="17" t="str">
        <f>IFERROR(VLOOKUP(B204,#REF!,13,FALSE),"")</f>
        <v/>
      </c>
      <c r="O204" s="18" t="str">
        <f>IFERROR(VLOOKUP(B204,#REF!,14,FALSE),"")</f>
        <v/>
      </c>
      <c r="P204" s="18" t="str">
        <f>IFERROR(VLOOKUP(B204,#REF!,15,FALSE),"")</f>
        <v/>
      </c>
      <c r="Q204" s="18"/>
      <c r="R204" s="24" t="str">
        <f>IFERROR(VLOOKUP(B204,#REF!,16,FALSE),"")</f>
        <v/>
      </c>
      <c r="S204" s="16">
        <v>0</v>
      </c>
      <c r="T204" s="16">
        <v>924000</v>
      </c>
      <c r="U204" s="16">
        <v>4104000</v>
      </c>
      <c r="V204" s="16">
        <v>0</v>
      </c>
      <c r="W204" s="19">
        <v>42752000</v>
      </c>
      <c r="X204" s="15">
        <v>41.8</v>
      </c>
      <c r="Y204" s="20">
        <v>68.7</v>
      </c>
      <c r="Z204" s="19">
        <v>1023500</v>
      </c>
      <c r="AA204" s="16">
        <v>622447</v>
      </c>
      <c r="AB204" s="21">
        <v>0.6</v>
      </c>
      <c r="AC204" s="22">
        <f t="shared" si="23"/>
        <v>100</v>
      </c>
      <c r="AD204" s="16">
        <v>545911</v>
      </c>
      <c r="AE204" s="16">
        <v>3337314</v>
      </c>
      <c r="AF204" s="16">
        <v>1718804</v>
      </c>
      <c r="AG204" s="16">
        <v>2100857</v>
      </c>
      <c r="AH204" s="14" t="s">
        <v>42</v>
      </c>
    </row>
    <row r="205" spans="1:34">
      <c r="A205" s="12" t="str">
        <f t="shared" si="18"/>
        <v>OverStock</v>
      </c>
      <c r="B205" s="13" t="s">
        <v>196</v>
      </c>
      <c r="C205" s="14" t="s">
        <v>70</v>
      </c>
      <c r="D205" s="18">
        <f t="shared" si="19"/>
        <v>50.9</v>
      </c>
      <c r="E205" s="15">
        <f t="shared" si="20"/>
        <v>20.9</v>
      </c>
      <c r="F205" s="15">
        <f t="shared" si="21"/>
        <v>16.7</v>
      </c>
      <c r="G205" s="15">
        <f t="shared" si="22"/>
        <v>6.9</v>
      </c>
      <c r="H205" s="23" t="str">
        <f>IFERROR(VLOOKUP(B205,#REF!,8,FALSE),"")</f>
        <v/>
      </c>
      <c r="I205" s="16">
        <v>1992000</v>
      </c>
      <c r="J205" s="16">
        <v>1992000</v>
      </c>
      <c r="K205" s="23" t="str">
        <f>IFERROR(VLOOKUP(B205,#REF!,11,FALSE),"")</f>
        <v/>
      </c>
      <c r="L205" s="16">
        <v>6066000</v>
      </c>
      <c r="M205" s="6" t="s">
        <v>303</v>
      </c>
      <c r="N205" s="17" t="str">
        <f>IFERROR(VLOOKUP(B205,#REF!,13,FALSE),"")</f>
        <v/>
      </c>
      <c r="O205" s="18" t="str">
        <f>IFERROR(VLOOKUP(B205,#REF!,14,FALSE),"")</f>
        <v/>
      </c>
      <c r="P205" s="18" t="str">
        <f>IFERROR(VLOOKUP(B205,#REF!,15,FALSE),"")</f>
        <v/>
      </c>
      <c r="Q205" s="18"/>
      <c r="R205" s="24" t="str">
        <f>IFERROR(VLOOKUP(B205,#REF!,16,FALSE),"")</f>
        <v/>
      </c>
      <c r="S205" s="16">
        <v>0</v>
      </c>
      <c r="T205" s="16">
        <v>3108000</v>
      </c>
      <c r="U205" s="16">
        <v>2958000</v>
      </c>
      <c r="V205" s="16">
        <v>0</v>
      </c>
      <c r="W205" s="19">
        <v>8058000</v>
      </c>
      <c r="X205" s="15">
        <v>67.599999999999994</v>
      </c>
      <c r="Y205" s="20">
        <v>27.7</v>
      </c>
      <c r="Z205" s="19">
        <v>119250</v>
      </c>
      <c r="AA205" s="16">
        <v>290404</v>
      </c>
      <c r="AB205" s="21">
        <v>2.4</v>
      </c>
      <c r="AC205" s="22">
        <f t="shared" si="23"/>
        <v>150</v>
      </c>
      <c r="AD205" s="16">
        <v>93585</v>
      </c>
      <c r="AE205" s="16">
        <v>1323164</v>
      </c>
      <c r="AF205" s="16">
        <v>1197021</v>
      </c>
      <c r="AG205" s="16">
        <v>158320</v>
      </c>
      <c r="AH205" s="14" t="s">
        <v>42</v>
      </c>
    </row>
    <row r="206" spans="1:34">
      <c r="A206" s="12" t="str">
        <f t="shared" si="18"/>
        <v>OverStock</v>
      </c>
      <c r="B206" s="13" t="s">
        <v>198</v>
      </c>
      <c r="C206" s="14" t="s">
        <v>70</v>
      </c>
      <c r="D206" s="18">
        <f t="shared" si="19"/>
        <v>59.8</v>
      </c>
      <c r="E206" s="15">
        <f t="shared" si="20"/>
        <v>35.6</v>
      </c>
      <c r="F206" s="15">
        <f t="shared" si="21"/>
        <v>10.7</v>
      </c>
      <c r="G206" s="15">
        <f t="shared" si="22"/>
        <v>6.4</v>
      </c>
      <c r="H206" s="23" t="str">
        <f>IFERROR(VLOOKUP(B206,#REF!,8,FALSE),"")</f>
        <v/>
      </c>
      <c r="I206" s="16">
        <v>861000</v>
      </c>
      <c r="J206" s="16">
        <v>861000</v>
      </c>
      <c r="K206" s="23" t="str">
        <f>IFERROR(VLOOKUP(B206,#REF!,11,FALSE),"")</f>
        <v/>
      </c>
      <c r="L206" s="16">
        <v>4818000</v>
      </c>
      <c r="M206" s="6" t="s">
        <v>303</v>
      </c>
      <c r="N206" s="17" t="str">
        <f>IFERROR(VLOOKUP(B206,#REF!,13,FALSE),"")</f>
        <v/>
      </c>
      <c r="O206" s="18" t="str">
        <f>IFERROR(VLOOKUP(B206,#REF!,14,FALSE),"")</f>
        <v/>
      </c>
      <c r="P206" s="18" t="str">
        <f>IFERROR(VLOOKUP(B206,#REF!,15,FALSE),"")</f>
        <v/>
      </c>
      <c r="Q206" s="18"/>
      <c r="R206" s="24" t="str">
        <f>IFERROR(VLOOKUP(B206,#REF!,16,FALSE),"")</f>
        <v/>
      </c>
      <c r="S206" s="16">
        <v>0</v>
      </c>
      <c r="T206" s="16">
        <v>3774000</v>
      </c>
      <c r="U206" s="16">
        <v>1044000</v>
      </c>
      <c r="V206" s="16">
        <v>0</v>
      </c>
      <c r="W206" s="19">
        <v>5679000</v>
      </c>
      <c r="X206" s="15">
        <v>70.400000000000006</v>
      </c>
      <c r="Y206" s="20">
        <v>42</v>
      </c>
      <c r="Z206" s="19">
        <v>80625</v>
      </c>
      <c r="AA206" s="16">
        <v>135291</v>
      </c>
      <c r="AB206" s="21">
        <v>1.7</v>
      </c>
      <c r="AC206" s="22">
        <f t="shared" si="23"/>
        <v>100</v>
      </c>
      <c r="AD206" s="16">
        <v>102517</v>
      </c>
      <c r="AE206" s="16">
        <v>878308</v>
      </c>
      <c r="AF206" s="16">
        <v>236786</v>
      </c>
      <c r="AG206" s="16">
        <v>144716</v>
      </c>
      <c r="AH206" s="14" t="s">
        <v>42</v>
      </c>
    </row>
    <row r="207" spans="1:34">
      <c r="A207" s="12" t="str">
        <f t="shared" si="18"/>
        <v>OverStock</v>
      </c>
      <c r="B207" s="13" t="s">
        <v>203</v>
      </c>
      <c r="C207" s="14" t="s">
        <v>70</v>
      </c>
      <c r="D207" s="18">
        <f t="shared" si="19"/>
        <v>65.400000000000006</v>
      </c>
      <c r="E207" s="15">
        <f t="shared" si="20"/>
        <v>23.4</v>
      </c>
      <c r="F207" s="15">
        <f t="shared" si="21"/>
        <v>0</v>
      </c>
      <c r="G207" s="15">
        <f t="shared" si="22"/>
        <v>0</v>
      </c>
      <c r="H207" s="23" t="str">
        <f>IFERROR(VLOOKUP(B207,#REF!,8,FALSE),"")</f>
        <v/>
      </c>
      <c r="I207" s="16">
        <v>0</v>
      </c>
      <c r="J207" s="16">
        <v>0</v>
      </c>
      <c r="K207" s="23" t="str">
        <f>IFERROR(VLOOKUP(B207,#REF!,11,FALSE),"")</f>
        <v/>
      </c>
      <c r="L207" s="16">
        <v>25644000</v>
      </c>
      <c r="M207" s="6" t="s">
        <v>306</v>
      </c>
      <c r="N207" s="17" t="str">
        <f>IFERROR(VLOOKUP(B207,#REF!,13,FALSE),"")</f>
        <v/>
      </c>
      <c r="O207" s="18" t="str">
        <f>IFERROR(VLOOKUP(B207,#REF!,14,FALSE),"")</f>
        <v/>
      </c>
      <c r="P207" s="18" t="str">
        <f>IFERROR(VLOOKUP(B207,#REF!,15,FALSE),"")</f>
        <v/>
      </c>
      <c r="Q207" s="18"/>
      <c r="R207" s="24" t="str">
        <f>IFERROR(VLOOKUP(B207,#REF!,16,FALSE),"")</f>
        <v/>
      </c>
      <c r="S207" s="16">
        <v>0</v>
      </c>
      <c r="T207" s="16">
        <v>14223000</v>
      </c>
      <c r="U207" s="16">
        <v>11421000</v>
      </c>
      <c r="V207" s="16">
        <v>0</v>
      </c>
      <c r="W207" s="19">
        <v>25644000</v>
      </c>
      <c r="X207" s="15">
        <v>65.400000000000006</v>
      </c>
      <c r="Y207" s="20">
        <v>23.4</v>
      </c>
      <c r="Z207" s="19">
        <v>391875</v>
      </c>
      <c r="AA207" s="16">
        <v>1097185</v>
      </c>
      <c r="AB207" s="21">
        <v>2.8</v>
      </c>
      <c r="AC207" s="22">
        <f t="shared" si="23"/>
        <v>150</v>
      </c>
      <c r="AD207" s="16">
        <v>1468317</v>
      </c>
      <c r="AE207" s="16">
        <v>5747733</v>
      </c>
      <c r="AF207" s="16">
        <v>2679797</v>
      </c>
      <c r="AG207" s="16">
        <v>4153752</v>
      </c>
      <c r="AH207" s="14" t="s">
        <v>42</v>
      </c>
    </row>
    <row r="208" spans="1:34">
      <c r="A208" s="12" t="str">
        <f t="shared" si="18"/>
        <v>FCST</v>
      </c>
      <c r="B208" s="13" t="s">
        <v>207</v>
      </c>
      <c r="C208" s="14" t="s">
        <v>70</v>
      </c>
      <c r="D208" s="18" t="str">
        <f t="shared" si="19"/>
        <v>前八週無拉料</v>
      </c>
      <c r="E208" s="15">
        <f t="shared" si="20"/>
        <v>16.7</v>
      </c>
      <c r="F208" s="15" t="str">
        <f t="shared" si="21"/>
        <v>--</v>
      </c>
      <c r="G208" s="15">
        <f t="shared" si="22"/>
        <v>5.8</v>
      </c>
      <c r="H208" s="23" t="str">
        <f>IFERROR(VLOOKUP(B208,#REF!,8,FALSE),"")</f>
        <v/>
      </c>
      <c r="I208" s="16">
        <v>6000</v>
      </c>
      <c r="J208" s="16">
        <v>3000</v>
      </c>
      <c r="K208" s="23" t="str">
        <f>IFERROR(VLOOKUP(B208,#REF!,11,FALSE),"")</f>
        <v/>
      </c>
      <c r="L208" s="16">
        <v>17085</v>
      </c>
      <c r="M208" s="6" t="s">
        <v>304</v>
      </c>
      <c r="N208" s="17" t="str">
        <f>IFERROR(VLOOKUP(B208,#REF!,13,FALSE),"")</f>
        <v/>
      </c>
      <c r="O208" s="18" t="str">
        <f>IFERROR(VLOOKUP(B208,#REF!,14,FALSE),"")</f>
        <v/>
      </c>
      <c r="P208" s="18" t="str">
        <f>IFERROR(VLOOKUP(B208,#REF!,15,FALSE),"")</f>
        <v/>
      </c>
      <c r="Q208" s="18"/>
      <c r="R208" s="24" t="str">
        <f>IFERROR(VLOOKUP(B208,#REF!,16,FALSE),"")</f>
        <v/>
      </c>
      <c r="S208" s="16">
        <v>0</v>
      </c>
      <c r="T208" s="16">
        <v>11085</v>
      </c>
      <c r="U208" s="16">
        <v>6000</v>
      </c>
      <c r="V208" s="16">
        <v>0</v>
      </c>
      <c r="W208" s="19">
        <v>23085</v>
      </c>
      <c r="X208" s="15" t="s">
        <v>40</v>
      </c>
      <c r="Y208" s="20">
        <v>22.5</v>
      </c>
      <c r="Z208" s="19">
        <v>0</v>
      </c>
      <c r="AA208" s="16">
        <v>1026</v>
      </c>
      <c r="AB208" s="21" t="s">
        <v>49</v>
      </c>
      <c r="AC208" s="22" t="str">
        <f t="shared" si="23"/>
        <v>F</v>
      </c>
      <c r="AD208" s="16">
        <v>2766</v>
      </c>
      <c r="AE208" s="16">
        <v>3228</v>
      </c>
      <c r="AF208" s="16">
        <v>3240</v>
      </c>
      <c r="AG208" s="16">
        <v>2412</v>
      </c>
      <c r="AH208" s="14" t="s">
        <v>42</v>
      </c>
    </row>
    <row r="209" spans="1:34">
      <c r="A209" s="12" t="str">
        <f t="shared" si="18"/>
        <v>OverStock</v>
      </c>
      <c r="B209" s="13" t="s">
        <v>208</v>
      </c>
      <c r="C209" s="14" t="s">
        <v>70</v>
      </c>
      <c r="D209" s="18">
        <f t="shared" si="19"/>
        <v>11.9</v>
      </c>
      <c r="E209" s="15">
        <f t="shared" si="20"/>
        <v>8.5</v>
      </c>
      <c r="F209" s="15">
        <f t="shared" si="21"/>
        <v>4.2</v>
      </c>
      <c r="G209" s="15">
        <f t="shared" si="22"/>
        <v>3</v>
      </c>
      <c r="H209" s="23" t="str">
        <f>IFERROR(VLOOKUP(B209,#REF!,8,FALSE),"")</f>
        <v/>
      </c>
      <c r="I209" s="16">
        <v>12000</v>
      </c>
      <c r="J209" s="16">
        <v>12000</v>
      </c>
      <c r="K209" s="23" t="str">
        <f>IFERROR(VLOOKUP(B209,#REF!,11,FALSE),"")</f>
        <v/>
      </c>
      <c r="L209" s="16">
        <v>34000</v>
      </c>
      <c r="M209" s="6" t="s">
        <v>304</v>
      </c>
      <c r="N209" s="17" t="str">
        <f>IFERROR(VLOOKUP(B209,#REF!,13,FALSE),"")</f>
        <v/>
      </c>
      <c r="O209" s="18" t="str">
        <f>IFERROR(VLOOKUP(B209,#REF!,14,FALSE),"")</f>
        <v/>
      </c>
      <c r="P209" s="18" t="str">
        <f>IFERROR(VLOOKUP(B209,#REF!,15,FALSE),"")</f>
        <v/>
      </c>
      <c r="Q209" s="18"/>
      <c r="R209" s="24" t="str">
        <f>IFERROR(VLOOKUP(B209,#REF!,16,FALSE),"")</f>
        <v/>
      </c>
      <c r="S209" s="16">
        <v>10000</v>
      </c>
      <c r="T209" s="16">
        <v>0</v>
      </c>
      <c r="U209" s="16">
        <v>24000</v>
      </c>
      <c r="V209" s="16">
        <v>0</v>
      </c>
      <c r="W209" s="19">
        <v>46000</v>
      </c>
      <c r="X209" s="15">
        <v>16.100000000000001</v>
      </c>
      <c r="Y209" s="20">
        <v>11.5</v>
      </c>
      <c r="Z209" s="19">
        <v>2865</v>
      </c>
      <c r="AA209" s="16">
        <v>3992</v>
      </c>
      <c r="AB209" s="21">
        <v>1.4</v>
      </c>
      <c r="AC209" s="22">
        <f t="shared" si="23"/>
        <v>100</v>
      </c>
      <c r="AD209" s="16">
        <v>2829</v>
      </c>
      <c r="AE209" s="16">
        <v>20697</v>
      </c>
      <c r="AF209" s="16">
        <v>14401</v>
      </c>
      <c r="AG209" s="16">
        <v>8250</v>
      </c>
      <c r="AH209" s="14" t="s">
        <v>42</v>
      </c>
    </row>
    <row r="210" spans="1:34">
      <c r="A210" s="12" t="str">
        <f t="shared" si="18"/>
        <v>OverStock</v>
      </c>
      <c r="B210" s="13" t="s">
        <v>209</v>
      </c>
      <c r="C210" s="14" t="s">
        <v>70</v>
      </c>
      <c r="D210" s="18">
        <f t="shared" si="19"/>
        <v>10.7</v>
      </c>
      <c r="E210" s="15">
        <f t="shared" si="20"/>
        <v>9.3000000000000007</v>
      </c>
      <c r="F210" s="15">
        <f t="shared" si="21"/>
        <v>8</v>
      </c>
      <c r="G210" s="15">
        <f t="shared" si="22"/>
        <v>6.9</v>
      </c>
      <c r="H210" s="23" t="str">
        <f>IFERROR(VLOOKUP(B210,#REF!,8,FALSE),"")</f>
        <v/>
      </c>
      <c r="I210" s="16">
        <v>3000</v>
      </c>
      <c r="J210" s="16">
        <v>1000</v>
      </c>
      <c r="K210" s="23" t="str">
        <f>IFERROR(VLOOKUP(B210,#REF!,11,FALSE),"")</f>
        <v/>
      </c>
      <c r="L210" s="16">
        <v>4000</v>
      </c>
      <c r="M210" s="6" t="s">
        <v>304</v>
      </c>
      <c r="N210" s="17" t="str">
        <f>IFERROR(VLOOKUP(B210,#REF!,13,FALSE),"")</f>
        <v/>
      </c>
      <c r="O210" s="18" t="str">
        <f>IFERROR(VLOOKUP(B210,#REF!,14,FALSE),"")</f>
        <v/>
      </c>
      <c r="P210" s="18" t="str">
        <f>IFERROR(VLOOKUP(B210,#REF!,15,FALSE),"")</f>
        <v/>
      </c>
      <c r="Q210" s="18"/>
      <c r="R210" s="24" t="str">
        <f>IFERROR(VLOOKUP(B210,#REF!,16,FALSE),"")</f>
        <v/>
      </c>
      <c r="S210" s="16">
        <v>1000</v>
      </c>
      <c r="T210" s="16">
        <v>0</v>
      </c>
      <c r="U210" s="16">
        <v>3000</v>
      </c>
      <c r="V210" s="16">
        <v>0</v>
      </c>
      <c r="W210" s="19">
        <v>7000</v>
      </c>
      <c r="X210" s="15">
        <v>18.7</v>
      </c>
      <c r="Y210" s="20">
        <v>16.2</v>
      </c>
      <c r="Z210" s="19">
        <v>375</v>
      </c>
      <c r="AA210" s="16">
        <v>432</v>
      </c>
      <c r="AB210" s="21">
        <v>1.2</v>
      </c>
      <c r="AC210" s="22">
        <f t="shared" si="23"/>
        <v>100</v>
      </c>
      <c r="AD210" s="16">
        <v>0</v>
      </c>
      <c r="AE210" s="16">
        <v>1444</v>
      </c>
      <c r="AF210" s="16">
        <v>2444</v>
      </c>
      <c r="AG210" s="16">
        <v>0</v>
      </c>
      <c r="AH210" s="14" t="s">
        <v>42</v>
      </c>
    </row>
    <row r="211" spans="1:34">
      <c r="A211" s="12" t="str">
        <f t="shared" si="18"/>
        <v>OverStock</v>
      </c>
      <c r="B211" s="13" t="s">
        <v>211</v>
      </c>
      <c r="C211" s="14" t="s">
        <v>70</v>
      </c>
      <c r="D211" s="18">
        <f t="shared" si="19"/>
        <v>32</v>
      </c>
      <c r="E211" s="15">
        <f t="shared" si="20"/>
        <v>44.4</v>
      </c>
      <c r="F211" s="15">
        <f t="shared" si="21"/>
        <v>0</v>
      </c>
      <c r="G211" s="15">
        <f t="shared" si="22"/>
        <v>0</v>
      </c>
      <c r="H211" s="23" t="str">
        <f>IFERROR(VLOOKUP(B211,#REF!,8,FALSE),"")</f>
        <v/>
      </c>
      <c r="I211" s="16">
        <v>0</v>
      </c>
      <c r="J211" s="16">
        <v>0</v>
      </c>
      <c r="K211" s="23" t="str">
        <f>IFERROR(VLOOKUP(B211,#REF!,11,FALSE),"")</f>
        <v/>
      </c>
      <c r="L211" s="16">
        <v>16000</v>
      </c>
      <c r="M211" s="6" t="s">
        <v>304</v>
      </c>
      <c r="N211" s="17" t="str">
        <f>IFERROR(VLOOKUP(B211,#REF!,13,FALSE),"")</f>
        <v/>
      </c>
      <c r="O211" s="18" t="str">
        <f>IFERROR(VLOOKUP(B211,#REF!,14,FALSE),"")</f>
        <v/>
      </c>
      <c r="P211" s="18" t="str">
        <f>IFERROR(VLOOKUP(B211,#REF!,15,FALSE),"")</f>
        <v/>
      </c>
      <c r="Q211" s="18"/>
      <c r="R211" s="24" t="str">
        <f>IFERROR(VLOOKUP(B211,#REF!,16,FALSE),"")</f>
        <v/>
      </c>
      <c r="S211" s="16">
        <v>0</v>
      </c>
      <c r="T211" s="16">
        <v>8000</v>
      </c>
      <c r="U211" s="16">
        <v>8000</v>
      </c>
      <c r="V211" s="16">
        <v>0</v>
      </c>
      <c r="W211" s="19">
        <v>16000</v>
      </c>
      <c r="X211" s="15">
        <v>32</v>
      </c>
      <c r="Y211" s="20">
        <v>44.4</v>
      </c>
      <c r="Z211" s="19">
        <v>500</v>
      </c>
      <c r="AA211" s="16">
        <v>360</v>
      </c>
      <c r="AB211" s="21">
        <v>0.7</v>
      </c>
      <c r="AC211" s="22">
        <f t="shared" si="23"/>
        <v>100</v>
      </c>
      <c r="AD211" s="16">
        <v>0</v>
      </c>
      <c r="AE211" s="16">
        <v>1236</v>
      </c>
      <c r="AF211" s="16">
        <v>2000</v>
      </c>
      <c r="AG211" s="16">
        <v>0</v>
      </c>
      <c r="AH211" s="14" t="s">
        <v>42</v>
      </c>
    </row>
    <row r="212" spans="1:34">
      <c r="A212" s="12" t="str">
        <f t="shared" si="18"/>
        <v>FCST</v>
      </c>
      <c r="B212" s="13" t="s">
        <v>212</v>
      </c>
      <c r="C212" s="14" t="s">
        <v>70</v>
      </c>
      <c r="D212" s="18" t="str">
        <f t="shared" si="19"/>
        <v>前八週無拉料</v>
      </c>
      <c r="E212" s="15">
        <f t="shared" si="20"/>
        <v>0</v>
      </c>
      <c r="F212" s="15" t="str">
        <f t="shared" si="21"/>
        <v>--</v>
      </c>
      <c r="G212" s="15">
        <f t="shared" si="22"/>
        <v>0</v>
      </c>
      <c r="H212" s="23" t="str">
        <f>IFERROR(VLOOKUP(B212,#REF!,8,FALSE),"")</f>
        <v/>
      </c>
      <c r="I212" s="16">
        <v>0</v>
      </c>
      <c r="J212" s="16">
        <v>0</v>
      </c>
      <c r="K212" s="23" t="str">
        <f>IFERROR(VLOOKUP(B212,#REF!,11,FALSE),"")</f>
        <v/>
      </c>
      <c r="L212" s="16">
        <v>0</v>
      </c>
      <c r="M212" s="6" t="s">
        <v>304</v>
      </c>
      <c r="N212" s="17" t="str">
        <f>IFERROR(VLOOKUP(B212,#REF!,13,FALSE),"")</f>
        <v/>
      </c>
      <c r="O212" s="18" t="str">
        <f>IFERROR(VLOOKUP(B212,#REF!,14,FALSE),"")</f>
        <v/>
      </c>
      <c r="P212" s="18" t="str">
        <f>IFERROR(VLOOKUP(B212,#REF!,15,FALSE),"")</f>
        <v/>
      </c>
      <c r="Q212" s="18"/>
      <c r="R212" s="24" t="str">
        <f>IFERROR(VLOOKUP(B212,#REF!,16,FALSE),"")</f>
        <v/>
      </c>
      <c r="S212" s="16">
        <v>0</v>
      </c>
      <c r="T212" s="16">
        <v>0</v>
      </c>
      <c r="U212" s="16">
        <v>0</v>
      </c>
      <c r="V212" s="16">
        <v>0</v>
      </c>
      <c r="W212" s="19">
        <v>0</v>
      </c>
      <c r="X212" s="15" t="s">
        <v>40</v>
      </c>
      <c r="Y212" s="20">
        <v>0</v>
      </c>
      <c r="Z212" s="19">
        <v>0</v>
      </c>
      <c r="AA212" s="16">
        <v>11</v>
      </c>
      <c r="AB212" s="21" t="s">
        <v>49</v>
      </c>
      <c r="AC212" s="22" t="str">
        <f t="shared" si="23"/>
        <v>F</v>
      </c>
      <c r="AD212" s="16">
        <v>0</v>
      </c>
      <c r="AE212" s="16">
        <v>96</v>
      </c>
      <c r="AF212" s="16">
        <v>0</v>
      </c>
      <c r="AG212" s="16">
        <v>0</v>
      </c>
      <c r="AH212" s="14" t="s">
        <v>42</v>
      </c>
    </row>
    <row r="213" spans="1:34">
      <c r="A213" s="12" t="str">
        <f t="shared" si="18"/>
        <v>Normal</v>
      </c>
      <c r="B213" s="13" t="s">
        <v>214</v>
      </c>
      <c r="C213" s="14" t="s">
        <v>70</v>
      </c>
      <c r="D213" s="18">
        <f t="shared" si="19"/>
        <v>5.8</v>
      </c>
      <c r="E213" s="15" t="str">
        <f t="shared" si="20"/>
        <v>--</v>
      </c>
      <c r="F213" s="15">
        <f t="shared" si="21"/>
        <v>0</v>
      </c>
      <c r="G213" s="15" t="str">
        <f t="shared" si="22"/>
        <v>--</v>
      </c>
      <c r="H213" s="23" t="str">
        <f>IFERROR(VLOOKUP(B213,#REF!,8,FALSE),"")</f>
        <v/>
      </c>
      <c r="I213" s="16">
        <v>0</v>
      </c>
      <c r="J213" s="16">
        <v>0</v>
      </c>
      <c r="K213" s="23" t="str">
        <f>IFERROR(VLOOKUP(B213,#REF!,11,FALSE),"")</f>
        <v/>
      </c>
      <c r="L213" s="16">
        <v>408</v>
      </c>
      <c r="M213" s="6" t="s">
        <v>304</v>
      </c>
      <c r="N213" s="17" t="str">
        <f>IFERROR(VLOOKUP(B213,#REF!,13,FALSE),"")</f>
        <v/>
      </c>
      <c r="O213" s="18" t="str">
        <f>IFERROR(VLOOKUP(B213,#REF!,14,FALSE),"")</f>
        <v/>
      </c>
      <c r="P213" s="18" t="str">
        <f>IFERROR(VLOOKUP(B213,#REF!,15,FALSE),"")</f>
        <v/>
      </c>
      <c r="Q213" s="18"/>
      <c r="R213" s="24" t="str">
        <f>IFERROR(VLOOKUP(B213,#REF!,16,FALSE),"")</f>
        <v/>
      </c>
      <c r="S213" s="16">
        <v>0</v>
      </c>
      <c r="T213" s="16">
        <v>408</v>
      </c>
      <c r="U213" s="16">
        <v>0</v>
      </c>
      <c r="V213" s="16">
        <v>0</v>
      </c>
      <c r="W213" s="19">
        <v>408</v>
      </c>
      <c r="X213" s="15">
        <v>5.8</v>
      </c>
      <c r="Y213" s="20" t="s">
        <v>40</v>
      </c>
      <c r="Z213" s="19">
        <v>70</v>
      </c>
      <c r="AA213" s="16" t="s">
        <v>40</v>
      </c>
      <c r="AB213" s="21" t="s">
        <v>41</v>
      </c>
      <c r="AC213" s="22" t="str">
        <f t="shared" si="23"/>
        <v>E</v>
      </c>
      <c r="AD213" s="16">
        <v>0</v>
      </c>
      <c r="AE213" s="16">
        <v>0</v>
      </c>
      <c r="AF213" s="16">
        <v>0</v>
      </c>
      <c r="AG213" s="16">
        <v>0</v>
      </c>
      <c r="AH213" s="14" t="s">
        <v>42</v>
      </c>
    </row>
    <row r="214" spans="1:34">
      <c r="A214" s="12" t="str">
        <f t="shared" si="18"/>
        <v>None</v>
      </c>
      <c r="B214" s="13" t="s">
        <v>216</v>
      </c>
      <c r="C214" s="14" t="s">
        <v>70</v>
      </c>
      <c r="D214" s="18" t="str">
        <f t="shared" si="19"/>
        <v>前八週無拉料</v>
      </c>
      <c r="E214" s="15" t="str">
        <f t="shared" si="20"/>
        <v>--</v>
      </c>
      <c r="F214" s="15" t="str">
        <f t="shared" si="21"/>
        <v>--</v>
      </c>
      <c r="G214" s="15" t="str">
        <f t="shared" si="22"/>
        <v>--</v>
      </c>
      <c r="H214" s="23" t="str">
        <f>IFERROR(VLOOKUP(B214,#REF!,8,FALSE),"")</f>
        <v/>
      </c>
      <c r="I214" s="16">
        <v>0</v>
      </c>
      <c r="J214" s="16">
        <v>0</v>
      </c>
      <c r="K214" s="23" t="str">
        <f>IFERROR(VLOOKUP(B214,#REF!,11,FALSE),"")</f>
        <v/>
      </c>
      <c r="L214" s="16">
        <v>0</v>
      </c>
      <c r="M214" s="6" t="s">
        <v>304</v>
      </c>
      <c r="N214" s="17" t="str">
        <f>IFERROR(VLOOKUP(B214,#REF!,13,FALSE),"")</f>
        <v/>
      </c>
      <c r="O214" s="18" t="str">
        <f>IFERROR(VLOOKUP(B214,#REF!,14,FALSE),"")</f>
        <v/>
      </c>
      <c r="P214" s="18" t="str">
        <f>IFERROR(VLOOKUP(B214,#REF!,15,FALSE),"")</f>
        <v/>
      </c>
      <c r="Q214" s="18"/>
      <c r="R214" s="24" t="str">
        <f>IFERROR(VLOOKUP(B214,#REF!,16,FALSE),"")</f>
        <v/>
      </c>
      <c r="S214" s="16">
        <v>0</v>
      </c>
      <c r="T214" s="16">
        <v>0</v>
      </c>
      <c r="U214" s="16">
        <v>0</v>
      </c>
      <c r="V214" s="16">
        <v>0</v>
      </c>
      <c r="W214" s="19">
        <v>0</v>
      </c>
      <c r="X214" s="15" t="s">
        <v>40</v>
      </c>
      <c r="Y214" s="20" t="s">
        <v>40</v>
      </c>
      <c r="Z214" s="19">
        <v>0</v>
      </c>
      <c r="AA214" s="16" t="s">
        <v>40</v>
      </c>
      <c r="AB214" s="21" t="s">
        <v>41</v>
      </c>
      <c r="AC214" s="22" t="str">
        <f t="shared" si="23"/>
        <v>E</v>
      </c>
      <c r="AD214" s="16">
        <v>0</v>
      </c>
      <c r="AE214" s="16">
        <v>0</v>
      </c>
      <c r="AF214" s="16">
        <v>0</v>
      </c>
      <c r="AG214" s="16">
        <v>0</v>
      </c>
      <c r="AH214" s="14" t="s">
        <v>42</v>
      </c>
    </row>
    <row r="215" spans="1:34">
      <c r="A215" s="12" t="str">
        <f t="shared" si="18"/>
        <v>Normal</v>
      </c>
      <c r="B215" s="13" t="s">
        <v>217</v>
      </c>
      <c r="C215" s="14" t="s">
        <v>70</v>
      </c>
      <c r="D215" s="18">
        <f t="shared" si="19"/>
        <v>0</v>
      </c>
      <c r="E215" s="15" t="str">
        <f t="shared" si="20"/>
        <v>--</v>
      </c>
      <c r="F215" s="15">
        <f t="shared" si="21"/>
        <v>0</v>
      </c>
      <c r="G215" s="15" t="str">
        <f t="shared" si="22"/>
        <v>--</v>
      </c>
      <c r="H215" s="23" t="str">
        <f>IFERROR(VLOOKUP(B215,#REF!,8,FALSE),"")</f>
        <v/>
      </c>
      <c r="I215" s="16">
        <v>0</v>
      </c>
      <c r="J215" s="16">
        <v>0</v>
      </c>
      <c r="K215" s="23" t="str">
        <f>IFERROR(VLOOKUP(B215,#REF!,11,FALSE),"")</f>
        <v/>
      </c>
      <c r="L215" s="16">
        <v>0</v>
      </c>
      <c r="M215" s="6" t="s">
        <v>303</v>
      </c>
      <c r="N215" s="17" t="str">
        <f>IFERROR(VLOOKUP(B215,#REF!,13,FALSE),"")</f>
        <v/>
      </c>
      <c r="O215" s="18" t="str">
        <f>IFERROR(VLOOKUP(B215,#REF!,14,FALSE),"")</f>
        <v/>
      </c>
      <c r="P215" s="18" t="str">
        <f>IFERROR(VLOOKUP(B215,#REF!,15,FALSE),"")</f>
        <v/>
      </c>
      <c r="Q215" s="18"/>
      <c r="R215" s="24" t="str">
        <f>IFERROR(VLOOKUP(B215,#REF!,16,FALSE),"")</f>
        <v/>
      </c>
      <c r="S215" s="16">
        <v>0</v>
      </c>
      <c r="T215" s="16">
        <v>0</v>
      </c>
      <c r="U215" s="16">
        <v>0</v>
      </c>
      <c r="V215" s="16">
        <v>0</v>
      </c>
      <c r="W215" s="19">
        <v>0</v>
      </c>
      <c r="X215" s="15">
        <v>0</v>
      </c>
      <c r="Y215" s="20" t="s">
        <v>40</v>
      </c>
      <c r="Z215" s="19">
        <v>250</v>
      </c>
      <c r="AA215" s="16" t="s">
        <v>40</v>
      </c>
      <c r="AB215" s="21" t="s">
        <v>41</v>
      </c>
      <c r="AC215" s="22" t="str">
        <f t="shared" si="23"/>
        <v>E</v>
      </c>
      <c r="AD215" s="16">
        <v>0</v>
      </c>
      <c r="AE215" s="16">
        <v>0</v>
      </c>
      <c r="AF215" s="16">
        <v>0</v>
      </c>
      <c r="AG215" s="16">
        <v>0</v>
      </c>
      <c r="AH215" s="14" t="s">
        <v>42</v>
      </c>
    </row>
    <row r="216" spans="1:34">
      <c r="A216" s="12" t="str">
        <f t="shared" si="18"/>
        <v>Normal</v>
      </c>
      <c r="B216" s="13" t="s">
        <v>218</v>
      </c>
      <c r="C216" s="14" t="s">
        <v>70</v>
      </c>
      <c r="D216" s="18">
        <f t="shared" si="19"/>
        <v>0</v>
      </c>
      <c r="E216" s="15" t="str">
        <f t="shared" si="20"/>
        <v>--</v>
      </c>
      <c r="F216" s="15">
        <f t="shared" si="21"/>
        <v>0</v>
      </c>
      <c r="G216" s="15" t="str">
        <f t="shared" si="22"/>
        <v>--</v>
      </c>
      <c r="H216" s="23" t="str">
        <f>IFERROR(VLOOKUP(B216,#REF!,8,FALSE),"")</f>
        <v/>
      </c>
      <c r="I216" s="16">
        <v>0</v>
      </c>
      <c r="J216" s="16">
        <v>0</v>
      </c>
      <c r="K216" s="23" t="str">
        <f>IFERROR(VLOOKUP(B216,#REF!,11,FALSE),"")</f>
        <v/>
      </c>
      <c r="L216" s="16">
        <v>0</v>
      </c>
      <c r="M216" s="6" t="s">
        <v>303</v>
      </c>
      <c r="N216" s="17" t="str">
        <f>IFERROR(VLOOKUP(B216,#REF!,13,FALSE),"")</f>
        <v/>
      </c>
      <c r="O216" s="18" t="str">
        <f>IFERROR(VLOOKUP(B216,#REF!,14,FALSE),"")</f>
        <v/>
      </c>
      <c r="P216" s="18" t="str">
        <f>IFERROR(VLOOKUP(B216,#REF!,15,FALSE),"")</f>
        <v/>
      </c>
      <c r="Q216" s="18"/>
      <c r="R216" s="24" t="str">
        <f>IFERROR(VLOOKUP(B216,#REF!,16,FALSE),"")</f>
        <v/>
      </c>
      <c r="S216" s="16">
        <v>0</v>
      </c>
      <c r="T216" s="16">
        <v>0</v>
      </c>
      <c r="U216" s="16">
        <v>0</v>
      </c>
      <c r="V216" s="16">
        <v>0</v>
      </c>
      <c r="W216" s="19">
        <v>0</v>
      </c>
      <c r="X216" s="15">
        <v>0</v>
      </c>
      <c r="Y216" s="20" t="s">
        <v>40</v>
      </c>
      <c r="Z216" s="19">
        <v>500</v>
      </c>
      <c r="AA216" s="16" t="s">
        <v>40</v>
      </c>
      <c r="AB216" s="21" t="s">
        <v>41</v>
      </c>
      <c r="AC216" s="22" t="str">
        <f t="shared" si="23"/>
        <v>E</v>
      </c>
      <c r="AD216" s="16">
        <v>0</v>
      </c>
      <c r="AE216" s="16">
        <v>0</v>
      </c>
      <c r="AF216" s="16">
        <v>0</v>
      </c>
      <c r="AG216" s="16">
        <v>0</v>
      </c>
      <c r="AH216" s="14" t="s">
        <v>42</v>
      </c>
    </row>
    <row r="217" spans="1:34">
      <c r="A217" s="12" t="str">
        <f t="shared" si="18"/>
        <v>None</v>
      </c>
      <c r="B217" s="13" t="s">
        <v>221</v>
      </c>
      <c r="C217" s="14" t="s">
        <v>70</v>
      </c>
      <c r="D217" s="18" t="str">
        <f t="shared" si="19"/>
        <v>前八週無拉料</v>
      </c>
      <c r="E217" s="15" t="str">
        <f t="shared" si="20"/>
        <v>--</v>
      </c>
      <c r="F217" s="15" t="str">
        <f t="shared" si="21"/>
        <v>--</v>
      </c>
      <c r="G217" s="15" t="str">
        <f t="shared" si="22"/>
        <v>--</v>
      </c>
      <c r="H217" s="23" t="str">
        <f>IFERROR(VLOOKUP(B217,#REF!,8,FALSE),"")</f>
        <v/>
      </c>
      <c r="I217" s="16">
        <v>0</v>
      </c>
      <c r="J217" s="16">
        <v>0</v>
      </c>
      <c r="K217" s="23" t="str">
        <f>IFERROR(VLOOKUP(B217,#REF!,11,FALSE),"")</f>
        <v/>
      </c>
      <c r="L217" s="16">
        <v>0</v>
      </c>
      <c r="M217" s="6" t="s">
        <v>303</v>
      </c>
      <c r="N217" s="17" t="str">
        <f>IFERROR(VLOOKUP(B217,#REF!,13,FALSE),"")</f>
        <v/>
      </c>
      <c r="O217" s="18" t="str">
        <f>IFERROR(VLOOKUP(B217,#REF!,14,FALSE),"")</f>
        <v/>
      </c>
      <c r="P217" s="18" t="str">
        <f>IFERROR(VLOOKUP(B217,#REF!,15,FALSE),"")</f>
        <v/>
      </c>
      <c r="Q217" s="18"/>
      <c r="R217" s="24" t="str">
        <f>IFERROR(VLOOKUP(B217,#REF!,16,FALSE),"")</f>
        <v/>
      </c>
      <c r="S217" s="16">
        <v>0</v>
      </c>
      <c r="T217" s="16">
        <v>0</v>
      </c>
      <c r="U217" s="16">
        <v>0</v>
      </c>
      <c r="V217" s="16">
        <v>0</v>
      </c>
      <c r="W217" s="19">
        <v>0</v>
      </c>
      <c r="X217" s="15" t="s">
        <v>40</v>
      </c>
      <c r="Y217" s="20" t="s">
        <v>40</v>
      </c>
      <c r="Z217" s="19">
        <v>0</v>
      </c>
      <c r="AA217" s="16" t="s">
        <v>40</v>
      </c>
      <c r="AB217" s="21" t="s">
        <v>41</v>
      </c>
      <c r="AC217" s="22" t="str">
        <f t="shared" si="23"/>
        <v>E</v>
      </c>
      <c r="AD217" s="16">
        <v>0</v>
      </c>
      <c r="AE217" s="16">
        <v>0</v>
      </c>
      <c r="AF217" s="16">
        <v>0</v>
      </c>
      <c r="AG217" s="16">
        <v>0</v>
      </c>
      <c r="AH217" s="14" t="s">
        <v>42</v>
      </c>
    </row>
    <row r="218" spans="1:34">
      <c r="A218" s="12" t="str">
        <f t="shared" si="18"/>
        <v>OverStock</v>
      </c>
      <c r="B218" s="13" t="s">
        <v>223</v>
      </c>
      <c r="C218" s="14" t="s">
        <v>70</v>
      </c>
      <c r="D218" s="18">
        <f t="shared" si="19"/>
        <v>15.2</v>
      </c>
      <c r="E218" s="15">
        <f t="shared" si="20"/>
        <v>16.5</v>
      </c>
      <c r="F218" s="15">
        <f t="shared" si="21"/>
        <v>3.9</v>
      </c>
      <c r="G218" s="15">
        <f t="shared" si="22"/>
        <v>4.2</v>
      </c>
      <c r="H218" s="23" t="str">
        <f>IFERROR(VLOOKUP(B218,#REF!,8,FALSE),"")</f>
        <v/>
      </c>
      <c r="I218" s="16">
        <v>45000</v>
      </c>
      <c r="J218" s="16">
        <v>45000</v>
      </c>
      <c r="K218" s="23" t="str">
        <f>IFERROR(VLOOKUP(B218,#REF!,11,FALSE),"")</f>
        <v/>
      </c>
      <c r="L218" s="16">
        <v>177000</v>
      </c>
      <c r="M218" s="6" t="s">
        <v>303</v>
      </c>
      <c r="N218" s="17" t="str">
        <f>IFERROR(VLOOKUP(B218,#REF!,13,FALSE),"")</f>
        <v/>
      </c>
      <c r="O218" s="18" t="str">
        <f>IFERROR(VLOOKUP(B218,#REF!,14,FALSE),"")</f>
        <v/>
      </c>
      <c r="P218" s="18" t="str">
        <f>IFERROR(VLOOKUP(B218,#REF!,15,FALSE),"")</f>
        <v/>
      </c>
      <c r="Q218" s="18"/>
      <c r="R218" s="24" t="str">
        <f>IFERROR(VLOOKUP(B218,#REF!,16,FALSE),"")</f>
        <v/>
      </c>
      <c r="S218" s="16">
        <v>0</v>
      </c>
      <c r="T218" s="16">
        <v>102000</v>
      </c>
      <c r="U218" s="16">
        <v>75000</v>
      </c>
      <c r="V218" s="16">
        <v>0</v>
      </c>
      <c r="W218" s="19">
        <v>222000</v>
      </c>
      <c r="X218" s="15">
        <v>19.100000000000001</v>
      </c>
      <c r="Y218" s="20">
        <v>20.7</v>
      </c>
      <c r="Z218" s="19">
        <v>11625</v>
      </c>
      <c r="AA218" s="16">
        <v>10700</v>
      </c>
      <c r="AB218" s="21">
        <v>0.9</v>
      </c>
      <c r="AC218" s="22">
        <f t="shared" si="23"/>
        <v>100</v>
      </c>
      <c r="AD218" s="16">
        <v>24146</v>
      </c>
      <c r="AE218" s="16">
        <v>44648</v>
      </c>
      <c r="AF218" s="16">
        <v>27506</v>
      </c>
      <c r="AG218" s="16">
        <v>41304</v>
      </c>
      <c r="AH218" s="14" t="s">
        <v>42</v>
      </c>
    </row>
    <row r="219" spans="1:34">
      <c r="A219" s="12" t="str">
        <f t="shared" si="18"/>
        <v>FCST</v>
      </c>
      <c r="B219" s="13" t="s">
        <v>229</v>
      </c>
      <c r="C219" s="14" t="s">
        <v>70</v>
      </c>
      <c r="D219" s="18" t="str">
        <f t="shared" si="19"/>
        <v>前八週無拉料</v>
      </c>
      <c r="E219" s="15">
        <f t="shared" si="20"/>
        <v>44.8</v>
      </c>
      <c r="F219" s="15" t="str">
        <f t="shared" si="21"/>
        <v>--</v>
      </c>
      <c r="G219" s="15">
        <f t="shared" si="22"/>
        <v>0</v>
      </c>
      <c r="H219" s="23" t="str">
        <f>IFERROR(VLOOKUP(B219,#REF!,8,FALSE),"")</f>
        <v/>
      </c>
      <c r="I219" s="16">
        <v>0</v>
      </c>
      <c r="J219" s="16">
        <v>0</v>
      </c>
      <c r="K219" s="23" t="str">
        <f>IFERROR(VLOOKUP(B219,#REF!,11,FALSE),"")</f>
        <v/>
      </c>
      <c r="L219" s="16">
        <v>9000</v>
      </c>
      <c r="M219" s="6" t="s">
        <v>303</v>
      </c>
      <c r="N219" s="17" t="str">
        <f>IFERROR(VLOOKUP(B219,#REF!,13,FALSE),"")</f>
        <v/>
      </c>
      <c r="O219" s="18" t="str">
        <f>IFERROR(VLOOKUP(B219,#REF!,14,FALSE),"")</f>
        <v/>
      </c>
      <c r="P219" s="18" t="str">
        <f>IFERROR(VLOOKUP(B219,#REF!,15,FALSE),"")</f>
        <v/>
      </c>
      <c r="Q219" s="18"/>
      <c r="R219" s="24" t="str">
        <f>IFERROR(VLOOKUP(B219,#REF!,16,FALSE),"")</f>
        <v/>
      </c>
      <c r="S219" s="16">
        <v>0</v>
      </c>
      <c r="T219" s="16">
        <v>9000</v>
      </c>
      <c r="U219" s="16">
        <v>0</v>
      </c>
      <c r="V219" s="16">
        <v>0</v>
      </c>
      <c r="W219" s="19">
        <v>9000</v>
      </c>
      <c r="X219" s="15" t="s">
        <v>40</v>
      </c>
      <c r="Y219" s="20">
        <v>44.8</v>
      </c>
      <c r="Z219" s="19">
        <v>0</v>
      </c>
      <c r="AA219" s="16">
        <v>201</v>
      </c>
      <c r="AB219" s="21" t="s">
        <v>49</v>
      </c>
      <c r="AC219" s="22" t="str">
        <f t="shared" si="23"/>
        <v>F</v>
      </c>
      <c r="AD219" s="16">
        <v>0</v>
      </c>
      <c r="AE219" s="16">
        <v>416</v>
      </c>
      <c r="AF219" s="16">
        <v>1396</v>
      </c>
      <c r="AG219" s="16">
        <v>1114</v>
      </c>
      <c r="AH219" s="14" t="s">
        <v>42</v>
      </c>
    </row>
    <row r="220" spans="1:34">
      <c r="A220" s="12" t="str">
        <f t="shared" si="18"/>
        <v>OverStock</v>
      </c>
      <c r="B220" s="13" t="s">
        <v>231</v>
      </c>
      <c r="C220" s="14" t="s">
        <v>70</v>
      </c>
      <c r="D220" s="18">
        <f t="shared" si="19"/>
        <v>24</v>
      </c>
      <c r="E220" s="15">
        <f t="shared" si="20"/>
        <v>15.6</v>
      </c>
      <c r="F220" s="15">
        <f t="shared" si="21"/>
        <v>8</v>
      </c>
      <c r="G220" s="15">
        <f t="shared" si="22"/>
        <v>5.2</v>
      </c>
      <c r="H220" s="23" t="str">
        <f>IFERROR(VLOOKUP(B220,#REF!,8,FALSE),"")</f>
        <v/>
      </c>
      <c r="I220" s="16">
        <v>3000</v>
      </c>
      <c r="J220" s="16">
        <v>3000</v>
      </c>
      <c r="K220" s="23" t="str">
        <f>IFERROR(VLOOKUP(B220,#REF!,11,FALSE),"")</f>
        <v/>
      </c>
      <c r="L220" s="16">
        <v>9000</v>
      </c>
      <c r="M220" s="6" t="s">
        <v>303</v>
      </c>
      <c r="N220" s="17" t="str">
        <f>IFERROR(VLOOKUP(B220,#REF!,13,FALSE),"")</f>
        <v/>
      </c>
      <c r="O220" s="18" t="str">
        <f>IFERROR(VLOOKUP(B220,#REF!,14,FALSE),"")</f>
        <v/>
      </c>
      <c r="P220" s="18" t="str">
        <f>IFERROR(VLOOKUP(B220,#REF!,15,FALSE),"")</f>
        <v/>
      </c>
      <c r="Q220" s="18"/>
      <c r="R220" s="24" t="str">
        <f>IFERROR(VLOOKUP(B220,#REF!,16,FALSE),"")</f>
        <v/>
      </c>
      <c r="S220" s="16">
        <v>0</v>
      </c>
      <c r="T220" s="16">
        <v>9000</v>
      </c>
      <c r="U220" s="16">
        <v>0</v>
      </c>
      <c r="V220" s="16">
        <v>0</v>
      </c>
      <c r="W220" s="19">
        <v>12000</v>
      </c>
      <c r="X220" s="15">
        <v>32</v>
      </c>
      <c r="Y220" s="20">
        <v>20.8</v>
      </c>
      <c r="Z220" s="19">
        <v>375</v>
      </c>
      <c r="AA220" s="16">
        <v>578</v>
      </c>
      <c r="AB220" s="21">
        <v>1.5</v>
      </c>
      <c r="AC220" s="22">
        <f t="shared" si="23"/>
        <v>100</v>
      </c>
      <c r="AD220" s="16">
        <v>0</v>
      </c>
      <c r="AE220" s="16">
        <v>2515</v>
      </c>
      <c r="AF220" s="16">
        <v>2702</v>
      </c>
      <c r="AG220" s="16">
        <v>1294</v>
      </c>
      <c r="AH220" s="14" t="s">
        <v>42</v>
      </c>
    </row>
    <row r="221" spans="1:34">
      <c r="A221" s="12" t="str">
        <f t="shared" si="18"/>
        <v>Normal</v>
      </c>
      <c r="B221" s="13" t="s">
        <v>232</v>
      </c>
      <c r="C221" s="14" t="s">
        <v>70</v>
      </c>
      <c r="D221" s="18">
        <f t="shared" si="19"/>
        <v>8</v>
      </c>
      <c r="E221" s="15" t="str">
        <f t="shared" si="20"/>
        <v>--</v>
      </c>
      <c r="F221" s="15">
        <f t="shared" si="21"/>
        <v>0</v>
      </c>
      <c r="G221" s="15" t="str">
        <f t="shared" si="22"/>
        <v>--</v>
      </c>
      <c r="H221" s="23" t="str">
        <f>IFERROR(VLOOKUP(B221,#REF!,8,FALSE),"")</f>
        <v/>
      </c>
      <c r="I221" s="16">
        <v>0</v>
      </c>
      <c r="J221" s="16">
        <v>0</v>
      </c>
      <c r="K221" s="23" t="str">
        <f>IFERROR(VLOOKUP(B221,#REF!,11,FALSE),"")</f>
        <v/>
      </c>
      <c r="L221" s="16">
        <v>3000</v>
      </c>
      <c r="M221" s="6" t="s">
        <v>303</v>
      </c>
      <c r="N221" s="17" t="str">
        <f>IFERROR(VLOOKUP(B221,#REF!,13,FALSE),"")</f>
        <v/>
      </c>
      <c r="O221" s="18" t="str">
        <f>IFERROR(VLOOKUP(B221,#REF!,14,FALSE),"")</f>
        <v/>
      </c>
      <c r="P221" s="18" t="str">
        <f>IFERROR(VLOOKUP(B221,#REF!,15,FALSE),"")</f>
        <v/>
      </c>
      <c r="Q221" s="18"/>
      <c r="R221" s="24" t="str">
        <f>IFERROR(VLOOKUP(B221,#REF!,16,FALSE),"")</f>
        <v/>
      </c>
      <c r="S221" s="16">
        <v>0</v>
      </c>
      <c r="T221" s="16">
        <v>3000</v>
      </c>
      <c r="U221" s="16">
        <v>0</v>
      </c>
      <c r="V221" s="16">
        <v>0</v>
      </c>
      <c r="W221" s="19">
        <v>3000</v>
      </c>
      <c r="X221" s="15">
        <v>8</v>
      </c>
      <c r="Y221" s="20" t="s">
        <v>40</v>
      </c>
      <c r="Z221" s="19">
        <v>375</v>
      </c>
      <c r="AA221" s="16">
        <v>0</v>
      </c>
      <c r="AB221" s="21" t="s">
        <v>41</v>
      </c>
      <c r="AC221" s="22" t="str">
        <f t="shared" si="23"/>
        <v>E</v>
      </c>
      <c r="AD221" s="16">
        <v>0</v>
      </c>
      <c r="AE221" s="16">
        <v>0</v>
      </c>
      <c r="AF221" s="16">
        <v>0</v>
      </c>
      <c r="AG221" s="16">
        <v>388</v>
      </c>
      <c r="AH221" s="14" t="s">
        <v>42</v>
      </c>
    </row>
    <row r="222" spans="1:34">
      <c r="A222" s="12" t="str">
        <f t="shared" si="18"/>
        <v>OverStock</v>
      </c>
      <c r="B222" s="13" t="s">
        <v>233</v>
      </c>
      <c r="C222" s="14" t="s">
        <v>70</v>
      </c>
      <c r="D222" s="18">
        <f t="shared" si="19"/>
        <v>61.3</v>
      </c>
      <c r="E222" s="15">
        <f t="shared" si="20"/>
        <v>7.5</v>
      </c>
      <c r="F222" s="15">
        <f t="shared" si="21"/>
        <v>26.7</v>
      </c>
      <c r="G222" s="15">
        <f t="shared" si="22"/>
        <v>3.3</v>
      </c>
      <c r="H222" s="23" t="str">
        <f>IFERROR(VLOOKUP(B222,#REF!,8,FALSE),"")</f>
        <v/>
      </c>
      <c r="I222" s="16">
        <v>30000</v>
      </c>
      <c r="J222" s="16">
        <v>6000</v>
      </c>
      <c r="K222" s="23" t="str">
        <f>IFERROR(VLOOKUP(B222,#REF!,11,FALSE),"")</f>
        <v/>
      </c>
      <c r="L222" s="16">
        <v>69000</v>
      </c>
      <c r="M222" s="6" t="s">
        <v>303</v>
      </c>
      <c r="N222" s="17" t="str">
        <f>IFERROR(VLOOKUP(B222,#REF!,13,FALSE),"")</f>
        <v/>
      </c>
      <c r="O222" s="18" t="str">
        <f>IFERROR(VLOOKUP(B222,#REF!,14,FALSE),"")</f>
        <v/>
      </c>
      <c r="P222" s="18" t="str">
        <f>IFERROR(VLOOKUP(B222,#REF!,15,FALSE),"")</f>
        <v/>
      </c>
      <c r="Q222" s="18"/>
      <c r="R222" s="24" t="str">
        <f>IFERROR(VLOOKUP(B222,#REF!,16,FALSE),"")</f>
        <v/>
      </c>
      <c r="S222" s="16">
        <v>15000</v>
      </c>
      <c r="T222" s="16">
        <v>24000</v>
      </c>
      <c r="U222" s="16">
        <v>30000</v>
      </c>
      <c r="V222" s="16">
        <v>0</v>
      </c>
      <c r="W222" s="19">
        <v>99000</v>
      </c>
      <c r="X222" s="15">
        <v>88</v>
      </c>
      <c r="Y222" s="20">
        <v>10.8</v>
      </c>
      <c r="Z222" s="19">
        <v>1125</v>
      </c>
      <c r="AA222" s="16">
        <v>9147</v>
      </c>
      <c r="AB222" s="21">
        <v>8.1</v>
      </c>
      <c r="AC222" s="22">
        <f t="shared" si="23"/>
        <v>150</v>
      </c>
      <c r="AD222" s="16">
        <v>0</v>
      </c>
      <c r="AE222" s="16">
        <v>16595</v>
      </c>
      <c r="AF222" s="16">
        <v>65726</v>
      </c>
      <c r="AG222" s="16">
        <v>32810</v>
      </c>
      <c r="AH222" s="14" t="s">
        <v>42</v>
      </c>
    </row>
    <row r="223" spans="1:34">
      <c r="A223" s="12" t="str">
        <f t="shared" si="18"/>
        <v>OverStock</v>
      </c>
      <c r="B223" s="13" t="s">
        <v>235</v>
      </c>
      <c r="C223" s="14" t="s">
        <v>70</v>
      </c>
      <c r="D223" s="18">
        <f t="shared" si="19"/>
        <v>16</v>
      </c>
      <c r="E223" s="15">
        <f t="shared" si="20"/>
        <v>94.1</v>
      </c>
      <c r="F223" s="15">
        <f t="shared" si="21"/>
        <v>8</v>
      </c>
      <c r="G223" s="15">
        <f t="shared" si="22"/>
        <v>47.1</v>
      </c>
      <c r="H223" s="23" t="str">
        <f>IFERROR(VLOOKUP(B223,#REF!,8,FALSE),"")</f>
        <v/>
      </c>
      <c r="I223" s="16">
        <v>8000</v>
      </c>
      <c r="J223" s="16">
        <v>4000</v>
      </c>
      <c r="K223" s="23" t="str">
        <f>IFERROR(VLOOKUP(B223,#REF!,11,FALSE),"")</f>
        <v/>
      </c>
      <c r="L223" s="16">
        <v>16000</v>
      </c>
      <c r="M223" s="6" t="s">
        <v>303</v>
      </c>
      <c r="N223" s="17" t="str">
        <f>IFERROR(VLOOKUP(B223,#REF!,13,FALSE),"")</f>
        <v/>
      </c>
      <c r="O223" s="18" t="str">
        <f>IFERROR(VLOOKUP(B223,#REF!,14,FALSE),"")</f>
        <v/>
      </c>
      <c r="P223" s="18" t="str">
        <f>IFERROR(VLOOKUP(B223,#REF!,15,FALSE),"")</f>
        <v/>
      </c>
      <c r="Q223" s="18"/>
      <c r="R223" s="24" t="str">
        <f>IFERROR(VLOOKUP(B223,#REF!,16,FALSE),"")</f>
        <v/>
      </c>
      <c r="S223" s="16">
        <v>0</v>
      </c>
      <c r="T223" s="16">
        <v>16000</v>
      </c>
      <c r="U223" s="16">
        <v>0</v>
      </c>
      <c r="V223" s="16">
        <v>0</v>
      </c>
      <c r="W223" s="19">
        <v>24000</v>
      </c>
      <c r="X223" s="15">
        <v>24</v>
      </c>
      <c r="Y223" s="20">
        <v>141.19999999999999</v>
      </c>
      <c r="Z223" s="19">
        <v>1000</v>
      </c>
      <c r="AA223" s="16">
        <v>170</v>
      </c>
      <c r="AB223" s="21">
        <v>0.2</v>
      </c>
      <c r="AC223" s="22">
        <f t="shared" si="23"/>
        <v>50</v>
      </c>
      <c r="AD223" s="16">
        <v>1534</v>
      </c>
      <c r="AE223" s="16">
        <v>0</v>
      </c>
      <c r="AF223" s="16">
        <v>0</v>
      </c>
      <c r="AG223" s="16">
        <v>0</v>
      </c>
      <c r="AH223" s="14" t="s">
        <v>42</v>
      </c>
    </row>
    <row r="224" spans="1:34">
      <c r="A224" s="12" t="str">
        <f t="shared" si="18"/>
        <v>OverStock</v>
      </c>
      <c r="B224" s="13" t="s">
        <v>236</v>
      </c>
      <c r="C224" s="14" t="s">
        <v>70</v>
      </c>
      <c r="D224" s="18">
        <f t="shared" si="19"/>
        <v>24</v>
      </c>
      <c r="E224" s="15">
        <f t="shared" si="20"/>
        <v>21.7</v>
      </c>
      <c r="F224" s="15">
        <f t="shared" si="21"/>
        <v>6.3</v>
      </c>
      <c r="G224" s="15">
        <f t="shared" si="22"/>
        <v>5.7</v>
      </c>
      <c r="H224" s="23" t="str">
        <f>IFERROR(VLOOKUP(B224,#REF!,8,FALSE),"")</f>
        <v/>
      </c>
      <c r="I224" s="16">
        <v>192000</v>
      </c>
      <c r="J224" s="16">
        <v>192000</v>
      </c>
      <c r="K224" s="23" t="str">
        <f>IFERROR(VLOOKUP(B224,#REF!,11,FALSE),"")</f>
        <v/>
      </c>
      <c r="L224" s="16">
        <v>729000</v>
      </c>
      <c r="M224" s="6" t="s">
        <v>303</v>
      </c>
      <c r="N224" s="17" t="str">
        <f>IFERROR(VLOOKUP(B224,#REF!,13,FALSE),"")</f>
        <v/>
      </c>
      <c r="O224" s="18" t="str">
        <f>IFERROR(VLOOKUP(B224,#REF!,14,FALSE),"")</f>
        <v/>
      </c>
      <c r="P224" s="18" t="str">
        <f>IFERROR(VLOOKUP(B224,#REF!,15,FALSE),"")</f>
        <v/>
      </c>
      <c r="Q224" s="18"/>
      <c r="R224" s="24" t="str">
        <f>IFERROR(VLOOKUP(B224,#REF!,16,FALSE),"")</f>
        <v/>
      </c>
      <c r="S224" s="16">
        <v>0</v>
      </c>
      <c r="T224" s="16">
        <v>420000</v>
      </c>
      <c r="U224" s="16">
        <v>309000</v>
      </c>
      <c r="V224" s="16">
        <v>0</v>
      </c>
      <c r="W224" s="19">
        <v>921000</v>
      </c>
      <c r="X224" s="15">
        <v>30.3</v>
      </c>
      <c r="Y224" s="20">
        <v>27.4</v>
      </c>
      <c r="Z224" s="19">
        <v>30375</v>
      </c>
      <c r="AA224" s="16">
        <v>33603</v>
      </c>
      <c r="AB224" s="21">
        <v>1.1000000000000001</v>
      </c>
      <c r="AC224" s="22">
        <f t="shared" si="23"/>
        <v>100</v>
      </c>
      <c r="AD224" s="16">
        <v>63672</v>
      </c>
      <c r="AE224" s="16">
        <v>151249</v>
      </c>
      <c r="AF224" s="16">
        <v>89148</v>
      </c>
      <c r="AG224" s="16">
        <v>21635</v>
      </c>
      <c r="AH224" s="14" t="s">
        <v>42</v>
      </c>
    </row>
    <row r="225" spans="1:34">
      <c r="A225" s="12" t="str">
        <f t="shared" si="18"/>
        <v>OverStock</v>
      </c>
      <c r="B225" s="13" t="s">
        <v>237</v>
      </c>
      <c r="C225" s="14" t="s">
        <v>70</v>
      </c>
      <c r="D225" s="18">
        <f t="shared" si="19"/>
        <v>20.399999999999999</v>
      </c>
      <c r="E225" s="15">
        <f t="shared" si="20"/>
        <v>24.3</v>
      </c>
      <c r="F225" s="15">
        <f t="shared" si="21"/>
        <v>7.2</v>
      </c>
      <c r="G225" s="15">
        <f t="shared" si="22"/>
        <v>8.6</v>
      </c>
      <c r="H225" s="23" t="str">
        <f>IFERROR(VLOOKUP(B225,#REF!,8,FALSE),"")</f>
        <v/>
      </c>
      <c r="I225" s="16">
        <v>1240000</v>
      </c>
      <c r="J225" s="16">
        <v>1192000</v>
      </c>
      <c r="K225" s="23" t="str">
        <f>IFERROR(VLOOKUP(B225,#REF!,11,FALSE),"")</f>
        <v/>
      </c>
      <c r="L225" s="16">
        <v>3512000</v>
      </c>
      <c r="M225" s="6" t="s">
        <v>303</v>
      </c>
      <c r="N225" s="17" t="str">
        <f>IFERROR(VLOOKUP(B225,#REF!,13,FALSE),"")</f>
        <v/>
      </c>
      <c r="O225" s="18" t="str">
        <f>IFERROR(VLOOKUP(B225,#REF!,14,FALSE),"")</f>
        <v/>
      </c>
      <c r="P225" s="18" t="str">
        <f>IFERROR(VLOOKUP(B225,#REF!,15,FALSE),"")</f>
        <v/>
      </c>
      <c r="Q225" s="18"/>
      <c r="R225" s="24" t="str">
        <f>IFERROR(VLOOKUP(B225,#REF!,16,FALSE),"")</f>
        <v/>
      </c>
      <c r="S225" s="16">
        <v>0</v>
      </c>
      <c r="T225" s="16">
        <v>2352000</v>
      </c>
      <c r="U225" s="16">
        <v>1160000</v>
      </c>
      <c r="V225" s="16">
        <v>0</v>
      </c>
      <c r="W225" s="19">
        <v>4752000</v>
      </c>
      <c r="X225" s="15">
        <v>27.5</v>
      </c>
      <c r="Y225" s="20">
        <v>32.9</v>
      </c>
      <c r="Z225" s="19">
        <v>172500</v>
      </c>
      <c r="AA225" s="16">
        <v>144529</v>
      </c>
      <c r="AB225" s="21">
        <v>0.8</v>
      </c>
      <c r="AC225" s="22">
        <f t="shared" si="23"/>
        <v>100</v>
      </c>
      <c r="AD225" s="16">
        <v>159763</v>
      </c>
      <c r="AE225" s="16">
        <v>793473</v>
      </c>
      <c r="AF225" s="16">
        <v>347526</v>
      </c>
      <c r="AG225" s="16">
        <v>395826</v>
      </c>
      <c r="AH225" s="14" t="s">
        <v>42</v>
      </c>
    </row>
    <row r="226" spans="1:34">
      <c r="A226" s="12" t="str">
        <f t="shared" si="18"/>
        <v>OverStock</v>
      </c>
      <c r="B226" s="13" t="s">
        <v>240</v>
      </c>
      <c r="C226" s="14" t="s">
        <v>70</v>
      </c>
      <c r="D226" s="18">
        <f t="shared" si="19"/>
        <v>15.1</v>
      </c>
      <c r="E226" s="15">
        <f t="shared" si="20"/>
        <v>6.1</v>
      </c>
      <c r="F226" s="15">
        <f t="shared" si="21"/>
        <v>59</v>
      </c>
      <c r="G226" s="15">
        <f t="shared" si="22"/>
        <v>23.7</v>
      </c>
      <c r="H226" s="23" t="str">
        <f>IFERROR(VLOOKUP(B226,#REF!,8,FALSE),"")</f>
        <v/>
      </c>
      <c r="I226" s="16">
        <v>1437000</v>
      </c>
      <c r="J226" s="16">
        <v>1437000</v>
      </c>
      <c r="K226" s="23" t="str">
        <f>IFERROR(VLOOKUP(B226,#REF!,11,FALSE),"")</f>
        <v/>
      </c>
      <c r="L226" s="16">
        <v>369000</v>
      </c>
      <c r="M226" s="6" t="s">
        <v>303</v>
      </c>
      <c r="N226" s="17" t="str">
        <f>IFERROR(VLOOKUP(B226,#REF!,13,FALSE),"")</f>
        <v/>
      </c>
      <c r="O226" s="18" t="str">
        <f>IFERROR(VLOOKUP(B226,#REF!,14,FALSE),"")</f>
        <v/>
      </c>
      <c r="P226" s="18" t="str">
        <f>IFERROR(VLOOKUP(B226,#REF!,15,FALSE),"")</f>
        <v/>
      </c>
      <c r="Q226" s="18"/>
      <c r="R226" s="24" t="str">
        <f>IFERROR(VLOOKUP(B226,#REF!,16,FALSE),"")</f>
        <v/>
      </c>
      <c r="S226" s="16">
        <v>0</v>
      </c>
      <c r="T226" s="16">
        <v>0</v>
      </c>
      <c r="U226" s="16">
        <v>369000</v>
      </c>
      <c r="V226" s="16">
        <v>0</v>
      </c>
      <c r="W226" s="19">
        <v>1806000</v>
      </c>
      <c r="X226" s="15">
        <v>74.099999999999994</v>
      </c>
      <c r="Y226" s="20">
        <v>29.8</v>
      </c>
      <c r="Z226" s="19">
        <v>24375</v>
      </c>
      <c r="AA226" s="16">
        <v>60630</v>
      </c>
      <c r="AB226" s="21">
        <v>2.5</v>
      </c>
      <c r="AC226" s="22">
        <f t="shared" si="23"/>
        <v>150</v>
      </c>
      <c r="AD226" s="16">
        <v>242</v>
      </c>
      <c r="AE226" s="16">
        <v>275817</v>
      </c>
      <c r="AF226" s="16">
        <v>269609</v>
      </c>
      <c r="AG226" s="16">
        <v>271224</v>
      </c>
      <c r="AH226" s="14" t="s">
        <v>42</v>
      </c>
    </row>
    <row r="227" spans="1:34">
      <c r="A227" s="12" t="str">
        <f t="shared" si="18"/>
        <v>OverStock</v>
      </c>
      <c r="B227" s="13" t="s">
        <v>244</v>
      </c>
      <c r="C227" s="14" t="s">
        <v>70</v>
      </c>
      <c r="D227" s="18">
        <f t="shared" si="19"/>
        <v>24.2</v>
      </c>
      <c r="E227" s="15">
        <f t="shared" si="20"/>
        <v>26.2</v>
      </c>
      <c r="F227" s="15">
        <f t="shared" si="21"/>
        <v>6.3</v>
      </c>
      <c r="G227" s="15">
        <f t="shared" si="22"/>
        <v>6.8</v>
      </c>
      <c r="H227" s="23" t="str">
        <f>IFERROR(VLOOKUP(B227,#REF!,8,FALSE),"")</f>
        <v/>
      </c>
      <c r="I227" s="16">
        <v>99000</v>
      </c>
      <c r="J227" s="16">
        <v>99000</v>
      </c>
      <c r="K227" s="23" t="str">
        <f>IFERROR(VLOOKUP(B227,#REF!,11,FALSE),"")</f>
        <v/>
      </c>
      <c r="L227" s="16">
        <v>381000</v>
      </c>
      <c r="M227" s="6" t="s">
        <v>303</v>
      </c>
      <c r="N227" s="17" t="str">
        <f>IFERROR(VLOOKUP(B227,#REF!,13,FALSE),"")</f>
        <v/>
      </c>
      <c r="O227" s="18" t="str">
        <f>IFERROR(VLOOKUP(B227,#REF!,14,FALSE),"")</f>
        <v/>
      </c>
      <c r="P227" s="18" t="str">
        <f>IFERROR(VLOOKUP(B227,#REF!,15,FALSE),"")</f>
        <v/>
      </c>
      <c r="Q227" s="18"/>
      <c r="R227" s="24" t="str">
        <f>IFERROR(VLOOKUP(B227,#REF!,16,FALSE),"")</f>
        <v/>
      </c>
      <c r="S227" s="16">
        <v>0</v>
      </c>
      <c r="T227" s="16">
        <v>258000</v>
      </c>
      <c r="U227" s="16">
        <v>123000</v>
      </c>
      <c r="V227" s="16">
        <v>0</v>
      </c>
      <c r="W227" s="19">
        <v>480000</v>
      </c>
      <c r="X227" s="15">
        <v>30.5</v>
      </c>
      <c r="Y227" s="20">
        <v>33</v>
      </c>
      <c r="Z227" s="19">
        <v>15750</v>
      </c>
      <c r="AA227" s="16">
        <v>14551</v>
      </c>
      <c r="AB227" s="21">
        <v>0.9</v>
      </c>
      <c r="AC227" s="22">
        <f t="shared" si="23"/>
        <v>100</v>
      </c>
      <c r="AD227" s="16">
        <v>10427</v>
      </c>
      <c r="AE227" s="16">
        <v>80966</v>
      </c>
      <c r="AF227" s="16">
        <v>39561</v>
      </c>
      <c r="AG227" s="16">
        <v>13978</v>
      </c>
      <c r="AH227" s="14" t="s">
        <v>42</v>
      </c>
    </row>
    <row r="228" spans="1:34">
      <c r="A228" s="12" t="str">
        <f t="shared" si="18"/>
        <v>FCST</v>
      </c>
      <c r="B228" s="13" t="s">
        <v>245</v>
      </c>
      <c r="C228" s="14" t="s">
        <v>70</v>
      </c>
      <c r="D228" s="18" t="str">
        <f t="shared" si="19"/>
        <v>前八週無拉料</v>
      </c>
      <c r="E228" s="15">
        <f t="shared" si="20"/>
        <v>7</v>
      </c>
      <c r="F228" s="15" t="str">
        <f t="shared" si="21"/>
        <v>--</v>
      </c>
      <c r="G228" s="15">
        <f t="shared" si="22"/>
        <v>7</v>
      </c>
      <c r="H228" s="23" t="str">
        <f>IFERROR(VLOOKUP(B228,#REF!,8,FALSE),"")</f>
        <v/>
      </c>
      <c r="I228" s="16">
        <v>15000</v>
      </c>
      <c r="J228" s="16">
        <v>3000</v>
      </c>
      <c r="K228" s="23" t="str">
        <f>IFERROR(VLOOKUP(B228,#REF!,11,FALSE),"")</f>
        <v/>
      </c>
      <c r="L228" s="16">
        <v>15000</v>
      </c>
      <c r="M228" s="6" t="s">
        <v>303</v>
      </c>
      <c r="N228" s="17" t="str">
        <f>IFERROR(VLOOKUP(B228,#REF!,13,FALSE),"")</f>
        <v/>
      </c>
      <c r="O228" s="18" t="str">
        <f>IFERROR(VLOOKUP(B228,#REF!,14,FALSE),"")</f>
        <v/>
      </c>
      <c r="P228" s="18" t="str">
        <f>IFERROR(VLOOKUP(B228,#REF!,15,FALSE),"")</f>
        <v/>
      </c>
      <c r="Q228" s="18"/>
      <c r="R228" s="24" t="str">
        <f>IFERROR(VLOOKUP(B228,#REF!,16,FALSE),"")</f>
        <v/>
      </c>
      <c r="S228" s="16">
        <v>0</v>
      </c>
      <c r="T228" s="16">
        <v>15000</v>
      </c>
      <c r="U228" s="16">
        <v>0</v>
      </c>
      <c r="V228" s="16">
        <v>0</v>
      </c>
      <c r="W228" s="19">
        <v>30000</v>
      </c>
      <c r="X228" s="15" t="s">
        <v>40</v>
      </c>
      <c r="Y228" s="20">
        <v>14</v>
      </c>
      <c r="Z228" s="19">
        <v>0</v>
      </c>
      <c r="AA228" s="16">
        <v>2143</v>
      </c>
      <c r="AB228" s="21" t="s">
        <v>49</v>
      </c>
      <c r="AC228" s="22" t="str">
        <f t="shared" si="23"/>
        <v>F</v>
      </c>
      <c r="AD228" s="16">
        <v>0</v>
      </c>
      <c r="AE228" s="16">
        <v>0</v>
      </c>
      <c r="AF228" s="16">
        <v>19290</v>
      </c>
      <c r="AG228" s="16">
        <v>10710</v>
      </c>
      <c r="AH228" s="14" t="s">
        <v>42</v>
      </c>
    </row>
    <row r="229" spans="1:34">
      <c r="A229" s="12" t="str">
        <f t="shared" si="18"/>
        <v>OverStock</v>
      </c>
      <c r="B229" s="13" t="s">
        <v>247</v>
      </c>
      <c r="C229" s="14" t="s">
        <v>70</v>
      </c>
      <c r="D229" s="18">
        <f t="shared" si="19"/>
        <v>1552</v>
      </c>
      <c r="E229" s="15">
        <f t="shared" si="20"/>
        <v>102.6</v>
      </c>
      <c r="F229" s="15">
        <f t="shared" si="21"/>
        <v>80</v>
      </c>
      <c r="G229" s="15">
        <f t="shared" si="22"/>
        <v>5.3</v>
      </c>
      <c r="H229" s="23" t="str">
        <f>IFERROR(VLOOKUP(B229,#REF!,8,FALSE),"")</f>
        <v/>
      </c>
      <c r="I229" s="16">
        <v>60000</v>
      </c>
      <c r="J229" s="16">
        <v>60000</v>
      </c>
      <c r="K229" s="23" t="str">
        <f>IFERROR(VLOOKUP(B229,#REF!,11,FALSE),"")</f>
        <v/>
      </c>
      <c r="L229" s="16">
        <v>1164000</v>
      </c>
      <c r="M229" s="6" t="s">
        <v>303</v>
      </c>
      <c r="N229" s="17" t="str">
        <f>IFERROR(VLOOKUP(B229,#REF!,13,FALSE),"")</f>
        <v/>
      </c>
      <c r="O229" s="18" t="str">
        <f>IFERROR(VLOOKUP(B229,#REF!,14,FALSE),"")</f>
        <v/>
      </c>
      <c r="P229" s="18" t="str">
        <f>IFERROR(VLOOKUP(B229,#REF!,15,FALSE),"")</f>
        <v/>
      </c>
      <c r="Q229" s="18"/>
      <c r="R229" s="24" t="str">
        <f>IFERROR(VLOOKUP(B229,#REF!,16,FALSE),"")</f>
        <v/>
      </c>
      <c r="S229" s="16">
        <v>15000</v>
      </c>
      <c r="T229" s="16">
        <v>825000</v>
      </c>
      <c r="U229" s="16">
        <v>324000</v>
      </c>
      <c r="V229" s="16">
        <v>0</v>
      </c>
      <c r="W229" s="19">
        <v>1224000</v>
      </c>
      <c r="X229" s="15">
        <v>1632</v>
      </c>
      <c r="Y229" s="20">
        <v>107.9</v>
      </c>
      <c r="Z229" s="19">
        <v>750</v>
      </c>
      <c r="AA229" s="16">
        <v>11342</v>
      </c>
      <c r="AB229" s="21">
        <v>15.1</v>
      </c>
      <c r="AC229" s="22">
        <f t="shared" si="23"/>
        <v>150</v>
      </c>
      <c r="AD229" s="16">
        <v>0</v>
      </c>
      <c r="AE229" s="16">
        <v>16021</v>
      </c>
      <c r="AF229" s="16">
        <v>86058</v>
      </c>
      <c r="AG229" s="16">
        <v>153562</v>
      </c>
      <c r="AH229" s="14" t="s">
        <v>42</v>
      </c>
    </row>
    <row r="230" spans="1:34">
      <c r="A230" s="12" t="str">
        <f t="shared" si="18"/>
        <v>OverStock</v>
      </c>
      <c r="B230" s="13" t="s">
        <v>248</v>
      </c>
      <c r="C230" s="14" t="s">
        <v>70</v>
      </c>
      <c r="D230" s="18">
        <f t="shared" si="19"/>
        <v>7.5</v>
      </c>
      <c r="E230" s="15">
        <f t="shared" si="20"/>
        <v>10.6</v>
      </c>
      <c r="F230" s="15">
        <f t="shared" si="21"/>
        <v>18.399999999999999</v>
      </c>
      <c r="G230" s="15">
        <f t="shared" si="22"/>
        <v>25.8</v>
      </c>
      <c r="H230" s="23" t="str">
        <f>IFERROR(VLOOKUP(B230,#REF!,8,FALSE),"")</f>
        <v/>
      </c>
      <c r="I230" s="16">
        <v>468000</v>
      </c>
      <c r="J230" s="16">
        <v>381000</v>
      </c>
      <c r="K230" s="23" t="str">
        <f>IFERROR(VLOOKUP(B230,#REF!,11,FALSE),"")</f>
        <v/>
      </c>
      <c r="L230" s="16">
        <v>192000</v>
      </c>
      <c r="M230" s="6" t="s">
        <v>303</v>
      </c>
      <c r="N230" s="17" t="str">
        <f>IFERROR(VLOOKUP(B230,#REF!,13,FALSE),"")</f>
        <v/>
      </c>
      <c r="O230" s="18" t="str">
        <f>IFERROR(VLOOKUP(B230,#REF!,14,FALSE),"")</f>
        <v/>
      </c>
      <c r="P230" s="18" t="str">
        <f>IFERROR(VLOOKUP(B230,#REF!,15,FALSE),"")</f>
        <v/>
      </c>
      <c r="Q230" s="18"/>
      <c r="R230" s="24" t="str">
        <f>IFERROR(VLOOKUP(B230,#REF!,16,FALSE),"")</f>
        <v/>
      </c>
      <c r="S230" s="16">
        <v>42000</v>
      </c>
      <c r="T230" s="16">
        <v>12000</v>
      </c>
      <c r="U230" s="16">
        <v>138000</v>
      </c>
      <c r="V230" s="16">
        <v>0</v>
      </c>
      <c r="W230" s="19">
        <v>660000</v>
      </c>
      <c r="X230" s="15">
        <v>25.9</v>
      </c>
      <c r="Y230" s="20">
        <v>36.4</v>
      </c>
      <c r="Z230" s="19">
        <v>25500</v>
      </c>
      <c r="AA230" s="16">
        <v>18122</v>
      </c>
      <c r="AB230" s="21">
        <v>0.7</v>
      </c>
      <c r="AC230" s="22">
        <f t="shared" si="23"/>
        <v>100</v>
      </c>
      <c r="AD230" s="16">
        <v>34768</v>
      </c>
      <c r="AE230" s="16">
        <v>88644</v>
      </c>
      <c r="AF230" s="16">
        <v>39686</v>
      </c>
      <c r="AG230" s="16">
        <v>32439</v>
      </c>
      <c r="AH230" s="14" t="s">
        <v>42</v>
      </c>
    </row>
    <row r="231" spans="1:34">
      <c r="A231" s="12" t="str">
        <f t="shared" si="18"/>
        <v>FCST</v>
      </c>
      <c r="B231" s="13" t="s">
        <v>250</v>
      </c>
      <c r="C231" s="14" t="s">
        <v>70</v>
      </c>
      <c r="D231" s="18" t="str">
        <f t="shared" si="19"/>
        <v>前八週無拉料</v>
      </c>
      <c r="E231" s="15">
        <f t="shared" si="20"/>
        <v>34.200000000000003</v>
      </c>
      <c r="F231" s="15" t="str">
        <f t="shared" si="21"/>
        <v>--</v>
      </c>
      <c r="G231" s="15">
        <f t="shared" si="22"/>
        <v>0</v>
      </c>
      <c r="H231" s="23" t="str">
        <f>IFERROR(VLOOKUP(B231,#REF!,8,FALSE),"")</f>
        <v/>
      </c>
      <c r="I231" s="16">
        <v>0</v>
      </c>
      <c r="J231" s="16">
        <v>0</v>
      </c>
      <c r="K231" s="23" t="str">
        <f>IFERROR(VLOOKUP(B231,#REF!,11,FALSE),"")</f>
        <v/>
      </c>
      <c r="L231" s="16">
        <v>12000</v>
      </c>
      <c r="M231" s="6" t="s">
        <v>303</v>
      </c>
      <c r="N231" s="17" t="str">
        <f>IFERROR(VLOOKUP(B231,#REF!,13,FALSE),"")</f>
        <v/>
      </c>
      <c r="O231" s="18" t="str">
        <f>IFERROR(VLOOKUP(B231,#REF!,14,FALSE),"")</f>
        <v/>
      </c>
      <c r="P231" s="18" t="str">
        <f>IFERROR(VLOOKUP(B231,#REF!,15,FALSE),"")</f>
        <v/>
      </c>
      <c r="Q231" s="18"/>
      <c r="R231" s="24" t="str">
        <f>IFERROR(VLOOKUP(B231,#REF!,16,FALSE),"")</f>
        <v/>
      </c>
      <c r="S231" s="16">
        <v>0</v>
      </c>
      <c r="T231" s="16">
        <v>0</v>
      </c>
      <c r="U231" s="16">
        <v>12000</v>
      </c>
      <c r="V231" s="16">
        <v>0</v>
      </c>
      <c r="W231" s="19">
        <v>12000</v>
      </c>
      <c r="X231" s="15" t="s">
        <v>40</v>
      </c>
      <c r="Y231" s="20">
        <v>34.200000000000003</v>
      </c>
      <c r="Z231" s="19">
        <v>0</v>
      </c>
      <c r="AA231" s="16">
        <v>351</v>
      </c>
      <c r="AB231" s="21" t="s">
        <v>49</v>
      </c>
      <c r="AC231" s="22" t="str">
        <f t="shared" si="23"/>
        <v>F</v>
      </c>
      <c r="AD231" s="16">
        <v>0</v>
      </c>
      <c r="AE231" s="16">
        <v>1077</v>
      </c>
      <c r="AF231" s="16">
        <v>2080</v>
      </c>
      <c r="AG231" s="16">
        <v>0</v>
      </c>
      <c r="AH231" s="14" t="s">
        <v>42</v>
      </c>
    </row>
    <row r="232" spans="1:34">
      <c r="A232" s="12" t="str">
        <f t="shared" si="18"/>
        <v>FCST</v>
      </c>
      <c r="B232" s="13" t="s">
        <v>252</v>
      </c>
      <c r="C232" s="14" t="s">
        <v>70</v>
      </c>
      <c r="D232" s="18" t="str">
        <f t="shared" si="19"/>
        <v>前八週無拉料</v>
      </c>
      <c r="E232" s="15">
        <f t="shared" si="20"/>
        <v>25.6</v>
      </c>
      <c r="F232" s="15" t="str">
        <f t="shared" si="21"/>
        <v>--</v>
      </c>
      <c r="G232" s="15">
        <f t="shared" si="22"/>
        <v>0</v>
      </c>
      <c r="H232" s="23" t="str">
        <f>IFERROR(VLOOKUP(B232,#REF!,8,FALSE),"")</f>
        <v/>
      </c>
      <c r="I232" s="16">
        <v>0</v>
      </c>
      <c r="J232" s="16">
        <v>0</v>
      </c>
      <c r="K232" s="23" t="str">
        <f>IFERROR(VLOOKUP(B232,#REF!,11,FALSE),"")</f>
        <v/>
      </c>
      <c r="L232" s="16">
        <v>9000</v>
      </c>
      <c r="M232" s="6" t="s">
        <v>303</v>
      </c>
      <c r="N232" s="17" t="str">
        <f>IFERROR(VLOOKUP(B232,#REF!,13,FALSE),"")</f>
        <v/>
      </c>
      <c r="O232" s="18" t="str">
        <f>IFERROR(VLOOKUP(B232,#REF!,14,FALSE),"")</f>
        <v/>
      </c>
      <c r="P232" s="18" t="str">
        <f>IFERROR(VLOOKUP(B232,#REF!,15,FALSE),"")</f>
        <v/>
      </c>
      <c r="Q232" s="18"/>
      <c r="R232" s="24" t="str">
        <f>IFERROR(VLOOKUP(B232,#REF!,16,FALSE),"")</f>
        <v/>
      </c>
      <c r="S232" s="16">
        <v>0</v>
      </c>
      <c r="T232" s="16">
        <v>3000</v>
      </c>
      <c r="U232" s="16">
        <v>6000</v>
      </c>
      <c r="V232" s="16">
        <v>0</v>
      </c>
      <c r="W232" s="19">
        <v>9000</v>
      </c>
      <c r="X232" s="15" t="s">
        <v>40</v>
      </c>
      <c r="Y232" s="20">
        <v>25.6</v>
      </c>
      <c r="Z232" s="19">
        <v>0</v>
      </c>
      <c r="AA232" s="16">
        <v>351</v>
      </c>
      <c r="AB232" s="21" t="s">
        <v>49</v>
      </c>
      <c r="AC232" s="22" t="str">
        <f t="shared" si="23"/>
        <v>F</v>
      </c>
      <c r="AD232" s="16">
        <v>0</v>
      </c>
      <c r="AE232" s="16">
        <v>1078</v>
      </c>
      <c r="AF232" s="16">
        <v>2080</v>
      </c>
      <c r="AG232" s="16">
        <v>0</v>
      </c>
      <c r="AH232" s="14" t="s">
        <v>42</v>
      </c>
    </row>
    <row r="233" spans="1:34">
      <c r="A233" s="12" t="str">
        <f t="shared" si="18"/>
        <v>FCST</v>
      </c>
      <c r="B233" s="13" t="s">
        <v>256</v>
      </c>
      <c r="C233" s="14" t="s">
        <v>70</v>
      </c>
      <c r="D233" s="18" t="str">
        <f t="shared" si="19"/>
        <v>前八週無拉料</v>
      </c>
      <c r="E233" s="15">
        <f t="shared" si="20"/>
        <v>714.3</v>
      </c>
      <c r="F233" s="15" t="str">
        <f t="shared" si="21"/>
        <v>--</v>
      </c>
      <c r="G233" s="15">
        <f t="shared" si="22"/>
        <v>0</v>
      </c>
      <c r="H233" s="23" t="str">
        <f>IFERROR(VLOOKUP(B233,#REF!,8,FALSE),"")</f>
        <v/>
      </c>
      <c r="I233" s="16">
        <v>0</v>
      </c>
      <c r="J233" s="16">
        <v>0</v>
      </c>
      <c r="K233" s="23" t="str">
        <f>IFERROR(VLOOKUP(B233,#REF!,11,FALSE),"")</f>
        <v/>
      </c>
      <c r="L233" s="16">
        <v>60000</v>
      </c>
      <c r="M233" s="6" t="s">
        <v>303</v>
      </c>
      <c r="N233" s="17" t="str">
        <f>IFERROR(VLOOKUP(B233,#REF!,13,FALSE),"")</f>
        <v/>
      </c>
      <c r="O233" s="18" t="str">
        <f>IFERROR(VLOOKUP(B233,#REF!,14,FALSE),"")</f>
        <v/>
      </c>
      <c r="P233" s="18" t="str">
        <f>IFERROR(VLOOKUP(B233,#REF!,15,FALSE),"")</f>
        <v/>
      </c>
      <c r="Q233" s="18"/>
      <c r="R233" s="24" t="str">
        <f>IFERROR(VLOOKUP(B233,#REF!,16,FALSE),"")</f>
        <v/>
      </c>
      <c r="S233" s="16">
        <v>0</v>
      </c>
      <c r="T233" s="16">
        <v>20000</v>
      </c>
      <c r="U233" s="16">
        <v>40000</v>
      </c>
      <c r="V233" s="16">
        <v>0</v>
      </c>
      <c r="W233" s="19">
        <v>60000</v>
      </c>
      <c r="X233" s="15" t="s">
        <v>40</v>
      </c>
      <c r="Y233" s="20">
        <v>714.3</v>
      </c>
      <c r="Z233" s="19">
        <v>0</v>
      </c>
      <c r="AA233" s="16">
        <v>84</v>
      </c>
      <c r="AB233" s="21" t="s">
        <v>49</v>
      </c>
      <c r="AC233" s="22" t="str">
        <f t="shared" si="23"/>
        <v>F</v>
      </c>
      <c r="AD233" s="16">
        <v>0</v>
      </c>
      <c r="AE233" s="16">
        <v>0</v>
      </c>
      <c r="AF233" s="16">
        <v>759</v>
      </c>
      <c r="AG233" s="16">
        <v>800</v>
      </c>
      <c r="AH233" s="14" t="s">
        <v>42</v>
      </c>
    </row>
    <row r="234" spans="1:34">
      <c r="A234" s="12" t="str">
        <f t="shared" si="18"/>
        <v>FCST</v>
      </c>
      <c r="B234" s="13" t="s">
        <v>258</v>
      </c>
      <c r="C234" s="14" t="s">
        <v>70</v>
      </c>
      <c r="D234" s="18" t="str">
        <f t="shared" si="19"/>
        <v>前八週無拉料</v>
      </c>
      <c r="E234" s="15">
        <f t="shared" si="20"/>
        <v>99.7</v>
      </c>
      <c r="F234" s="15" t="str">
        <f t="shared" si="21"/>
        <v>--</v>
      </c>
      <c r="G234" s="15">
        <f t="shared" si="22"/>
        <v>0</v>
      </c>
      <c r="H234" s="23" t="str">
        <f>IFERROR(VLOOKUP(B234,#REF!,8,FALSE),"")</f>
        <v/>
      </c>
      <c r="I234" s="16">
        <v>0</v>
      </c>
      <c r="J234" s="16">
        <v>0</v>
      </c>
      <c r="K234" s="23" t="str">
        <f>IFERROR(VLOOKUP(B234,#REF!,11,FALSE),"")</f>
        <v/>
      </c>
      <c r="L234" s="16">
        <v>30000</v>
      </c>
      <c r="M234" s="6" t="s">
        <v>303</v>
      </c>
      <c r="N234" s="17" t="str">
        <f>IFERROR(VLOOKUP(B234,#REF!,13,FALSE),"")</f>
        <v/>
      </c>
      <c r="O234" s="18" t="str">
        <f>IFERROR(VLOOKUP(B234,#REF!,14,FALSE),"")</f>
        <v/>
      </c>
      <c r="P234" s="18" t="str">
        <f>IFERROR(VLOOKUP(B234,#REF!,15,FALSE),"")</f>
        <v/>
      </c>
      <c r="Q234" s="18"/>
      <c r="R234" s="24" t="str">
        <f>IFERROR(VLOOKUP(B234,#REF!,16,FALSE),"")</f>
        <v/>
      </c>
      <c r="S234" s="16">
        <v>0</v>
      </c>
      <c r="T234" s="16">
        <v>10000</v>
      </c>
      <c r="U234" s="16">
        <v>20000</v>
      </c>
      <c r="V234" s="16">
        <v>0</v>
      </c>
      <c r="W234" s="19">
        <v>30000</v>
      </c>
      <c r="X234" s="15" t="s">
        <v>40</v>
      </c>
      <c r="Y234" s="20">
        <v>99.7</v>
      </c>
      <c r="Z234" s="19">
        <v>0</v>
      </c>
      <c r="AA234" s="16">
        <v>301</v>
      </c>
      <c r="AB234" s="21" t="s">
        <v>49</v>
      </c>
      <c r="AC234" s="22" t="str">
        <f t="shared" si="23"/>
        <v>F</v>
      </c>
      <c r="AD234" s="16">
        <v>0</v>
      </c>
      <c r="AE234" s="16">
        <v>0</v>
      </c>
      <c r="AF234" s="16">
        <v>2711</v>
      </c>
      <c r="AG234" s="16">
        <v>0</v>
      </c>
      <c r="AH234" s="14" t="s">
        <v>42</v>
      </c>
    </row>
    <row r="235" spans="1:34">
      <c r="A235" s="12" t="str">
        <f t="shared" si="18"/>
        <v>None</v>
      </c>
      <c r="B235" s="13" t="s">
        <v>261</v>
      </c>
      <c r="C235" s="14" t="s">
        <v>70</v>
      </c>
      <c r="D235" s="18" t="str">
        <f t="shared" si="19"/>
        <v>前八週無拉料</v>
      </c>
      <c r="E235" s="15" t="str">
        <f t="shared" si="20"/>
        <v>--</v>
      </c>
      <c r="F235" s="15" t="str">
        <f t="shared" si="21"/>
        <v>--</v>
      </c>
      <c r="G235" s="15" t="str">
        <f t="shared" si="22"/>
        <v>--</v>
      </c>
      <c r="H235" s="23" t="str">
        <f>IFERROR(VLOOKUP(B235,#REF!,8,FALSE),"")</f>
        <v/>
      </c>
      <c r="I235" s="16">
        <v>0</v>
      </c>
      <c r="J235" s="16">
        <v>0</v>
      </c>
      <c r="K235" s="23" t="str">
        <f>IFERROR(VLOOKUP(B235,#REF!,11,FALSE),"")</f>
        <v/>
      </c>
      <c r="L235" s="16">
        <v>0</v>
      </c>
      <c r="M235" s="6" t="s">
        <v>304</v>
      </c>
      <c r="N235" s="17" t="str">
        <f>IFERROR(VLOOKUP(B235,#REF!,13,FALSE),"")</f>
        <v/>
      </c>
      <c r="O235" s="18" t="str">
        <f>IFERROR(VLOOKUP(B235,#REF!,14,FALSE),"")</f>
        <v/>
      </c>
      <c r="P235" s="18" t="str">
        <f>IFERROR(VLOOKUP(B235,#REF!,15,FALSE),"")</f>
        <v/>
      </c>
      <c r="Q235" s="18"/>
      <c r="R235" s="24" t="str">
        <f>IFERROR(VLOOKUP(B235,#REF!,16,FALSE),"")</f>
        <v/>
      </c>
      <c r="S235" s="16">
        <v>0</v>
      </c>
      <c r="T235" s="16">
        <v>0</v>
      </c>
      <c r="U235" s="16">
        <v>0</v>
      </c>
      <c r="V235" s="16">
        <v>0</v>
      </c>
      <c r="W235" s="19">
        <v>0</v>
      </c>
      <c r="X235" s="15" t="s">
        <v>40</v>
      </c>
      <c r="Y235" s="20" t="s">
        <v>40</v>
      </c>
      <c r="Z235" s="19">
        <v>0</v>
      </c>
      <c r="AA235" s="16" t="s">
        <v>40</v>
      </c>
      <c r="AB235" s="21" t="s">
        <v>41</v>
      </c>
      <c r="AC235" s="22" t="str">
        <f t="shared" si="23"/>
        <v>E</v>
      </c>
      <c r="AD235" s="16">
        <v>0</v>
      </c>
      <c r="AE235" s="16">
        <v>0</v>
      </c>
      <c r="AF235" s="16">
        <v>0</v>
      </c>
      <c r="AG235" s="16">
        <v>0</v>
      </c>
      <c r="AH235" s="14" t="s">
        <v>42</v>
      </c>
    </row>
    <row r="236" spans="1:34">
      <c r="A236" s="12" t="str">
        <f t="shared" si="18"/>
        <v>FCST</v>
      </c>
      <c r="B236" s="13" t="s">
        <v>262</v>
      </c>
      <c r="C236" s="14" t="s">
        <v>70</v>
      </c>
      <c r="D236" s="18" t="str">
        <f t="shared" si="19"/>
        <v>前八週無拉料</v>
      </c>
      <c r="E236" s="15">
        <f t="shared" si="20"/>
        <v>4.5999999999999996</v>
      </c>
      <c r="F236" s="15" t="str">
        <f t="shared" si="21"/>
        <v>--</v>
      </c>
      <c r="G236" s="15">
        <f t="shared" si="22"/>
        <v>4.5999999999999996</v>
      </c>
      <c r="H236" s="23" t="str">
        <f>IFERROR(VLOOKUP(B236,#REF!,8,FALSE),"")</f>
        <v/>
      </c>
      <c r="I236" s="16">
        <v>2000</v>
      </c>
      <c r="J236" s="16">
        <v>2000</v>
      </c>
      <c r="K236" s="23" t="str">
        <f>IFERROR(VLOOKUP(B236,#REF!,11,FALSE),"")</f>
        <v/>
      </c>
      <c r="L236" s="16">
        <v>2000</v>
      </c>
      <c r="M236" s="6" t="s">
        <v>304</v>
      </c>
      <c r="N236" s="17" t="str">
        <f>IFERROR(VLOOKUP(B236,#REF!,13,FALSE),"")</f>
        <v/>
      </c>
      <c r="O236" s="18" t="str">
        <f>IFERROR(VLOOKUP(B236,#REF!,14,FALSE),"")</f>
        <v/>
      </c>
      <c r="P236" s="18" t="str">
        <f>IFERROR(VLOOKUP(B236,#REF!,15,FALSE),"")</f>
        <v/>
      </c>
      <c r="Q236" s="18"/>
      <c r="R236" s="24" t="str">
        <f>IFERROR(VLOOKUP(B236,#REF!,16,FALSE),"")</f>
        <v/>
      </c>
      <c r="S236" s="16">
        <v>0</v>
      </c>
      <c r="T236" s="16">
        <v>2000</v>
      </c>
      <c r="U236" s="16">
        <v>0</v>
      </c>
      <c r="V236" s="16">
        <v>0</v>
      </c>
      <c r="W236" s="19">
        <v>4000</v>
      </c>
      <c r="X236" s="15" t="s">
        <v>40</v>
      </c>
      <c r="Y236" s="20">
        <v>9.1999999999999993</v>
      </c>
      <c r="Z236" s="19">
        <v>0</v>
      </c>
      <c r="AA236" s="16">
        <v>436</v>
      </c>
      <c r="AB236" s="21" t="s">
        <v>49</v>
      </c>
      <c r="AC236" s="22" t="str">
        <f t="shared" si="23"/>
        <v>F</v>
      </c>
      <c r="AD236" s="16">
        <v>0</v>
      </c>
      <c r="AE236" s="16">
        <v>1481</v>
      </c>
      <c r="AF236" s="16">
        <v>2444</v>
      </c>
      <c r="AG236" s="16">
        <v>0</v>
      </c>
      <c r="AH236" s="14" t="s">
        <v>42</v>
      </c>
    </row>
    <row r="237" spans="1:34">
      <c r="A237" s="12" t="str">
        <f t="shared" si="18"/>
        <v>Normal</v>
      </c>
      <c r="B237" s="13" t="s">
        <v>265</v>
      </c>
      <c r="C237" s="14" t="s">
        <v>70</v>
      </c>
      <c r="D237" s="18">
        <f t="shared" si="19"/>
        <v>6</v>
      </c>
      <c r="E237" s="15" t="str">
        <f t="shared" si="20"/>
        <v>--</v>
      </c>
      <c r="F237" s="15">
        <f t="shared" si="21"/>
        <v>0</v>
      </c>
      <c r="G237" s="15" t="str">
        <f t="shared" si="22"/>
        <v>--</v>
      </c>
      <c r="H237" s="23" t="str">
        <f>IFERROR(VLOOKUP(B237,#REF!,8,FALSE),"")</f>
        <v/>
      </c>
      <c r="I237" s="16">
        <v>0</v>
      </c>
      <c r="J237" s="16">
        <v>0</v>
      </c>
      <c r="K237" s="23" t="str">
        <f>IFERROR(VLOOKUP(B237,#REF!,11,FALSE),"")</f>
        <v/>
      </c>
      <c r="L237" s="16">
        <v>18</v>
      </c>
      <c r="M237" s="6" t="s">
        <v>304</v>
      </c>
      <c r="N237" s="17" t="str">
        <f>IFERROR(VLOOKUP(B237,#REF!,13,FALSE),"")</f>
        <v/>
      </c>
      <c r="O237" s="18" t="str">
        <f>IFERROR(VLOOKUP(B237,#REF!,14,FALSE),"")</f>
        <v/>
      </c>
      <c r="P237" s="18" t="str">
        <f>IFERROR(VLOOKUP(B237,#REF!,15,FALSE),"")</f>
        <v/>
      </c>
      <c r="Q237" s="18"/>
      <c r="R237" s="24" t="str">
        <f>IFERROR(VLOOKUP(B237,#REF!,16,FALSE),"")</f>
        <v/>
      </c>
      <c r="S237" s="16">
        <v>0</v>
      </c>
      <c r="T237" s="16">
        <v>18</v>
      </c>
      <c r="U237" s="16">
        <v>0</v>
      </c>
      <c r="V237" s="16">
        <v>0</v>
      </c>
      <c r="W237" s="19">
        <v>18</v>
      </c>
      <c r="X237" s="15">
        <v>6</v>
      </c>
      <c r="Y237" s="20" t="s">
        <v>40</v>
      </c>
      <c r="Z237" s="19">
        <v>3</v>
      </c>
      <c r="AA237" s="16" t="s">
        <v>40</v>
      </c>
      <c r="AB237" s="21" t="s">
        <v>41</v>
      </c>
      <c r="AC237" s="22" t="str">
        <f t="shared" si="23"/>
        <v>E</v>
      </c>
      <c r="AD237" s="16">
        <v>0</v>
      </c>
      <c r="AE237" s="16">
        <v>0</v>
      </c>
      <c r="AF237" s="16">
        <v>0</v>
      </c>
      <c r="AG237" s="16">
        <v>0</v>
      </c>
      <c r="AH237" s="14" t="s">
        <v>42</v>
      </c>
    </row>
    <row r="238" spans="1:34">
      <c r="A238" s="12" t="str">
        <f t="shared" si="18"/>
        <v>OverStock</v>
      </c>
      <c r="B238" s="13" t="s">
        <v>266</v>
      </c>
      <c r="C238" s="14" t="s">
        <v>70</v>
      </c>
      <c r="D238" s="18">
        <f t="shared" si="19"/>
        <v>2.2000000000000002</v>
      </c>
      <c r="E238" s="15">
        <f t="shared" si="20"/>
        <v>1.8</v>
      </c>
      <c r="F238" s="15">
        <f t="shared" si="21"/>
        <v>14.6</v>
      </c>
      <c r="G238" s="15">
        <f t="shared" si="22"/>
        <v>11.5</v>
      </c>
      <c r="H238" s="23" t="str">
        <f>IFERROR(VLOOKUP(B238,#REF!,8,FALSE),"")</f>
        <v/>
      </c>
      <c r="I238" s="16">
        <v>39629</v>
      </c>
      <c r="J238" s="16">
        <v>0</v>
      </c>
      <c r="K238" s="23" t="str">
        <f>IFERROR(VLOOKUP(B238,#REF!,11,FALSE),"")</f>
        <v/>
      </c>
      <c r="L238" s="16">
        <v>6080</v>
      </c>
      <c r="M238" s="6" t="s">
        <v>304</v>
      </c>
      <c r="N238" s="17" t="str">
        <f>IFERROR(VLOOKUP(B238,#REF!,13,FALSE),"")</f>
        <v/>
      </c>
      <c r="O238" s="18" t="str">
        <f>IFERROR(VLOOKUP(B238,#REF!,14,FALSE),"")</f>
        <v/>
      </c>
      <c r="P238" s="18" t="str">
        <f>IFERROR(VLOOKUP(B238,#REF!,15,FALSE),"")</f>
        <v/>
      </c>
      <c r="Q238" s="18"/>
      <c r="R238" s="24" t="str">
        <f>IFERROR(VLOOKUP(B238,#REF!,16,FALSE),"")</f>
        <v/>
      </c>
      <c r="S238" s="16">
        <v>0</v>
      </c>
      <c r="T238" s="16">
        <v>6080</v>
      </c>
      <c r="U238" s="16">
        <v>0</v>
      </c>
      <c r="V238" s="16">
        <v>0</v>
      </c>
      <c r="W238" s="19">
        <v>45709</v>
      </c>
      <c r="X238" s="15">
        <v>16.8</v>
      </c>
      <c r="Y238" s="20">
        <v>13.2</v>
      </c>
      <c r="Z238" s="19">
        <v>2713</v>
      </c>
      <c r="AA238" s="16">
        <v>3457</v>
      </c>
      <c r="AB238" s="21">
        <v>1.3</v>
      </c>
      <c r="AC238" s="22">
        <f t="shared" si="23"/>
        <v>100</v>
      </c>
      <c r="AD238" s="16">
        <v>0</v>
      </c>
      <c r="AE238" s="16">
        <v>18711</v>
      </c>
      <c r="AF238" s="16">
        <v>14401</v>
      </c>
      <c r="AG238" s="16">
        <v>8250</v>
      </c>
      <c r="AH238" s="14" t="s">
        <v>42</v>
      </c>
    </row>
    <row r="239" spans="1:34">
      <c r="A239" s="12" t="str">
        <f t="shared" si="18"/>
        <v>FCST</v>
      </c>
      <c r="B239" s="13" t="s">
        <v>267</v>
      </c>
      <c r="C239" s="14" t="s">
        <v>70</v>
      </c>
      <c r="D239" s="18" t="str">
        <f t="shared" si="19"/>
        <v>前八週無拉料</v>
      </c>
      <c r="E239" s="15">
        <f t="shared" si="20"/>
        <v>12</v>
      </c>
      <c r="F239" s="15" t="str">
        <f t="shared" si="21"/>
        <v>--</v>
      </c>
      <c r="G239" s="15">
        <f t="shared" si="22"/>
        <v>0</v>
      </c>
      <c r="H239" s="23" t="str">
        <f>IFERROR(VLOOKUP(B239,#REF!,8,FALSE),"")</f>
        <v/>
      </c>
      <c r="I239" s="16">
        <v>0</v>
      </c>
      <c r="J239" s="16">
        <v>0</v>
      </c>
      <c r="K239" s="23" t="str">
        <f>IFERROR(VLOOKUP(B239,#REF!,11,FALSE),"")</f>
        <v/>
      </c>
      <c r="L239" s="16">
        <v>2000</v>
      </c>
      <c r="M239" s="6" t="s">
        <v>303</v>
      </c>
      <c r="N239" s="17" t="str">
        <f>IFERROR(VLOOKUP(B239,#REF!,13,FALSE),"")</f>
        <v/>
      </c>
      <c r="O239" s="18" t="str">
        <f>IFERROR(VLOOKUP(B239,#REF!,14,FALSE),"")</f>
        <v/>
      </c>
      <c r="P239" s="18" t="str">
        <f>IFERROR(VLOOKUP(B239,#REF!,15,FALSE),"")</f>
        <v/>
      </c>
      <c r="Q239" s="18"/>
      <c r="R239" s="24" t="str">
        <f>IFERROR(VLOOKUP(B239,#REF!,16,FALSE),"")</f>
        <v/>
      </c>
      <c r="S239" s="16">
        <v>0</v>
      </c>
      <c r="T239" s="16">
        <v>2000</v>
      </c>
      <c r="U239" s="16">
        <v>0</v>
      </c>
      <c r="V239" s="16">
        <v>0</v>
      </c>
      <c r="W239" s="19">
        <v>2000</v>
      </c>
      <c r="X239" s="15" t="s">
        <v>40</v>
      </c>
      <c r="Y239" s="20">
        <v>12</v>
      </c>
      <c r="Z239" s="19">
        <v>0</v>
      </c>
      <c r="AA239" s="16">
        <v>167</v>
      </c>
      <c r="AB239" s="21" t="s">
        <v>49</v>
      </c>
      <c r="AC239" s="22" t="str">
        <f t="shared" si="23"/>
        <v>F</v>
      </c>
      <c r="AD239" s="16">
        <v>1500</v>
      </c>
      <c r="AE239" s="16">
        <v>0</v>
      </c>
      <c r="AF239" s="16">
        <v>0</v>
      </c>
      <c r="AG239" s="16">
        <v>0</v>
      </c>
      <c r="AH239" s="14" t="s">
        <v>42</v>
      </c>
    </row>
    <row r="240" spans="1:34">
      <c r="A240" s="12" t="str">
        <f t="shared" si="18"/>
        <v>ZeroZero</v>
      </c>
      <c r="B240" s="13" t="s">
        <v>268</v>
      </c>
      <c r="C240" s="14" t="s">
        <v>70</v>
      </c>
      <c r="D240" s="18" t="str">
        <f t="shared" si="19"/>
        <v>前八週無拉料</v>
      </c>
      <c r="E240" s="15" t="str">
        <f t="shared" si="20"/>
        <v>--</v>
      </c>
      <c r="F240" s="15" t="str">
        <f t="shared" si="21"/>
        <v>--</v>
      </c>
      <c r="G240" s="15" t="str">
        <f t="shared" si="22"/>
        <v>--</v>
      </c>
      <c r="H240" s="23" t="str">
        <f>IFERROR(VLOOKUP(B240,#REF!,8,FALSE),"")</f>
        <v/>
      </c>
      <c r="I240" s="16">
        <v>0</v>
      </c>
      <c r="J240" s="16">
        <v>0</v>
      </c>
      <c r="K240" s="23" t="str">
        <f>IFERROR(VLOOKUP(B240,#REF!,11,FALSE),"")</f>
        <v/>
      </c>
      <c r="L240" s="16">
        <v>2000</v>
      </c>
      <c r="M240" s="6" t="s">
        <v>303</v>
      </c>
      <c r="N240" s="17" t="str">
        <f>IFERROR(VLOOKUP(B240,#REF!,13,FALSE),"")</f>
        <v/>
      </c>
      <c r="O240" s="18" t="str">
        <f>IFERROR(VLOOKUP(B240,#REF!,14,FALSE),"")</f>
        <v/>
      </c>
      <c r="P240" s="18" t="str">
        <f>IFERROR(VLOOKUP(B240,#REF!,15,FALSE),"")</f>
        <v/>
      </c>
      <c r="Q240" s="18"/>
      <c r="R240" s="24" t="str">
        <f>IFERROR(VLOOKUP(B240,#REF!,16,FALSE),"")</f>
        <v/>
      </c>
      <c r="S240" s="16">
        <v>0</v>
      </c>
      <c r="T240" s="16">
        <v>2000</v>
      </c>
      <c r="U240" s="16">
        <v>0</v>
      </c>
      <c r="V240" s="16">
        <v>0</v>
      </c>
      <c r="W240" s="19">
        <v>2000</v>
      </c>
      <c r="X240" s="15" t="s">
        <v>40</v>
      </c>
      <c r="Y240" s="20" t="s">
        <v>40</v>
      </c>
      <c r="Z240" s="19">
        <v>0</v>
      </c>
      <c r="AA240" s="16" t="s">
        <v>40</v>
      </c>
      <c r="AB240" s="21" t="s">
        <v>41</v>
      </c>
      <c r="AC240" s="22" t="str">
        <f t="shared" si="23"/>
        <v>E</v>
      </c>
      <c r="AD240" s="16">
        <v>0</v>
      </c>
      <c r="AE240" s="16">
        <v>0</v>
      </c>
      <c r="AF240" s="16">
        <v>0</v>
      </c>
      <c r="AG240" s="16">
        <v>0</v>
      </c>
      <c r="AH240" s="14" t="s">
        <v>42</v>
      </c>
    </row>
    <row r="241" spans="1:34">
      <c r="A241" s="12" t="str">
        <f t="shared" si="18"/>
        <v>None</v>
      </c>
      <c r="B241" s="13" t="s">
        <v>269</v>
      </c>
      <c r="C241" s="14" t="s">
        <v>70</v>
      </c>
      <c r="D241" s="18" t="str">
        <f t="shared" si="19"/>
        <v>前八週無拉料</v>
      </c>
      <c r="E241" s="15" t="str">
        <f t="shared" si="20"/>
        <v>--</v>
      </c>
      <c r="F241" s="15" t="str">
        <f t="shared" si="21"/>
        <v>--</v>
      </c>
      <c r="G241" s="15" t="str">
        <f t="shared" si="22"/>
        <v>--</v>
      </c>
      <c r="H241" s="23" t="str">
        <f>IFERROR(VLOOKUP(B241,#REF!,8,FALSE),"")</f>
        <v/>
      </c>
      <c r="I241" s="16">
        <v>0</v>
      </c>
      <c r="J241" s="16">
        <v>0</v>
      </c>
      <c r="K241" s="23" t="str">
        <f>IFERROR(VLOOKUP(B241,#REF!,11,FALSE),"")</f>
        <v/>
      </c>
      <c r="L241" s="16">
        <v>0</v>
      </c>
      <c r="M241" s="6" t="s">
        <v>303</v>
      </c>
      <c r="N241" s="17" t="str">
        <f>IFERROR(VLOOKUP(B241,#REF!,13,FALSE),"")</f>
        <v/>
      </c>
      <c r="O241" s="18" t="str">
        <f>IFERROR(VLOOKUP(B241,#REF!,14,FALSE),"")</f>
        <v/>
      </c>
      <c r="P241" s="18" t="str">
        <f>IFERROR(VLOOKUP(B241,#REF!,15,FALSE),"")</f>
        <v/>
      </c>
      <c r="Q241" s="18"/>
      <c r="R241" s="24" t="str">
        <f>IFERROR(VLOOKUP(B241,#REF!,16,FALSE),"")</f>
        <v/>
      </c>
      <c r="S241" s="16">
        <v>0</v>
      </c>
      <c r="T241" s="16">
        <v>0</v>
      </c>
      <c r="U241" s="16">
        <v>0</v>
      </c>
      <c r="V241" s="16">
        <v>0</v>
      </c>
      <c r="W241" s="19">
        <v>0</v>
      </c>
      <c r="X241" s="15" t="s">
        <v>40</v>
      </c>
      <c r="Y241" s="20" t="s">
        <v>40</v>
      </c>
      <c r="Z241" s="19">
        <v>0</v>
      </c>
      <c r="AA241" s="16" t="s">
        <v>40</v>
      </c>
      <c r="AB241" s="21" t="s">
        <v>41</v>
      </c>
      <c r="AC241" s="22" t="str">
        <f t="shared" si="23"/>
        <v>E</v>
      </c>
      <c r="AD241" s="16">
        <v>0</v>
      </c>
      <c r="AE241" s="16">
        <v>0</v>
      </c>
      <c r="AF241" s="16">
        <v>0</v>
      </c>
      <c r="AG241" s="16">
        <v>0</v>
      </c>
      <c r="AH241" s="14" t="s">
        <v>42</v>
      </c>
    </row>
    <row r="242" spans="1:34">
      <c r="A242" s="12" t="str">
        <f t="shared" si="18"/>
        <v>OverStock</v>
      </c>
      <c r="B242" s="13" t="s">
        <v>271</v>
      </c>
      <c r="C242" s="14" t="s">
        <v>70</v>
      </c>
      <c r="D242" s="18">
        <f t="shared" si="19"/>
        <v>24</v>
      </c>
      <c r="E242" s="15">
        <f t="shared" si="20"/>
        <v>40.5</v>
      </c>
      <c r="F242" s="15">
        <f t="shared" si="21"/>
        <v>5.3</v>
      </c>
      <c r="G242" s="15">
        <f t="shared" si="22"/>
        <v>9</v>
      </c>
      <c r="H242" s="23" t="str">
        <f>IFERROR(VLOOKUP(B242,#REF!,8,FALSE),"")</f>
        <v/>
      </c>
      <c r="I242" s="16">
        <v>6000</v>
      </c>
      <c r="J242" s="16">
        <v>3000</v>
      </c>
      <c r="K242" s="23" t="str">
        <f>IFERROR(VLOOKUP(B242,#REF!,11,FALSE),"")</f>
        <v/>
      </c>
      <c r="L242" s="16">
        <v>27000</v>
      </c>
      <c r="M242" s="6" t="s">
        <v>306</v>
      </c>
      <c r="N242" s="17" t="str">
        <f>IFERROR(VLOOKUP(B242,#REF!,13,FALSE),"")</f>
        <v/>
      </c>
      <c r="O242" s="18" t="str">
        <f>IFERROR(VLOOKUP(B242,#REF!,14,FALSE),"")</f>
        <v/>
      </c>
      <c r="P242" s="18" t="str">
        <f>IFERROR(VLOOKUP(B242,#REF!,15,FALSE),"")</f>
        <v/>
      </c>
      <c r="Q242" s="18"/>
      <c r="R242" s="24" t="str">
        <f>IFERROR(VLOOKUP(B242,#REF!,16,FALSE),"")</f>
        <v/>
      </c>
      <c r="S242" s="16">
        <v>0</v>
      </c>
      <c r="T242" s="16">
        <v>21000</v>
      </c>
      <c r="U242" s="16">
        <v>6000</v>
      </c>
      <c r="V242" s="16">
        <v>0</v>
      </c>
      <c r="W242" s="19">
        <v>33000</v>
      </c>
      <c r="X242" s="15">
        <v>29.3</v>
      </c>
      <c r="Y242" s="20">
        <v>49.5</v>
      </c>
      <c r="Z242" s="19">
        <v>1125</v>
      </c>
      <c r="AA242" s="16">
        <v>667</v>
      </c>
      <c r="AB242" s="21">
        <v>0.6</v>
      </c>
      <c r="AC242" s="22">
        <f t="shared" si="23"/>
        <v>100</v>
      </c>
      <c r="AD242" s="16">
        <v>1129</v>
      </c>
      <c r="AE242" s="16">
        <v>1871</v>
      </c>
      <c r="AF242" s="16">
        <v>3000</v>
      </c>
      <c r="AG242" s="16">
        <v>0</v>
      </c>
      <c r="AH242" s="14" t="s">
        <v>42</v>
      </c>
    </row>
    <row r="243" spans="1:34">
      <c r="A243" s="12" t="str">
        <f t="shared" si="18"/>
        <v>FCST</v>
      </c>
      <c r="B243" s="13" t="s">
        <v>272</v>
      </c>
      <c r="C243" s="14" t="s">
        <v>70</v>
      </c>
      <c r="D243" s="18" t="str">
        <f t="shared" si="19"/>
        <v>前八週無拉料</v>
      </c>
      <c r="E243" s="15">
        <f t="shared" si="20"/>
        <v>0</v>
      </c>
      <c r="F243" s="15" t="str">
        <f t="shared" si="21"/>
        <v>--</v>
      </c>
      <c r="G243" s="15">
        <f t="shared" si="22"/>
        <v>0</v>
      </c>
      <c r="H243" s="23" t="str">
        <f>IFERROR(VLOOKUP(B243,#REF!,8,FALSE),"")</f>
        <v/>
      </c>
      <c r="I243" s="16">
        <v>0</v>
      </c>
      <c r="J243" s="16">
        <v>0</v>
      </c>
      <c r="K243" s="23" t="str">
        <f>IFERROR(VLOOKUP(B243,#REF!,11,FALSE),"")</f>
        <v/>
      </c>
      <c r="L243" s="16">
        <v>0</v>
      </c>
      <c r="M243" s="6">
        <v>0</v>
      </c>
      <c r="N243" s="17" t="str">
        <f>IFERROR(VLOOKUP(B243,#REF!,13,FALSE),"")</f>
        <v/>
      </c>
      <c r="O243" s="18" t="str">
        <f>IFERROR(VLOOKUP(B243,#REF!,14,FALSE),"")</f>
        <v/>
      </c>
      <c r="P243" s="18" t="str">
        <f>IFERROR(VLOOKUP(B243,#REF!,15,FALSE),"")</f>
        <v/>
      </c>
      <c r="Q243" s="18"/>
      <c r="R243" s="24" t="str">
        <f>IFERROR(VLOOKUP(B243,#REF!,16,FALSE),"")</f>
        <v/>
      </c>
      <c r="S243" s="16">
        <v>0</v>
      </c>
      <c r="T243" s="16">
        <v>0</v>
      </c>
      <c r="U243" s="16">
        <v>0</v>
      </c>
      <c r="V243" s="16">
        <v>0</v>
      </c>
      <c r="W243" s="19">
        <v>0</v>
      </c>
      <c r="X243" s="15" t="s">
        <v>40</v>
      </c>
      <c r="Y243" s="20">
        <v>0</v>
      </c>
      <c r="Z243" s="19">
        <v>0</v>
      </c>
      <c r="AA243" s="16">
        <v>5</v>
      </c>
      <c r="AB243" s="21" t="s">
        <v>49</v>
      </c>
      <c r="AC243" s="22" t="str">
        <f t="shared" si="23"/>
        <v>F</v>
      </c>
      <c r="AD243" s="16">
        <v>48</v>
      </c>
      <c r="AE243" s="16">
        <v>0</v>
      </c>
      <c r="AF243" s="16">
        <v>0</v>
      </c>
      <c r="AG243" s="16">
        <v>0</v>
      </c>
      <c r="AH243" s="14" t="s">
        <v>42</v>
      </c>
    </row>
    <row r="244" spans="1:34">
      <c r="A244" s="12" t="str">
        <f t="shared" si="18"/>
        <v>OverStock</v>
      </c>
      <c r="B244" s="13" t="s">
        <v>274</v>
      </c>
      <c r="C244" s="14" t="s">
        <v>70</v>
      </c>
      <c r="D244" s="18">
        <f t="shared" si="19"/>
        <v>51</v>
      </c>
      <c r="E244" s="15">
        <f t="shared" si="20"/>
        <v>1875</v>
      </c>
      <c r="F244" s="15">
        <f t="shared" si="21"/>
        <v>6</v>
      </c>
      <c r="G244" s="15">
        <f t="shared" si="22"/>
        <v>220.6</v>
      </c>
      <c r="H244" s="23" t="str">
        <f>IFERROR(VLOOKUP(B244,#REF!,8,FALSE),"")</f>
        <v/>
      </c>
      <c r="I244" s="16">
        <v>15000</v>
      </c>
      <c r="J244" s="16">
        <v>15000</v>
      </c>
      <c r="K244" s="23" t="str">
        <f>IFERROR(VLOOKUP(B244,#REF!,11,FALSE),"")</f>
        <v/>
      </c>
      <c r="L244" s="16">
        <v>127500</v>
      </c>
      <c r="M244" s="6" t="s">
        <v>303</v>
      </c>
      <c r="N244" s="17" t="str">
        <f>IFERROR(VLOOKUP(B244,#REF!,13,FALSE),"")</f>
        <v/>
      </c>
      <c r="O244" s="18" t="str">
        <f>IFERROR(VLOOKUP(B244,#REF!,14,FALSE),"")</f>
        <v/>
      </c>
      <c r="P244" s="18" t="str">
        <f>IFERROR(VLOOKUP(B244,#REF!,15,FALSE),"")</f>
        <v/>
      </c>
      <c r="Q244" s="18"/>
      <c r="R244" s="24" t="str">
        <f>IFERROR(VLOOKUP(B244,#REF!,16,FALSE),"")</f>
        <v/>
      </c>
      <c r="S244" s="16">
        <v>0</v>
      </c>
      <c r="T244" s="16">
        <v>82500</v>
      </c>
      <c r="U244" s="16">
        <v>45000</v>
      </c>
      <c r="V244" s="16">
        <v>0</v>
      </c>
      <c r="W244" s="19">
        <v>142500</v>
      </c>
      <c r="X244" s="15">
        <v>57</v>
      </c>
      <c r="Y244" s="20">
        <v>2095.6</v>
      </c>
      <c r="Z244" s="19">
        <v>2500</v>
      </c>
      <c r="AA244" s="16">
        <v>68</v>
      </c>
      <c r="AB244" s="21">
        <v>0</v>
      </c>
      <c r="AC244" s="22">
        <f t="shared" si="23"/>
        <v>50</v>
      </c>
      <c r="AD244" s="16">
        <v>0</v>
      </c>
      <c r="AE244" s="16">
        <v>610</v>
      </c>
      <c r="AF244" s="16">
        <v>0</v>
      </c>
      <c r="AG244" s="16">
        <v>0</v>
      </c>
      <c r="AH244" s="14" t="s">
        <v>42</v>
      </c>
    </row>
    <row r="245" spans="1:34">
      <c r="A245" s="12" t="str">
        <f t="shared" si="18"/>
        <v>OverStock</v>
      </c>
      <c r="B245" s="13" t="s">
        <v>277</v>
      </c>
      <c r="C245" s="14" t="s">
        <v>70</v>
      </c>
      <c r="D245" s="18">
        <f t="shared" si="19"/>
        <v>9.6</v>
      </c>
      <c r="E245" s="15">
        <f t="shared" si="20"/>
        <v>22.7</v>
      </c>
      <c r="F245" s="15">
        <f t="shared" si="21"/>
        <v>8</v>
      </c>
      <c r="G245" s="15">
        <f t="shared" si="22"/>
        <v>18.899999999999999</v>
      </c>
      <c r="H245" s="23" t="str">
        <f>IFERROR(VLOOKUP(B245,#REF!,8,FALSE),"")</f>
        <v/>
      </c>
      <c r="I245" s="16">
        <v>15000</v>
      </c>
      <c r="J245" s="16">
        <v>6000</v>
      </c>
      <c r="K245" s="23" t="str">
        <f>IFERROR(VLOOKUP(B245,#REF!,11,FALSE),"")</f>
        <v/>
      </c>
      <c r="L245" s="16">
        <v>18000</v>
      </c>
      <c r="M245" s="6" t="s">
        <v>303</v>
      </c>
      <c r="N245" s="17" t="str">
        <f>IFERROR(VLOOKUP(B245,#REF!,13,FALSE),"")</f>
        <v/>
      </c>
      <c r="O245" s="18" t="str">
        <f>IFERROR(VLOOKUP(B245,#REF!,14,FALSE),"")</f>
        <v/>
      </c>
      <c r="P245" s="18" t="str">
        <f>IFERROR(VLOOKUP(B245,#REF!,15,FALSE),"")</f>
        <v/>
      </c>
      <c r="Q245" s="18"/>
      <c r="R245" s="24" t="str">
        <f>IFERROR(VLOOKUP(B245,#REF!,16,FALSE),"")</f>
        <v/>
      </c>
      <c r="S245" s="16">
        <v>0</v>
      </c>
      <c r="T245" s="16">
        <v>9000</v>
      </c>
      <c r="U245" s="16">
        <v>9000</v>
      </c>
      <c r="V245" s="16">
        <v>0</v>
      </c>
      <c r="W245" s="19">
        <v>33000</v>
      </c>
      <c r="X245" s="15">
        <v>17.600000000000001</v>
      </c>
      <c r="Y245" s="20">
        <v>41.6</v>
      </c>
      <c r="Z245" s="19">
        <v>1875</v>
      </c>
      <c r="AA245" s="16">
        <v>794</v>
      </c>
      <c r="AB245" s="21">
        <v>0.4</v>
      </c>
      <c r="AC245" s="22">
        <f t="shared" si="23"/>
        <v>50</v>
      </c>
      <c r="AD245" s="16">
        <v>3335</v>
      </c>
      <c r="AE245" s="16">
        <v>2665</v>
      </c>
      <c r="AF245" s="16">
        <v>1143</v>
      </c>
      <c r="AG245" s="16">
        <v>0</v>
      </c>
      <c r="AH245" s="14" t="s">
        <v>42</v>
      </c>
    </row>
    <row r="246" spans="1:34">
      <c r="A246" s="12" t="str">
        <f t="shared" si="18"/>
        <v>FCST</v>
      </c>
      <c r="B246" s="13" t="s">
        <v>281</v>
      </c>
      <c r="C246" s="14" t="s">
        <v>70</v>
      </c>
      <c r="D246" s="18" t="str">
        <f t="shared" si="19"/>
        <v>前八週無拉料</v>
      </c>
      <c r="E246" s="15">
        <f t="shared" si="20"/>
        <v>0</v>
      </c>
      <c r="F246" s="15" t="str">
        <f t="shared" si="21"/>
        <v>--</v>
      </c>
      <c r="G246" s="15">
        <f t="shared" si="22"/>
        <v>0</v>
      </c>
      <c r="H246" s="23" t="str">
        <f>IFERROR(VLOOKUP(B246,#REF!,8,FALSE),"")</f>
        <v/>
      </c>
      <c r="I246" s="16">
        <v>0</v>
      </c>
      <c r="J246" s="16">
        <v>0</v>
      </c>
      <c r="K246" s="23" t="str">
        <f>IFERROR(VLOOKUP(B246,#REF!,11,FALSE),"")</f>
        <v/>
      </c>
      <c r="L246" s="16">
        <v>0</v>
      </c>
      <c r="M246" s="6" t="s">
        <v>303</v>
      </c>
      <c r="N246" s="17" t="str">
        <f>IFERROR(VLOOKUP(B246,#REF!,13,FALSE),"")</f>
        <v/>
      </c>
      <c r="O246" s="18" t="str">
        <f>IFERROR(VLOOKUP(B246,#REF!,14,FALSE),"")</f>
        <v/>
      </c>
      <c r="P246" s="18" t="str">
        <f>IFERROR(VLOOKUP(B246,#REF!,15,FALSE),"")</f>
        <v/>
      </c>
      <c r="Q246" s="18"/>
      <c r="R246" s="24" t="str">
        <f>IFERROR(VLOOKUP(B246,#REF!,16,FALSE),"")</f>
        <v/>
      </c>
      <c r="S246" s="16">
        <v>0</v>
      </c>
      <c r="T246" s="16">
        <v>0</v>
      </c>
      <c r="U246" s="16">
        <v>0</v>
      </c>
      <c r="V246" s="16">
        <v>0</v>
      </c>
      <c r="W246" s="19">
        <v>0</v>
      </c>
      <c r="X246" s="15" t="s">
        <v>40</v>
      </c>
      <c r="Y246" s="20">
        <v>0</v>
      </c>
      <c r="Z246" s="19">
        <v>0</v>
      </c>
      <c r="AA246" s="16">
        <v>444</v>
      </c>
      <c r="AB246" s="21" t="s">
        <v>49</v>
      </c>
      <c r="AC246" s="22" t="str">
        <f t="shared" si="23"/>
        <v>F</v>
      </c>
      <c r="AD246" s="16">
        <v>4000</v>
      </c>
      <c r="AE246" s="16">
        <v>0</v>
      </c>
      <c r="AF246" s="16">
        <v>0</v>
      </c>
      <c r="AG246" s="16">
        <v>0</v>
      </c>
      <c r="AH246" s="14" t="s">
        <v>42</v>
      </c>
    </row>
    <row r="247" spans="1:34">
      <c r="A247" s="12" t="str">
        <f t="shared" si="18"/>
        <v>None</v>
      </c>
      <c r="B247" s="13" t="s">
        <v>284</v>
      </c>
      <c r="C247" s="14" t="s">
        <v>70</v>
      </c>
      <c r="D247" s="18" t="str">
        <f t="shared" si="19"/>
        <v>前八週無拉料</v>
      </c>
      <c r="E247" s="15" t="str">
        <f t="shared" si="20"/>
        <v>--</v>
      </c>
      <c r="F247" s="15" t="str">
        <f t="shared" si="21"/>
        <v>--</v>
      </c>
      <c r="G247" s="15" t="str">
        <f t="shared" si="22"/>
        <v>--</v>
      </c>
      <c r="H247" s="23" t="str">
        <f>IFERROR(VLOOKUP(B247,#REF!,8,FALSE),"")</f>
        <v/>
      </c>
      <c r="I247" s="16">
        <v>0</v>
      </c>
      <c r="J247" s="16">
        <v>0</v>
      </c>
      <c r="K247" s="23" t="str">
        <f>IFERROR(VLOOKUP(B247,#REF!,11,FALSE),"")</f>
        <v/>
      </c>
      <c r="L247" s="16">
        <v>0</v>
      </c>
      <c r="M247" s="6" t="s">
        <v>303</v>
      </c>
      <c r="N247" s="17" t="str">
        <f>IFERROR(VLOOKUP(B247,#REF!,13,FALSE),"")</f>
        <v/>
      </c>
      <c r="O247" s="18" t="str">
        <f>IFERROR(VLOOKUP(B247,#REF!,14,FALSE),"")</f>
        <v/>
      </c>
      <c r="P247" s="18" t="str">
        <f>IFERROR(VLOOKUP(B247,#REF!,15,FALSE),"")</f>
        <v/>
      </c>
      <c r="Q247" s="18"/>
      <c r="R247" s="24" t="str">
        <f>IFERROR(VLOOKUP(B247,#REF!,16,FALSE),"")</f>
        <v/>
      </c>
      <c r="S247" s="16">
        <v>0</v>
      </c>
      <c r="T247" s="16">
        <v>0</v>
      </c>
      <c r="U247" s="16">
        <v>0</v>
      </c>
      <c r="V247" s="16">
        <v>0</v>
      </c>
      <c r="W247" s="19">
        <v>0</v>
      </c>
      <c r="X247" s="15" t="s">
        <v>40</v>
      </c>
      <c r="Y247" s="20" t="s">
        <v>40</v>
      </c>
      <c r="Z247" s="19">
        <v>0</v>
      </c>
      <c r="AA247" s="16" t="s">
        <v>40</v>
      </c>
      <c r="AB247" s="21" t="s">
        <v>41</v>
      </c>
      <c r="AC247" s="22" t="str">
        <f t="shared" si="23"/>
        <v>E</v>
      </c>
      <c r="AD247" s="16">
        <v>0</v>
      </c>
      <c r="AE247" s="16">
        <v>0</v>
      </c>
      <c r="AF247" s="16">
        <v>0</v>
      </c>
      <c r="AG247" s="16">
        <v>0</v>
      </c>
      <c r="AH247" s="14" t="s">
        <v>42</v>
      </c>
    </row>
    <row r="248" spans="1:34">
      <c r="A248" s="12" t="str">
        <f t="shared" si="18"/>
        <v>Normal</v>
      </c>
      <c r="B248" s="13" t="s">
        <v>285</v>
      </c>
      <c r="C248" s="14" t="s">
        <v>70</v>
      </c>
      <c r="D248" s="18">
        <f t="shared" si="19"/>
        <v>4.2</v>
      </c>
      <c r="E248" s="15">
        <f t="shared" si="20"/>
        <v>6.2</v>
      </c>
      <c r="F248" s="15">
        <f t="shared" si="21"/>
        <v>8.9</v>
      </c>
      <c r="G248" s="15">
        <f t="shared" si="22"/>
        <v>13</v>
      </c>
      <c r="H248" s="23" t="str">
        <f>IFERROR(VLOOKUP(B248,#REF!,8,FALSE),"")</f>
        <v/>
      </c>
      <c r="I248" s="16">
        <v>1320000</v>
      </c>
      <c r="J248" s="16">
        <v>660000</v>
      </c>
      <c r="K248" s="23" t="str">
        <f>IFERROR(VLOOKUP(B248,#REF!,11,FALSE),"")</f>
        <v/>
      </c>
      <c r="L248" s="16">
        <v>624000</v>
      </c>
      <c r="M248" s="6" t="s">
        <v>303</v>
      </c>
      <c r="N248" s="17" t="str">
        <f>IFERROR(VLOOKUP(B248,#REF!,13,FALSE),"")</f>
        <v/>
      </c>
      <c r="O248" s="18" t="str">
        <f>IFERROR(VLOOKUP(B248,#REF!,14,FALSE),"")</f>
        <v/>
      </c>
      <c r="P248" s="18" t="str">
        <f>IFERROR(VLOOKUP(B248,#REF!,15,FALSE),"")</f>
        <v/>
      </c>
      <c r="Q248" s="18"/>
      <c r="R248" s="24" t="str">
        <f>IFERROR(VLOOKUP(B248,#REF!,16,FALSE),"")</f>
        <v/>
      </c>
      <c r="S248" s="16">
        <v>18000</v>
      </c>
      <c r="T248" s="16">
        <v>0</v>
      </c>
      <c r="U248" s="16">
        <v>606000</v>
      </c>
      <c r="V248" s="16">
        <v>0</v>
      </c>
      <c r="W248" s="19">
        <v>1944000</v>
      </c>
      <c r="X248" s="15">
        <v>13.1</v>
      </c>
      <c r="Y248" s="20">
        <v>19.2</v>
      </c>
      <c r="Z248" s="19">
        <v>148875</v>
      </c>
      <c r="AA248" s="16">
        <v>101221</v>
      </c>
      <c r="AB248" s="21">
        <v>0.7</v>
      </c>
      <c r="AC248" s="22">
        <f t="shared" si="23"/>
        <v>100</v>
      </c>
      <c r="AD248" s="16">
        <v>301575</v>
      </c>
      <c r="AE248" s="16">
        <v>263619</v>
      </c>
      <c r="AF248" s="16">
        <v>363492</v>
      </c>
      <c r="AG248" s="16">
        <v>251385</v>
      </c>
      <c r="AH248" s="14" t="s">
        <v>42</v>
      </c>
    </row>
    <row r="249" spans="1:34">
      <c r="A249" s="12" t="str">
        <f t="shared" si="18"/>
        <v>OverStock</v>
      </c>
      <c r="B249" s="13" t="s">
        <v>289</v>
      </c>
      <c r="C249" s="14" t="s">
        <v>70</v>
      </c>
      <c r="D249" s="18">
        <f t="shared" si="19"/>
        <v>64.3</v>
      </c>
      <c r="E249" s="15">
        <f t="shared" si="20"/>
        <v>23.5</v>
      </c>
      <c r="F249" s="15">
        <f t="shared" si="21"/>
        <v>8</v>
      </c>
      <c r="G249" s="15">
        <f t="shared" si="22"/>
        <v>2.9</v>
      </c>
      <c r="H249" s="23" t="str">
        <f>IFERROR(VLOOKUP(B249,#REF!,8,FALSE),"")</f>
        <v/>
      </c>
      <c r="I249" s="16">
        <v>129000</v>
      </c>
      <c r="J249" s="16">
        <v>129000</v>
      </c>
      <c r="K249" s="23" t="str">
        <f>IFERROR(VLOOKUP(B249,#REF!,11,FALSE),"")</f>
        <v/>
      </c>
      <c r="L249" s="16">
        <v>1036117</v>
      </c>
      <c r="M249" s="6" t="s">
        <v>303</v>
      </c>
      <c r="N249" s="17" t="str">
        <f>IFERROR(VLOOKUP(B249,#REF!,13,FALSE),"")</f>
        <v/>
      </c>
      <c r="O249" s="18" t="str">
        <f>IFERROR(VLOOKUP(B249,#REF!,14,FALSE),"")</f>
        <v/>
      </c>
      <c r="P249" s="18" t="str">
        <f>IFERROR(VLOOKUP(B249,#REF!,15,FALSE),"")</f>
        <v/>
      </c>
      <c r="Q249" s="18"/>
      <c r="R249" s="24" t="str">
        <f>IFERROR(VLOOKUP(B249,#REF!,16,FALSE),"")</f>
        <v/>
      </c>
      <c r="S249" s="16">
        <v>0</v>
      </c>
      <c r="T249" s="16">
        <v>661117</v>
      </c>
      <c r="U249" s="16">
        <v>375000</v>
      </c>
      <c r="V249" s="16">
        <v>0</v>
      </c>
      <c r="W249" s="19">
        <v>1165117</v>
      </c>
      <c r="X249" s="15">
        <v>72.3</v>
      </c>
      <c r="Y249" s="20">
        <v>26.5</v>
      </c>
      <c r="Z249" s="19">
        <v>16125</v>
      </c>
      <c r="AA249" s="16">
        <v>44028</v>
      </c>
      <c r="AB249" s="21">
        <v>2.7</v>
      </c>
      <c r="AC249" s="22">
        <f t="shared" si="23"/>
        <v>150</v>
      </c>
      <c r="AD249" s="16">
        <v>89776</v>
      </c>
      <c r="AE249" s="16">
        <v>171916</v>
      </c>
      <c r="AF249" s="16">
        <v>134562</v>
      </c>
      <c r="AG249" s="16">
        <v>216581</v>
      </c>
      <c r="AH249" s="14" t="s">
        <v>42</v>
      </c>
    </row>
    <row r="250" spans="1:34">
      <c r="A250" s="12" t="str">
        <f t="shared" si="18"/>
        <v>OverStock</v>
      </c>
      <c r="B250" s="13" t="s">
        <v>290</v>
      </c>
      <c r="C250" s="14" t="s">
        <v>70</v>
      </c>
      <c r="D250" s="18">
        <f t="shared" si="19"/>
        <v>176</v>
      </c>
      <c r="E250" s="15" t="str">
        <f t="shared" si="20"/>
        <v>--</v>
      </c>
      <c r="F250" s="15">
        <f t="shared" si="21"/>
        <v>96</v>
      </c>
      <c r="G250" s="15" t="str">
        <f t="shared" si="22"/>
        <v>--</v>
      </c>
      <c r="H250" s="23" t="str">
        <f>IFERROR(VLOOKUP(B250,#REF!,8,FALSE),"")</f>
        <v/>
      </c>
      <c r="I250" s="16">
        <v>60000</v>
      </c>
      <c r="J250" s="16">
        <v>0</v>
      </c>
      <c r="K250" s="23" t="str">
        <f>IFERROR(VLOOKUP(B250,#REF!,11,FALSE),"")</f>
        <v/>
      </c>
      <c r="L250" s="16">
        <v>110000</v>
      </c>
      <c r="M250" s="6" t="s">
        <v>303</v>
      </c>
      <c r="N250" s="17" t="str">
        <f>IFERROR(VLOOKUP(B250,#REF!,13,FALSE),"")</f>
        <v/>
      </c>
      <c r="O250" s="18" t="str">
        <f>IFERROR(VLOOKUP(B250,#REF!,14,FALSE),"")</f>
        <v/>
      </c>
      <c r="P250" s="18" t="str">
        <f>IFERROR(VLOOKUP(B250,#REF!,15,FALSE),"")</f>
        <v/>
      </c>
      <c r="Q250" s="18"/>
      <c r="R250" s="24" t="str">
        <f>IFERROR(VLOOKUP(B250,#REF!,16,FALSE),"")</f>
        <v/>
      </c>
      <c r="S250" s="16">
        <v>0</v>
      </c>
      <c r="T250" s="16">
        <v>105000</v>
      </c>
      <c r="U250" s="16">
        <v>5000</v>
      </c>
      <c r="V250" s="16">
        <v>0</v>
      </c>
      <c r="W250" s="19">
        <v>170000</v>
      </c>
      <c r="X250" s="15">
        <v>272</v>
      </c>
      <c r="Y250" s="20" t="s">
        <v>40</v>
      </c>
      <c r="Z250" s="19">
        <v>625</v>
      </c>
      <c r="AA250" s="16" t="s">
        <v>40</v>
      </c>
      <c r="AB250" s="21" t="s">
        <v>41</v>
      </c>
      <c r="AC250" s="22" t="str">
        <f t="shared" si="23"/>
        <v>E</v>
      </c>
      <c r="AD250" s="16">
        <v>0</v>
      </c>
      <c r="AE250" s="16">
        <v>0</v>
      </c>
      <c r="AF250" s="16">
        <v>0</v>
      </c>
      <c r="AG250" s="16">
        <v>0</v>
      </c>
      <c r="AH250" s="14" t="s">
        <v>42</v>
      </c>
    </row>
    <row r="251" spans="1:34">
      <c r="A251" s="12" t="str">
        <f t="shared" si="18"/>
        <v>OverStock</v>
      </c>
      <c r="B251" s="13" t="s">
        <v>291</v>
      </c>
      <c r="C251" s="14" t="s">
        <v>70</v>
      </c>
      <c r="D251" s="18">
        <f t="shared" si="19"/>
        <v>10.199999999999999</v>
      </c>
      <c r="E251" s="15">
        <f t="shared" si="20"/>
        <v>3.6</v>
      </c>
      <c r="F251" s="15">
        <f t="shared" si="21"/>
        <v>58</v>
      </c>
      <c r="G251" s="15">
        <f t="shared" si="22"/>
        <v>20.2</v>
      </c>
      <c r="H251" s="23" t="str">
        <f>IFERROR(VLOOKUP(B251,#REF!,8,FALSE),"")</f>
        <v/>
      </c>
      <c r="I251" s="16">
        <v>595000</v>
      </c>
      <c r="J251" s="16">
        <v>415000</v>
      </c>
      <c r="K251" s="23" t="str">
        <f>IFERROR(VLOOKUP(B251,#REF!,11,FALSE),"")</f>
        <v/>
      </c>
      <c r="L251" s="16">
        <v>105000</v>
      </c>
      <c r="M251" s="6" t="s">
        <v>303</v>
      </c>
      <c r="N251" s="17" t="str">
        <f>IFERROR(VLOOKUP(B251,#REF!,13,FALSE),"")</f>
        <v/>
      </c>
      <c r="O251" s="18" t="str">
        <f>IFERROR(VLOOKUP(B251,#REF!,14,FALSE),"")</f>
        <v/>
      </c>
      <c r="P251" s="18" t="str">
        <f>IFERROR(VLOOKUP(B251,#REF!,15,FALSE),"")</f>
        <v/>
      </c>
      <c r="Q251" s="18"/>
      <c r="R251" s="24" t="str">
        <f>IFERROR(VLOOKUP(B251,#REF!,16,FALSE),"")</f>
        <v/>
      </c>
      <c r="S251" s="16">
        <v>20000</v>
      </c>
      <c r="T251" s="16">
        <v>35000</v>
      </c>
      <c r="U251" s="16">
        <v>50000</v>
      </c>
      <c r="V251" s="16">
        <v>0</v>
      </c>
      <c r="W251" s="19">
        <v>700000</v>
      </c>
      <c r="X251" s="15">
        <v>68.3</v>
      </c>
      <c r="Y251" s="20">
        <v>23.7</v>
      </c>
      <c r="Z251" s="19">
        <v>10250</v>
      </c>
      <c r="AA251" s="16">
        <v>29486</v>
      </c>
      <c r="AB251" s="21">
        <v>2.9</v>
      </c>
      <c r="AC251" s="22">
        <f t="shared" si="23"/>
        <v>150</v>
      </c>
      <c r="AD251" s="16">
        <v>0</v>
      </c>
      <c r="AE251" s="16">
        <v>125767</v>
      </c>
      <c r="AF251" s="16">
        <v>139608</v>
      </c>
      <c r="AG251" s="16">
        <v>33490</v>
      </c>
      <c r="AH251" s="14" t="s">
        <v>42</v>
      </c>
    </row>
    <row r="252" spans="1:34">
      <c r="A252" s="12" t="str">
        <f t="shared" si="18"/>
        <v>OverStock</v>
      </c>
      <c r="B252" s="13" t="s">
        <v>293</v>
      </c>
      <c r="C252" s="14" t="s">
        <v>70</v>
      </c>
      <c r="D252" s="18">
        <f t="shared" si="19"/>
        <v>8</v>
      </c>
      <c r="E252" s="15">
        <f t="shared" si="20"/>
        <v>73.2</v>
      </c>
      <c r="F252" s="15">
        <f t="shared" si="21"/>
        <v>40</v>
      </c>
      <c r="G252" s="15">
        <f t="shared" si="22"/>
        <v>365.9</v>
      </c>
      <c r="H252" s="23" t="str">
        <f>IFERROR(VLOOKUP(B252,#REF!,8,FALSE),"")</f>
        <v/>
      </c>
      <c r="I252" s="16">
        <v>15000</v>
      </c>
      <c r="J252" s="16">
        <v>9000</v>
      </c>
      <c r="K252" s="23" t="str">
        <f>IFERROR(VLOOKUP(B252,#REF!,11,FALSE),"")</f>
        <v/>
      </c>
      <c r="L252" s="16">
        <v>3000</v>
      </c>
      <c r="M252" s="6" t="s">
        <v>303</v>
      </c>
      <c r="N252" s="17" t="str">
        <f>IFERROR(VLOOKUP(B252,#REF!,13,FALSE),"")</f>
        <v/>
      </c>
      <c r="O252" s="18" t="str">
        <f>IFERROR(VLOOKUP(B252,#REF!,14,FALSE),"")</f>
        <v/>
      </c>
      <c r="P252" s="18" t="str">
        <f>IFERROR(VLOOKUP(B252,#REF!,15,FALSE),"")</f>
        <v/>
      </c>
      <c r="Q252" s="18"/>
      <c r="R252" s="24" t="str">
        <f>IFERROR(VLOOKUP(B252,#REF!,16,FALSE),"")</f>
        <v/>
      </c>
      <c r="S252" s="16">
        <v>0</v>
      </c>
      <c r="T252" s="16">
        <v>3000</v>
      </c>
      <c r="U252" s="16">
        <v>0</v>
      </c>
      <c r="V252" s="16">
        <v>0</v>
      </c>
      <c r="W252" s="19">
        <v>18000</v>
      </c>
      <c r="X252" s="15">
        <v>48</v>
      </c>
      <c r="Y252" s="20">
        <v>439</v>
      </c>
      <c r="Z252" s="19">
        <v>375</v>
      </c>
      <c r="AA252" s="16">
        <v>41</v>
      </c>
      <c r="AB252" s="21">
        <v>0.1</v>
      </c>
      <c r="AC252" s="22">
        <f t="shared" si="23"/>
        <v>50</v>
      </c>
      <c r="AD252" s="16">
        <v>366</v>
      </c>
      <c r="AE252" s="16">
        <v>0</v>
      </c>
      <c r="AF252" s="16">
        <v>0</v>
      </c>
      <c r="AG252" s="16">
        <v>0</v>
      </c>
      <c r="AH252" s="14" t="s">
        <v>42</v>
      </c>
    </row>
    <row r="253" spans="1:34">
      <c r="A253" s="12" t="str">
        <f t="shared" si="18"/>
        <v>OverStock</v>
      </c>
      <c r="B253" s="13" t="s">
        <v>296</v>
      </c>
      <c r="C253" s="14" t="s">
        <v>70</v>
      </c>
      <c r="D253" s="18">
        <f t="shared" si="19"/>
        <v>3.3</v>
      </c>
      <c r="E253" s="15">
        <f t="shared" si="20"/>
        <v>5.0999999999999996</v>
      </c>
      <c r="F253" s="15">
        <f t="shared" si="21"/>
        <v>24.7</v>
      </c>
      <c r="G253" s="15">
        <f t="shared" si="22"/>
        <v>38.1</v>
      </c>
      <c r="H253" s="23" t="str">
        <f>IFERROR(VLOOKUP(B253,#REF!,8,FALSE),"")</f>
        <v/>
      </c>
      <c r="I253" s="16">
        <v>426000</v>
      </c>
      <c r="J253" s="16">
        <v>384000</v>
      </c>
      <c r="K253" s="23" t="str">
        <f>IFERROR(VLOOKUP(B253,#REF!,11,FALSE),"")</f>
        <v/>
      </c>
      <c r="L253" s="16">
        <v>57000</v>
      </c>
      <c r="M253" s="6" t="s">
        <v>303</v>
      </c>
      <c r="N253" s="17" t="str">
        <f>IFERROR(VLOOKUP(B253,#REF!,13,FALSE),"")</f>
        <v/>
      </c>
      <c r="O253" s="18" t="str">
        <f>IFERROR(VLOOKUP(B253,#REF!,14,FALSE),"")</f>
        <v/>
      </c>
      <c r="P253" s="18" t="str">
        <f>IFERROR(VLOOKUP(B253,#REF!,15,FALSE),"")</f>
        <v/>
      </c>
      <c r="Q253" s="18"/>
      <c r="R253" s="24" t="str">
        <f>IFERROR(VLOOKUP(B253,#REF!,16,FALSE),"")</f>
        <v/>
      </c>
      <c r="S253" s="16">
        <v>0</v>
      </c>
      <c r="T253" s="16">
        <v>0</v>
      </c>
      <c r="U253" s="16">
        <v>57000</v>
      </c>
      <c r="V253" s="16">
        <v>0</v>
      </c>
      <c r="W253" s="19">
        <v>483000</v>
      </c>
      <c r="X253" s="15">
        <v>28</v>
      </c>
      <c r="Y253" s="20">
        <v>43.2</v>
      </c>
      <c r="Z253" s="19">
        <v>17250</v>
      </c>
      <c r="AA253" s="16">
        <v>11173</v>
      </c>
      <c r="AB253" s="21">
        <v>0.6</v>
      </c>
      <c r="AC253" s="22">
        <f t="shared" si="23"/>
        <v>100</v>
      </c>
      <c r="AD253" s="16">
        <v>6629</v>
      </c>
      <c r="AE253" s="16">
        <v>33031</v>
      </c>
      <c r="AF253" s="16">
        <v>60895</v>
      </c>
      <c r="AG253" s="16">
        <v>33765</v>
      </c>
      <c r="AH253" s="14" t="s">
        <v>42</v>
      </c>
    </row>
    <row r="254" spans="1:34">
      <c r="A254" s="12" t="str">
        <f t="shared" si="18"/>
        <v>FCST</v>
      </c>
      <c r="B254" s="13" t="s">
        <v>297</v>
      </c>
      <c r="C254" s="14" t="s">
        <v>70</v>
      </c>
      <c r="D254" s="18" t="str">
        <f t="shared" si="19"/>
        <v>前八週無拉料</v>
      </c>
      <c r="E254" s="15">
        <f t="shared" si="20"/>
        <v>23.7</v>
      </c>
      <c r="F254" s="15" t="str">
        <f t="shared" si="21"/>
        <v>--</v>
      </c>
      <c r="G254" s="15">
        <f t="shared" si="22"/>
        <v>0</v>
      </c>
      <c r="H254" s="23" t="str">
        <f>IFERROR(VLOOKUP(B254,#REF!,8,FALSE),"")</f>
        <v/>
      </c>
      <c r="I254" s="16">
        <v>0</v>
      </c>
      <c r="J254" s="16">
        <v>0</v>
      </c>
      <c r="K254" s="23" t="str">
        <f>IFERROR(VLOOKUP(B254,#REF!,11,FALSE),"")</f>
        <v/>
      </c>
      <c r="L254" s="16">
        <v>2700</v>
      </c>
      <c r="M254" s="6" t="s">
        <v>304</v>
      </c>
      <c r="N254" s="17" t="str">
        <f>IFERROR(VLOOKUP(B254,#REF!,13,FALSE),"")</f>
        <v/>
      </c>
      <c r="O254" s="18" t="str">
        <f>IFERROR(VLOOKUP(B254,#REF!,14,FALSE),"")</f>
        <v/>
      </c>
      <c r="P254" s="18" t="str">
        <f>IFERROR(VLOOKUP(B254,#REF!,15,FALSE),"")</f>
        <v/>
      </c>
      <c r="Q254" s="18"/>
      <c r="R254" s="24" t="str">
        <f>IFERROR(VLOOKUP(B254,#REF!,16,FALSE),"")</f>
        <v/>
      </c>
      <c r="S254" s="16">
        <v>0</v>
      </c>
      <c r="T254" s="16">
        <v>2700</v>
      </c>
      <c r="U254" s="16">
        <v>0</v>
      </c>
      <c r="V254" s="16">
        <v>0</v>
      </c>
      <c r="W254" s="19">
        <v>2700</v>
      </c>
      <c r="X254" s="15" t="s">
        <v>40</v>
      </c>
      <c r="Y254" s="20">
        <v>23.7</v>
      </c>
      <c r="Z254" s="19">
        <v>0</v>
      </c>
      <c r="AA254" s="16">
        <v>114</v>
      </c>
      <c r="AB254" s="21" t="s">
        <v>49</v>
      </c>
      <c r="AC254" s="22" t="str">
        <f t="shared" si="23"/>
        <v>F</v>
      </c>
      <c r="AD254" s="16">
        <v>216</v>
      </c>
      <c r="AE254" s="16">
        <v>0</v>
      </c>
      <c r="AF254" s="16">
        <v>807</v>
      </c>
      <c r="AG254" s="16">
        <v>0</v>
      </c>
      <c r="AH254" s="14" t="s">
        <v>42</v>
      </c>
    </row>
    <row r="255" spans="1:34">
      <c r="A255" s="12" t="str">
        <f t="shared" si="18"/>
        <v>Normal</v>
      </c>
      <c r="B255" s="13" t="s">
        <v>298</v>
      </c>
      <c r="C255" s="14" t="s">
        <v>299</v>
      </c>
      <c r="D255" s="18">
        <f t="shared" si="19"/>
        <v>8.1</v>
      </c>
      <c r="E255" s="15">
        <f t="shared" si="20"/>
        <v>8.6999999999999993</v>
      </c>
      <c r="F255" s="15">
        <f t="shared" si="21"/>
        <v>5</v>
      </c>
      <c r="G255" s="15">
        <f t="shared" si="22"/>
        <v>5.3</v>
      </c>
      <c r="H255" s="23" t="str">
        <f>IFERROR(VLOOKUP(B255,#REF!,8,FALSE),"")</f>
        <v/>
      </c>
      <c r="I255" s="16">
        <v>182000</v>
      </c>
      <c r="J255" s="16">
        <v>26000</v>
      </c>
      <c r="K255" s="23" t="str">
        <f>IFERROR(VLOOKUP(B255,#REF!,11,FALSE),"")</f>
        <v/>
      </c>
      <c r="L255" s="16">
        <v>296400</v>
      </c>
      <c r="M255" s="6" t="s">
        <v>304</v>
      </c>
      <c r="N255" s="17" t="str">
        <f>IFERROR(VLOOKUP(B255,#REF!,13,FALSE),"")</f>
        <v/>
      </c>
      <c r="O255" s="18" t="str">
        <f>IFERROR(VLOOKUP(B255,#REF!,14,FALSE),"")</f>
        <v/>
      </c>
      <c r="P255" s="18" t="str">
        <f>IFERROR(VLOOKUP(B255,#REF!,15,FALSE),"")</f>
        <v/>
      </c>
      <c r="Q255" s="18"/>
      <c r="R255" s="24" t="str">
        <f>IFERROR(VLOOKUP(B255,#REF!,16,FALSE),"")</f>
        <v/>
      </c>
      <c r="S255" s="16">
        <v>0</v>
      </c>
      <c r="T255" s="16">
        <v>124800</v>
      </c>
      <c r="U255" s="16">
        <v>171600</v>
      </c>
      <c r="V255" s="16">
        <v>0</v>
      </c>
      <c r="W255" s="19">
        <v>478400</v>
      </c>
      <c r="X255" s="15">
        <v>13.1</v>
      </c>
      <c r="Y255" s="20">
        <v>14</v>
      </c>
      <c r="Z255" s="19">
        <v>36400</v>
      </c>
      <c r="AA255" s="16">
        <v>34111</v>
      </c>
      <c r="AB255" s="21">
        <v>0.9</v>
      </c>
      <c r="AC255" s="22">
        <f t="shared" si="23"/>
        <v>100</v>
      </c>
      <c r="AD255" s="16">
        <v>24584</v>
      </c>
      <c r="AE255" s="16">
        <v>212532</v>
      </c>
      <c r="AF255" s="16">
        <v>69976</v>
      </c>
      <c r="AG255" s="16">
        <v>4750</v>
      </c>
      <c r="AH255" s="14" t="s">
        <v>42</v>
      </c>
    </row>
    <row r="256" spans="1:34">
      <c r="A256" s="12" t="str">
        <f t="shared" si="18"/>
        <v>None</v>
      </c>
      <c r="B256" s="13" t="s">
        <v>301</v>
      </c>
      <c r="C256" s="14" t="s">
        <v>299</v>
      </c>
      <c r="D256" s="18" t="str">
        <f t="shared" si="19"/>
        <v>前八週無拉料</v>
      </c>
      <c r="E256" s="15" t="str">
        <f t="shared" si="20"/>
        <v>--</v>
      </c>
      <c r="F256" s="15" t="str">
        <f t="shared" si="21"/>
        <v>--</v>
      </c>
      <c r="G256" s="15" t="str">
        <f t="shared" si="22"/>
        <v>--</v>
      </c>
      <c r="H256" s="23" t="str">
        <f>IFERROR(VLOOKUP(B256,#REF!,8,FALSE),"")</f>
        <v/>
      </c>
      <c r="I256" s="16">
        <v>0</v>
      </c>
      <c r="J256" s="16">
        <v>0</v>
      </c>
      <c r="K256" s="23" t="str">
        <f>IFERROR(VLOOKUP(B256,#REF!,11,FALSE),"")</f>
        <v/>
      </c>
      <c r="L256" s="16">
        <v>0</v>
      </c>
      <c r="M256" s="6" t="s">
        <v>304</v>
      </c>
      <c r="N256" s="17" t="str">
        <f>IFERROR(VLOOKUP(B256,#REF!,13,FALSE),"")</f>
        <v/>
      </c>
      <c r="O256" s="18" t="str">
        <f>IFERROR(VLOOKUP(B256,#REF!,14,FALSE),"")</f>
        <v/>
      </c>
      <c r="P256" s="18" t="str">
        <f>IFERROR(VLOOKUP(B256,#REF!,15,FALSE),"")</f>
        <v/>
      </c>
      <c r="Q256" s="18"/>
      <c r="R256" s="24" t="str">
        <f>IFERROR(VLOOKUP(B256,#REF!,16,FALSE),"")</f>
        <v/>
      </c>
      <c r="S256" s="16">
        <v>0</v>
      </c>
      <c r="T256" s="16">
        <v>0</v>
      </c>
      <c r="U256" s="16">
        <v>0</v>
      </c>
      <c r="V256" s="16">
        <v>0</v>
      </c>
      <c r="W256" s="19">
        <v>0</v>
      </c>
      <c r="X256" s="15" t="s">
        <v>40</v>
      </c>
      <c r="Y256" s="20" t="s">
        <v>40</v>
      </c>
      <c r="Z256" s="19">
        <v>0</v>
      </c>
      <c r="AA256" s="16" t="s">
        <v>40</v>
      </c>
      <c r="AB256" s="21" t="s">
        <v>41</v>
      </c>
      <c r="AC256" s="22" t="str">
        <f t="shared" si="23"/>
        <v>E</v>
      </c>
      <c r="AD256" s="16">
        <v>0</v>
      </c>
      <c r="AE256" s="16">
        <v>0</v>
      </c>
      <c r="AF256" s="16">
        <v>0</v>
      </c>
      <c r="AG256" s="16">
        <v>0</v>
      </c>
      <c r="AH256" s="14" t="s">
        <v>42</v>
      </c>
    </row>
    <row r="257" spans="1:34">
      <c r="A257" s="12" t="str">
        <f t="shared" si="18"/>
        <v>FCST</v>
      </c>
      <c r="B257" s="13" t="s">
        <v>302</v>
      </c>
      <c r="C257" s="14" t="s">
        <v>299</v>
      </c>
      <c r="D257" s="18" t="str">
        <f t="shared" si="19"/>
        <v>前八週無拉料</v>
      </c>
      <c r="E257" s="15">
        <f t="shared" si="20"/>
        <v>4.4000000000000004</v>
      </c>
      <c r="F257" s="15" t="str">
        <f t="shared" si="21"/>
        <v>--</v>
      </c>
      <c r="G257" s="15">
        <f t="shared" si="22"/>
        <v>16.100000000000001</v>
      </c>
      <c r="H257" s="23" t="str">
        <f>IFERROR(VLOOKUP(B257,#REF!,8,FALSE),"")</f>
        <v/>
      </c>
      <c r="I257" s="16">
        <v>290</v>
      </c>
      <c r="J257" s="16">
        <v>290</v>
      </c>
      <c r="K257" s="23" t="str">
        <f>IFERROR(VLOOKUP(B257,#REF!,11,FALSE),"")</f>
        <v/>
      </c>
      <c r="L257" s="16">
        <v>80</v>
      </c>
      <c r="M257" s="6" t="s">
        <v>304</v>
      </c>
      <c r="N257" s="17" t="str">
        <f>IFERROR(VLOOKUP(B257,#REF!,13,FALSE),"")</f>
        <v/>
      </c>
      <c r="O257" s="18" t="str">
        <f>IFERROR(VLOOKUP(B257,#REF!,14,FALSE),"")</f>
        <v/>
      </c>
      <c r="P257" s="18" t="str">
        <f>IFERROR(VLOOKUP(B257,#REF!,15,FALSE),"")</f>
        <v/>
      </c>
      <c r="Q257" s="18"/>
      <c r="R257" s="24" t="str">
        <f>IFERROR(VLOOKUP(B257,#REF!,16,FALSE),"")</f>
        <v/>
      </c>
      <c r="S257" s="16">
        <v>0</v>
      </c>
      <c r="T257" s="16">
        <v>80</v>
      </c>
      <c r="U257" s="16">
        <v>0</v>
      </c>
      <c r="V257" s="16">
        <v>0</v>
      </c>
      <c r="W257" s="19">
        <v>370</v>
      </c>
      <c r="X257" s="15" t="s">
        <v>40</v>
      </c>
      <c r="Y257" s="20">
        <v>20.6</v>
      </c>
      <c r="Z257" s="19">
        <v>0</v>
      </c>
      <c r="AA257" s="16">
        <v>18</v>
      </c>
      <c r="AB257" s="21" t="s">
        <v>49</v>
      </c>
      <c r="AC257" s="22" t="str">
        <f t="shared" si="23"/>
        <v>F</v>
      </c>
      <c r="AD257" s="16">
        <v>160</v>
      </c>
      <c r="AE257" s="16">
        <v>0</v>
      </c>
      <c r="AF257" s="16">
        <v>0</v>
      </c>
      <c r="AG257" s="16">
        <v>0</v>
      </c>
      <c r="AH257" s="14" t="s">
        <v>42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2017-03-14T05:08:31Z</dcterms:modified>
</cp:coreProperties>
</file>