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5" i="1"/>
  <c r="B65"/>
  <c r="O65" l="1"/>
  <c r="S65" l="1"/>
  <c r="Q65"/>
  <c r="P65"/>
  <c r="L65"/>
  <c r="I65"/>
  <c r="G65"/>
  <c r="F65"/>
  <c r="E65"/>
  <c r="AD65" l="1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7"/>
  <c r="S27"/>
  <c r="Q27"/>
  <c r="P27"/>
  <c r="O27"/>
  <c r="L27"/>
  <c r="I27"/>
  <c r="H27"/>
  <c r="G27"/>
  <c r="F27"/>
  <c r="E27"/>
  <c r="B27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54"/>
  <c r="S54"/>
  <c r="Q54"/>
  <c r="P54"/>
  <c r="O54"/>
  <c r="L54"/>
  <c r="I54"/>
  <c r="H54"/>
  <c r="G54"/>
  <c r="F54"/>
  <c r="E54"/>
  <c r="B54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"/>
  <c r="S25"/>
  <c r="Q25"/>
  <c r="P25"/>
  <c r="O25"/>
  <c r="L25"/>
  <c r="I25"/>
  <c r="H25"/>
  <c r="G25"/>
  <c r="F25"/>
  <c r="E25"/>
  <c r="B25"/>
  <c r="AD22"/>
  <c r="S22"/>
  <c r="Q22"/>
  <c r="P22"/>
  <c r="O22"/>
  <c r="L22"/>
  <c r="I22"/>
  <c r="H22"/>
  <c r="G22"/>
  <c r="F22"/>
  <c r="E22"/>
  <c r="B22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15"/>
  <c r="S15"/>
  <c r="Q15"/>
  <c r="P15"/>
  <c r="O15"/>
  <c r="L15"/>
  <c r="I15"/>
  <c r="H15"/>
  <c r="G15"/>
  <c r="F15"/>
  <c r="E15"/>
  <c r="B15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9"/>
  <c r="S9"/>
  <c r="Q9"/>
  <c r="P9"/>
  <c r="O9"/>
  <c r="L9"/>
  <c r="I9"/>
  <c r="H9"/>
  <c r="G9"/>
  <c r="F9"/>
  <c r="E9"/>
  <c r="B9"/>
  <c r="AD16"/>
  <c r="S16"/>
  <c r="Q16"/>
  <c r="P16"/>
  <c r="O16"/>
  <c r="L16"/>
  <c r="I16"/>
  <c r="H16"/>
  <c r="G16"/>
  <c r="F16"/>
  <c r="E16"/>
  <c r="B16"/>
  <c r="AD245"/>
  <c r="S245"/>
  <c r="Q245"/>
  <c r="P245"/>
  <c r="O245"/>
  <c r="L245"/>
  <c r="I245"/>
  <c r="H245"/>
  <c r="G245"/>
  <c r="F245"/>
  <c r="E245"/>
  <c r="B245"/>
  <c r="AD57"/>
  <c r="S57"/>
  <c r="Q57"/>
  <c r="P57"/>
  <c r="O57"/>
  <c r="L57"/>
  <c r="I57"/>
  <c r="H57"/>
  <c r="G57"/>
  <c r="F57"/>
  <c r="E57"/>
  <c r="B57"/>
  <c r="AD244"/>
  <c r="S244"/>
  <c r="Q244"/>
  <c r="P244"/>
  <c r="O244"/>
  <c r="L244"/>
  <c r="I244"/>
  <c r="H244"/>
  <c r="G244"/>
  <c r="F244"/>
  <c r="E244"/>
  <c r="B244"/>
  <c r="AD38"/>
  <c r="S38"/>
  <c r="Q38"/>
  <c r="P38"/>
  <c r="O38"/>
  <c r="L38"/>
  <c r="I38"/>
  <c r="H38"/>
  <c r="G38"/>
  <c r="F38"/>
  <c r="E38"/>
  <c r="B38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1"/>
  <c r="S21"/>
  <c r="Q21"/>
  <c r="P21"/>
  <c r="O21"/>
  <c r="L21"/>
  <c r="I21"/>
  <c r="H21"/>
  <c r="G21"/>
  <c r="F21"/>
  <c r="E21"/>
  <c r="B21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79"/>
  <c r="S79"/>
  <c r="Q79"/>
  <c r="P79"/>
  <c r="O79"/>
  <c r="L79"/>
  <c r="I79"/>
  <c r="H79"/>
  <c r="G79"/>
  <c r="F79"/>
  <c r="E79"/>
  <c r="B79"/>
  <c r="AD73"/>
  <c r="S73"/>
  <c r="Q73"/>
  <c r="P73"/>
  <c r="O73"/>
  <c r="L73"/>
  <c r="I73"/>
  <c r="H73"/>
  <c r="G73"/>
  <c r="F73"/>
  <c r="E73"/>
  <c r="B73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8"/>
  <c r="S8"/>
  <c r="Q8"/>
  <c r="P8"/>
  <c r="O8"/>
  <c r="L8"/>
  <c r="I8"/>
  <c r="H8"/>
  <c r="G8"/>
  <c r="F8"/>
  <c r="E8"/>
  <c r="B8"/>
  <c r="AD231"/>
  <c r="S231"/>
  <c r="Q231"/>
  <c r="P231"/>
  <c r="O231"/>
  <c r="L231"/>
  <c r="I231"/>
  <c r="H231"/>
  <c r="G231"/>
  <c r="F231"/>
  <c r="E231"/>
  <c r="B231"/>
  <c r="AD44"/>
  <c r="S44"/>
  <c r="Q44"/>
  <c r="P44"/>
  <c r="O44"/>
  <c r="L44"/>
  <c r="I44"/>
  <c r="H44"/>
  <c r="G44"/>
  <c r="F44"/>
  <c r="E44"/>
  <c r="B44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51"/>
  <c r="S51"/>
  <c r="Q51"/>
  <c r="P51"/>
  <c r="O51"/>
  <c r="L51"/>
  <c r="I51"/>
  <c r="H51"/>
  <c r="G51"/>
  <c r="F51"/>
  <c r="E51"/>
  <c r="B51"/>
  <c r="AD41"/>
  <c r="S41"/>
  <c r="Q41"/>
  <c r="P41"/>
  <c r="O41"/>
  <c r="L41"/>
  <c r="I41"/>
  <c r="H41"/>
  <c r="G41"/>
  <c r="F41"/>
  <c r="E41"/>
  <c r="B41"/>
  <c r="AD228"/>
  <c r="S228"/>
  <c r="Q228"/>
  <c r="P228"/>
  <c r="O228"/>
  <c r="L228"/>
  <c r="I228"/>
  <c r="H228"/>
  <c r="G228"/>
  <c r="F228"/>
  <c r="E228"/>
  <c r="B228"/>
  <c r="AD75"/>
  <c r="S75"/>
  <c r="Q75"/>
  <c r="P75"/>
  <c r="O75"/>
  <c r="L75"/>
  <c r="I75"/>
  <c r="H75"/>
  <c r="G75"/>
  <c r="F75"/>
  <c r="E75"/>
  <c r="B75"/>
  <c r="AD227"/>
  <c r="S227"/>
  <c r="Q227"/>
  <c r="P227"/>
  <c r="O227"/>
  <c r="L227"/>
  <c r="I227"/>
  <c r="H227"/>
  <c r="G227"/>
  <c r="F227"/>
  <c r="E227"/>
  <c r="B227"/>
  <c r="AD76"/>
  <c r="S76"/>
  <c r="Q76"/>
  <c r="P76"/>
  <c r="O76"/>
  <c r="L76"/>
  <c r="I76"/>
  <c r="H76"/>
  <c r="G76"/>
  <c r="F76"/>
  <c r="E76"/>
  <c r="B76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11"/>
  <c r="S11"/>
  <c r="Q11"/>
  <c r="P11"/>
  <c r="O11"/>
  <c r="L11"/>
  <c r="I11"/>
  <c r="H11"/>
  <c r="G11"/>
  <c r="F11"/>
  <c r="E11"/>
  <c r="B11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68"/>
  <c r="S68"/>
  <c r="Q68"/>
  <c r="P68"/>
  <c r="O68"/>
  <c r="L68"/>
  <c r="I68"/>
  <c r="H68"/>
  <c r="G68"/>
  <c r="F68"/>
  <c r="E68"/>
  <c r="B68"/>
  <c r="AD220"/>
  <c r="S220"/>
  <c r="Q220"/>
  <c r="P220"/>
  <c r="O220"/>
  <c r="L220"/>
  <c r="I220"/>
  <c r="H220"/>
  <c r="G220"/>
  <c r="F220"/>
  <c r="E220"/>
  <c r="B220"/>
  <c r="AD53"/>
  <c r="S53"/>
  <c r="Q53"/>
  <c r="P53"/>
  <c r="O53"/>
  <c r="L53"/>
  <c r="I53"/>
  <c r="H53"/>
  <c r="G53"/>
  <c r="F53"/>
  <c r="E53"/>
  <c r="B53"/>
  <c r="AD12"/>
  <c r="S12"/>
  <c r="Q12"/>
  <c r="P12"/>
  <c r="O12"/>
  <c r="L12"/>
  <c r="I12"/>
  <c r="H12"/>
  <c r="G12"/>
  <c r="F12"/>
  <c r="E12"/>
  <c r="B12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67"/>
  <c r="S67"/>
  <c r="Q67"/>
  <c r="P67"/>
  <c r="O67"/>
  <c r="L67"/>
  <c r="I67"/>
  <c r="H67"/>
  <c r="G67"/>
  <c r="F67"/>
  <c r="E67"/>
  <c r="B67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35"/>
  <c r="S35"/>
  <c r="Q35"/>
  <c r="P35"/>
  <c r="O35"/>
  <c r="L35"/>
  <c r="I35"/>
  <c r="H35"/>
  <c r="G35"/>
  <c r="F35"/>
  <c r="E35"/>
  <c r="B35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6"/>
  <c r="S6"/>
  <c r="Q6"/>
  <c r="P6"/>
  <c r="O6"/>
  <c r="L6"/>
  <c r="I6"/>
  <c r="H6"/>
  <c r="G6"/>
  <c r="F6"/>
  <c r="E6"/>
  <c r="B6"/>
  <c r="AD55"/>
  <c r="S55"/>
  <c r="Q55"/>
  <c r="P55"/>
  <c r="O55"/>
  <c r="L55"/>
  <c r="I55"/>
  <c r="H55"/>
  <c r="G55"/>
  <c r="F55"/>
  <c r="E55"/>
  <c r="B55"/>
  <c r="AD211"/>
  <c r="S211"/>
  <c r="Q211"/>
  <c r="P211"/>
  <c r="O211"/>
  <c r="L211"/>
  <c r="I211"/>
  <c r="H211"/>
  <c r="G211"/>
  <c r="F211"/>
  <c r="E211"/>
  <c r="B211"/>
  <c r="AD78"/>
  <c r="S78"/>
  <c r="Q78"/>
  <c r="P78"/>
  <c r="O78"/>
  <c r="L78"/>
  <c r="I78"/>
  <c r="H78"/>
  <c r="G78"/>
  <c r="F78"/>
  <c r="E78"/>
  <c r="B78"/>
  <c r="AD210"/>
  <c r="S210"/>
  <c r="Q210"/>
  <c r="P210"/>
  <c r="O210"/>
  <c r="L210"/>
  <c r="I210"/>
  <c r="H210"/>
  <c r="G210"/>
  <c r="F210"/>
  <c r="E210"/>
  <c r="B210"/>
  <c r="AD17"/>
  <c r="S17"/>
  <c r="Q17"/>
  <c r="P17"/>
  <c r="O17"/>
  <c r="L17"/>
  <c r="I17"/>
  <c r="H17"/>
  <c r="G17"/>
  <c r="F17"/>
  <c r="E17"/>
  <c r="B17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14"/>
  <c r="S14"/>
  <c r="Q14"/>
  <c r="P14"/>
  <c r="O14"/>
  <c r="L14"/>
  <c r="I14"/>
  <c r="H14"/>
  <c r="G14"/>
  <c r="F14"/>
  <c r="E14"/>
  <c r="B14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33"/>
  <c r="S33"/>
  <c r="Q33"/>
  <c r="P33"/>
  <c r="O33"/>
  <c r="L33"/>
  <c r="I33"/>
  <c r="H33"/>
  <c r="G33"/>
  <c r="F33"/>
  <c r="E33"/>
  <c r="B33"/>
  <c r="AD204"/>
  <c r="S204"/>
  <c r="Q204"/>
  <c r="P204"/>
  <c r="O204"/>
  <c r="L204"/>
  <c r="I204"/>
  <c r="H204"/>
  <c r="G204"/>
  <c r="F204"/>
  <c r="E204"/>
  <c r="B204"/>
  <c r="AD37"/>
  <c r="S37"/>
  <c r="Q37"/>
  <c r="P37"/>
  <c r="O37"/>
  <c r="L37"/>
  <c r="I37"/>
  <c r="H37"/>
  <c r="G37"/>
  <c r="F37"/>
  <c r="E37"/>
  <c r="B37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31"/>
  <c r="S31"/>
  <c r="Q31"/>
  <c r="P31"/>
  <c r="O31"/>
  <c r="L31"/>
  <c r="I31"/>
  <c r="H31"/>
  <c r="G31"/>
  <c r="F31"/>
  <c r="E31"/>
  <c r="B31"/>
  <c r="AD197"/>
  <c r="S197"/>
  <c r="Q197"/>
  <c r="P197"/>
  <c r="O197"/>
  <c r="L197"/>
  <c r="I197"/>
  <c r="H197"/>
  <c r="G197"/>
  <c r="F197"/>
  <c r="E197"/>
  <c r="B197"/>
  <c r="AD49"/>
  <c r="S49"/>
  <c r="Q49"/>
  <c r="P49"/>
  <c r="O49"/>
  <c r="L49"/>
  <c r="I49"/>
  <c r="H49"/>
  <c r="G49"/>
  <c r="F49"/>
  <c r="E49"/>
  <c r="B49"/>
  <c r="AD7"/>
  <c r="S7"/>
  <c r="Q7"/>
  <c r="P7"/>
  <c r="O7"/>
  <c r="L7"/>
  <c r="I7"/>
  <c r="H7"/>
  <c r="G7"/>
  <c r="F7"/>
  <c r="E7"/>
  <c r="B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5"/>
  <c r="S5"/>
  <c r="Q5"/>
  <c r="P5"/>
  <c r="O5"/>
  <c r="L5"/>
  <c r="I5"/>
  <c r="H5"/>
  <c r="G5"/>
  <c r="F5"/>
  <c r="E5"/>
  <c r="B5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50"/>
  <c r="S50"/>
  <c r="Q50"/>
  <c r="P50"/>
  <c r="O50"/>
  <c r="L50"/>
  <c r="I50"/>
  <c r="H50"/>
  <c r="G50"/>
  <c r="F50"/>
  <c r="E50"/>
  <c r="B50"/>
  <c r="AD4"/>
  <c r="S4"/>
  <c r="Q4"/>
  <c r="P4"/>
  <c r="O4"/>
  <c r="L4"/>
  <c r="I4"/>
  <c r="H4"/>
  <c r="G4"/>
  <c r="F4"/>
  <c r="E4"/>
  <c r="B4"/>
  <c r="AD69"/>
  <c r="S69"/>
  <c r="Q69"/>
  <c r="P69"/>
  <c r="O69"/>
  <c r="L69"/>
  <c r="I69"/>
  <c r="H69"/>
  <c r="G69"/>
  <c r="F69"/>
  <c r="E69"/>
  <c r="B69"/>
  <c r="AD60"/>
  <c r="S60"/>
  <c r="Q60"/>
  <c r="P60"/>
  <c r="O60"/>
  <c r="L60"/>
  <c r="I60"/>
  <c r="H60"/>
  <c r="G60"/>
  <c r="F60"/>
  <c r="E60"/>
  <c r="B60"/>
  <c r="AD34"/>
  <c r="S34"/>
  <c r="Q34"/>
  <c r="P34"/>
  <c r="O34"/>
  <c r="L34"/>
  <c r="I34"/>
  <c r="H34"/>
  <c r="G34"/>
  <c r="F34"/>
  <c r="E34"/>
  <c r="B34"/>
  <c r="AD64"/>
  <c r="S64"/>
  <c r="Q64"/>
  <c r="P64"/>
  <c r="O64"/>
  <c r="L64"/>
  <c r="I64"/>
  <c r="H64"/>
  <c r="G64"/>
  <c r="F64"/>
  <c r="E64"/>
  <c r="B64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61"/>
  <c r="S61"/>
  <c r="Q61"/>
  <c r="P61"/>
  <c r="O61"/>
  <c r="L61"/>
  <c r="I61"/>
  <c r="H61"/>
  <c r="G61"/>
  <c r="F61"/>
  <c r="E61"/>
  <c r="B61"/>
  <c r="AD36"/>
  <c r="S36"/>
  <c r="Q36"/>
  <c r="P36"/>
  <c r="O36"/>
  <c r="L36"/>
  <c r="I36"/>
  <c r="H36"/>
  <c r="G36"/>
  <c r="F36"/>
  <c r="E36"/>
  <c r="B36"/>
  <c r="AD188"/>
  <c r="S188"/>
  <c r="Q188"/>
  <c r="P188"/>
  <c r="O188"/>
  <c r="L188"/>
  <c r="I188"/>
  <c r="H188"/>
  <c r="G188"/>
  <c r="F188"/>
  <c r="E188"/>
  <c r="B188"/>
  <c r="AD29"/>
  <c r="S29"/>
  <c r="Q29"/>
  <c r="P29"/>
  <c r="O29"/>
  <c r="L29"/>
  <c r="I29"/>
  <c r="H29"/>
  <c r="G29"/>
  <c r="F29"/>
  <c r="E29"/>
  <c r="B29"/>
  <c r="AD19"/>
  <c r="S19"/>
  <c r="Q19"/>
  <c r="P19"/>
  <c r="O19"/>
  <c r="L19"/>
  <c r="I19"/>
  <c r="H19"/>
  <c r="G19"/>
  <c r="F19"/>
  <c r="E19"/>
  <c r="B19"/>
  <c r="AD62"/>
  <c r="S62"/>
  <c r="Q62"/>
  <c r="P62"/>
  <c r="O62"/>
  <c r="L62"/>
  <c r="I62"/>
  <c r="H62"/>
  <c r="G62"/>
  <c r="F62"/>
  <c r="E62"/>
  <c r="B62"/>
  <c r="AD10"/>
  <c r="S10"/>
  <c r="Q10"/>
  <c r="P10"/>
  <c r="O10"/>
  <c r="L10"/>
  <c r="I10"/>
  <c r="H10"/>
  <c r="G10"/>
  <c r="F10"/>
  <c r="E10"/>
  <c r="B10"/>
  <c r="AD39"/>
  <c r="S39"/>
  <c r="Q39"/>
  <c r="P39"/>
  <c r="O39"/>
  <c r="L39"/>
  <c r="I39"/>
  <c r="H39"/>
  <c r="G39"/>
  <c r="F39"/>
  <c r="E39"/>
  <c r="B39"/>
  <c r="AD187"/>
  <c r="S187"/>
  <c r="Q187"/>
  <c r="P187"/>
  <c r="O187"/>
  <c r="L187"/>
  <c r="I187"/>
  <c r="H187"/>
  <c r="G187"/>
  <c r="F187"/>
  <c r="E187"/>
  <c r="B187"/>
  <c r="AD24"/>
  <c r="S24"/>
  <c r="Q24"/>
  <c r="P24"/>
  <c r="O24"/>
  <c r="L24"/>
  <c r="I24"/>
  <c r="H24"/>
  <c r="G24"/>
  <c r="F24"/>
  <c r="E24"/>
  <c r="B24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66"/>
  <c r="S66"/>
  <c r="Q66"/>
  <c r="P66"/>
  <c r="O66"/>
  <c r="L66"/>
  <c r="I66"/>
  <c r="H66"/>
  <c r="G66"/>
  <c r="F66"/>
  <c r="E66"/>
  <c r="B66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74"/>
  <c r="S74"/>
  <c r="Q74"/>
  <c r="P74"/>
  <c r="O74"/>
  <c r="L74"/>
  <c r="I74"/>
  <c r="H74"/>
  <c r="G74"/>
  <c r="F74"/>
  <c r="E74"/>
  <c r="B74"/>
  <c r="AD172"/>
  <c r="S172"/>
  <c r="Q172"/>
  <c r="P172"/>
  <c r="O172"/>
  <c r="L172"/>
  <c r="I172"/>
  <c r="H172"/>
  <c r="G172"/>
  <c r="F172"/>
  <c r="E172"/>
  <c r="B172"/>
  <c r="AD42"/>
  <c r="S42"/>
  <c r="Q42"/>
  <c r="P42"/>
  <c r="O42"/>
  <c r="L42"/>
  <c r="I42"/>
  <c r="H42"/>
  <c r="G42"/>
  <c r="F42"/>
  <c r="E42"/>
  <c r="B4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48"/>
  <c r="S48"/>
  <c r="Q48"/>
  <c r="P48"/>
  <c r="O48"/>
  <c r="L48"/>
  <c r="I48"/>
  <c r="H48"/>
  <c r="G48"/>
  <c r="F48"/>
  <c r="E48"/>
  <c r="B4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40"/>
  <c r="S40"/>
  <c r="Q40"/>
  <c r="P40"/>
  <c r="O40"/>
  <c r="L40"/>
  <c r="I40"/>
  <c r="H40"/>
  <c r="G40"/>
  <c r="F40"/>
  <c r="E40"/>
  <c r="B40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72"/>
  <c r="S72"/>
  <c r="Q72"/>
  <c r="P72"/>
  <c r="O72"/>
  <c r="L72"/>
  <c r="I72"/>
  <c r="H72"/>
  <c r="G72"/>
  <c r="F72"/>
  <c r="E72"/>
  <c r="B72"/>
  <c r="AD30"/>
  <c r="S30"/>
  <c r="Q30"/>
  <c r="P30"/>
  <c r="O30"/>
  <c r="L30"/>
  <c r="I30"/>
  <c r="H30"/>
  <c r="G30"/>
  <c r="F30"/>
  <c r="E30"/>
  <c r="B30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70"/>
  <c r="S70"/>
  <c r="Q70"/>
  <c r="P70"/>
  <c r="O70"/>
  <c r="L70"/>
  <c r="I70"/>
  <c r="H70"/>
  <c r="G70"/>
  <c r="F70"/>
  <c r="E70"/>
  <c r="B70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47"/>
  <c r="S47"/>
  <c r="Q47"/>
  <c r="P47"/>
  <c r="O47"/>
  <c r="L47"/>
  <c r="I47"/>
  <c r="H47"/>
  <c r="G47"/>
  <c r="F47"/>
  <c r="E47"/>
  <c r="B47"/>
  <c r="AD59"/>
  <c r="S59"/>
  <c r="Q59"/>
  <c r="P59"/>
  <c r="O59"/>
  <c r="L59"/>
  <c r="I59"/>
  <c r="H59"/>
  <c r="G59"/>
  <c r="F59"/>
  <c r="E59"/>
  <c r="B59"/>
  <c r="AD46"/>
  <c r="S46"/>
  <c r="Q46"/>
  <c r="P46"/>
  <c r="O46"/>
  <c r="L46"/>
  <c r="I46"/>
  <c r="H46"/>
  <c r="G46"/>
  <c r="F46"/>
  <c r="E46"/>
  <c r="B46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3"/>
  <c r="S13"/>
  <c r="Q13"/>
  <c r="P13"/>
  <c r="O13"/>
  <c r="L13"/>
  <c r="I13"/>
  <c r="H13"/>
  <c r="G13"/>
  <c r="F13"/>
  <c r="E13"/>
  <c r="B13"/>
  <c r="AD26"/>
  <c r="S26"/>
  <c r="Q26"/>
  <c r="P26"/>
  <c r="O26"/>
  <c r="L26"/>
  <c r="I26"/>
  <c r="H26"/>
  <c r="G26"/>
  <c r="F26"/>
  <c r="E26"/>
  <c r="B26"/>
  <c r="AD52"/>
  <c r="S52"/>
  <c r="Q52"/>
  <c r="P52"/>
  <c r="O52"/>
  <c r="L52"/>
  <c r="I52"/>
  <c r="H52"/>
  <c r="G52"/>
  <c r="F52"/>
  <c r="E52"/>
  <c r="B52"/>
  <c r="AD18"/>
  <c r="S18"/>
  <c r="Q18"/>
  <c r="P18"/>
  <c r="O18"/>
  <c r="L18"/>
  <c r="I18"/>
  <c r="H18"/>
  <c r="G18"/>
  <c r="F18"/>
  <c r="E18"/>
  <c r="B18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32"/>
  <c r="S32"/>
  <c r="Q32"/>
  <c r="P32"/>
  <c r="O32"/>
  <c r="L32"/>
  <c r="I32"/>
  <c r="H32"/>
  <c r="G32"/>
  <c r="F32"/>
  <c r="E32"/>
  <c r="B32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5"/>
  <c r="S45"/>
  <c r="Q45"/>
  <c r="P45"/>
  <c r="O45"/>
  <c r="L45"/>
  <c r="I45"/>
  <c r="H45"/>
  <c r="G45"/>
  <c r="F45"/>
  <c r="E45"/>
  <c r="B45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28"/>
  <c r="S28"/>
  <c r="Q28"/>
  <c r="P28"/>
  <c r="O28"/>
  <c r="L28"/>
  <c r="I28"/>
  <c r="H28"/>
  <c r="G28"/>
  <c r="F28"/>
  <c r="E28"/>
  <c r="B28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23"/>
  <c r="S23"/>
  <c r="Q23"/>
  <c r="P23"/>
  <c r="O23"/>
  <c r="L23"/>
  <c r="I23"/>
  <c r="H23"/>
  <c r="G23"/>
  <c r="F23"/>
  <c r="E23"/>
  <c r="B23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63"/>
  <c r="S63"/>
  <c r="Q63"/>
  <c r="P63"/>
  <c r="O63"/>
  <c r="L63"/>
  <c r="I63"/>
  <c r="H63"/>
  <c r="G63"/>
  <c r="F63"/>
  <c r="E63"/>
  <c r="B63"/>
  <c r="AD71"/>
  <c r="S71"/>
  <c r="Q71"/>
  <c r="P71"/>
  <c r="O71"/>
  <c r="L71"/>
  <c r="I71"/>
  <c r="H71"/>
  <c r="G71"/>
  <c r="F71"/>
  <c r="E71"/>
  <c r="B71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43"/>
  <c r="S43"/>
  <c r="Q43"/>
  <c r="P43"/>
  <c r="O43"/>
  <c r="L43"/>
  <c r="I43"/>
  <c r="H43"/>
  <c r="G43"/>
  <c r="F43"/>
  <c r="E43"/>
  <c r="B43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58"/>
  <c r="S58"/>
  <c r="Q58"/>
  <c r="P58"/>
  <c r="O58"/>
  <c r="L58"/>
  <c r="I58"/>
  <c r="H58"/>
  <c r="G58"/>
  <c r="F58"/>
  <c r="E58"/>
  <c r="B58"/>
  <c r="AD77"/>
  <c r="S77"/>
  <c r="Q77"/>
  <c r="P77"/>
  <c r="O77"/>
  <c r="L77"/>
  <c r="I77"/>
  <c r="H77"/>
  <c r="G77"/>
  <c r="F77"/>
  <c r="E77"/>
  <c r="B77"/>
  <c r="AD103"/>
  <c r="S103"/>
  <c r="Q103"/>
  <c r="P103"/>
  <c r="O103"/>
  <c r="L103"/>
  <c r="I103"/>
  <c r="H103"/>
  <c r="G103"/>
  <c r="F103"/>
  <c r="E103"/>
  <c r="B103"/>
  <c r="AD20"/>
  <c r="S20"/>
  <c r="Q20"/>
  <c r="P20"/>
  <c r="O20"/>
  <c r="L20"/>
  <c r="I20"/>
  <c r="H20"/>
  <c r="G20"/>
  <c r="F20"/>
  <c r="E20"/>
  <c r="B20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56"/>
  <c r="S56"/>
  <c r="Q56"/>
  <c r="P56"/>
  <c r="O56"/>
  <c r="L56"/>
  <c r="I56"/>
  <c r="H56"/>
  <c r="G56"/>
  <c r="F56"/>
  <c r="E56"/>
  <c r="B56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</calcChain>
</file>

<file path=xl/sharedStrings.xml><?xml version="1.0" encoding="utf-8"?>
<sst xmlns="http://schemas.openxmlformats.org/spreadsheetml/2006/main" count="1474" uniqueCount="322">
  <si>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</si>
  <si>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</si>
  <si>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</si>
  <si>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</si>
  <si>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</si>
  <si>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</si>
  <si>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</si>
  <si>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</si>
  <si>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</si>
  <si>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</si>
  <si>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</si>
  <si>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</si>
  <si>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</si>
  <si>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</si>
  <si>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</si>
  <si>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</si>
  <si>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</si>
  <si>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</si>
  <si>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</si>
  <si>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</si>
  <si>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</si>
  <si>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</si>
  <si>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</si>
  <si>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</si>
  <si>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</si>
  <si>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</si>
  <si>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</si>
  <si>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</si>
  <si>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</si>
  <si>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</si>
  <si>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</si>
  <si>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</si>
  <si>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</si>
  <si>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</si>
  <si>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</si>
  <si>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</si>
  <si>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</si>
  <si>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22:47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</si>
  <si>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</si>
  <si>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</si>
  <si>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</si>
  <si>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</si>
  <si>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</si>
  <si>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</si>
  <si>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</si>
  <si>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</si>
  <si>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</si>
  <si>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</si>
  <si>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</si>
  <si>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</si>
  <si>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</si>
  <si>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F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</si>
  <si>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</si>
  <si>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</si>
  <si>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</si>
  <si>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</si>
  <si>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</si>
  <si>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</si>
  <si>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</si>
  <si>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</si>
  <si>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</si>
  <si>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</si>
  <si>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</si>
  <si>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</si>
  <si>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</si>
  <si>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</si>
  <si>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</si>
  <si>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</si>
  <si>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</si>
  <si>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</si>
  <si>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</si>
  <si>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</si>
  <si>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</si>
  <si>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</si>
  <si>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</si>
  <si>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</si>
  <si>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</si>
  <si>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</si>
  <si>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</si>
  <si>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</si>
  <si>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AO3419</t>
  </si>
  <si>
    <t>AOS</t>
  </si>
  <si>
    <t>AO3434A_101</t>
  </si>
  <si>
    <t>AO4620</t>
  </si>
  <si>
    <t>AS1312-BWLT-45</t>
  </si>
  <si>
    <t>AMS</t>
  </si>
  <si>
    <t>AS1345A-BWLT-AD</t>
  </si>
  <si>
    <t>AS3701B-BWLT-07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</si>
  <si>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</si>
  <si>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</si>
  <si>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</si>
  <si>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</si>
  <si>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</si>
  <si>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</si>
  <si>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</si>
  <si>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CSR8510A10-ICXR-R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</si>
  <si>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</si>
  <si>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</si>
  <si>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</si>
  <si>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</si>
  <si>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</si>
  <si>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</si>
  <si>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</si>
  <si>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</si>
  <si>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</si>
  <si>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</si>
  <si>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</si>
  <si>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</si>
  <si>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</si>
  <si>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</si>
  <si>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</si>
  <si>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</si>
  <si>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</si>
  <si>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</si>
  <si>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</si>
  <si>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</si>
  <si>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</si>
  <si>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</si>
  <si>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</si>
  <si>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</si>
  <si>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</si>
  <si>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</si>
  <si>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</si>
  <si>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</si>
  <si>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</si>
  <si>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</si>
  <si>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</si>
  <si>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</si>
  <si>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</si>
  <si>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</si>
  <si>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</si>
  <si>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</si>
  <si>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</si>
  <si>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</si>
  <si>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</si>
  <si>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</si>
  <si>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</si>
  <si>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</si>
  <si>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</si>
  <si>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</si>
  <si>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</si>
  <si>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</si>
  <si>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</si>
  <si>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</si>
  <si>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</si>
  <si>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</si>
  <si>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</si>
  <si>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</si>
  <si>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</si>
  <si>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</si>
  <si>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</si>
  <si>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</si>
  <si>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</si>
  <si>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</si>
  <si>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</si>
  <si>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</si>
  <si>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</si>
  <si>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</si>
  <si>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</si>
  <si>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</si>
  <si>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</si>
  <si>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</si>
  <si>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</si>
  <si>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</si>
  <si>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</si>
  <si>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</si>
  <si>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</si>
  <si>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</si>
  <si>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</si>
  <si>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</si>
  <si>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</si>
  <si>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</si>
  <si>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</si>
  <si>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</si>
  <si>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</si>
  <si>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</si>
  <si>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</si>
  <si>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</si>
  <si>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</si>
  <si>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</si>
  <si>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</si>
  <si>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</si>
  <si>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</si>
  <si>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</si>
  <si>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</si>
  <si>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RTC8612R</t>
  </si>
  <si>
    <t>RTC8613M</t>
  </si>
  <si>
    <t>SM05.TCT</t>
  </si>
  <si>
    <t>SSM3J132TU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</si>
  <si>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</si>
  <si>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</si>
  <si>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</si>
  <si>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</si>
  <si>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</si>
  <si>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</si>
  <si>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</si>
  <si>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</si>
  <si>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</si>
  <si>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</si>
  <si>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</si>
  <si>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</si>
  <si>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</si>
  <si>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</si>
  <si>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</si>
  <si>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</si>
  <si>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</si>
  <si>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</si>
  <si>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</si>
  <si>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</si>
  <si>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</si>
  <si>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</si>
  <si>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</si>
  <si>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</si>
  <si>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</si>
  <si>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</si>
  <si>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</si>
  <si>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</si>
  <si>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</si>
  <si>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</si>
  <si>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</si>
  <si>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</si>
  <si>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</si>
  <si>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</si>
  <si>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</si>
  <si>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</si>
  <si>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</si>
  <si>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</si>
  <si>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</si>
  <si>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</si>
  <si>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</si>
  <si>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</si>
  <si>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</si>
  <si>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</si>
  <si>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</si>
  <si>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</si>
  <si>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</si>
  <si>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</si>
  <si>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</si>
  <si>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</si>
  <si>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</si>
  <si>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</si>
  <si>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</si>
  <si>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</si>
  <si>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</si>
  <si>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</si>
  <si>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</si>
  <si>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</si>
  <si>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</si>
  <si>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</si>
  <si>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</si>
  <si>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</si>
  <si>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</si>
  <si>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</si>
  <si>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</si>
  <si>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</si>
  <si>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</si>
  <si>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</si>
  <si>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</si>
  <si>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</si>
  <si>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</si>
  <si>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</si>
  <si>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</si>
  <si>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</si>
  <si>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</si>
  <si>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</si>
  <si>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</si>
  <si>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</si>
  <si>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</si>
  <si>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</si>
  <si>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</si>
  <si>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THGBF7G9L4LBATRA2H</t>
  </si>
  <si>
    <t>THGBMDG5D1LBAIL</t>
  </si>
  <si>
    <t>THGBMFG7C2LBAIL</t>
  </si>
  <si>
    <t>THGBMHG6C1LBAIL</t>
  </si>
  <si>
    <t>THGBMHG8C2LBAIL</t>
  </si>
  <si>
    <t>THGBMHG9C4LBAIR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</si>
  <si>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</si>
  <si>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</si>
  <si>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</si>
  <si>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</si>
  <si>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</si>
  <si>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</si>
  <si>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</si>
  <si>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</si>
  <si>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</si>
  <si>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</si>
  <si>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</si>
  <si>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</si>
  <si>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</si>
  <si>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</si>
  <si>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</si>
  <si>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</si>
  <si>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</si>
  <si>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</si>
  <si>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</si>
  <si>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</si>
  <si>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</si>
  <si>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</si>
  <si>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</si>
  <si>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</si>
  <si>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</si>
  <si>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</si>
  <si>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</si>
  <si>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</si>
  <si>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</si>
  <si>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</si>
  <si>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</si>
  <si>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</si>
  <si>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</si>
  <si>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</si>
  <si>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</si>
  <si>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</si>
  <si>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</si>
  <si>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</si>
  <si>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</si>
  <si>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</si>
  <si>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ZTS6431A</t>
  </si>
  <si>
    <t>SSM6N43FU</t>
    <phoneticPr fontId="1" type="noConversion"/>
  </si>
  <si>
    <t>TC7SH08FU</t>
    <phoneticPr fontId="1" type="noConversion"/>
  </si>
  <si>
    <t>TC7WZ00FK,LJ(CT</t>
    <phoneticPr fontId="1" type="noConversion"/>
  </si>
  <si>
    <t>TC7SZ08FU</t>
    <phoneticPr fontId="1" type="noConversion"/>
  </si>
  <si>
    <t>AS3701B-BWLM-07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</si>
</sst>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6" totalsRowShown="0" headerRowDxfId="36" dataDxfId="35" tableBorderDxfId="34">
  <autoFilter ref="B3:AI26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66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207</v>
      </c>
      <c r="D4" s="14" t="s">
        <v>74</v>
      </c>
      <c r="E4" s="15">
        <f t="shared" ref="E4:E67" si="1">IF(AA4=0,"前八週無拉料",ROUND(M4/AA4,1))</f>
        <v>8.6</v>
      </c>
      <c r="F4" s="16">
        <f t="shared" ref="F4:F67" si="2">IF(OR(AB4=0,LEN(AB4)=0),"--",ROUND(M4/AB4,1))</f>
        <v>11.4</v>
      </c>
      <c r="G4" s="16">
        <f t="shared" ref="G4:G67" si="3">IF(AA4=0,"--",ROUND(J4/AA4,1))</f>
        <v>28.5</v>
      </c>
      <c r="H4" s="16">
        <f t="shared" ref="H4:H67" si="4">IF(OR(AB4=0,LEN(AB4)=0),"--",ROUND(J4/AB4,1))</f>
        <v>38.1</v>
      </c>
      <c r="I4" s="17" t="str">
        <f>IFERROR(VLOOKUP(C4,#REF!,8,FALSE),"")</f>
        <v/>
      </c>
      <c r="J4" s="18">
        <v>29616000</v>
      </c>
      <c r="K4" s="18">
        <v>29616000</v>
      </c>
      <c r="L4" s="17" t="str">
        <f>IFERROR(VLOOKUP(C4,#REF!,11,FALSE),"")</f>
        <v/>
      </c>
      <c r="M4" s="18">
        <v>8876000</v>
      </c>
      <c r="N4" s="19" t="s">
        <v>75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6852000</v>
      </c>
      <c r="U4" s="18">
        <v>0</v>
      </c>
      <c r="V4" s="18">
        <v>2024000</v>
      </c>
      <c r="W4" s="18">
        <v>0</v>
      </c>
      <c r="X4" s="22">
        <v>38492000</v>
      </c>
      <c r="Y4" s="16">
        <v>37.1</v>
      </c>
      <c r="Z4" s="23">
        <v>49.5</v>
      </c>
      <c r="AA4" s="22">
        <v>1038000</v>
      </c>
      <c r="AB4" s="18">
        <v>777865</v>
      </c>
      <c r="AC4" s="24">
        <v>0.7</v>
      </c>
      <c r="AD4" s="25">
        <f t="shared" ref="AD4:AD67" si="5">IF($AC4="E","E",IF($AC4="F","F",IF($AC4&lt;0.5,50,IF($AC4&lt;2,100,150))))</f>
        <v>100</v>
      </c>
      <c r="AE4" s="18">
        <v>2410667</v>
      </c>
      <c r="AF4" s="18">
        <v>2337887</v>
      </c>
      <c r="AG4" s="18">
        <v>2880444</v>
      </c>
      <c r="AH4" s="18">
        <v>1705375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317</v>
      </c>
      <c r="D5" s="14" t="s">
        <v>74</v>
      </c>
      <c r="E5" s="15">
        <f t="shared" si="1"/>
        <v>37.4</v>
      </c>
      <c r="F5" s="16">
        <f t="shared" si="2"/>
        <v>40.700000000000003</v>
      </c>
      <c r="G5" s="16">
        <f t="shared" si="3"/>
        <v>8.4</v>
      </c>
      <c r="H5" s="16">
        <f t="shared" si="4"/>
        <v>9.1999999999999993</v>
      </c>
      <c r="I5" s="17" t="str">
        <f>IFERROR(VLOOKUP(C5,#REF!,8,FALSE),"")</f>
        <v/>
      </c>
      <c r="J5" s="18">
        <v>861000</v>
      </c>
      <c r="K5" s="18">
        <v>861000</v>
      </c>
      <c r="L5" s="17" t="str">
        <f>IFERROR(VLOOKUP(C5,#REF!,11,FALSE),"")</f>
        <v/>
      </c>
      <c r="M5" s="18">
        <v>3819000</v>
      </c>
      <c r="N5" s="19" t="s">
        <v>75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3204000</v>
      </c>
      <c r="U5" s="18">
        <v>0</v>
      </c>
      <c r="V5" s="18">
        <v>615000</v>
      </c>
      <c r="W5" s="18">
        <v>0</v>
      </c>
      <c r="X5" s="22">
        <v>4680000</v>
      </c>
      <c r="Y5" s="16">
        <v>45.9</v>
      </c>
      <c r="Z5" s="23">
        <v>49.8</v>
      </c>
      <c r="AA5" s="22">
        <v>102000</v>
      </c>
      <c r="AB5" s="18">
        <v>93932</v>
      </c>
      <c r="AC5" s="24">
        <v>0.9</v>
      </c>
      <c r="AD5" s="25">
        <f t="shared" si="5"/>
        <v>100</v>
      </c>
      <c r="AE5" s="18">
        <v>533312</v>
      </c>
      <c r="AF5" s="18">
        <v>190703</v>
      </c>
      <c r="AG5" s="18">
        <v>252981</v>
      </c>
      <c r="AH5" s="18">
        <v>240087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318</v>
      </c>
      <c r="D6" s="14" t="s">
        <v>74</v>
      </c>
      <c r="E6" s="15">
        <f t="shared" si="1"/>
        <v>12.8</v>
      </c>
      <c r="F6" s="16">
        <f t="shared" si="2"/>
        <v>13.8</v>
      </c>
      <c r="G6" s="16">
        <f t="shared" si="3"/>
        <v>15.2</v>
      </c>
      <c r="H6" s="16">
        <f t="shared" si="4"/>
        <v>16.399999999999999</v>
      </c>
      <c r="I6" s="17" t="str">
        <f>IFERROR(VLOOKUP(C6,#REF!,8,FALSE),"")</f>
        <v/>
      </c>
      <c r="J6" s="18">
        <v>12312000</v>
      </c>
      <c r="K6" s="18">
        <v>5577000</v>
      </c>
      <c r="L6" s="17" t="str">
        <f>IFERROR(VLOOKUP(C6,#REF!,11,FALSE),"")</f>
        <v/>
      </c>
      <c r="M6" s="18">
        <v>10401000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6744000</v>
      </c>
      <c r="U6" s="18">
        <v>0</v>
      </c>
      <c r="V6" s="18">
        <v>3657000</v>
      </c>
      <c r="W6" s="18">
        <v>0</v>
      </c>
      <c r="X6" s="22">
        <v>22713000</v>
      </c>
      <c r="Y6" s="16">
        <v>28</v>
      </c>
      <c r="Z6" s="23">
        <v>30.2</v>
      </c>
      <c r="AA6" s="22">
        <v>812625</v>
      </c>
      <c r="AB6" s="18">
        <v>752066</v>
      </c>
      <c r="AC6" s="24">
        <v>0.9</v>
      </c>
      <c r="AD6" s="25">
        <f t="shared" si="5"/>
        <v>100</v>
      </c>
      <c r="AE6" s="18">
        <v>3352596</v>
      </c>
      <c r="AF6" s="18">
        <v>1785009</v>
      </c>
      <c r="AG6" s="18">
        <v>2242719</v>
      </c>
      <c r="AH6" s="18">
        <v>1377361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215</v>
      </c>
      <c r="D7" s="14" t="s">
        <v>74</v>
      </c>
      <c r="E7" s="15">
        <f t="shared" si="1"/>
        <v>27.7</v>
      </c>
      <c r="F7" s="16">
        <f t="shared" si="2"/>
        <v>9.1999999999999993</v>
      </c>
      <c r="G7" s="16">
        <f t="shared" si="3"/>
        <v>40.200000000000003</v>
      </c>
      <c r="H7" s="16">
        <f t="shared" si="4"/>
        <v>13.3</v>
      </c>
      <c r="I7" s="17" t="str">
        <f>IFERROR(VLOOKUP(C7,#REF!,8,FALSE),"")</f>
        <v/>
      </c>
      <c r="J7" s="18">
        <v>25002000</v>
      </c>
      <c r="K7" s="18">
        <v>0</v>
      </c>
      <c r="L7" s="17" t="str">
        <f>IFERROR(VLOOKUP(C7,#REF!,11,FALSE),"")</f>
        <v/>
      </c>
      <c r="M7" s="18">
        <v>17256000</v>
      </c>
      <c r="N7" s="19" t="s">
        <v>110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9633000</v>
      </c>
      <c r="U7" s="18">
        <v>0</v>
      </c>
      <c r="V7" s="18">
        <v>7623000</v>
      </c>
      <c r="W7" s="18">
        <v>0</v>
      </c>
      <c r="X7" s="22">
        <v>42258000</v>
      </c>
      <c r="Y7" s="16">
        <v>67.900000000000006</v>
      </c>
      <c r="Z7" s="23">
        <v>22.4</v>
      </c>
      <c r="AA7" s="22">
        <v>622125</v>
      </c>
      <c r="AB7" s="18">
        <v>1885219</v>
      </c>
      <c r="AC7" s="24">
        <v>3</v>
      </c>
      <c r="AD7" s="25">
        <f t="shared" si="5"/>
        <v>150</v>
      </c>
      <c r="AE7" s="18">
        <v>7737797</v>
      </c>
      <c r="AF7" s="18">
        <v>5598428</v>
      </c>
      <c r="AG7" s="18">
        <v>5653102</v>
      </c>
      <c r="AH7" s="18">
        <v>3489593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268</v>
      </c>
      <c r="D8" s="14" t="s">
        <v>74</v>
      </c>
      <c r="E8" s="15">
        <f t="shared" si="1"/>
        <v>33.700000000000003</v>
      </c>
      <c r="F8" s="16">
        <f t="shared" si="2"/>
        <v>28</v>
      </c>
      <c r="G8" s="16">
        <f t="shared" si="3"/>
        <v>10.6</v>
      </c>
      <c r="H8" s="16">
        <f t="shared" si="4"/>
        <v>8.8000000000000007</v>
      </c>
      <c r="I8" s="17" t="str">
        <f>IFERROR(VLOOKUP(C8,#REF!,8,FALSE),"")</f>
        <v/>
      </c>
      <c r="J8" s="18">
        <v>330000</v>
      </c>
      <c r="K8" s="18">
        <v>330000</v>
      </c>
      <c r="L8" s="17" t="str">
        <f>IFERROR(VLOOKUP(C8,#REF!,11,FALSE),"")</f>
        <v/>
      </c>
      <c r="M8" s="18">
        <v>1050000</v>
      </c>
      <c r="N8" s="19" t="s">
        <v>75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870000</v>
      </c>
      <c r="U8" s="18">
        <v>0</v>
      </c>
      <c r="V8" s="18">
        <v>180000</v>
      </c>
      <c r="W8" s="18">
        <v>0</v>
      </c>
      <c r="X8" s="22">
        <v>1380000</v>
      </c>
      <c r="Y8" s="16">
        <v>44.3</v>
      </c>
      <c r="Z8" s="23">
        <v>36.799999999999997</v>
      </c>
      <c r="AA8" s="22">
        <v>31125</v>
      </c>
      <c r="AB8" s="18">
        <v>37474</v>
      </c>
      <c r="AC8" s="24">
        <v>1.2</v>
      </c>
      <c r="AD8" s="25">
        <f t="shared" si="5"/>
        <v>100</v>
      </c>
      <c r="AE8" s="18">
        <v>71159</v>
      </c>
      <c r="AF8" s="18">
        <v>141686</v>
      </c>
      <c r="AG8" s="18">
        <v>162421</v>
      </c>
      <c r="AH8" s="18">
        <v>170962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289</v>
      </c>
      <c r="D9" s="14" t="s">
        <v>74</v>
      </c>
      <c r="E9" s="15">
        <f t="shared" si="1"/>
        <v>24.7</v>
      </c>
      <c r="F9" s="16">
        <f t="shared" si="2"/>
        <v>77.099999999999994</v>
      </c>
      <c r="G9" s="16">
        <f t="shared" si="3"/>
        <v>8.1</v>
      </c>
      <c r="H9" s="16">
        <f t="shared" si="4"/>
        <v>25.2</v>
      </c>
      <c r="I9" s="17" t="str">
        <f>IFERROR(VLOOKUP(C9,#REF!,8,FALSE),"")</f>
        <v/>
      </c>
      <c r="J9" s="18">
        <v>330000</v>
      </c>
      <c r="K9" s="18">
        <v>330000</v>
      </c>
      <c r="L9" s="17" t="str">
        <f>IFERROR(VLOOKUP(C9,#REF!,11,FALSE),"")</f>
        <v/>
      </c>
      <c r="M9" s="18">
        <v>1008000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927000</v>
      </c>
      <c r="U9" s="18">
        <v>0</v>
      </c>
      <c r="V9" s="18">
        <v>81000</v>
      </c>
      <c r="W9" s="18">
        <v>0</v>
      </c>
      <c r="X9" s="22">
        <v>1338000</v>
      </c>
      <c r="Y9" s="16">
        <v>32.700000000000003</v>
      </c>
      <c r="Z9" s="23">
        <v>102.3</v>
      </c>
      <c r="AA9" s="22">
        <v>40875</v>
      </c>
      <c r="AB9" s="18">
        <v>13075</v>
      </c>
      <c r="AC9" s="24">
        <v>0.3</v>
      </c>
      <c r="AD9" s="25">
        <f t="shared" si="5"/>
        <v>50</v>
      </c>
      <c r="AE9" s="18">
        <v>42506</v>
      </c>
      <c r="AF9" s="18">
        <v>23921</v>
      </c>
      <c r="AG9" s="18">
        <v>65807</v>
      </c>
      <c r="AH9" s="18">
        <v>48496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194</v>
      </c>
      <c r="D10" s="14" t="s">
        <v>74</v>
      </c>
      <c r="E10" s="15">
        <f t="shared" si="1"/>
        <v>19.399999999999999</v>
      </c>
      <c r="F10" s="16">
        <f t="shared" si="2"/>
        <v>17.899999999999999</v>
      </c>
      <c r="G10" s="16">
        <f t="shared" si="3"/>
        <v>16.100000000000001</v>
      </c>
      <c r="H10" s="16">
        <f t="shared" si="4"/>
        <v>14.8</v>
      </c>
      <c r="I10" s="17" t="str">
        <f>IFERROR(VLOOKUP(C10,#REF!,8,FALSE),"")</f>
        <v/>
      </c>
      <c r="J10" s="18">
        <v>7936000</v>
      </c>
      <c r="K10" s="18">
        <v>2880000</v>
      </c>
      <c r="L10" s="17" t="str">
        <f>IFERROR(VLOOKUP(C10,#REF!,11,FALSE),"")</f>
        <v/>
      </c>
      <c r="M10" s="18">
        <v>9584000</v>
      </c>
      <c r="N10" s="19" t="s">
        <v>75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7784000</v>
      </c>
      <c r="U10" s="18">
        <v>0</v>
      </c>
      <c r="V10" s="18">
        <v>1800000</v>
      </c>
      <c r="W10" s="18">
        <v>0</v>
      </c>
      <c r="X10" s="22">
        <v>17520000</v>
      </c>
      <c r="Y10" s="16">
        <v>35.5</v>
      </c>
      <c r="Z10" s="23">
        <v>32.799999999999997</v>
      </c>
      <c r="AA10" s="22">
        <v>494000</v>
      </c>
      <c r="AB10" s="18">
        <v>534900</v>
      </c>
      <c r="AC10" s="24">
        <v>1.1000000000000001</v>
      </c>
      <c r="AD10" s="25">
        <f t="shared" si="5"/>
        <v>100</v>
      </c>
      <c r="AE10" s="18">
        <v>1082892</v>
      </c>
      <c r="AF10" s="18">
        <v>1701422</v>
      </c>
      <c r="AG10" s="18">
        <v>2722531</v>
      </c>
      <c r="AH10" s="18">
        <v>3159736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319</v>
      </c>
      <c r="D11" s="14" t="s">
        <v>74</v>
      </c>
      <c r="E11" s="15">
        <f t="shared" si="1"/>
        <v>70.599999999999994</v>
      </c>
      <c r="F11" s="16">
        <f t="shared" si="2"/>
        <v>70.2</v>
      </c>
      <c r="G11" s="16">
        <f t="shared" si="3"/>
        <v>45.9</v>
      </c>
      <c r="H11" s="16">
        <f t="shared" si="4"/>
        <v>45.6</v>
      </c>
      <c r="I11" s="17" t="str">
        <f>IFERROR(VLOOKUP(C11,#REF!,8,FALSE),"")</f>
        <v/>
      </c>
      <c r="J11" s="18">
        <v>585000</v>
      </c>
      <c r="K11" s="18">
        <v>585000</v>
      </c>
      <c r="L11" s="17" t="str">
        <f>IFERROR(VLOOKUP(C11,#REF!,11,FALSE),"")</f>
        <v/>
      </c>
      <c r="M11" s="18">
        <v>900000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846000</v>
      </c>
      <c r="U11" s="18">
        <v>0</v>
      </c>
      <c r="V11" s="18">
        <v>54000</v>
      </c>
      <c r="W11" s="18">
        <v>0</v>
      </c>
      <c r="X11" s="22">
        <v>1485000</v>
      </c>
      <c r="Y11" s="16">
        <v>116.5</v>
      </c>
      <c r="Z11" s="23">
        <v>115.8</v>
      </c>
      <c r="AA11" s="22">
        <v>12750</v>
      </c>
      <c r="AB11" s="18">
        <v>12827</v>
      </c>
      <c r="AC11" s="24">
        <v>1</v>
      </c>
      <c r="AD11" s="25">
        <f t="shared" si="5"/>
        <v>100</v>
      </c>
      <c r="AE11" s="18">
        <v>23170</v>
      </c>
      <c r="AF11" s="18">
        <v>67347</v>
      </c>
      <c r="AG11" s="18">
        <v>34587</v>
      </c>
      <c r="AH11" s="18">
        <v>19606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320</v>
      </c>
      <c r="D12" s="14" t="s">
        <v>74</v>
      </c>
      <c r="E12" s="15">
        <f t="shared" si="1"/>
        <v>12.8</v>
      </c>
      <c r="F12" s="16">
        <f t="shared" si="2"/>
        <v>8.4</v>
      </c>
      <c r="G12" s="16">
        <f t="shared" si="3"/>
        <v>19.7</v>
      </c>
      <c r="H12" s="16">
        <f t="shared" si="4"/>
        <v>13</v>
      </c>
      <c r="I12" s="17" t="str">
        <f>IFERROR(VLOOKUP(C12,#REF!,8,FALSE),"")</f>
        <v/>
      </c>
      <c r="J12" s="18">
        <v>3222000</v>
      </c>
      <c r="K12" s="18">
        <v>3222000</v>
      </c>
      <c r="L12" s="17" t="str">
        <f>IFERROR(VLOOKUP(C12,#REF!,11,FALSE),"")</f>
        <v/>
      </c>
      <c r="M12" s="18">
        <v>2091000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714000</v>
      </c>
      <c r="U12" s="18">
        <v>0</v>
      </c>
      <c r="V12" s="18">
        <v>1377000</v>
      </c>
      <c r="W12" s="18">
        <v>0</v>
      </c>
      <c r="X12" s="22">
        <v>5313000</v>
      </c>
      <c r="Y12" s="16">
        <v>32.5</v>
      </c>
      <c r="Z12" s="23">
        <v>21.4</v>
      </c>
      <c r="AA12" s="22">
        <v>163500</v>
      </c>
      <c r="AB12" s="18">
        <v>248218</v>
      </c>
      <c r="AC12" s="24">
        <v>1.5</v>
      </c>
      <c r="AD12" s="25">
        <f t="shared" si="5"/>
        <v>100</v>
      </c>
      <c r="AE12" s="18">
        <v>794255</v>
      </c>
      <c r="AF12" s="18">
        <v>810786</v>
      </c>
      <c r="AG12" s="18">
        <v>751789</v>
      </c>
      <c r="AH12" s="18">
        <v>349874</v>
      </c>
      <c r="AI12" s="14" t="s">
        <v>44</v>
      </c>
    </row>
    <row r="13" spans="1:35" ht="16.5" customHeight="1">
      <c r="A13">
        <v>6240</v>
      </c>
      <c r="B13" s="12" t="str">
        <f t="shared" si="0"/>
        <v>ZeroZero</v>
      </c>
      <c r="C13" s="13" t="s">
        <v>114</v>
      </c>
      <c r="D13" s="14" t="s">
        <v>74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300000</v>
      </c>
      <c r="N13" s="19" t="s">
        <v>75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300000</v>
      </c>
      <c r="U13" s="18">
        <v>0</v>
      </c>
      <c r="V13" s="18">
        <v>0</v>
      </c>
      <c r="W13" s="18">
        <v>0</v>
      </c>
      <c r="X13" s="22">
        <v>300000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231</v>
      </c>
      <c r="D14" s="14" t="s">
        <v>74</v>
      </c>
      <c r="E14" s="15">
        <f t="shared" si="1"/>
        <v>68.8</v>
      </c>
      <c r="F14" s="16">
        <f t="shared" si="2"/>
        <v>22.6</v>
      </c>
      <c r="G14" s="16">
        <f t="shared" si="3"/>
        <v>51.2</v>
      </c>
      <c r="H14" s="16">
        <f t="shared" si="4"/>
        <v>16.899999999999999</v>
      </c>
      <c r="I14" s="17" t="str">
        <f>IFERROR(VLOOKUP(C14,#REF!,8,FALSE),"")</f>
        <v/>
      </c>
      <c r="J14" s="18">
        <v>96000</v>
      </c>
      <c r="K14" s="18">
        <v>54000</v>
      </c>
      <c r="L14" s="17" t="str">
        <f>IFERROR(VLOOKUP(C14,#REF!,11,FALSE),"")</f>
        <v/>
      </c>
      <c r="M14" s="18">
        <v>129000</v>
      </c>
      <c r="N14" s="19" t="s">
        <v>59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129000</v>
      </c>
      <c r="U14" s="18">
        <v>0</v>
      </c>
      <c r="V14" s="18">
        <v>0</v>
      </c>
      <c r="W14" s="18">
        <v>0</v>
      </c>
      <c r="X14" s="22">
        <v>225000</v>
      </c>
      <c r="Y14" s="16">
        <v>120</v>
      </c>
      <c r="Z14" s="23">
        <v>39.5</v>
      </c>
      <c r="AA14" s="22">
        <v>1875</v>
      </c>
      <c r="AB14" s="18">
        <v>5697</v>
      </c>
      <c r="AC14" s="24">
        <v>3</v>
      </c>
      <c r="AD14" s="25">
        <f t="shared" si="5"/>
        <v>150</v>
      </c>
      <c r="AE14" s="18">
        <v>0</v>
      </c>
      <c r="AF14" s="18">
        <v>37277</v>
      </c>
      <c r="AG14" s="18">
        <v>13993</v>
      </c>
      <c r="AH14" s="18">
        <v>0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298</v>
      </c>
      <c r="D15" s="14" t="s">
        <v>74</v>
      </c>
      <c r="E15" s="15">
        <f t="shared" si="1"/>
        <v>20.6</v>
      </c>
      <c r="F15" s="16">
        <f t="shared" si="2"/>
        <v>28.2</v>
      </c>
      <c r="G15" s="16">
        <f t="shared" si="3"/>
        <v>17.899999999999999</v>
      </c>
      <c r="H15" s="16">
        <f t="shared" si="4"/>
        <v>24.5</v>
      </c>
      <c r="I15" s="17" t="str">
        <f>IFERROR(VLOOKUP(C15,#REF!,8,FALSE),"")</f>
        <v/>
      </c>
      <c r="J15" s="18">
        <v>237000</v>
      </c>
      <c r="K15" s="18">
        <v>237000</v>
      </c>
      <c r="L15" s="17" t="str">
        <f>IFERROR(VLOOKUP(C15,#REF!,11,FALSE),"")</f>
        <v/>
      </c>
      <c r="M15" s="18">
        <v>273000</v>
      </c>
      <c r="N15" s="19" t="s">
        <v>75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222000</v>
      </c>
      <c r="U15" s="18">
        <v>0</v>
      </c>
      <c r="V15" s="18">
        <v>51000</v>
      </c>
      <c r="W15" s="18">
        <v>0</v>
      </c>
      <c r="X15" s="22">
        <v>510000</v>
      </c>
      <c r="Y15" s="16">
        <v>38.5</v>
      </c>
      <c r="Z15" s="23">
        <v>52.8</v>
      </c>
      <c r="AA15" s="22">
        <v>13250</v>
      </c>
      <c r="AB15" s="18">
        <v>9667</v>
      </c>
      <c r="AC15" s="24">
        <v>0.7</v>
      </c>
      <c r="AD15" s="25">
        <f t="shared" si="5"/>
        <v>100</v>
      </c>
      <c r="AE15" s="18">
        <v>13628</v>
      </c>
      <c r="AF15" s="18">
        <v>41011</v>
      </c>
      <c r="AG15" s="18">
        <v>36692</v>
      </c>
      <c r="AH15" s="18">
        <v>29489</v>
      </c>
      <c r="AI15" s="14" t="s">
        <v>44</v>
      </c>
    </row>
    <row r="16" spans="1:35" ht="16.5" customHeight="1">
      <c r="A16">
        <v>8861</v>
      </c>
      <c r="B16" s="12" t="str">
        <f t="shared" si="0"/>
        <v>OverStock</v>
      </c>
      <c r="C16" s="13" t="s">
        <v>288</v>
      </c>
      <c r="D16" s="14" t="s">
        <v>74</v>
      </c>
      <c r="E16" s="15">
        <f t="shared" si="1"/>
        <v>76.599999999999994</v>
      </c>
      <c r="F16" s="16">
        <f t="shared" si="2"/>
        <v>106.7</v>
      </c>
      <c r="G16" s="16">
        <f t="shared" si="3"/>
        <v>86.9</v>
      </c>
      <c r="H16" s="16">
        <f t="shared" si="4"/>
        <v>121</v>
      </c>
      <c r="I16" s="17" t="str">
        <f>IFERROR(VLOOKUP(C16,#REF!,8,FALSE),"")</f>
        <v/>
      </c>
      <c r="J16" s="18">
        <v>228000</v>
      </c>
      <c r="K16" s="18">
        <v>15000</v>
      </c>
      <c r="L16" s="17" t="str">
        <f>IFERROR(VLOOKUP(C16,#REF!,11,FALSE),"")</f>
        <v/>
      </c>
      <c r="M16" s="18">
        <v>201000</v>
      </c>
      <c r="N16" s="19" t="s">
        <v>75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195000</v>
      </c>
      <c r="U16" s="18">
        <v>0</v>
      </c>
      <c r="V16" s="18">
        <v>6000</v>
      </c>
      <c r="W16" s="18">
        <v>0</v>
      </c>
      <c r="X16" s="22">
        <v>429000</v>
      </c>
      <c r="Y16" s="16">
        <v>163.4</v>
      </c>
      <c r="Z16" s="23">
        <v>227.7</v>
      </c>
      <c r="AA16" s="22">
        <v>2625</v>
      </c>
      <c r="AB16" s="18">
        <v>1884</v>
      </c>
      <c r="AC16" s="24">
        <v>0.7</v>
      </c>
      <c r="AD16" s="25">
        <f t="shared" si="5"/>
        <v>100</v>
      </c>
      <c r="AE16" s="18">
        <v>0</v>
      </c>
      <c r="AF16" s="18">
        <v>4960</v>
      </c>
      <c r="AG16" s="18">
        <v>11998</v>
      </c>
      <c r="AH16" s="18">
        <v>19422</v>
      </c>
      <c r="AI16" s="14" t="s">
        <v>44</v>
      </c>
    </row>
    <row r="17" spans="1:35" ht="16.5" customHeight="1">
      <c r="A17">
        <v>8860</v>
      </c>
      <c r="B17" s="12" t="str">
        <f t="shared" si="0"/>
        <v>ZeroZero</v>
      </c>
      <c r="C17" s="13" t="s">
        <v>234</v>
      </c>
      <c r="D17" s="14" t="s">
        <v>74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5000</v>
      </c>
      <c r="K17" s="18">
        <v>5000</v>
      </c>
      <c r="L17" s="17" t="str">
        <f>IFERROR(VLOOKUP(C17,#REF!,11,FALSE),"")</f>
        <v/>
      </c>
      <c r="M17" s="18">
        <v>45000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35000</v>
      </c>
      <c r="U17" s="18">
        <v>0</v>
      </c>
      <c r="V17" s="18">
        <v>10000</v>
      </c>
      <c r="W17" s="18">
        <v>0</v>
      </c>
      <c r="X17" s="22">
        <v>50000</v>
      </c>
      <c r="Y17" s="16" t="s">
        <v>39</v>
      </c>
      <c r="Z17" s="23" t="s">
        <v>39</v>
      </c>
      <c r="AA17" s="22">
        <v>0</v>
      </c>
      <c r="AB17" s="18">
        <v>0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13144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111</v>
      </c>
      <c r="D18" s="14" t="s">
        <v>74</v>
      </c>
      <c r="E18" s="15">
        <f t="shared" si="1"/>
        <v>14.5</v>
      </c>
      <c r="F18" s="16">
        <f t="shared" si="2"/>
        <v>15</v>
      </c>
      <c r="G18" s="16">
        <f t="shared" si="3"/>
        <v>14.4</v>
      </c>
      <c r="H18" s="16">
        <f t="shared" si="4"/>
        <v>14.9</v>
      </c>
      <c r="I18" s="17" t="str">
        <f>IFERROR(VLOOKUP(C18,#REF!,8,FALSE),"")</f>
        <v/>
      </c>
      <c r="J18" s="18">
        <v>2100000</v>
      </c>
      <c r="K18" s="18">
        <v>1190000</v>
      </c>
      <c r="L18" s="17" t="str">
        <f>IFERROR(VLOOKUP(C18,#REF!,11,FALSE),"")</f>
        <v/>
      </c>
      <c r="M18" s="18">
        <v>2120550</v>
      </c>
      <c r="N18" s="19" t="s">
        <v>75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1320550</v>
      </c>
      <c r="U18" s="18">
        <v>0</v>
      </c>
      <c r="V18" s="18">
        <v>800000</v>
      </c>
      <c r="W18" s="18">
        <v>0</v>
      </c>
      <c r="X18" s="22">
        <v>4220550</v>
      </c>
      <c r="Y18" s="16">
        <v>28.9</v>
      </c>
      <c r="Z18" s="23">
        <v>29.9</v>
      </c>
      <c r="AA18" s="22">
        <v>146250</v>
      </c>
      <c r="AB18" s="18">
        <v>141186</v>
      </c>
      <c r="AC18" s="24">
        <v>1</v>
      </c>
      <c r="AD18" s="25">
        <f t="shared" si="5"/>
        <v>100</v>
      </c>
      <c r="AE18" s="18">
        <v>172155</v>
      </c>
      <c r="AF18" s="18">
        <v>287537</v>
      </c>
      <c r="AG18" s="18">
        <v>1212084</v>
      </c>
      <c r="AH18" s="18">
        <v>1395410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196</v>
      </c>
      <c r="D19" s="14" t="s">
        <v>74</v>
      </c>
      <c r="E19" s="15">
        <f t="shared" si="1"/>
        <v>241.1</v>
      </c>
      <c r="F19" s="16">
        <f t="shared" si="2"/>
        <v>12.6</v>
      </c>
      <c r="G19" s="16">
        <f t="shared" si="3"/>
        <v>1138.3</v>
      </c>
      <c r="H19" s="16">
        <f t="shared" si="4"/>
        <v>59.5</v>
      </c>
      <c r="I19" s="17" t="str">
        <f>IFERROR(VLOOKUP(C19,#REF!,8,FALSE),"")</f>
        <v/>
      </c>
      <c r="J19" s="18">
        <v>5976000</v>
      </c>
      <c r="K19" s="18">
        <v>5976000</v>
      </c>
      <c r="L19" s="17" t="str">
        <f>IFERROR(VLOOKUP(C19,#REF!,11,FALSE),"")</f>
        <v/>
      </c>
      <c r="M19" s="18">
        <v>1266000</v>
      </c>
      <c r="N19" s="19" t="s">
        <v>75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252000</v>
      </c>
      <c r="U19" s="18">
        <v>0</v>
      </c>
      <c r="V19" s="18">
        <v>1014000</v>
      </c>
      <c r="W19" s="18">
        <v>0</v>
      </c>
      <c r="X19" s="22">
        <v>7242000</v>
      </c>
      <c r="Y19" s="16">
        <v>1379.4</v>
      </c>
      <c r="Z19" s="23">
        <v>72.099999999999994</v>
      </c>
      <c r="AA19" s="22">
        <v>5250</v>
      </c>
      <c r="AB19" s="18">
        <v>100415</v>
      </c>
      <c r="AC19" s="24">
        <v>19.100000000000001</v>
      </c>
      <c r="AD19" s="25">
        <f t="shared" si="5"/>
        <v>150</v>
      </c>
      <c r="AE19" s="18">
        <v>9010</v>
      </c>
      <c r="AF19" s="18">
        <v>282913</v>
      </c>
      <c r="AG19" s="18">
        <v>655150</v>
      </c>
      <c r="AH19" s="18">
        <v>149265</v>
      </c>
      <c r="AI19" s="14" t="s">
        <v>44</v>
      </c>
    </row>
    <row r="20" spans="1:35" ht="16.5" customHeight="1">
      <c r="A20">
        <v>8863</v>
      </c>
      <c r="B20" s="12" t="str">
        <f t="shared" si="0"/>
        <v>OverStock</v>
      </c>
      <c r="C20" s="13" t="s">
        <v>76</v>
      </c>
      <c r="D20" s="14" t="s">
        <v>74</v>
      </c>
      <c r="E20" s="15">
        <f t="shared" si="1"/>
        <v>47.5</v>
      </c>
      <c r="F20" s="16">
        <f t="shared" si="2"/>
        <v>60.2</v>
      </c>
      <c r="G20" s="16">
        <f t="shared" si="3"/>
        <v>11.3</v>
      </c>
      <c r="H20" s="16">
        <f t="shared" si="4"/>
        <v>14.3</v>
      </c>
      <c r="I20" s="17" t="str">
        <f>IFERROR(VLOOKUP(C20,#REF!,8,FALSE),"")</f>
        <v/>
      </c>
      <c r="J20" s="18">
        <v>240000</v>
      </c>
      <c r="K20" s="18">
        <v>40000</v>
      </c>
      <c r="L20" s="17" t="str">
        <f>IFERROR(VLOOKUP(C20,#REF!,11,FALSE),"")</f>
        <v/>
      </c>
      <c r="M20" s="18">
        <v>1010000</v>
      </c>
      <c r="N20" s="19" t="s">
        <v>75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960000</v>
      </c>
      <c r="U20" s="18">
        <v>0</v>
      </c>
      <c r="V20" s="18">
        <v>50000</v>
      </c>
      <c r="W20" s="18">
        <v>0</v>
      </c>
      <c r="X20" s="22">
        <v>1250000</v>
      </c>
      <c r="Y20" s="16">
        <v>58.8</v>
      </c>
      <c r="Z20" s="23">
        <v>74.400000000000006</v>
      </c>
      <c r="AA20" s="22">
        <v>21250</v>
      </c>
      <c r="AB20" s="18">
        <v>16791</v>
      </c>
      <c r="AC20" s="24">
        <v>0.8</v>
      </c>
      <c r="AD20" s="25">
        <f t="shared" si="5"/>
        <v>100</v>
      </c>
      <c r="AE20" s="18">
        <v>0</v>
      </c>
      <c r="AF20" s="18">
        <v>101121</v>
      </c>
      <c r="AG20" s="18">
        <v>72500</v>
      </c>
      <c r="AH20" s="18">
        <v>0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281</v>
      </c>
      <c r="D21" s="14" t="s">
        <v>74</v>
      </c>
      <c r="E21" s="15">
        <f t="shared" si="1"/>
        <v>21.3</v>
      </c>
      <c r="F21" s="16">
        <f t="shared" si="2"/>
        <v>48.7</v>
      </c>
      <c r="G21" s="16">
        <f t="shared" si="3"/>
        <v>14.9</v>
      </c>
      <c r="H21" s="16">
        <f t="shared" si="4"/>
        <v>34.1</v>
      </c>
      <c r="I21" s="17" t="str">
        <f>IFERROR(VLOOKUP(C21,#REF!,8,FALSE),"")</f>
        <v/>
      </c>
      <c r="J21" s="18">
        <v>2439000</v>
      </c>
      <c r="K21" s="18">
        <v>2439000</v>
      </c>
      <c r="L21" s="17" t="str">
        <f>IFERROR(VLOOKUP(C21,#REF!,11,FALSE),"")</f>
        <v/>
      </c>
      <c r="M21" s="18">
        <v>3486000</v>
      </c>
      <c r="N21" s="19" t="s">
        <v>110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3486000</v>
      </c>
      <c r="U21" s="18">
        <v>0</v>
      </c>
      <c r="V21" s="18">
        <v>0</v>
      </c>
      <c r="W21" s="18">
        <v>0</v>
      </c>
      <c r="X21" s="22">
        <v>5925000</v>
      </c>
      <c r="Y21" s="16">
        <v>36.200000000000003</v>
      </c>
      <c r="Z21" s="23">
        <v>82.7</v>
      </c>
      <c r="AA21" s="22">
        <v>163875</v>
      </c>
      <c r="AB21" s="18">
        <v>71611</v>
      </c>
      <c r="AC21" s="24">
        <v>0.4</v>
      </c>
      <c r="AD21" s="25">
        <f t="shared" si="5"/>
        <v>50</v>
      </c>
      <c r="AE21" s="18">
        <v>38333</v>
      </c>
      <c r="AF21" s="18">
        <v>484023</v>
      </c>
      <c r="AG21" s="18">
        <v>401673</v>
      </c>
      <c r="AH21" s="18">
        <v>588767</v>
      </c>
      <c r="AI21" s="14" t="s">
        <v>44</v>
      </c>
    </row>
    <row r="22" spans="1:35" ht="16.5" customHeight="1">
      <c r="A22">
        <v>8193</v>
      </c>
      <c r="B22" s="12" t="str">
        <f t="shared" si="0"/>
        <v>OverStock</v>
      </c>
      <c r="C22" s="13" t="s">
        <v>302</v>
      </c>
      <c r="D22" s="14" t="s">
        <v>74</v>
      </c>
      <c r="E22" s="15">
        <f t="shared" si="1"/>
        <v>168</v>
      </c>
      <c r="F22" s="16" t="str">
        <f t="shared" si="2"/>
        <v>--</v>
      </c>
      <c r="G22" s="16">
        <f t="shared" si="3"/>
        <v>96</v>
      </c>
      <c r="H22" s="16" t="str">
        <f t="shared" si="4"/>
        <v>--</v>
      </c>
      <c r="I22" s="17" t="str">
        <f>IFERROR(VLOOKUP(C22,#REF!,8,FALSE),"")</f>
        <v/>
      </c>
      <c r="J22" s="18">
        <v>60000</v>
      </c>
      <c r="K22" s="18">
        <v>0</v>
      </c>
      <c r="L22" s="17" t="str">
        <f>IFERROR(VLOOKUP(C22,#REF!,11,FALSE),"")</f>
        <v/>
      </c>
      <c r="M22" s="18">
        <v>105000</v>
      </c>
      <c r="N22" s="19" t="s">
        <v>75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105000</v>
      </c>
      <c r="U22" s="18">
        <v>0</v>
      </c>
      <c r="V22" s="18">
        <v>0</v>
      </c>
      <c r="W22" s="18">
        <v>0</v>
      </c>
      <c r="X22" s="22">
        <v>165000</v>
      </c>
      <c r="Y22" s="16">
        <v>264</v>
      </c>
      <c r="Z22" s="23" t="s">
        <v>39</v>
      </c>
      <c r="AA22" s="22">
        <v>625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97</v>
      </c>
      <c r="D23" s="14" t="s">
        <v>58</v>
      </c>
      <c r="E23" s="15">
        <f t="shared" si="1"/>
        <v>40</v>
      </c>
      <c r="F23" s="16">
        <f t="shared" si="2"/>
        <v>35.299999999999997</v>
      </c>
      <c r="G23" s="16">
        <f t="shared" si="3"/>
        <v>32</v>
      </c>
      <c r="H23" s="16">
        <f t="shared" si="4"/>
        <v>28.3</v>
      </c>
      <c r="I23" s="17" t="str">
        <f>IFERROR(VLOOKUP(C23,#REF!,8,FALSE),"")</f>
        <v/>
      </c>
      <c r="J23" s="18">
        <v>8000</v>
      </c>
      <c r="K23" s="18">
        <v>6000</v>
      </c>
      <c r="L23" s="17" t="str">
        <f>IFERROR(VLOOKUP(C23,#REF!,11,FALSE),"")</f>
        <v/>
      </c>
      <c r="M23" s="18">
        <v>10000</v>
      </c>
      <c r="N23" s="19" t="s">
        <v>59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8000</v>
      </c>
      <c r="U23" s="18">
        <v>0</v>
      </c>
      <c r="V23" s="18">
        <v>2000</v>
      </c>
      <c r="W23" s="18">
        <v>0</v>
      </c>
      <c r="X23" s="22">
        <v>18000</v>
      </c>
      <c r="Y23" s="16">
        <v>72</v>
      </c>
      <c r="Z23" s="23">
        <v>63.6</v>
      </c>
      <c r="AA23" s="22">
        <v>250</v>
      </c>
      <c r="AB23" s="18">
        <v>283</v>
      </c>
      <c r="AC23" s="24">
        <v>1.1000000000000001</v>
      </c>
      <c r="AD23" s="25">
        <f t="shared" si="5"/>
        <v>100</v>
      </c>
      <c r="AE23" s="18">
        <v>0</v>
      </c>
      <c r="AF23" s="18">
        <v>2549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8857</v>
      </c>
      <c r="B24" s="12" t="str">
        <f t="shared" si="0"/>
        <v>OverStock</v>
      </c>
      <c r="C24" s="13" t="s">
        <v>191</v>
      </c>
      <c r="D24" s="14" t="s">
        <v>74</v>
      </c>
      <c r="E24" s="15">
        <f t="shared" si="1"/>
        <v>16.8</v>
      </c>
      <c r="F24" s="16">
        <f t="shared" si="2"/>
        <v>15.5</v>
      </c>
      <c r="G24" s="16">
        <f t="shared" si="3"/>
        <v>25.7</v>
      </c>
      <c r="H24" s="16">
        <f t="shared" si="4"/>
        <v>23.7</v>
      </c>
      <c r="I24" s="17" t="str">
        <f>IFERROR(VLOOKUP(C24,#REF!,8,FALSE),"")</f>
        <v/>
      </c>
      <c r="J24" s="18">
        <v>462000</v>
      </c>
      <c r="K24" s="18">
        <v>312000</v>
      </c>
      <c r="L24" s="17" t="str">
        <f>IFERROR(VLOOKUP(C24,#REF!,11,FALSE),"")</f>
        <v/>
      </c>
      <c r="M24" s="18">
        <v>303000</v>
      </c>
      <c r="N24" s="19" t="s">
        <v>110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258000</v>
      </c>
      <c r="U24" s="18">
        <v>0</v>
      </c>
      <c r="V24" s="18">
        <v>45000</v>
      </c>
      <c r="W24" s="18">
        <v>0</v>
      </c>
      <c r="X24" s="22">
        <v>765000</v>
      </c>
      <c r="Y24" s="16">
        <v>42.5</v>
      </c>
      <c r="Z24" s="23">
        <v>39.200000000000003</v>
      </c>
      <c r="AA24" s="22">
        <v>18000</v>
      </c>
      <c r="AB24" s="18">
        <v>19505</v>
      </c>
      <c r="AC24" s="24">
        <v>1.1000000000000001</v>
      </c>
      <c r="AD24" s="25">
        <f t="shared" si="5"/>
        <v>100</v>
      </c>
      <c r="AE24" s="18">
        <v>23599</v>
      </c>
      <c r="AF24" s="18">
        <v>121253</v>
      </c>
      <c r="AG24" s="18">
        <v>40946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OverStock</v>
      </c>
      <c r="C25" s="13" t="s">
        <v>303</v>
      </c>
      <c r="D25" s="14" t="s">
        <v>74</v>
      </c>
      <c r="E25" s="15">
        <f t="shared" si="1"/>
        <v>24.7</v>
      </c>
      <c r="F25" s="16">
        <f t="shared" si="2"/>
        <v>9.1</v>
      </c>
      <c r="G25" s="16">
        <f t="shared" si="3"/>
        <v>38.799999999999997</v>
      </c>
      <c r="H25" s="16">
        <f t="shared" si="4"/>
        <v>14.3</v>
      </c>
      <c r="I25" s="17" t="str">
        <f>IFERROR(VLOOKUP(C25,#REF!,8,FALSE),"")</f>
        <v/>
      </c>
      <c r="J25" s="18">
        <v>495000</v>
      </c>
      <c r="K25" s="18">
        <v>150000</v>
      </c>
      <c r="L25" s="17" t="str">
        <f>IFERROR(VLOOKUP(C25,#REF!,11,FALSE),"")</f>
        <v/>
      </c>
      <c r="M25" s="18">
        <v>315000</v>
      </c>
      <c r="N25" s="19" t="s">
        <v>75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100000</v>
      </c>
      <c r="U25" s="18">
        <v>0</v>
      </c>
      <c r="V25" s="18">
        <v>215000</v>
      </c>
      <c r="W25" s="18">
        <v>0</v>
      </c>
      <c r="X25" s="22">
        <v>810000</v>
      </c>
      <c r="Y25" s="16">
        <v>63.5</v>
      </c>
      <c r="Z25" s="23">
        <v>23.3</v>
      </c>
      <c r="AA25" s="22">
        <v>12750</v>
      </c>
      <c r="AB25" s="18">
        <v>34720</v>
      </c>
      <c r="AC25" s="24">
        <v>2.7</v>
      </c>
      <c r="AD25" s="25">
        <f t="shared" si="5"/>
        <v>150</v>
      </c>
      <c r="AE25" s="18">
        <v>179869</v>
      </c>
      <c r="AF25" s="18">
        <v>89424</v>
      </c>
      <c r="AG25" s="18">
        <v>72264</v>
      </c>
      <c r="AH25" s="18">
        <v>0</v>
      </c>
      <c r="AI25" s="14" t="s">
        <v>44</v>
      </c>
    </row>
    <row r="26" spans="1:35" ht="16.5" customHeight="1">
      <c r="A26">
        <v>6550</v>
      </c>
      <c r="B26" s="12" t="str">
        <f t="shared" si="0"/>
        <v>OverStock</v>
      </c>
      <c r="C26" s="13" t="s">
        <v>113</v>
      </c>
      <c r="D26" s="14" t="s">
        <v>74</v>
      </c>
      <c r="E26" s="15">
        <f t="shared" si="1"/>
        <v>130.69999999999999</v>
      </c>
      <c r="F26" s="16">
        <f t="shared" si="2"/>
        <v>25.9</v>
      </c>
      <c r="G26" s="16">
        <f t="shared" si="3"/>
        <v>496</v>
      </c>
      <c r="H26" s="16">
        <f t="shared" si="4"/>
        <v>98.4</v>
      </c>
      <c r="I26" s="17" t="str">
        <f>IFERROR(VLOOKUP(C26,#REF!,8,FALSE),"")</f>
        <v/>
      </c>
      <c r="J26" s="18">
        <v>1860000</v>
      </c>
      <c r="K26" s="18">
        <v>1170000</v>
      </c>
      <c r="L26" s="17" t="str">
        <f>IFERROR(VLOOKUP(C26,#REF!,11,FALSE),"")</f>
        <v/>
      </c>
      <c r="M26" s="18">
        <v>490000</v>
      </c>
      <c r="N26" s="19" t="s">
        <v>75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490000</v>
      </c>
      <c r="U26" s="18">
        <v>0</v>
      </c>
      <c r="V26" s="18">
        <v>0</v>
      </c>
      <c r="W26" s="18">
        <v>0</v>
      </c>
      <c r="X26" s="22">
        <v>2350000</v>
      </c>
      <c r="Y26" s="16">
        <v>626.70000000000005</v>
      </c>
      <c r="Z26" s="23">
        <v>124.3</v>
      </c>
      <c r="AA26" s="22">
        <v>3750</v>
      </c>
      <c r="AB26" s="18">
        <v>18901</v>
      </c>
      <c r="AC26" s="24">
        <v>5</v>
      </c>
      <c r="AD26" s="25">
        <f t="shared" si="5"/>
        <v>150</v>
      </c>
      <c r="AE26" s="18">
        <v>30000</v>
      </c>
      <c r="AF26" s="18">
        <v>39834</v>
      </c>
      <c r="AG26" s="18">
        <v>134764</v>
      </c>
      <c r="AH26" s="18">
        <v>39556</v>
      </c>
      <c r="AI26" s="14" t="s">
        <v>44</v>
      </c>
    </row>
    <row r="27" spans="1:35" ht="16.5" customHeight="1">
      <c r="A27">
        <v>6260</v>
      </c>
      <c r="B27" s="12" t="str">
        <f t="shared" si="0"/>
        <v>ZeroZero</v>
      </c>
      <c r="C27" s="13" t="s">
        <v>313</v>
      </c>
      <c r="D27" s="14" t="s">
        <v>312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15400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15400</v>
      </c>
      <c r="U27" s="18">
        <v>0</v>
      </c>
      <c r="V27" s="18">
        <v>0</v>
      </c>
      <c r="W27" s="18">
        <v>0</v>
      </c>
      <c r="X27" s="22">
        <v>15400</v>
      </c>
      <c r="Y27" s="16" t="s">
        <v>39</v>
      </c>
      <c r="Z27" s="23" t="s">
        <v>39</v>
      </c>
      <c r="AA27" s="22">
        <v>0</v>
      </c>
      <c r="AB27" s="18">
        <v>0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94</v>
      </c>
      <c r="AI27" s="14" t="s">
        <v>44</v>
      </c>
    </row>
    <row r="28" spans="1:35" ht="16.5" customHeight="1">
      <c r="A28">
        <v>2570</v>
      </c>
      <c r="B28" s="12" t="str">
        <f t="shared" si="0"/>
        <v>FCST</v>
      </c>
      <c r="C28" s="13" t="s">
        <v>100</v>
      </c>
      <c r="D28" s="14" t="s">
        <v>58</v>
      </c>
      <c r="E28" s="15" t="str">
        <f t="shared" si="1"/>
        <v>前八週無拉料</v>
      </c>
      <c r="F28" s="16">
        <f t="shared" si="2"/>
        <v>18.3</v>
      </c>
      <c r="G28" s="16" t="str">
        <f t="shared" si="3"/>
        <v>--</v>
      </c>
      <c r="H28" s="16">
        <f t="shared" si="4"/>
        <v>30.4</v>
      </c>
      <c r="I28" s="17" t="str">
        <f>IFERROR(VLOOKUP(C28,#REF!,8,FALSE),"")</f>
        <v/>
      </c>
      <c r="J28" s="18">
        <v>20000</v>
      </c>
      <c r="K28" s="18">
        <v>14000</v>
      </c>
      <c r="L28" s="17" t="str">
        <f>IFERROR(VLOOKUP(C28,#REF!,11,FALSE),"")</f>
        <v/>
      </c>
      <c r="M28" s="18">
        <v>12000</v>
      </c>
      <c r="N28" s="19" t="s">
        <v>59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12000</v>
      </c>
      <c r="U28" s="18">
        <v>0</v>
      </c>
      <c r="V28" s="18">
        <v>0</v>
      </c>
      <c r="W28" s="18">
        <v>0</v>
      </c>
      <c r="X28" s="22">
        <v>32000</v>
      </c>
      <c r="Y28" s="16" t="s">
        <v>39</v>
      </c>
      <c r="Z28" s="23">
        <v>48.7</v>
      </c>
      <c r="AA28" s="22">
        <v>0</v>
      </c>
      <c r="AB28" s="18">
        <v>657</v>
      </c>
      <c r="AC28" s="24" t="s">
        <v>51</v>
      </c>
      <c r="AD28" s="25" t="str">
        <f t="shared" si="5"/>
        <v>F</v>
      </c>
      <c r="AE28" s="18">
        <v>0</v>
      </c>
      <c r="AF28" s="18">
        <v>2856</v>
      </c>
      <c r="AG28" s="18">
        <v>3060</v>
      </c>
      <c r="AH28" s="18">
        <v>4680</v>
      </c>
      <c r="AI28" s="14" t="s">
        <v>44</v>
      </c>
    </row>
    <row r="29" spans="1:35" ht="16.5" customHeight="1">
      <c r="A29">
        <v>2626</v>
      </c>
      <c r="B29" s="12" t="str">
        <f t="shared" si="0"/>
        <v>OverStock</v>
      </c>
      <c r="C29" s="13" t="s">
        <v>197</v>
      </c>
      <c r="D29" s="14" t="s">
        <v>74</v>
      </c>
      <c r="E29" s="15">
        <f t="shared" si="1"/>
        <v>14.6</v>
      </c>
      <c r="F29" s="16">
        <f t="shared" si="2"/>
        <v>8.1</v>
      </c>
      <c r="G29" s="16">
        <f t="shared" si="3"/>
        <v>35.200000000000003</v>
      </c>
      <c r="H29" s="16">
        <f t="shared" si="4"/>
        <v>19.399999999999999</v>
      </c>
      <c r="I29" s="17" t="str">
        <f>IFERROR(VLOOKUP(C29,#REF!,8,FALSE),"")</f>
        <v/>
      </c>
      <c r="J29" s="18">
        <v>1002000</v>
      </c>
      <c r="K29" s="18">
        <v>903000</v>
      </c>
      <c r="L29" s="17" t="str">
        <f>IFERROR(VLOOKUP(C29,#REF!,11,FALSE),"")</f>
        <v/>
      </c>
      <c r="M29" s="18">
        <v>417000</v>
      </c>
      <c r="N29" s="19" t="s">
        <v>75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126000</v>
      </c>
      <c r="U29" s="18">
        <v>72000</v>
      </c>
      <c r="V29" s="18">
        <v>219000</v>
      </c>
      <c r="W29" s="18">
        <v>0</v>
      </c>
      <c r="X29" s="22">
        <v>1419000</v>
      </c>
      <c r="Y29" s="16">
        <v>49.8</v>
      </c>
      <c r="Z29" s="23">
        <v>27.5</v>
      </c>
      <c r="AA29" s="22">
        <v>28500</v>
      </c>
      <c r="AB29" s="18">
        <v>51568</v>
      </c>
      <c r="AC29" s="24">
        <v>1.8</v>
      </c>
      <c r="AD29" s="25">
        <f t="shared" si="5"/>
        <v>100</v>
      </c>
      <c r="AE29" s="18">
        <v>220278</v>
      </c>
      <c r="AF29" s="18">
        <v>153684</v>
      </c>
      <c r="AG29" s="18">
        <v>159473</v>
      </c>
      <c r="AH29" s="18">
        <v>34364</v>
      </c>
      <c r="AI29" s="14" t="s">
        <v>44</v>
      </c>
    </row>
    <row r="30" spans="1:35" ht="16.5" customHeight="1">
      <c r="A30">
        <v>2627</v>
      </c>
      <c r="B30" s="12" t="str">
        <f t="shared" si="0"/>
        <v>OverStock</v>
      </c>
      <c r="C30" s="13" t="s">
        <v>136</v>
      </c>
      <c r="D30" s="14" t="s">
        <v>117</v>
      </c>
      <c r="E30" s="15">
        <f t="shared" si="1"/>
        <v>328</v>
      </c>
      <c r="F30" s="16">
        <f t="shared" si="2"/>
        <v>300.7</v>
      </c>
      <c r="G30" s="16">
        <f t="shared" si="3"/>
        <v>152</v>
      </c>
      <c r="H30" s="16">
        <f t="shared" si="4"/>
        <v>139.4</v>
      </c>
      <c r="I30" s="17" t="str">
        <f>IFERROR(VLOOKUP(C30,#REF!,8,FALSE),"")</f>
        <v/>
      </c>
      <c r="J30" s="18">
        <v>57000</v>
      </c>
      <c r="K30" s="18">
        <v>57000</v>
      </c>
      <c r="L30" s="17" t="str">
        <f>IFERROR(VLOOKUP(C30,#REF!,11,FALSE),"")</f>
        <v/>
      </c>
      <c r="M30" s="18">
        <v>123000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24000</v>
      </c>
      <c r="U30" s="18">
        <v>0</v>
      </c>
      <c r="V30" s="18">
        <v>99000</v>
      </c>
      <c r="W30" s="18">
        <v>0</v>
      </c>
      <c r="X30" s="22">
        <v>180000</v>
      </c>
      <c r="Y30" s="16">
        <v>480</v>
      </c>
      <c r="Z30" s="23">
        <v>440.1</v>
      </c>
      <c r="AA30" s="22">
        <v>375</v>
      </c>
      <c r="AB30" s="18">
        <v>409</v>
      </c>
      <c r="AC30" s="24">
        <v>1.1000000000000001</v>
      </c>
      <c r="AD30" s="25">
        <f t="shared" si="5"/>
        <v>100</v>
      </c>
      <c r="AE30" s="18">
        <v>4378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8520</v>
      </c>
      <c r="B31" s="12" t="str">
        <f t="shared" si="0"/>
        <v>ZeroZero</v>
      </c>
      <c r="C31" s="13" t="s">
        <v>218</v>
      </c>
      <c r="D31" s="14" t="s">
        <v>74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4000</v>
      </c>
      <c r="N31" s="19" t="s">
        <v>59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4000</v>
      </c>
      <c r="U31" s="18">
        <v>0</v>
      </c>
      <c r="V31" s="18">
        <v>0</v>
      </c>
      <c r="W31" s="18">
        <v>0</v>
      </c>
      <c r="X31" s="22">
        <v>4000</v>
      </c>
      <c r="Y31" s="16" t="s">
        <v>39</v>
      </c>
      <c r="Z31" s="23" t="s">
        <v>39</v>
      </c>
      <c r="AA31" s="22">
        <v>0</v>
      </c>
      <c r="AB31" s="18">
        <v>0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2629</v>
      </c>
      <c r="B32" s="12" t="str">
        <f t="shared" si="0"/>
        <v>OverStock</v>
      </c>
      <c r="C32" s="13" t="s">
        <v>107</v>
      </c>
      <c r="D32" s="14" t="s">
        <v>74</v>
      </c>
      <c r="E32" s="15">
        <f t="shared" si="1"/>
        <v>62.4</v>
      </c>
      <c r="F32" s="16">
        <f t="shared" si="2"/>
        <v>19.100000000000001</v>
      </c>
      <c r="G32" s="16">
        <f t="shared" si="3"/>
        <v>48</v>
      </c>
      <c r="H32" s="16">
        <f t="shared" si="4"/>
        <v>14.7</v>
      </c>
      <c r="I32" s="17" t="str">
        <f>IFERROR(VLOOKUP(C32,#REF!,8,FALSE),"")</f>
        <v/>
      </c>
      <c r="J32" s="18">
        <v>90000</v>
      </c>
      <c r="K32" s="18">
        <v>21000</v>
      </c>
      <c r="L32" s="17" t="str">
        <f>IFERROR(VLOOKUP(C32,#REF!,11,FALSE),"")</f>
        <v/>
      </c>
      <c r="M32" s="18">
        <v>117000</v>
      </c>
      <c r="N32" s="19" t="s">
        <v>75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51000</v>
      </c>
      <c r="U32" s="18">
        <v>33000</v>
      </c>
      <c r="V32" s="18">
        <v>33000</v>
      </c>
      <c r="W32" s="18">
        <v>0</v>
      </c>
      <c r="X32" s="22">
        <v>207000</v>
      </c>
      <c r="Y32" s="16">
        <v>110.4</v>
      </c>
      <c r="Z32" s="23">
        <v>33.9</v>
      </c>
      <c r="AA32" s="22">
        <v>1875</v>
      </c>
      <c r="AB32" s="18">
        <v>6110</v>
      </c>
      <c r="AC32" s="24">
        <v>3.3</v>
      </c>
      <c r="AD32" s="25">
        <f t="shared" si="5"/>
        <v>150</v>
      </c>
      <c r="AE32" s="18">
        <v>13203</v>
      </c>
      <c r="AF32" s="18">
        <v>25790</v>
      </c>
      <c r="AG32" s="18">
        <v>23000</v>
      </c>
      <c r="AH32" s="18">
        <v>24000</v>
      </c>
      <c r="AI32" s="14" t="s">
        <v>44</v>
      </c>
    </row>
    <row r="33" spans="1:35" ht="16.5" customHeight="1">
      <c r="A33">
        <v>9091</v>
      </c>
      <c r="B33" s="12" t="str">
        <f t="shared" si="0"/>
        <v>OverStock</v>
      </c>
      <c r="C33" s="13" t="s">
        <v>227</v>
      </c>
      <c r="D33" s="14" t="s">
        <v>74</v>
      </c>
      <c r="E33" s="15">
        <f t="shared" si="1"/>
        <v>11.4</v>
      </c>
      <c r="F33" s="16">
        <f t="shared" si="2"/>
        <v>50</v>
      </c>
      <c r="G33" s="16">
        <f t="shared" si="3"/>
        <v>125</v>
      </c>
      <c r="H33" s="16">
        <f t="shared" si="4"/>
        <v>550</v>
      </c>
      <c r="I33" s="17" t="str">
        <f>IFERROR(VLOOKUP(C33,#REF!,8,FALSE),"")</f>
        <v/>
      </c>
      <c r="J33" s="18">
        <v>11000</v>
      </c>
      <c r="K33" s="18">
        <v>1000</v>
      </c>
      <c r="L33" s="17" t="str">
        <f>IFERROR(VLOOKUP(C33,#REF!,11,FALSE),"")</f>
        <v/>
      </c>
      <c r="M33" s="18">
        <v>1000</v>
      </c>
      <c r="N33" s="19" t="s">
        <v>59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1000</v>
      </c>
      <c r="U33" s="18">
        <v>0</v>
      </c>
      <c r="V33" s="18">
        <v>0</v>
      </c>
      <c r="W33" s="18">
        <v>0</v>
      </c>
      <c r="X33" s="22">
        <v>12000</v>
      </c>
      <c r="Y33" s="16">
        <v>136.4</v>
      </c>
      <c r="Z33" s="23">
        <v>600</v>
      </c>
      <c r="AA33" s="22">
        <v>88</v>
      </c>
      <c r="AB33" s="18">
        <v>20</v>
      </c>
      <c r="AC33" s="24">
        <v>0.2</v>
      </c>
      <c r="AD33" s="25">
        <f t="shared" si="5"/>
        <v>50</v>
      </c>
      <c r="AE33" s="18">
        <v>176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9090</v>
      </c>
      <c r="B34" s="12" t="str">
        <f t="shared" si="0"/>
        <v>OverStock</v>
      </c>
      <c r="C34" s="13" t="s">
        <v>204</v>
      </c>
      <c r="D34" s="14" t="s">
        <v>74</v>
      </c>
      <c r="E34" s="15">
        <f t="shared" si="1"/>
        <v>72.8</v>
      </c>
      <c r="F34" s="16">
        <f t="shared" si="2"/>
        <v>220.7</v>
      </c>
      <c r="G34" s="16">
        <f t="shared" si="3"/>
        <v>80</v>
      </c>
      <c r="H34" s="16">
        <f t="shared" si="4"/>
        <v>242.5</v>
      </c>
      <c r="I34" s="17" t="str">
        <f>IFERROR(VLOOKUP(C34,#REF!,8,FALSE),"")</f>
        <v/>
      </c>
      <c r="J34" s="18">
        <v>600000</v>
      </c>
      <c r="K34" s="18">
        <v>360000</v>
      </c>
      <c r="L34" s="17" t="str">
        <f>IFERROR(VLOOKUP(C34,#REF!,11,FALSE),"")</f>
        <v/>
      </c>
      <c r="M34" s="18">
        <v>546000</v>
      </c>
      <c r="N34" s="19" t="s">
        <v>75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378000</v>
      </c>
      <c r="U34" s="18">
        <v>0</v>
      </c>
      <c r="V34" s="18">
        <v>168000</v>
      </c>
      <c r="W34" s="18">
        <v>0</v>
      </c>
      <c r="X34" s="22">
        <v>1146000</v>
      </c>
      <c r="Y34" s="16">
        <v>152.80000000000001</v>
      </c>
      <c r="Z34" s="23">
        <v>463.2</v>
      </c>
      <c r="AA34" s="22">
        <v>7500</v>
      </c>
      <c r="AB34" s="18">
        <v>2474</v>
      </c>
      <c r="AC34" s="24">
        <v>0.3</v>
      </c>
      <c r="AD34" s="25">
        <f t="shared" si="5"/>
        <v>50</v>
      </c>
      <c r="AE34" s="18">
        <v>19591</v>
      </c>
      <c r="AF34" s="18">
        <v>4186</v>
      </c>
      <c r="AG34" s="18">
        <v>1038</v>
      </c>
      <c r="AH34" s="18">
        <v>143849</v>
      </c>
      <c r="AI34" s="14" t="s">
        <v>44</v>
      </c>
    </row>
    <row r="35" spans="1:35" ht="16.5" customHeight="1">
      <c r="A35">
        <v>9081</v>
      </c>
      <c r="B35" s="12" t="str">
        <f t="shared" si="0"/>
        <v>OverStock</v>
      </c>
      <c r="C35" s="13" t="s">
        <v>241</v>
      </c>
      <c r="D35" s="14" t="s">
        <v>74</v>
      </c>
      <c r="E35" s="15">
        <f t="shared" si="1"/>
        <v>40.5</v>
      </c>
      <c r="F35" s="16">
        <f t="shared" si="2"/>
        <v>39.1</v>
      </c>
      <c r="G35" s="16">
        <f t="shared" si="3"/>
        <v>12.4</v>
      </c>
      <c r="H35" s="16">
        <f t="shared" si="4"/>
        <v>12</v>
      </c>
      <c r="I35" s="17" t="str">
        <f>IFERROR(VLOOKUP(C35,#REF!,8,FALSE),"")</f>
        <v/>
      </c>
      <c r="J35" s="18">
        <v>93000</v>
      </c>
      <c r="K35" s="18">
        <v>93000</v>
      </c>
      <c r="L35" s="17" t="str">
        <f>IFERROR(VLOOKUP(C35,#REF!,11,FALSE),"")</f>
        <v/>
      </c>
      <c r="M35" s="18">
        <v>303500</v>
      </c>
      <c r="N35" s="19" t="s">
        <v>75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231500</v>
      </c>
      <c r="U35" s="18">
        <v>0</v>
      </c>
      <c r="V35" s="18">
        <v>72000</v>
      </c>
      <c r="W35" s="18">
        <v>0</v>
      </c>
      <c r="X35" s="22">
        <v>396500</v>
      </c>
      <c r="Y35" s="16">
        <v>52.9</v>
      </c>
      <c r="Z35" s="23">
        <v>51.1</v>
      </c>
      <c r="AA35" s="22">
        <v>7500</v>
      </c>
      <c r="AB35" s="18">
        <v>7761</v>
      </c>
      <c r="AC35" s="24">
        <v>1</v>
      </c>
      <c r="AD35" s="25">
        <f t="shared" si="5"/>
        <v>100</v>
      </c>
      <c r="AE35" s="18">
        <v>32715</v>
      </c>
      <c r="AF35" s="18">
        <v>15279</v>
      </c>
      <c r="AG35" s="18">
        <v>30313</v>
      </c>
      <c r="AH35" s="18">
        <v>16943</v>
      </c>
      <c r="AI35" s="14" t="s">
        <v>44</v>
      </c>
    </row>
    <row r="36" spans="1:35" ht="16.5" customHeight="1">
      <c r="A36">
        <v>1690</v>
      </c>
      <c r="B36" s="12" t="str">
        <f t="shared" si="0"/>
        <v>ZeroZero</v>
      </c>
      <c r="C36" s="13" t="s">
        <v>199</v>
      </c>
      <c r="D36" s="14" t="s">
        <v>74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225000</v>
      </c>
      <c r="K36" s="18">
        <v>45000</v>
      </c>
      <c r="L36" s="17" t="str">
        <f>IFERROR(VLOOKUP(C36,#REF!,11,FALSE),"")</f>
        <v/>
      </c>
      <c r="M36" s="18">
        <v>57000</v>
      </c>
      <c r="N36" s="19" t="s">
        <v>75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57000</v>
      </c>
      <c r="U36" s="18">
        <v>0</v>
      </c>
      <c r="V36" s="18">
        <v>0</v>
      </c>
      <c r="W36" s="18">
        <v>0</v>
      </c>
      <c r="X36" s="22">
        <v>282000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1691</v>
      </c>
      <c r="B37" s="12" t="str">
        <f t="shared" si="0"/>
        <v>ZeroZero</v>
      </c>
      <c r="C37" s="13" t="s">
        <v>225</v>
      </c>
      <c r="D37" s="14" t="s">
        <v>74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5000</v>
      </c>
      <c r="N37" s="19" t="s">
        <v>59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5000</v>
      </c>
      <c r="U37" s="18">
        <v>0</v>
      </c>
      <c r="V37" s="18">
        <v>0</v>
      </c>
      <c r="W37" s="18">
        <v>0</v>
      </c>
      <c r="X37" s="22">
        <v>5000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8754</v>
      </c>
      <c r="B38" s="12" t="str">
        <f t="shared" si="0"/>
        <v>ZeroZero</v>
      </c>
      <c r="C38" s="13" t="s">
        <v>284</v>
      </c>
      <c r="D38" s="14" t="s">
        <v>74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15000</v>
      </c>
      <c r="K38" s="18">
        <v>15000</v>
      </c>
      <c r="L38" s="17" t="str">
        <f>IFERROR(VLOOKUP(C38,#REF!,11,FALSE),"")</f>
        <v/>
      </c>
      <c r="M38" s="18">
        <v>42500</v>
      </c>
      <c r="N38" s="19" t="s">
        <v>110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42500</v>
      </c>
      <c r="U38" s="18">
        <v>0</v>
      </c>
      <c r="V38" s="18">
        <v>0</v>
      </c>
      <c r="W38" s="18">
        <v>0</v>
      </c>
      <c r="X38" s="22">
        <v>57500</v>
      </c>
      <c r="Y38" s="16" t="s">
        <v>39</v>
      </c>
      <c r="Z38" s="23" t="s">
        <v>39</v>
      </c>
      <c r="AA38" s="22">
        <v>0</v>
      </c>
      <c r="AB38" s="18">
        <v>0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9093</v>
      </c>
      <c r="B39" s="12" t="str">
        <f t="shared" si="0"/>
        <v>ZeroZero</v>
      </c>
      <c r="C39" s="13" t="s">
        <v>193</v>
      </c>
      <c r="D39" s="14" t="s">
        <v>74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144000</v>
      </c>
      <c r="K39" s="18">
        <v>144000</v>
      </c>
      <c r="L39" s="17" t="str">
        <f>IFERROR(VLOOKUP(C39,#REF!,11,FALSE),"")</f>
        <v/>
      </c>
      <c r="M39" s="18">
        <v>153000</v>
      </c>
      <c r="N39" s="19" t="s">
        <v>75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153000</v>
      </c>
      <c r="U39" s="18">
        <v>0</v>
      </c>
      <c r="V39" s="18">
        <v>0</v>
      </c>
      <c r="W39" s="18">
        <v>0</v>
      </c>
      <c r="X39" s="22">
        <v>297000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1655</v>
      </c>
      <c r="B40" s="12" t="str">
        <f t="shared" si="0"/>
        <v>OverStock</v>
      </c>
      <c r="C40" s="13" t="s">
        <v>150</v>
      </c>
      <c r="D40" s="14" t="s">
        <v>117</v>
      </c>
      <c r="E40" s="15">
        <f t="shared" si="1"/>
        <v>12</v>
      </c>
      <c r="F40" s="16">
        <f t="shared" si="2"/>
        <v>10.6</v>
      </c>
      <c r="G40" s="16">
        <f t="shared" si="3"/>
        <v>12</v>
      </c>
      <c r="H40" s="16">
        <f t="shared" si="4"/>
        <v>10.6</v>
      </c>
      <c r="I40" s="17" t="str">
        <f>IFERROR(VLOOKUP(C40,#REF!,8,FALSE),"")</f>
        <v/>
      </c>
      <c r="J40" s="18">
        <v>9000</v>
      </c>
      <c r="K40" s="18">
        <v>0</v>
      </c>
      <c r="L40" s="17" t="str">
        <f>IFERROR(VLOOKUP(C40,#REF!,11,FALSE),"")</f>
        <v/>
      </c>
      <c r="M40" s="18">
        <v>9000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0</v>
      </c>
      <c r="U40" s="18">
        <v>0</v>
      </c>
      <c r="V40" s="18">
        <v>9000</v>
      </c>
      <c r="W40" s="18">
        <v>0</v>
      </c>
      <c r="X40" s="22">
        <v>18000</v>
      </c>
      <c r="Y40" s="16">
        <v>24</v>
      </c>
      <c r="Z40" s="23">
        <v>21.2</v>
      </c>
      <c r="AA40" s="22">
        <v>750</v>
      </c>
      <c r="AB40" s="18">
        <v>849</v>
      </c>
      <c r="AC40" s="24">
        <v>1.1000000000000001</v>
      </c>
      <c r="AD40" s="25">
        <f t="shared" si="5"/>
        <v>100</v>
      </c>
      <c r="AE40" s="18">
        <v>0</v>
      </c>
      <c r="AF40" s="18">
        <v>4123</v>
      </c>
      <c r="AG40" s="18">
        <v>4480</v>
      </c>
      <c r="AH40" s="18">
        <v>4800</v>
      </c>
      <c r="AI40" s="14" t="s">
        <v>44</v>
      </c>
    </row>
    <row r="41" spans="1:35" ht="16.5" customHeight="1">
      <c r="A41">
        <v>4957</v>
      </c>
      <c r="B41" s="12" t="str">
        <f t="shared" si="0"/>
        <v>OverStock</v>
      </c>
      <c r="C41" s="13" t="s">
        <v>262</v>
      </c>
      <c r="D41" s="14" t="s">
        <v>74</v>
      </c>
      <c r="E41" s="15">
        <f t="shared" si="1"/>
        <v>60</v>
      </c>
      <c r="F41" s="16">
        <f t="shared" si="2"/>
        <v>13.3</v>
      </c>
      <c r="G41" s="16">
        <f t="shared" si="3"/>
        <v>52</v>
      </c>
      <c r="H41" s="16">
        <f t="shared" si="4"/>
        <v>11.5</v>
      </c>
      <c r="I41" s="17" t="str">
        <f>IFERROR(VLOOKUP(C41,#REF!,8,FALSE),"")</f>
        <v/>
      </c>
      <c r="J41" s="18">
        <v>39000</v>
      </c>
      <c r="K41" s="18">
        <v>24000</v>
      </c>
      <c r="L41" s="17" t="str">
        <f>IFERROR(VLOOKUP(C41,#REF!,11,FALSE),"")</f>
        <v/>
      </c>
      <c r="M41" s="18">
        <v>45000</v>
      </c>
      <c r="N41" s="19" t="s">
        <v>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33000</v>
      </c>
      <c r="U41" s="18">
        <v>0</v>
      </c>
      <c r="V41" s="18">
        <v>12000</v>
      </c>
      <c r="W41" s="18">
        <v>0</v>
      </c>
      <c r="X41" s="22">
        <v>84000</v>
      </c>
      <c r="Y41" s="16">
        <v>112</v>
      </c>
      <c r="Z41" s="23">
        <v>24.9</v>
      </c>
      <c r="AA41" s="22">
        <v>750</v>
      </c>
      <c r="AB41" s="18">
        <v>3378</v>
      </c>
      <c r="AC41" s="24">
        <v>4.5</v>
      </c>
      <c r="AD41" s="25">
        <f t="shared" si="5"/>
        <v>150</v>
      </c>
      <c r="AE41" s="18">
        <v>3489</v>
      </c>
      <c r="AF41" s="18">
        <v>18752</v>
      </c>
      <c r="AG41" s="18">
        <v>9658</v>
      </c>
      <c r="AH41" s="18">
        <v>12566</v>
      </c>
      <c r="AI41" s="14" t="s">
        <v>44</v>
      </c>
    </row>
    <row r="42" spans="1:35" ht="16.5" customHeight="1">
      <c r="A42">
        <v>8820</v>
      </c>
      <c r="B42" s="12" t="str">
        <f t="shared" si="0"/>
        <v>OverStock</v>
      </c>
      <c r="C42" s="13" t="s">
        <v>172</v>
      </c>
      <c r="D42" s="14" t="s">
        <v>171</v>
      </c>
      <c r="E42" s="15">
        <f t="shared" si="1"/>
        <v>12</v>
      </c>
      <c r="F42" s="16">
        <f t="shared" si="2"/>
        <v>9.8000000000000007</v>
      </c>
      <c r="G42" s="16">
        <f t="shared" si="3"/>
        <v>10</v>
      </c>
      <c r="H42" s="16">
        <f t="shared" si="4"/>
        <v>8.1999999999999993</v>
      </c>
      <c r="I42" s="17" t="str">
        <f>IFERROR(VLOOKUP(C42,#REF!,8,FALSE),"")</f>
        <v/>
      </c>
      <c r="J42" s="18">
        <v>30000</v>
      </c>
      <c r="K42" s="18">
        <v>30000</v>
      </c>
      <c r="L42" s="17" t="str">
        <f>IFERROR(VLOOKUP(C42,#REF!,11,FALSE),"")</f>
        <v/>
      </c>
      <c r="M42" s="18">
        <v>36000</v>
      </c>
      <c r="N42" s="19" t="s">
        <v>59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36000</v>
      </c>
      <c r="U42" s="18">
        <v>0</v>
      </c>
      <c r="V42" s="18">
        <v>0</v>
      </c>
      <c r="W42" s="18">
        <v>0</v>
      </c>
      <c r="X42" s="22">
        <v>66000</v>
      </c>
      <c r="Y42" s="16">
        <v>22</v>
      </c>
      <c r="Z42" s="23">
        <v>18</v>
      </c>
      <c r="AA42" s="22">
        <v>3000</v>
      </c>
      <c r="AB42" s="18">
        <v>3671</v>
      </c>
      <c r="AC42" s="24">
        <v>1.2</v>
      </c>
      <c r="AD42" s="25">
        <f t="shared" si="5"/>
        <v>100</v>
      </c>
      <c r="AE42" s="18">
        <v>641</v>
      </c>
      <c r="AF42" s="18">
        <v>25648</v>
      </c>
      <c r="AG42" s="18">
        <v>13816</v>
      </c>
      <c r="AH42" s="18">
        <v>2080</v>
      </c>
      <c r="AI42" s="14" t="s">
        <v>44</v>
      </c>
    </row>
    <row r="43" spans="1:35" ht="16.5" customHeight="1">
      <c r="A43">
        <v>5016</v>
      </c>
      <c r="B43" s="12" t="str">
        <f t="shared" si="0"/>
        <v>ZeroZero</v>
      </c>
      <c r="C43" s="13" t="s">
        <v>86</v>
      </c>
      <c r="D43" s="14" t="s">
        <v>85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10000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10000</v>
      </c>
      <c r="U43" s="18">
        <v>0</v>
      </c>
      <c r="V43" s="18">
        <v>0</v>
      </c>
      <c r="W43" s="18">
        <v>0</v>
      </c>
      <c r="X43" s="22">
        <v>10000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1730</v>
      </c>
      <c r="B44" s="12" t="str">
        <f t="shared" si="0"/>
        <v>ZeroZero</v>
      </c>
      <c r="C44" s="13" t="s">
        <v>266</v>
      </c>
      <c r="D44" s="14" t="s">
        <v>74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40000</v>
      </c>
      <c r="N44" s="19" t="s">
        <v>75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30000</v>
      </c>
      <c r="U44" s="18">
        <v>0</v>
      </c>
      <c r="V44" s="18">
        <v>10000</v>
      </c>
      <c r="W44" s="18">
        <v>0</v>
      </c>
      <c r="X44" s="22">
        <v>40000</v>
      </c>
      <c r="Y44" s="16" t="s">
        <v>39</v>
      </c>
      <c r="Z44" s="23" t="s">
        <v>39</v>
      </c>
      <c r="AA44" s="22">
        <v>0</v>
      </c>
      <c r="AB44" s="18">
        <v>0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182</v>
      </c>
      <c r="AH44" s="18">
        <v>0</v>
      </c>
      <c r="AI44" s="14" t="s">
        <v>44</v>
      </c>
    </row>
    <row r="45" spans="1:35" ht="16.5" customHeight="1">
      <c r="A45">
        <v>4981</v>
      </c>
      <c r="B45" s="12" t="str">
        <f t="shared" si="0"/>
        <v>ZeroZero</v>
      </c>
      <c r="C45" s="13" t="s">
        <v>103</v>
      </c>
      <c r="D45" s="14" t="s">
        <v>74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110000</v>
      </c>
      <c r="N45" s="19" t="s">
        <v>75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70000</v>
      </c>
      <c r="U45" s="18">
        <v>0</v>
      </c>
      <c r="V45" s="18">
        <v>40000</v>
      </c>
      <c r="W45" s="18">
        <v>0</v>
      </c>
      <c r="X45" s="22">
        <v>110000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1749</v>
      </c>
      <c r="B46" s="12" t="str">
        <f t="shared" si="0"/>
        <v>ZeroZero</v>
      </c>
      <c r="C46" s="13" t="s">
        <v>122</v>
      </c>
      <c r="D46" s="14" t="s">
        <v>117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10000</v>
      </c>
      <c r="K46" s="18">
        <v>10000</v>
      </c>
      <c r="L46" s="17" t="str">
        <f>IFERROR(VLOOKUP(C46,#REF!,11,FALSE),"")</f>
        <v/>
      </c>
      <c r="M46" s="18">
        <v>6000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6000</v>
      </c>
      <c r="U46" s="18">
        <v>0</v>
      </c>
      <c r="V46" s="18">
        <v>0</v>
      </c>
      <c r="W46" s="18">
        <v>0</v>
      </c>
      <c r="X46" s="22">
        <v>16000</v>
      </c>
      <c r="Y46" s="16" t="s">
        <v>39</v>
      </c>
      <c r="Z46" s="23" t="s">
        <v>39</v>
      </c>
      <c r="AA46" s="22">
        <v>0</v>
      </c>
      <c r="AB46" s="18">
        <v>0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9139</v>
      </c>
      <c r="B47" s="12" t="str">
        <f t="shared" si="0"/>
        <v>ZeroZero</v>
      </c>
      <c r="C47" s="13" t="s">
        <v>124</v>
      </c>
      <c r="D47" s="14" t="s">
        <v>117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6000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0</v>
      </c>
      <c r="W47" s="18">
        <v>0</v>
      </c>
      <c r="X47" s="22">
        <v>6000</v>
      </c>
      <c r="Y47" s="16" t="s">
        <v>39</v>
      </c>
      <c r="Z47" s="23" t="s">
        <v>39</v>
      </c>
      <c r="AA47" s="22">
        <v>0</v>
      </c>
      <c r="AB47" s="18">
        <v>0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5040</v>
      </c>
      <c r="B48" s="12" t="str">
        <f t="shared" si="0"/>
        <v>ZeroZero</v>
      </c>
      <c r="C48" s="13" t="s">
        <v>165</v>
      </c>
      <c r="D48" s="14" t="s">
        <v>117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7000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7000</v>
      </c>
      <c r="U48" s="18">
        <v>0</v>
      </c>
      <c r="V48" s="18">
        <v>0</v>
      </c>
      <c r="W48" s="18">
        <v>0</v>
      </c>
      <c r="X48" s="22">
        <v>7000</v>
      </c>
      <c r="Y48" s="16" t="s">
        <v>39</v>
      </c>
      <c r="Z48" s="23" t="s">
        <v>39</v>
      </c>
      <c r="AA48" s="22">
        <v>0</v>
      </c>
      <c r="AB48" s="18">
        <v>0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5037</v>
      </c>
      <c r="B49" s="12" t="str">
        <f t="shared" si="0"/>
        <v>ZeroZero</v>
      </c>
      <c r="C49" s="13" t="s">
        <v>216</v>
      </c>
      <c r="D49" s="14" t="s">
        <v>74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1000</v>
      </c>
      <c r="N49" s="19" t="s">
        <v>59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1000</v>
      </c>
      <c r="U49" s="18">
        <v>0</v>
      </c>
      <c r="V49" s="18">
        <v>0</v>
      </c>
      <c r="W49" s="18">
        <v>0</v>
      </c>
      <c r="X49" s="22">
        <v>1000</v>
      </c>
      <c r="Y49" s="16" t="s">
        <v>39</v>
      </c>
      <c r="Z49" s="23" t="s">
        <v>39</v>
      </c>
      <c r="AA49" s="22">
        <v>0</v>
      </c>
      <c r="AB49" s="18">
        <v>0</v>
      </c>
      <c r="AC49" s="24" t="s">
        <v>43</v>
      </c>
      <c r="AD49" s="25" t="str">
        <f t="shared" si="5"/>
        <v>E</v>
      </c>
      <c r="AE49" s="18">
        <v>62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5034</v>
      </c>
      <c r="B50" s="12" t="str">
        <f t="shared" si="0"/>
        <v>OverStock</v>
      </c>
      <c r="C50" s="13" t="s">
        <v>208</v>
      </c>
      <c r="D50" s="14" t="s">
        <v>74</v>
      </c>
      <c r="E50" s="15">
        <f t="shared" si="1"/>
        <v>84</v>
      </c>
      <c r="F50" s="16">
        <f t="shared" si="2"/>
        <v>57.1</v>
      </c>
      <c r="G50" s="16">
        <f t="shared" si="3"/>
        <v>112</v>
      </c>
      <c r="H50" s="16">
        <f t="shared" si="4"/>
        <v>76.2</v>
      </c>
      <c r="I50" s="17" t="str">
        <f>IFERROR(VLOOKUP(C50,#REF!,8,FALSE),"")</f>
        <v/>
      </c>
      <c r="J50" s="18">
        <v>112000</v>
      </c>
      <c r="K50" s="18">
        <v>80000</v>
      </c>
      <c r="L50" s="17" t="str">
        <f>IFERROR(VLOOKUP(C50,#REF!,11,FALSE),"")</f>
        <v/>
      </c>
      <c r="M50" s="18">
        <v>84000</v>
      </c>
      <c r="N50" s="19" t="s">
        <v>75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72000</v>
      </c>
      <c r="U50" s="18">
        <v>0</v>
      </c>
      <c r="V50" s="18">
        <v>12000</v>
      </c>
      <c r="W50" s="18">
        <v>0</v>
      </c>
      <c r="X50" s="22">
        <v>196000</v>
      </c>
      <c r="Y50" s="16">
        <v>196</v>
      </c>
      <c r="Z50" s="23">
        <v>133.30000000000001</v>
      </c>
      <c r="AA50" s="22">
        <v>1000</v>
      </c>
      <c r="AB50" s="18">
        <v>1470</v>
      </c>
      <c r="AC50" s="24">
        <v>1.5</v>
      </c>
      <c r="AD50" s="25">
        <f t="shared" si="5"/>
        <v>100</v>
      </c>
      <c r="AE50" s="18">
        <v>0</v>
      </c>
      <c r="AF50" s="18">
        <v>13233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5032</v>
      </c>
      <c r="B51" s="12" t="str">
        <f t="shared" si="0"/>
        <v>OverStock</v>
      </c>
      <c r="C51" s="13" t="s">
        <v>263</v>
      </c>
      <c r="D51" s="14" t="s">
        <v>74</v>
      </c>
      <c r="E51" s="15">
        <f t="shared" si="1"/>
        <v>18</v>
      </c>
      <c r="F51" s="16">
        <f t="shared" si="2"/>
        <v>11.4</v>
      </c>
      <c r="G51" s="16">
        <f t="shared" si="3"/>
        <v>20</v>
      </c>
      <c r="H51" s="16">
        <f t="shared" si="4"/>
        <v>12.7</v>
      </c>
      <c r="I51" s="17" t="str">
        <f>IFERROR(VLOOKUP(C51,#REF!,8,FALSE),"")</f>
        <v/>
      </c>
      <c r="J51" s="18">
        <v>30000</v>
      </c>
      <c r="K51" s="18">
        <v>18000</v>
      </c>
      <c r="L51" s="17" t="str">
        <f>IFERROR(VLOOKUP(C51,#REF!,11,FALSE),"")</f>
        <v/>
      </c>
      <c r="M51" s="18">
        <v>27000</v>
      </c>
      <c r="N51" s="19" t="s">
        <v>75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15000</v>
      </c>
      <c r="U51" s="18">
        <v>0</v>
      </c>
      <c r="V51" s="18">
        <v>12000</v>
      </c>
      <c r="W51" s="18">
        <v>0</v>
      </c>
      <c r="X51" s="22">
        <v>57000</v>
      </c>
      <c r="Y51" s="16">
        <v>38</v>
      </c>
      <c r="Z51" s="23">
        <v>24.2</v>
      </c>
      <c r="AA51" s="22">
        <v>1500</v>
      </c>
      <c r="AB51" s="18">
        <v>2359</v>
      </c>
      <c r="AC51" s="24">
        <v>1.6</v>
      </c>
      <c r="AD51" s="25">
        <f t="shared" si="5"/>
        <v>100</v>
      </c>
      <c r="AE51" s="18">
        <v>3624</v>
      </c>
      <c r="AF51" s="18">
        <v>15572</v>
      </c>
      <c r="AG51" s="18">
        <v>3538</v>
      </c>
      <c r="AH51" s="18">
        <v>3206</v>
      </c>
      <c r="AI51" s="14" t="s">
        <v>44</v>
      </c>
    </row>
    <row r="52" spans="1:35" ht="16.5" customHeight="1">
      <c r="A52">
        <v>8527</v>
      </c>
      <c r="B52" s="12" t="str">
        <f t="shared" si="0"/>
        <v>ZeroZero</v>
      </c>
      <c r="C52" s="13" t="s">
        <v>112</v>
      </c>
      <c r="D52" s="14" t="s">
        <v>74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65000</v>
      </c>
      <c r="N52" s="19" t="s">
        <v>75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65000</v>
      </c>
      <c r="U52" s="18">
        <v>0</v>
      </c>
      <c r="V52" s="18">
        <v>0</v>
      </c>
      <c r="W52" s="18">
        <v>0</v>
      </c>
      <c r="X52" s="22">
        <v>65000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5036</v>
      </c>
      <c r="B53" s="12" t="str">
        <f t="shared" si="0"/>
        <v>OverStock</v>
      </c>
      <c r="C53" s="13" t="s">
        <v>249</v>
      </c>
      <c r="D53" s="14" t="s">
        <v>74</v>
      </c>
      <c r="E53" s="15">
        <f t="shared" si="1"/>
        <v>72</v>
      </c>
      <c r="F53" s="16" t="str">
        <f t="shared" si="2"/>
        <v>--</v>
      </c>
      <c r="G53" s="16">
        <f t="shared" si="3"/>
        <v>28</v>
      </c>
      <c r="H53" s="16" t="str">
        <f t="shared" si="4"/>
        <v>--</v>
      </c>
      <c r="I53" s="17" t="str">
        <f>IFERROR(VLOOKUP(C53,#REF!,8,FALSE),"")</f>
        <v/>
      </c>
      <c r="J53" s="18">
        <v>21000</v>
      </c>
      <c r="K53" s="18">
        <v>21000</v>
      </c>
      <c r="L53" s="17" t="str">
        <f>IFERROR(VLOOKUP(C53,#REF!,11,FALSE),"")</f>
        <v/>
      </c>
      <c r="M53" s="18">
        <v>54000</v>
      </c>
      <c r="N53" s="19" t="s">
        <v>75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54000</v>
      </c>
      <c r="U53" s="18">
        <v>0</v>
      </c>
      <c r="V53" s="18">
        <v>0</v>
      </c>
      <c r="W53" s="18">
        <v>0</v>
      </c>
      <c r="X53" s="22">
        <v>75000</v>
      </c>
      <c r="Y53" s="16">
        <v>100</v>
      </c>
      <c r="Z53" s="23" t="s">
        <v>39</v>
      </c>
      <c r="AA53" s="22">
        <v>750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5033</v>
      </c>
      <c r="B54" s="12" t="str">
        <f t="shared" si="0"/>
        <v>OverStock</v>
      </c>
      <c r="C54" s="13" t="s">
        <v>306</v>
      </c>
      <c r="D54" s="14" t="s">
        <v>74</v>
      </c>
      <c r="E54" s="15">
        <f t="shared" si="1"/>
        <v>12</v>
      </c>
      <c r="F54" s="16" t="str">
        <f t="shared" si="2"/>
        <v>--</v>
      </c>
      <c r="G54" s="16">
        <f t="shared" si="3"/>
        <v>20</v>
      </c>
      <c r="H54" s="16" t="str">
        <f t="shared" si="4"/>
        <v>--</v>
      </c>
      <c r="I54" s="17" t="str">
        <f>IFERROR(VLOOKUP(C54,#REF!,8,FALSE),"")</f>
        <v/>
      </c>
      <c r="J54" s="18">
        <v>15000</v>
      </c>
      <c r="K54" s="18">
        <v>9000</v>
      </c>
      <c r="L54" s="17" t="str">
        <f>IFERROR(VLOOKUP(C54,#REF!,11,FALSE),"")</f>
        <v/>
      </c>
      <c r="M54" s="18">
        <v>9000</v>
      </c>
      <c r="N54" s="19" t="s">
        <v>75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9000</v>
      </c>
      <c r="U54" s="18">
        <v>0</v>
      </c>
      <c r="V54" s="18">
        <v>0</v>
      </c>
      <c r="W54" s="18">
        <v>0</v>
      </c>
      <c r="X54" s="22">
        <v>24000</v>
      </c>
      <c r="Y54" s="16">
        <v>32</v>
      </c>
      <c r="Z54" s="23" t="s">
        <v>39</v>
      </c>
      <c r="AA54" s="22">
        <v>750</v>
      </c>
      <c r="AB54" s="18">
        <v>0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3005</v>
      </c>
      <c r="B55" s="12" t="str">
        <f t="shared" si="0"/>
        <v>ZeroZero</v>
      </c>
      <c r="C55" s="13" t="s">
        <v>238</v>
      </c>
      <c r="D55" s="14" t="s">
        <v>74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32000</v>
      </c>
      <c r="N55" s="19" t="s">
        <v>75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32000</v>
      </c>
      <c r="U55" s="18">
        <v>0</v>
      </c>
      <c r="V55" s="18">
        <v>0</v>
      </c>
      <c r="W55" s="18">
        <v>0</v>
      </c>
      <c r="X55" s="22">
        <v>32000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5038</v>
      </c>
      <c r="B56" s="12" t="str">
        <f t="shared" si="0"/>
        <v>FCST</v>
      </c>
      <c r="C56" s="13" t="s">
        <v>53</v>
      </c>
      <c r="D56" s="14" t="s">
        <v>41</v>
      </c>
      <c r="E56" s="15" t="str">
        <f t="shared" si="1"/>
        <v>前八週無拉料</v>
      </c>
      <c r="F56" s="16">
        <f t="shared" si="2"/>
        <v>13</v>
      </c>
      <c r="G56" s="16" t="str">
        <f t="shared" si="3"/>
        <v>--</v>
      </c>
      <c r="H56" s="16">
        <f t="shared" si="4"/>
        <v>13</v>
      </c>
      <c r="I56" s="17" t="str">
        <f>IFERROR(VLOOKUP(C56,#REF!,8,FALSE),"")</f>
        <v/>
      </c>
      <c r="J56" s="18">
        <v>2500</v>
      </c>
      <c r="K56" s="18">
        <v>0</v>
      </c>
      <c r="L56" s="17" t="str">
        <f>IFERROR(VLOOKUP(C56,#REF!,11,FALSE),"")</f>
        <v/>
      </c>
      <c r="M56" s="18">
        <v>2500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2500</v>
      </c>
      <c r="W56" s="18">
        <v>0</v>
      </c>
      <c r="X56" s="22">
        <v>5000</v>
      </c>
      <c r="Y56" s="16" t="s">
        <v>39</v>
      </c>
      <c r="Z56" s="23">
        <v>25.9</v>
      </c>
      <c r="AA56" s="22">
        <v>0</v>
      </c>
      <c r="AB56" s="18">
        <v>193</v>
      </c>
      <c r="AC56" s="24" t="s">
        <v>51</v>
      </c>
      <c r="AD56" s="25" t="str">
        <f t="shared" si="5"/>
        <v>F</v>
      </c>
      <c r="AE56" s="18">
        <v>785</v>
      </c>
      <c r="AF56" s="18">
        <v>955</v>
      </c>
      <c r="AG56" s="18">
        <v>2500</v>
      </c>
      <c r="AH56" s="18">
        <v>0</v>
      </c>
      <c r="AI56" s="14" t="s">
        <v>44</v>
      </c>
    </row>
    <row r="57" spans="1:35" ht="16.5" customHeight="1">
      <c r="A57">
        <v>2706</v>
      </c>
      <c r="B57" s="12" t="str">
        <f t="shared" si="0"/>
        <v>FCST</v>
      </c>
      <c r="C57" s="13" t="s">
        <v>286</v>
      </c>
      <c r="D57" s="14" t="s">
        <v>74</v>
      </c>
      <c r="E57" s="15" t="str">
        <f t="shared" si="1"/>
        <v>前八週無拉料</v>
      </c>
      <c r="F57" s="16">
        <f t="shared" si="2"/>
        <v>9.6</v>
      </c>
      <c r="G57" s="16" t="str">
        <f t="shared" si="3"/>
        <v>--</v>
      </c>
      <c r="H57" s="16">
        <f t="shared" si="4"/>
        <v>23.9</v>
      </c>
      <c r="I57" s="17" t="str">
        <f>IFERROR(VLOOKUP(C57,#REF!,8,FALSE),"")</f>
        <v/>
      </c>
      <c r="J57" s="18">
        <v>37500</v>
      </c>
      <c r="K57" s="18">
        <v>37500</v>
      </c>
      <c r="L57" s="17" t="str">
        <f>IFERROR(VLOOKUP(C57,#REF!,11,FALSE),"")</f>
        <v/>
      </c>
      <c r="M57" s="18">
        <v>15000</v>
      </c>
      <c r="N57" s="19" t="s">
        <v>75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0</v>
      </c>
      <c r="W57" s="18">
        <v>0</v>
      </c>
      <c r="X57" s="22">
        <v>52500</v>
      </c>
      <c r="Y57" s="16" t="s">
        <v>39</v>
      </c>
      <c r="Z57" s="23">
        <v>33.5</v>
      </c>
      <c r="AA57" s="22">
        <v>0</v>
      </c>
      <c r="AB57" s="18">
        <v>1568</v>
      </c>
      <c r="AC57" s="24" t="s">
        <v>51</v>
      </c>
      <c r="AD57" s="25" t="str">
        <f t="shared" si="5"/>
        <v>F</v>
      </c>
      <c r="AE57" s="18">
        <v>0</v>
      </c>
      <c r="AF57" s="18">
        <v>7988</v>
      </c>
      <c r="AG57" s="18">
        <v>6120</v>
      </c>
      <c r="AH57" s="18">
        <v>9360</v>
      </c>
      <c r="AI57" s="14" t="s">
        <v>44</v>
      </c>
    </row>
    <row r="58" spans="1:35" ht="16.5" customHeight="1">
      <c r="A58">
        <v>5200</v>
      </c>
      <c r="B58" s="12" t="str">
        <f t="shared" si="0"/>
        <v>OverStock</v>
      </c>
      <c r="C58" s="13" t="s">
        <v>79</v>
      </c>
      <c r="D58" s="14" t="s">
        <v>74</v>
      </c>
      <c r="E58" s="15">
        <f t="shared" si="1"/>
        <v>23</v>
      </c>
      <c r="F58" s="16">
        <f t="shared" si="2"/>
        <v>8.1</v>
      </c>
      <c r="G58" s="16">
        <f t="shared" si="3"/>
        <v>39</v>
      </c>
      <c r="H58" s="16">
        <f t="shared" si="4"/>
        <v>13.7</v>
      </c>
      <c r="I58" s="17" t="str">
        <f>IFERROR(VLOOKUP(C58,#REF!,8,FALSE),"")</f>
        <v/>
      </c>
      <c r="J58" s="18">
        <v>117000</v>
      </c>
      <c r="K58" s="18">
        <v>51000</v>
      </c>
      <c r="L58" s="17" t="str">
        <f>IFERROR(VLOOKUP(C58,#REF!,11,FALSE),"")</f>
        <v/>
      </c>
      <c r="M58" s="18">
        <v>69000</v>
      </c>
      <c r="N58" s="19" t="s">
        <v>75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12000</v>
      </c>
      <c r="U58" s="18">
        <v>0</v>
      </c>
      <c r="V58" s="18">
        <v>57000</v>
      </c>
      <c r="W58" s="18">
        <v>0</v>
      </c>
      <c r="X58" s="22">
        <v>186000</v>
      </c>
      <c r="Y58" s="16">
        <v>62</v>
      </c>
      <c r="Z58" s="23">
        <v>21.8</v>
      </c>
      <c r="AA58" s="22">
        <v>3000</v>
      </c>
      <c r="AB58" s="18">
        <v>8517</v>
      </c>
      <c r="AC58" s="24">
        <v>2.8</v>
      </c>
      <c r="AD58" s="25">
        <f t="shared" si="5"/>
        <v>150</v>
      </c>
      <c r="AE58" s="18">
        <v>14003</v>
      </c>
      <c r="AF58" s="18">
        <v>45387</v>
      </c>
      <c r="AG58" s="18">
        <v>35457</v>
      </c>
      <c r="AH58" s="18">
        <v>23960</v>
      </c>
      <c r="AI58" s="14" t="s">
        <v>44</v>
      </c>
    </row>
    <row r="59" spans="1:35" ht="16.5" customHeight="1">
      <c r="A59">
        <v>5064</v>
      </c>
      <c r="B59" s="12" t="str">
        <f t="shared" si="0"/>
        <v>ZeroZero</v>
      </c>
      <c r="C59" s="13" t="s">
        <v>123</v>
      </c>
      <c r="D59" s="14" t="s">
        <v>117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11000</v>
      </c>
      <c r="K59" s="18">
        <v>11000</v>
      </c>
      <c r="L59" s="17" t="str">
        <f>IFERROR(VLOOKUP(C59,#REF!,11,FALSE),"")</f>
        <v/>
      </c>
      <c r="M59" s="18">
        <v>5000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5000</v>
      </c>
      <c r="U59" s="18">
        <v>0</v>
      </c>
      <c r="V59" s="18">
        <v>0</v>
      </c>
      <c r="W59" s="18">
        <v>0</v>
      </c>
      <c r="X59" s="22">
        <v>16000</v>
      </c>
      <c r="Y59" s="16" t="s">
        <v>39</v>
      </c>
      <c r="Z59" s="23" t="s">
        <v>39</v>
      </c>
      <c r="AA59" s="22">
        <v>0</v>
      </c>
      <c r="AB59" s="18">
        <v>0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1757</v>
      </c>
      <c r="B60" s="12" t="str">
        <f t="shared" si="0"/>
        <v>ZeroZero</v>
      </c>
      <c r="C60" s="13" t="s">
        <v>205</v>
      </c>
      <c r="D60" s="14" t="s">
        <v>74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9000</v>
      </c>
      <c r="N60" s="19" t="s">
        <v>75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6000</v>
      </c>
      <c r="U60" s="18">
        <v>0</v>
      </c>
      <c r="V60" s="18">
        <v>3000</v>
      </c>
      <c r="W60" s="18">
        <v>0</v>
      </c>
      <c r="X60" s="22">
        <v>9000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5011</v>
      </c>
      <c r="B61" s="12" t="str">
        <f t="shared" si="0"/>
        <v>FCST</v>
      </c>
      <c r="C61" s="13" t="s">
        <v>200</v>
      </c>
      <c r="D61" s="14" t="s">
        <v>74</v>
      </c>
      <c r="E61" s="15" t="str">
        <f t="shared" si="1"/>
        <v>前八週無拉料</v>
      </c>
      <c r="F61" s="16">
        <f t="shared" si="2"/>
        <v>35.200000000000003</v>
      </c>
      <c r="G61" s="16" t="str">
        <f t="shared" si="3"/>
        <v>--</v>
      </c>
      <c r="H61" s="16">
        <f t="shared" si="4"/>
        <v>47</v>
      </c>
      <c r="I61" s="17" t="str">
        <f>IFERROR(VLOOKUP(C61,#REF!,8,FALSE),"")</f>
        <v/>
      </c>
      <c r="J61" s="18">
        <v>32000</v>
      </c>
      <c r="K61" s="18">
        <v>16000</v>
      </c>
      <c r="L61" s="17" t="str">
        <f>IFERROR(VLOOKUP(C61,#REF!,11,FALSE),"")</f>
        <v/>
      </c>
      <c r="M61" s="18">
        <v>24000</v>
      </c>
      <c r="N61" s="19" t="s">
        <v>75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16000</v>
      </c>
      <c r="U61" s="18">
        <v>0</v>
      </c>
      <c r="V61" s="18">
        <v>8000</v>
      </c>
      <c r="W61" s="18">
        <v>0</v>
      </c>
      <c r="X61" s="22">
        <v>56000</v>
      </c>
      <c r="Y61" s="16" t="s">
        <v>39</v>
      </c>
      <c r="Z61" s="23">
        <v>82.2</v>
      </c>
      <c r="AA61" s="22">
        <v>0</v>
      </c>
      <c r="AB61" s="18">
        <v>681</v>
      </c>
      <c r="AC61" s="24" t="s">
        <v>51</v>
      </c>
      <c r="AD61" s="25" t="str">
        <f t="shared" si="5"/>
        <v>F</v>
      </c>
      <c r="AE61" s="18">
        <v>3068</v>
      </c>
      <c r="AF61" s="18">
        <v>1020</v>
      </c>
      <c r="AG61" s="18">
        <v>2044</v>
      </c>
      <c r="AH61" s="18">
        <v>1788</v>
      </c>
      <c r="AI61" s="14" t="s">
        <v>44</v>
      </c>
    </row>
    <row r="62" spans="1:35" ht="16.5" customHeight="1">
      <c r="A62">
        <v>2631</v>
      </c>
      <c r="B62" s="12" t="str">
        <f t="shared" si="0"/>
        <v>ZeroZero</v>
      </c>
      <c r="C62" s="13" t="s">
        <v>195</v>
      </c>
      <c r="D62" s="14" t="s">
        <v>74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168000</v>
      </c>
      <c r="K62" s="18">
        <v>168000</v>
      </c>
      <c r="L62" s="17" t="str">
        <f>IFERROR(VLOOKUP(C62,#REF!,11,FALSE),"")</f>
        <v/>
      </c>
      <c r="M62" s="18">
        <v>48000</v>
      </c>
      <c r="N62" s="19" t="s">
        <v>75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48000</v>
      </c>
      <c r="U62" s="18">
        <v>0</v>
      </c>
      <c r="V62" s="18">
        <v>0</v>
      </c>
      <c r="W62" s="18">
        <v>0</v>
      </c>
      <c r="X62" s="22">
        <v>216000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2987</v>
      </c>
      <c r="B63" s="12" t="str">
        <f t="shared" si="0"/>
        <v>OverStock</v>
      </c>
      <c r="C63" s="13" t="s">
        <v>93</v>
      </c>
      <c r="D63" s="14" t="s">
        <v>74</v>
      </c>
      <c r="E63" s="15">
        <f t="shared" si="1"/>
        <v>16</v>
      </c>
      <c r="F63" s="16">
        <f t="shared" si="2"/>
        <v>27.6</v>
      </c>
      <c r="G63" s="16">
        <f t="shared" si="3"/>
        <v>45.3</v>
      </c>
      <c r="H63" s="16">
        <f t="shared" si="4"/>
        <v>78.2</v>
      </c>
      <c r="I63" s="17" t="str">
        <f>IFERROR(VLOOKUP(C63,#REF!,8,FALSE),"")</f>
        <v/>
      </c>
      <c r="J63" s="18">
        <v>51000</v>
      </c>
      <c r="K63" s="18">
        <v>39000</v>
      </c>
      <c r="L63" s="17" t="str">
        <f>IFERROR(VLOOKUP(C63,#REF!,11,FALSE),"")</f>
        <v/>
      </c>
      <c r="M63" s="18">
        <v>18000</v>
      </c>
      <c r="N63" s="19" t="s">
        <v>75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15000</v>
      </c>
      <c r="U63" s="18">
        <v>0</v>
      </c>
      <c r="V63" s="18">
        <v>3000</v>
      </c>
      <c r="W63" s="18">
        <v>0</v>
      </c>
      <c r="X63" s="22">
        <v>69000</v>
      </c>
      <c r="Y63" s="16">
        <v>61.3</v>
      </c>
      <c r="Z63" s="23">
        <v>105.8</v>
      </c>
      <c r="AA63" s="22">
        <v>1125</v>
      </c>
      <c r="AB63" s="18">
        <v>652</v>
      </c>
      <c r="AC63" s="24">
        <v>0.6</v>
      </c>
      <c r="AD63" s="25">
        <f t="shared" si="5"/>
        <v>100</v>
      </c>
      <c r="AE63" s="18">
        <v>452</v>
      </c>
      <c r="AF63" s="18">
        <v>2548</v>
      </c>
      <c r="AG63" s="18">
        <v>4254</v>
      </c>
      <c r="AH63" s="18">
        <v>1229</v>
      </c>
      <c r="AI63" s="14" t="s">
        <v>44</v>
      </c>
    </row>
    <row r="64" spans="1:35" ht="16.5" customHeight="1">
      <c r="A64">
        <v>3957</v>
      </c>
      <c r="B64" s="12" t="str">
        <f t="shared" si="0"/>
        <v>ZeroZero</v>
      </c>
      <c r="C64" s="13" t="s">
        <v>203</v>
      </c>
      <c r="D64" s="14" t="s">
        <v>74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45000</v>
      </c>
      <c r="K64" s="18">
        <v>27000</v>
      </c>
      <c r="L64" s="17" t="str">
        <f>IFERROR(VLOOKUP(C64,#REF!,11,FALSE),"")</f>
        <v/>
      </c>
      <c r="M64" s="18">
        <v>39000</v>
      </c>
      <c r="N64" s="19" t="s">
        <v>75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39000</v>
      </c>
      <c r="U64" s="18">
        <v>0</v>
      </c>
      <c r="V64" s="18">
        <v>0</v>
      </c>
      <c r="W64" s="18">
        <v>0</v>
      </c>
      <c r="X64" s="22">
        <v>84000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6223</v>
      </c>
      <c r="B65" s="12" t="str">
        <f t="shared" si="0"/>
        <v>ZeroZero</v>
      </c>
      <c r="C65" s="13" t="s">
        <v>40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2500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2500</v>
      </c>
      <c r="W65" s="18">
        <v>0</v>
      </c>
      <c r="X65" s="22">
        <v>2500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3954</v>
      </c>
      <c r="B66" s="12" t="str">
        <f t="shared" si="0"/>
        <v>ZeroZero</v>
      </c>
      <c r="C66" s="13" t="s">
        <v>183</v>
      </c>
      <c r="D66" s="14" t="s">
        <v>180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3000</v>
      </c>
      <c r="N66" s="19" t="s">
        <v>75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3000</v>
      </c>
      <c r="W66" s="18">
        <v>0</v>
      </c>
      <c r="X66" s="22">
        <v>3000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1708</v>
      </c>
      <c r="B67" s="12" t="str">
        <f t="shared" si="0"/>
        <v>FCST</v>
      </c>
      <c r="C67" s="13" t="s">
        <v>246</v>
      </c>
      <c r="D67" s="14" t="s">
        <v>74</v>
      </c>
      <c r="E67" s="15" t="str">
        <f t="shared" si="1"/>
        <v>前八週無拉料</v>
      </c>
      <c r="F67" s="16">
        <f t="shared" si="2"/>
        <v>61.1</v>
      </c>
      <c r="G67" s="16" t="str">
        <f t="shared" si="3"/>
        <v>--</v>
      </c>
      <c r="H67" s="16">
        <f t="shared" si="4"/>
        <v>30.5</v>
      </c>
      <c r="I67" s="17" t="str">
        <f>IFERROR(VLOOKUP(C67,#REF!,8,FALSE),"")</f>
        <v/>
      </c>
      <c r="J67" s="18">
        <v>8000</v>
      </c>
      <c r="K67" s="18">
        <v>8000</v>
      </c>
      <c r="L67" s="17" t="str">
        <f>IFERROR(VLOOKUP(C67,#REF!,11,FALSE),"")</f>
        <v/>
      </c>
      <c r="M67" s="18">
        <v>16000</v>
      </c>
      <c r="N67" s="19" t="s">
        <v>75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16000</v>
      </c>
      <c r="U67" s="18">
        <v>0</v>
      </c>
      <c r="V67" s="18">
        <v>0</v>
      </c>
      <c r="W67" s="18">
        <v>0</v>
      </c>
      <c r="X67" s="22">
        <v>24000</v>
      </c>
      <c r="Y67" s="16" t="s">
        <v>39</v>
      </c>
      <c r="Z67" s="23">
        <v>91.6</v>
      </c>
      <c r="AA67" s="22">
        <v>0</v>
      </c>
      <c r="AB67" s="18">
        <v>262</v>
      </c>
      <c r="AC67" s="24" t="s">
        <v>51</v>
      </c>
      <c r="AD67" s="25" t="str">
        <f t="shared" si="5"/>
        <v>F</v>
      </c>
      <c r="AE67" s="18">
        <v>0</v>
      </c>
      <c r="AF67" s="18">
        <v>2356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4863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251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21000</v>
      </c>
      <c r="N68" s="19" t="s">
        <v>75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21000</v>
      </c>
      <c r="U68" s="18">
        <v>0</v>
      </c>
      <c r="V68" s="18">
        <v>0</v>
      </c>
      <c r="W68" s="18">
        <v>0</v>
      </c>
      <c r="X68" s="22">
        <v>21000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1707</v>
      </c>
      <c r="B69" s="12" t="str">
        <f t="shared" si="6"/>
        <v>ZeroZero</v>
      </c>
      <c r="C69" s="13" t="s">
        <v>206</v>
      </c>
      <c r="D69" s="14" t="s">
        <v>74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16000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16000</v>
      </c>
      <c r="U69" s="18">
        <v>0</v>
      </c>
      <c r="V69" s="18">
        <v>0</v>
      </c>
      <c r="W69" s="18">
        <v>0</v>
      </c>
      <c r="X69" s="22">
        <v>16000</v>
      </c>
      <c r="Y69" s="16" t="s">
        <v>39</v>
      </c>
      <c r="Z69" s="23" t="s">
        <v>39</v>
      </c>
      <c r="AA69" s="22">
        <v>0</v>
      </c>
      <c r="AB69" s="18">
        <v>0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1692</v>
      </c>
      <c r="B70" s="12" t="str">
        <f t="shared" si="6"/>
        <v>ZeroZero</v>
      </c>
      <c r="C70" s="13" t="s">
        <v>127</v>
      </c>
      <c r="D70" s="14" t="s">
        <v>117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9000</v>
      </c>
      <c r="K70" s="18">
        <v>9000</v>
      </c>
      <c r="L70" s="17" t="str">
        <f>IFERROR(VLOOKUP(C70,#REF!,11,FALSE),"")</f>
        <v/>
      </c>
      <c r="M70" s="18">
        <v>3000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12000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5010</v>
      </c>
      <c r="B71" s="12" t="str">
        <f t="shared" si="6"/>
        <v>ZeroZero</v>
      </c>
      <c r="C71" s="13" t="s">
        <v>92</v>
      </c>
      <c r="D71" s="14" t="s">
        <v>74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3000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3000</v>
      </c>
      <c r="U71" s="18">
        <v>0</v>
      </c>
      <c r="V71" s="18">
        <v>0</v>
      </c>
      <c r="W71" s="18">
        <v>0</v>
      </c>
      <c r="X71" s="22">
        <v>3000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1701</v>
      </c>
      <c r="B72" s="12" t="str">
        <f t="shared" si="6"/>
        <v>ZeroZero</v>
      </c>
      <c r="C72" s="13" t="s">
        <v>137</v>
      </c>
      <c r="D72" s="14" t="s">
        <v>117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120000</v>
      </c>
      <c r="K72" s="18">
        <v>120000</v>
      </c>
      <c r="L72" s="17" t="str">
        <f>IFERROR(VLOOKUP(C72,#REF!,11,FALSE),"")</f>
        <v/>
      </c>
      <c r="M72" s="18">
        <v>3000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3000</v>
      </c>
      <c r="U72" s="18">
        <v>0</v>
      </c>
      <c r="V72" s="18">
        <v>0</v>
      </c>
      <c r="W72" s="18">
        <v>0</v>
      </c>
      <c r="X72" s="22">
        <v>123000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1700</v>
      </c>
      <c r="B73" s="12" t="str">
        <f t="shared" si="6"/>
        <v>FCST</v>
      </c>
      <c r="C73" s="13" t="s">
        <v>273</v>
      </c>
      <c r="D73" s="14" t="s">
        <v>74</v>
      </c>
      <c r="E73" s="15" t="str">
        <f t="shared" si="7"/>
        <v>前八週無拉料</v>
      </c>
      <c r="F73" s="16">
        <f t="shared" si="8"/>
        <v>9</v>
      </c>
      <c r="G73" s="16" t="str">
        <f t="shared" si="9"/>
        <v>--</v>
      </c>
      <c r="H73" s="16">
        <f t="shared" si="10"/>
        <v>9</v>
      </c>
      <c r="I73" s="17" t="str">
        <f>IFERROR(VLOOKUP(C73,#REF!,8,FALSE),"")</f>
        <v/>
      </c>
      <c r="J73" s="18">
        <v>2000</v>
      </c>
      <c r="K73" s="18">
        <v>2000</v>
      </c>
      <c r="L73" s="17" t="str">
        <f>IFERROR(VLOOKUP(C73,#REF!,11,FALSE),"")</f>
        <v/>
      </c>
      <c r="M73" s="18">
        <v>2000</v>
      </c>
      <c r="N73" s="19" t="s">
        <v>59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2000</v>
      </c>
      <c r="U73" s="18">
        <v>0</v>
      </c>
      <c r="V73" s="18">
        <v>0</v>
      </c>
      <c r="W73" s="18">
        <v>0</v>
      </c>
      <c r="X73" s="22">
        <v>4000</v>
      </c>
      <c r="Y73" s="16" t="s">
        <v>39</v>
      </c>
      <c r="Z73" s="23">
        <v>18</v>
      </c>
      <c r="AA73" s="22">
        <v>0</v>
      </c>
      <c r="AB73" s="18">
        <v>222</v>
      </c>
      <c r="AC73" s="24" t="s">
        <v>51</v>
      </c>
      <c r="AD73" s="25" t="str">
        <f t="shared" si="11"/>
        <v>F</v>
      </c>
      <c r="AE73" s="18">
        <v>2000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1699</v>
      </c>
      <c r="B74" s="12" t="str">
        <f t="shared" si="6"/>
        <v>ZeroZero</v>
      </c>
      <c r="C74" s="13" t="s">
        <v>174</v>
      </c>
      <c r="D74" s="14" t="s">
        <v>171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59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4365</v>
      </c>
      <c r="B75" s="12" t="str">
        <f t="shared" si="6"/>
        <v>FCST</v>
      </c>
      <c r="C75" s="13" t="s">
        <v>260</v>
      </c>
      <c r="D75" s="14" t="s">
        <v>74</v>
      </c>
      <c r="E75" s="15" t="str">
        <f t="shared" si="7"/>
        <v>前八週無拉料</v>
      </c>
      <c r="F75" s="16">
        <f t="shared" si="8"/>
        <v>14.9</v>
      </c>
      <c r="G75" s="16" t="str">
        <f t="shared" si="9"/>
        <v>--</v>
      </c>
      <c r="H75" s="16">
        <f t="shared" si="10"/>
        <v>14.9</v>
      </c>
      <c r="I75" s="17" t="str">
        <f>IFERROR(VLOOKUP(C75,#REF!,8,FALSE),"")</f>
        <v/>
      </c>
      <c r="J75" s="18">
        <v>3000</v>
      </c>
      <c r="K75" s="18">
        <v>3000</v>
      </c>
      <c r="L75" s="17" t="str">
        <f>IFERROR(VLOOKUP(C75,#REF!,11,FALSE),"")</f>
        <v/>
      </c>
      <c r="M75" s="18">
        <v>3000</v>
      </c>
      <c r="N75" s="19" t="s">
        <v>75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3000</v>
      </c>
      <c r="W75" s="18">
        <v>0</v>
      </c>
      <c r="X75" s="22">
        <v>6000</v>
      </c>
      <c r="Y75" s="16" t="s">
        <v>39</v>
      </c>
      <c r="Z75" s="23">
        <v>29.7</v>
      </c>
      <c r="AA75" s="22">
        <v>0</v>
      </c>
      <c r="AB75" s="18">
        <v>202</v>
      </c>
      <c r="AC75" s="24" t="s">
        <v>51</v>
      </c>
      <c r="AD75" s="25" t="str">
        <f t="shared" si="11"/>
        <v>F</v>
      </c>
      <c r="AE75" s="18">
        <v>0</v>
      </c>
      <c r="AF75" s="18">
        <v>0</v>
      </c>
      <c r="AG75" s="18">
        <v>2534</v>
      </c>
      <c r="AH75" s="18">
        <v>505</v>
      </c>
      <c r="AI75" s="14" t="s">
        <v>44</v>
      </c>
    </row>
    <row r="76" spans="1:35" ht="16.5" customHeight="1">
      <c r="A76">
        <v>2690</v>
      </c>
      <c r="B76" s="12" t="str">
        <f t="shared" si="6"/>
        <v>ZeroZero</v>
      </c>
      <c r="C76" s="13" t="s">
        <v>258</v>
      </c>
      <c r="D76" s="14" t="s">
        <v>74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3000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0</v>
      </c>
      <c r="W76" s="18">
        <v>0</v>
      </c>
      <c r="X76" s="22">
        <v>3000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1716</v>
      </c>
      <c r="B77" s="12" t="str">
        <f t="shared" si="6"/>
        <v>ZeroZero</v>
      </c>
      <c r="C77" s="13" t="s">
        <v>78</v>
      </c>
      <c r="D77" s="14" t="s">
        <v>74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9000</v>
      </c>
      <c r="K77" s="18">
        <v>9000</v>
      </c>
      <c r="L77" s="17" t="str">
        <f>IFERROR(VLOOKUP(C77,#REF!,11,FALSE),"")</f>
        <v/>
      </c>
      <c r="M77" s="18">
        <v>12000</v>
      </c>
      <c r="N77" s="19" t="s">
        <v>75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12000</v>
      </c>
      <c r="U77" s="18">
        <v>0</v>
      </c>
      <c r="V77" s="18">
        <v>0</v>
      </c>
      <c r="W77" s="18">
        <v>0</v>
      </c>
      <c r="X77" s="22">
        <v>21000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2575</v>
      </c>
      <c r="B78" s="12" t="str">
        <f t="shared" si="6"/>
        <v>ZeroZero</v>
      </c>
      <c r="C78" s="13" t="s">
        <v>236</v>
      </c>
      <c r="D78" s="14" t="s">
        <v>74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75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2969</v>
      </c>
      <c r="B79" s="12" t="str">
        <f t="shared" si="6"/>
        <v>ZeroZero</v>
      </c>
      <c r="C79" s="13" t="s">
        <v>274</v>
      </c>
      <c r="D79" s="14" t="s">
        <v>74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54</v>
      </c>
      <c r="K79" s="18">
        <v>54</v>
      </c>
      <c r="L79" s="17" t="str">
        <f>IFERROR(VLOOKUP(C79,#REF!,11,FALSE),"")</f>
        <v/>
      </c>
      <c r="M79" s="18">
        <v>54</v>
      </c>
      <c r="N79" s="19" t="s">
        <v>59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54</v>
      </c>
      <c r="U79" s="18">
        <v>0</v>
      </c>
      <c r="V79" s="18">
        <v>0</v>
      </c>
      <c r="W79" s="18">
        <v>0</v>
      </c>
      <c r="X79" s="22">
        <v>108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8822</v>
      </c>
      <c r="B80" s="12" t="str">
        <f t="shared" si="6"/>
        <v>Normal</v>
      </c>
      <c r="C80" s="13" t="s">
        <v>45</v>
      </c>
      <c r="D80" s="14" t="s">
        <v>41</v>
      </c>
      <c r="E80" s="15">
        <f t="shared" si="7"/>
        <v>8.6</v>
      </c>
      <c r="F80" s="16">
        <f t="shared" si="8"/>
        <v>7.8</v>
      </c>
      <c r="G80" s="16">
        <f t="shared" si="9"/>
        <v>1.3</v>
      </c>
      <c r="H80" s="16">
        <f t="shared" si="10"/>
        <v>1.2</v>
      </c>
      <c r="I80" s="17" t="str">
        <f>IFERROR(VLOOKUP(C80,#REF!,8,FALSE),"")</f>
        <v/>
      </c>
      <c r="J80" s="18">
        <v>10000</v>
      </c>
      <c r="K80" s="18">
        <v>10000</v>
      </c>
      <c r="L80" s="17" t="str">
        <f>IFERROR(VLOOKUP(C80,#REF!,11,FALSE),"")</f>
        <v/>
      </c>
      <c r="M80" s="18">
        <v>67500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27500</v>
      </c>
      <c r="U80" s="18">
        <v>0</v>
      </c>
      <c r="V80" s="18">
        <v>40000</v>
      </c>
      <c r="W80" s="18">
        <v>0</v>
      </c>
      <c r="X80" s="22">
        <v>77500</v>
      </c>
      <c r="Y80" s="16">
        <v>9.9</v>
      </c>
      <c r="Z80" s="23">
        <v>9</v>
      </c>
      <c r="AA80" s="22">
        <v>7813</v>
      </c>
      <c r="AB80" s="18">
        <v>8651</v>
      </c>
      <c r="AC80" s="24">
        <v>1.1000000000000001</v>
      </c>
      <c r="AD80" s="25">
        <f t="shared" si="11"/>
        <v>100</v>
      </c>
      <c r="AE80" s="18">
        <v>26699</v>
      </c>
      <c r="AF80" s="18">
        <v>35479</v>
      </c>
      <c r="AG80" s="18">
        <v>15854</v>
      </c>
      <c r="AH80" s="18">
        <v>6212</v>
      </c>
      <c r="AI80" s="14" t="s">
        <v>44</v>
      </c>
    </row>
    <row r="81" spans="1:35" ht="16.5" customHeight="1">
      <c r="A81">
        <v>1718</v>
      </c>
      <c r="B81" s="12" t="str">
        <f t="shared" si="6"/>
        <v>OverStock</v>
      </c>
      <c r="C81" s="13" t="s">
        <v>46</v>
      </c>
      <c r="D81" s="14" t="s">
        <v>41</v>
      </c>
      <c r="E81" s="15">
        <f t="shared" si="7"/>
        <v>32.1</v>
      </c>
      <c r="F81" s="16">
        <f t="shared" si="8"/>
        <v>57.7</v>
      </c>
      <c r="G81" s="16">
        <f t="shared" si="9"/>
        <v>0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13270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10770</v>
      </c>
      <c r="U81" s="18">
        <v>0</v>
      </c>
      <c r="V81" s="18">
        <v>2500</v>
      </c>
      <c r="W81" s="18">
        <v>0</v>
      </c>
      <c r="X81" s="22">
        <v>13270</v>
      </c>
      <c r="Y81" s="16">
        <v>32.1</v>
      </c>
      <c r="Z81" s="23">
        <v>57.7</v>
      </c>
      <c r="AA81" s="22">
        <v>413</v>
      </c>
      <c r="AB81" s="18">
        <v>230</v>
      </c>
      <c r="AC81" s="24">
        <v>0.6</v>
      </c>
      <c r="AD81" s="25">
        <f t="shared" si="11"/>
        <v>100</v>
      </c>
      <c r="AE81" s="18">
        <v>387</v>
      </c>
      <c r="AF81" s="18">
        <v>0</v>
      </c>
      <c r="AG81" s="18">
        <v>1680</v>
      </c>
      <c r="AH81" s="18">
        <v>0</v>
      </c>
      <c r="AI81" s="14" t="s">
        <v>44</v>
      </c>
    </row>
    <row r="82" spans="1:35" ht="16.5" customHeight="1">
      <c r="A82">
        <v>1719</v>
      </c>
      <c r="B82" s="12" t="str">
        <f t="shared" si="6"/>
        <v>OverStock</v>
      </c>
      <c r="C82" s="13" t="s">
        <v>47</v>
      </c>
      <c r="D82" s="14" t="s">
        <v>41</v>
      </c>
      <c r="E82" s="15">
        <f t="shared" si="7"/>
        <v>31.9</v>
      </c>
      <c r="F82" s="16">
        <f t="shared" si="8"/>
        <v>10.8</v>
      </c>
      <c r="G82" s="16">
        <f t="shared" si="9"/>
        <v>0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10000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10000</v>
      </c>
      <c r="U82" s="18">
        <v>0</v>
      </c>
      <c r="V82" s="18">
        <v>0</v>
      </c>
      <c r="W82" s="18">
        <v>0</v>
      </c>
      <c r="X82" s="22">
        <v>10000</v>
      </c>
      <c r="Y82" s="16">
        <v>31.9</v>
      </c>
      <c r="Z82" s="23">
        <v>10.8</v>
      </c>
      <c r="AA82" s="22">
        <v>313</v>
      </c>
      <c r="AB82" s="18">
        <v>929</v>
      </c>
      <c r="AC82" s="24">
        <v>3</v>
      </c>
      <c r="AD82" s="25">
        <f t="shared" si="11"/>
        <v>150</v>
      </c>
      <c r="AE82" s="18">
        <v>4306</v>
      </c>
      <c r="AF82" s="18">
        <v>2916</v>
      </c>
      <c r="AG82" s="18">
        <v>1140</v>
      </c>
      <c r="AH82" s="18">
        <v>0</v>
      </c>
      <c r="AI82" s="14" t="s">
        <v>44</v>
      </c>
    </row>
    <row r="83" spans="1:35" ht="16.5" customHeight="1">
      <c r="A83">
        <v>1717</v>
      </c>
      <c r="B83" s="12" t="str">
        <f t="shared" si="6"/>
        <v>OverStock</v>
      </c>
      <c r="C83" s="13" t="s">
        <v>48</v>
      </c>
      <c r="D83" s="14" t="s">
        <v>41</v>
      </c>
      <c r="E83" s="15">
        <f t="shared" si="7"/>
        <v>24</v>
      </c>
      <c r="F83" s="16">
        <f t="shared" si="8"/>
        <v>31.4</v>
      </c>
      <c r="G83" s="16">
        <f t="shared" si="9"/>
        <v>0</v>
      </c>
      <c r="H83" s="16">
        <f t="shared" si="1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7500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5000</v>
      </c>
      <c r="U83" s="18">
        <v>0</v>
      </c>
      <c r="V83" s="18">
        <v>2500</v>
      </c>
      <c r="W83" s="18">
        <v>0</v>
      </c>
      <c r="X83" s="22">
        <v>7500</v>
      </c>
      <c r="Y83" s="16">
        <v>24</v>
      </c>
      <c r="Z83" s="23">
        <v>31.4</v>
      </c>
      <c r="AA83" s="22">
        <v>313</v>
      </c>
      <c r="AB83" s="18">
        <v>239</v>
      </c>
      <c r="AC83" s="24">
        <v>0.8</v>
      </c>
      <c r="AD83" s="25">
        <f t="shared" si="11"/>
        <v>100</v>
      </c>
      <c r="AE83" s="18">
        <v>164</v>
      </c>
      <c r="AF83" s="18">
        <v>1990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1724</v>
      </c>
      <c r="B84" s="12" t="str">
        <f t="shared" si="6"/>
        <v>Normal</v>
      </c>
      <c r="C84" s="13" t="s">
        <v>49</v>
      </c>
      <c r="D84" s="14" t="s">
        <v>41</v>
      </c>
      <c r="E84" s="15">
        <f t="shared" si="7"/>
        <v>16</v>
      </c>
      <c r="F84" s="16">
        <f t="shared" si="8"/>
        <v>17.100000000000001</v>
      </c>
      <c r="G84" s="16">
        <f t="shared" si="9"/>
        <v>0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15000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5000</v>
      </c>
      <c r="U84" s="18">
        <v>0</v>
      </c>
      <c r="V84" s="18">
        <v>10000</v>
      </c>
      <c r="W84" s="18">
        <v>0</v>
      </c>
      <c r="X84" s="22">
        <v>15000</v>
      </c>
      <c r="Y84" s="16">
        <v>16</v>
      </c>
      <c r="Z84" s="23">
        <v>17.100000000000001</v>
      </c>
      <c r="AA84" s="22">
        <v>938</v>
      </c>
      <c r="AB84" s="18">
        <v>878</v>
      </c>
      <c r="AC84" s="24">
        <v>0.9</v>
      </c>
      <c r="AD84" s="25">
        <f t="shared" si="11"/>
        <v>100</v>
      </c>
      <c r="AE84" s="18">
        <v>0</v>
      </c>
      <c r="AF84" s="18">
        <v>949</v>
      </c>
      <c r="AG84" s="18">
        <v>11255</v>
      </c>
      <c r="AH84" s="18">
        <v>0</v>
      </c>
      <c r="AI84" s="14" t="s">
        <v>44</v>
      </c>
    </row>
    <row r="85" spans="1:35" ht="16.5" customHeight="1">
      <c r="A85">
        <v>1720</v>
      </c>
      <c r="B85" s="12" t="str">
        <f t="shared" si="6"/>
        <v>FCST</v>
      </c>
      <c r="C85" s="13" t="s">
        <v>50</v>
      </c>
      <c r="D85" s="14" t="s">
        <v>41</v>
      </c>
      <c r="E85" s="15" t="str">
        <f t="shared" si="7"/>
        <v>前八週無拉料</v>
      </c>
      <c r="F85" s="16">
        <f t="shared" si="8"/>
        <v>7.5</v>
      </c>
      <c r="G85" s="16" t="str">
        <f t="shared" si="9"/>
        <v>--</v>
      </c>
      <c r="H85" s="16">
        <f t="shared" si="10"/>
        <v>3.8</v>
      </c>
      <c r="I85" s="17" t="str">
        <f>IFERROR(VLOOKUP(C85,#REF!,8,FALSE),"")</f>
        <v/>
      </c>
      <c r="J85" s="18">
        <v>2500</v>
      </c>
      <c r="K85" s="18">
        <v>0</v>
      </c>
      <c r="L85" s="17" t="str">
        <f>IFERROR(VLOOKUP(C85,#REF!,11,FALSE),"")</f>
        <v/>
      </c>
      <c r="M85" s="18">
        <v>5002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5002</v>
      </c>
      <c r="U85" s="18">
        <v>0</v>
      </c>
      <c r="V85" s="18">
        <v>0</v>
      </c>
      <c r="W85" s="18">
        <v>0</v>
      </c>
      <c r="X85" s="22">
        <v>7502</v>
      </c>
      <c r="Y85" s="16" t="s">
        <v>39</v>
      </c>
      <c r="Z85" s="23">
        <v>11.3</v>
      </c>
      <c r="AA85" s="22">
        <v>0</v>
      </c>
      <c r="AB85" s="18">
        <v>665</v>
      </c>
      <c r="AC85" s="24" t="s">
        <v>51</v>
      </c>
      <c r="AD85" s="25" t="str">
        <f t="shared" si="11"/>
        <v>F</v>
      </c>
      <c r="AE85" s="18">
        <v>2911</v>
      </c>
      <c r="AF85" s="18">
        <v>1020</v>
      </c>
      <c r="AG85" s="18">
        <v>2052</v>
      </c>
      <c r="AH85" s="18">
        <v>1604</v>
      </c>
      <c r="AI85" s="14" t="s">
        <v>44</v>
      </c>
    </row>
    <row r="86" spans="1:35" ht="16.5" customHeight="1">
      <c r="A86">
        <v>2576</v>
      </c>
      <c r="B86" s="12" t="str">
        <f t="shared" si="6"/>
        <v>FCST</v>
      </c>
      <c r="C86" s="13" t="s">
        <v>52</v>
      </c>
      <c r="D86" s="14" t="s">
        <v>41</v>
      </c>
      <c r="E86" s="15" t="str">
        <f t="shared" si="7"/>
        <v>前八週無拉料</v>
      </c>
      <c r="F86" s="16">
        <f t="shared" si="8"/>
        <v>7.9</v>
      </c>
      <c r="G86" s="16" t="str">
        <f t="shared" si="9"/>
        <v>--</v>
      </c>
      <c r="H86" s="16">
        <f t="shared" si="10"/>
        <v>15.7</v>
      </c>
      <c r="I86" s="17" t="str">
        <f>IFERROR(VLOOKUP(C86,#REF!,8,FALSE),"")</f>
        <v/>
      </c>
      <c r="J86" s="18">
        <v>10000</v>
      </c>
      <c r="K86" s="18">
        <v>0</v>
      </c>
      <c r="L86" s="17" t="str">
        <f>IFERROR(VLOOKUP(C86,#REF!,11,FALSE),"")</f>
        <v/>
      </c>
      <c r="M86" s="18">
        <v>5000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5000</v>
      </c>
      <c r="U86" s="18">
        <v>0</v>
      </c>
      <c r="V86" s="18">
        <v>0</v>
      </c>
      <c r="W86" s="18">
        <v>0</v>
      </c>
      <c r="X86" s="22">
        <v>15000</v>
      </c>
      <c r="Y86" s="16" t="s">
        <v>39</v>
      </c>
      <c r="Z86" s="23">
        <v>23.6</v>
      </c>
      <c r="AA86" s="22">
        <v>0</v>
      </c>
      <c r="AB86" s="18">
        <v>635</v>
      </c>
      <c r="AC86" s="24" t="s">
        <v>51</v>
      </c>
      <c r="AD86" s="25" t="str">
        <f t="shared" si="11"/>
        <v>F</v>
      </c>
      <c r="AE86" s="18">
        <v>2647</v>
      </c>
      <c r="AF86" s="18">
        <v>1020</v>
      </c>
      <c r="AG86" s="18">
        <v>2052</v>
      </c>
      <c r="AH86" s="18">
        <v>8644</v>
      </c>
      <c r="AI86" s="14" t="s">
        <v>44</v>
      </c>
    </row>
    <row r="87" spans="1:35" ht="16.5" customHeight="1">
      <c r="A87">
        <v>2577</v>
      </c>
      <c r="B87" s="12" t="str">
        <f t="shared" si="6"/>
        <v>Normal</v>
      </c>
      <c r="C87" s="13" t="s">
        <v>54</v>
      </c>
      <c r="D87" s="14" t="s">
        <v>41</v>
      </c>
      <c r="E87" s="15">
        <f t="shared" si="7"/>
        <v>0</v>
      </c>
      <c r="F87" s="16">
        <f t="shared" si="8"/>
        <v>0</v>
      </c>
      <c r="G87" s="16">
        <f t="shared" si="9"/>
        <v>0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>
        <v>0</v>
      </c>
      <c r="Z87" s="23">
        <v>0</v>
      </c>
      <c r="AA87" s="22">
        <v>1688</v>
      </c>
      <c r="AB87" s="18">
        <v>990</v>
      </c>
      <c r="AC87" s="24">
        <v>0.6</v>
      </c>
      <c r="AD87" s="25">
        <f t="shared" si="11"/>
        <v>100</v>
      </c>
      <c r="AE87" s="18">
        <v>513</v>
      </c>
      <c r="AF87" s="18">
        <v>1450</v>
      </c>
      <c r="AG87" s="18">
        <v>11255</v>
      </c>
      <c r="AH87" s="18">
        <v>0</v>
      </c>
      <c r="AI87" s="14" t="s">
        <v>44</v>
      </c>
    </row>
    <row r="88" spans="1:35" ht="16.5" customHeight="1">
      <c r="A88">
        <v>1705</v>
      </c>
      <c r="B88" s="12" t="str">
        <f t="shared" si="6"/>
        <v>OverStock</v>
      </c>
      <c r="C88" s="13" t="s">
        <v>55</v>
      </c>
      <c r="D88" s="14" t="s">
        <v>41</v>
      </c>
      <c r="E88" s="15">
        <f t="shared" si="7"/>
        <v>8</v>
      </c>
      <c r="F88" s="16">
        <f t="shared" si="8"/>
        <v>4.2</v>
      </c>
      <c r="G88" s="16">
        <f t="shared" si="9"/>
        <v>10</v>
      </c>
      <c r="H88" s="16">
        <f t="shared" si="10"/>
        <v>5.3</v>
      </c>
      <c r="I88" s="17" t="str">
        <f>IFERROR(VLOOKUP(C88,#REF!,8,FALSE),"")</f>
        <v/>
      </c>
      <c r="J88" s="18">
        <v>15000</v>
      </c>
      <c r="K88" s="18">
        <v>7500</v>
      </c>
      <c r="L88" s="17" t="str">
        <f>IFERROR(VLOOKUP(C88,#REF!,11,FALSE),"")</f>
        <v/>
      </c>
      <c r="M88" s="18">
        <v>12000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12000</v>
      </c>
      <c r="W88" s="18">
        <v>0</v>
      </c>
      <c r="X88" s="22">
        <v>27000</v>
      </c>
      <c r="Y88" s="16">
        <v>18</v>
      </c>
      <c r="Z88" s="23">
        <v>9.5</v>
      </c>
      <c r="AA88" s="22">
        <v>1500</v>
      </c>
      <c r="AB88" s="18">
        <v>2856</v>
      </c>
      <c r="AC88" s="24">
        <v>1.9</v>
      </c>
      <c r="AD88" s="25">
        <f t="shared" si="11"/>
        <v>100</v>
      </c>
      <c r="AE88" s="18">
        <v>5673</v>
      </c>
      <c r="AF88" s="18">
        <v>9505</v>
      </c>
      <c r="AG88" s="18">
        <v>13530</v>
      </c>
      <c r="AH88" s="18">
        <v>0</v>
      </c>
      <c r="AI88" s="14" t="s">
        <v>44</v>
      </c>
    </row>
    <row r="89" spans="1:35" ht="16.5" customHeight="1">
      <c r="A89">
        <v>1694</v>
      </c>
      <c r="B89" s="12" t="str">
        <f t="shared" si="6"/>
        <v>Normal</v>
      </c>
      <c r="C89" s="13" t="s">
        <v>56</v>
      </c>
      <c r="D89" s="14" t="s">
        <v>41</v>
      </c>
      <c r="E89" s="15">
        <f t="shared" si="7"/>
        <v>9.5</v>
      </c>
      <c r="F89" s="16">
        <f t="shared" si="8"/>
        <v>8.1</v>
      </c>
      <c r="G89" s="16">
        <f t="shared" si="9"/>
        <v>0.9</v>
      </c>
      <c r="H89" s="16">
        <f t="shared" si="10"/>
        <v>0.8</v>
      </c>
      <c r="I89" s="17" t="str">
        <f>IFERROR(VLOOKUP(C89,#REF!,8,FALSE),"")</f>
        <v/>
      </c>
      <c r="J89" s="18">
        <v>4500</v>
      </c>
      <c r="K89" s="18">
        <v>4500</v>
      </c>
      <c r="L89" s="17" t="str">
        <f>IFERROR(VLOOKUP(C89,#REF!,11,FALSE),"")</f>
        <v/>
      </c>
      <c r="M89" s="18">
        <v>48000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21000</v>
      </c>
      <c r="U89" s="18">
        <v>0</v>
      </c>
      <c r="V89" s="18">
        <v>27000</v>
      </c>
      <c r="W89" s="18">
        <v>0</v>
      </c>
      <c r="X89" s="22">
        <v>52500</v>
      </c>
      <c r="Y89" s="16">
        <v>10.4</v>
      </c>
      <c r="Z89" s="23">
        <v>8.9</v>
      </c>
      <c r="AA89" s="22">
        <v>5063</v>
      </c>
      <c r="AB89" s="18">
        <v>5906</v>
      </c>
      <c r="AC89" s="24">
        <v>1.2</v>
      </c>
      <c r="AD89" s="25">
        <f t="shared" si="11"/>
        <v>100</v>
      </c>
      <c r="AE89" s="18">
        <v>17309</v>
      </c>
      <c r="AF89" s="18">
        <v>14720</v>
      </c>
      <c r="AG89" s="18">
        <v>26723</v>
      </c>
      <c r="AH89" s="18">
        <v>0</v>
      </c>
      <c r="AI89" s="14" t="s">
        <v>44</v>
      </c>
    </row>
    <row r="90" spans="1:35" ht="16.5" customHeight="1">
      <c r="A90">
        <v>1722</v>
      </c>
      <c r="B90" s="12" t="str">
        <f t="shared" si="6"/>
        <v>FCST</v>
      </c>
      <c r="C90" s="13" t="s">
        <v>57</v>
      </c>
      <c r="D90" s="14" t="s">
        <v>58</v>
      </c>
      <c r="E90" s="15" t="str">
        <f t="shared" si="7"/>
        <v>前八週無拉料</v>
      </c>
      <c r="F90" s="16">
        <f t="shared" si="8"/>
        <v>9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14000</v>
      </c>
      <c r="N90" s="19" t="s">
        <v>59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14000</v>
      </c>
      <c r="U90" s="18">
        <v>0</v>
      </c>
      <c r="V90" s="18">
        <v>0</v>
      </c>
      <c r="W90" s="18">
        <v>0</v>
      </c>
      <c r="X90" s="22">
        <v>14000</v>
      </c>
      <c r="Y90" s="16" t="s">
        <v>39</v>
      </c>
      <c r="Z90" s="23">
        <v>9</v>
      </c>
      <c r="AA90" s="22">
        <v>0</v>
      </c>
      <c r="AB90" s="18">
        <v>1549</v>
      </c>
      <c r="AC90" s="24" t="s">
        <v>51</v>
      </c>
      <c r="AD90" s="25" t="str">
        <f t="shared" si="11"/>
        <v>F</v>
      </c>
      <c r="AE90" s="18">
        <v>0</v>
      </c>
      <c r="AF90" s="18">
        <v>0</v>
      </c>
      <c r="AG90" s="18">
        <v>13941</v>
      </c>
      <c r="AH90" s="18">
        <v>0</v>
      </c>
      <c r="AI90" s="14" t="s">
        <v>44</v>
      </c>
    </row>
    <row r="91" spans="1:35" ht="16.5" customHeight="1">
      <c r="A91">
        <v>1721</v>
      </c>
      <c r="B91" s="12" t="str">
        <f t="shared" si="6"/>
        <v>FCST</v>
      </c>
      <c r="C91" s="13" t="s">
        <v>60</v>
      </c>
      <c r="D91" s="14" t="s">
        <v>58</v>
      </c>
      <c r="E91" s="15" t="str">
        <f t="shared" si="7"/>
        <v>前八週無拉料</v>
      </c>
      <c r="F91" s="16">
        <f t="shared" si="8"/>
        <v>10.1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4000</v>
      </c>
      <c r="N91" s="19" t="s">
        <v>59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4000</v>
      </c>
      <c r="U91" s="18">
        <v>0</v>
      </c>
      <c r="V91" s="18">
        <v>0</v>
      </c>
      <c r="W91" s="18">
        <v>0</v>
      </c>
      <c r="X91" s="22">
        <v>4000</v>
      </c>
      <c r="Y91" s="16" t="s">
        <v>39</v>
      </c>
      <c r="Z91" s="23">
        <v>10.1</v>
      </c>
      <c r="AA91" s="22">
        <v>0</v>
      </c>
      <c r="AB91" s="18">
        <v>396</v>
      </c>
      <c r="AC91" s="24" t="s">
        <v>51</v>
      </c>
      <c r="AD91" s="25" t="str">
        <f t="shared" si="11"/>
        <v>F</v>
      </c>
      <c r="AE91" s="18">
        <v>0</v>
      </c>
      <c r="AF91" s="18">
        <v>0</v>
      </c>
      <c r="AG91" s="18">
        <v>3568</v>
      </c>
      <c r="AH91" s="18">
        <v>0</v>
      </c>
      <c r="AI91" s="14" t="s">
        <v>44</v>
      </c>
    </row>
    <row r="92" spans="1:35" ht="16.5" customHeight="1">
      <c r="A92">
        <v>1702</v>
      </c>
      <c r="B92" s="12" t="str">
        <f t="shared" si="6"/>
        <v>Normal</v>
      </c>
      <c r="C92" s="13" t="s">
        <v>61</v>
      </c>
      <c r="D92" s="14" t="s">
        <v>41</v>
      </c>
      <c r="E92" s="15">
        <f t="shared" si="7"/>
        <v>0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39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>
        <v>0</v>
      </c>
      <c r="Z92" s="23" t="s">
        <v>39</v>
      </c>
      <c r="AA92" s="22">
        <v>50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1706</v>
      </c>
      <c r="B93" s="12" t="str">
        <f t="shared" si="6"/>
        <v>OverStock</v>
      </c>
      <c r="C93" s="13" t="s">
        <v>62</v>
      </c>
      <c r="D93" s="14" t="s">
        <v>58</v>
      </c>
      <c r="E93" s="15">
        <f t="shared" si="7"/>
        <v>0</v>
      </c>
      <c r="F93" s="16">
        <f t="shared" si="8"/>
        <v>0</v>
      </c>
      <c r="G93" s="16">
        <f t="shared" si="9"/>
        <v>28</v>
      </c>
      <c r="H93" s="16">
        <f t="shared" si="10"/>
        <v>37.799999999999997</v>
      </c>
      <c r="I93" s="17" t="str">
        <f>IFERROR(VLOOKUP(C93,#REF!,8,FALSE),"")</f>
        <v/>
      </c>
      <c r="J93" s="18">
        <v>14000</v>
      </c>
      <c r="K93" s="18">
        <v>14000</v>
      </c>
      <c r="L93" s="17" t="str">
        <f>IFERROR(VLOOKUP(C93,#REF!,11,FALSE),"")</f>
        <v/>
      </c>
      <c r="M93" s="18">
        <v>0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14000</v>
      </c>
      <c r="Y93" s="16">
        <v>28</v>
      </c>
      <c r="Z93" s="23">
        <v>37.799999999999997</v>
      </c>
      <c r="AA93" s="22">
        <v>500</v>
      </c>
      <c r="AB93" s="18">
        <v>370</v>
      </c>
      <c r="AC93" s="24">
        <v>0.7</v>
      </c>
      <c r="AD93" s="25">
        <f t="shared" si="11"/>
        <v>100</v>
      </c>
      <c r="AE93" s="18">
        <v>0</v>
      </c>
      <c r="AF93" s="18">
        <v>2634</v>
      </c>
      <c r="AG93" s="18">
        <v>1400</v>
      </c>
      <c r="AH93" s="18">
        <v>3678</v>
      </c>
      <c r="AI93" s="14" t="s">
        <v>44</v>
      </c>
    </row>
    <row r="94" spans="1:35" ht="16.5" customHeight="1">
      <c r="A94">
        <v>5041</v>
      </c>
      <c r="B94" s="12" t="str">
        <f t="shared" si="6"/>
        <v>OverStock</v>
      </c>
      <c r="C94" s="13" t="s">
        <v>63</v>
      </c>
      <c r="D94" s="14" t="s">
        <v>58</v>
      </c>
      <c r="E94" s="15">
        <f t="shared" si="7"/>
        <v>6</v>
      </c>
      <c r="F94" s="16">
        <f t="shared" si="8"/>
        <v>3.7</v>
      </c>
      <c r="G94" s="16">
        <f t="shared" si="9"/>
        <v>28</v>
      </c>
      <c r="H94" s="16">
        <f t="shared" si="10"/>
        <v>17.2</v>
      </c>
      <c r="I94" s="17" t="str">
        <f>IFERROR(VLOOKUP(C94,#REF!,8,FALSE),"")</f>
        <v/>
      </c>
      <c r="J94" s="18">
        <v>28000</v>
      </c>
      <c r="K94" s="18">
        <v>28000</v>
      </c>
      <c r="L94" s="17" t="str">
        <f>IFERROR(VLOOKUP(C94,#REF!,11,FALSE),"")</f>
        <v/>
      </c>
      <c r="M94" s="18">
        <v>6000</v>
      </c>
      <c r="N94" s="19" t="s">
        <v>59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4000</v>
      </c>
      <c r="U94" s="18">
        <v>0</v>
      </c>
      <c r="V94" s="18">
        <v>2000</v>
      </c>
      <c r="W94" s="18">
        <v>0</v>
      </c>
      <c r="X94" s="22">
        <v>34000</v>
      </c>
      <c r="Y94" s="16">
        <v>34</v>
      </c>
      <c r="Z94" s="23">
        <v>20.8</v>
      </c>
      <c r="AA94" s="22">
        <v>1000</v>
      </c>
      <c r="AB94" s="18">
        <v>1631</v>
      </c>
      <c r="AC94" s="24">
        <v>1.6</v>
      </c>
      <c r="AD94" s="25">
        <f t="shared" si="11"/>
        <v>100</v>
      </c>
      <c r="AE94" s="18">
        <v>426</v>
      </c>
      <c r="AF94" s="18">
        <v>5250</v>
      </c>
      <c r="AG94" s="18">
        <v>9000</v>
      </c>
      <c r="AH94" s="18">
        <v>11350</v>
      </c>
      <c r="AI94" s="14" t="s">
        <v>44</v>
      </c>
    </row>
    <row r="95" spans="1:35" ht="16.5" customHeight="1">
      <c r="A95">
        <v>1704</v>
      </c>
      <c r="B95" s="12" t="str">
        <f t="shared" si="6"/>
        <v>Normal</v>
      </c>
      <c r="C95" s="13" t="s">
        <v>64</v>
      </c>
      <c r="D95" s="14" t="s">
        <v>58</v>
      </c>
      <c r="E95" s="15">
        <f t="shared" si="7"/>
        <v>0.9</v>
      </c>
      <c r="F95" s="16" t="str">
        <f t="shared" si="8"/>
        <v>--</v>
      </c>
      <c r="G95" s="16">
        <f t="shared" si="9"/>
        <v>6.3</v>
      </c>
      <c r="H95" s="16" t="str">
        <f t="shared" si="10"/>
        <v>--</v>
      </c>
      <c r="I95" s="17" t="str">
        <f>IFERROR(VLOOKUP(C95,#REF!,8,FALSE),"")</f>
        <v/>
      </c>
      <c r="J95" s="18">
        <v>60000</v>
      </c>
      <c r="K95" s="18">
        <v>24000</v>
      </c>
      <c r="L95" s="17" t="str">
        <f>IFERROR(VLOOKUP(C95,#REF!,11,FALSE),"")</f>
        <v/>
      </c>
      <c r="M95" s="18">
        <v>8137</v>
      </c>
      <c r="N95" s="19" t="s">
        <v>59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8137</v>
      </c>
      <c r="U95" s="18">
        <v>0</v>
      </c>
      <c r="V95" s="18">
        <v>0</v>
      </c>
      <c r="W95" s="18">
        <v>0</v>
      </c>
      <c r="X95" s="22">
        <v>68137</v>
      </c>
      <c r="Y95" s="16">
        <v>7.2</v>
      </c>
      <c r="Z95" s="23" t="s">
        <v>39</v>
      </c>
      <c r="AA95" s="22">
        <v>9500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1703</v>
      </c>
      <c r="B96" s="12" t="str">
        <f t="shared" si="6"/>
        <v>Normal</v>
      </c>
      <c r="C96" s="13" t="s">
        <v>65</v>
      </c>
      <c r="D96" s="14" t="s">
        <v>58</v>
      </c>
      <c r="E96" s="15">
        <f t="shared" si="7"/>
        <v>0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59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>
        <v>0</v>
      </c>
      <c r="Z96" s="23" t="s">
        <v>39</v>
      </c>
      <c r="AA96" s="22">
        <v>2250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1710</v>
      </c>
      <c r="B97" s="12" t="str">
        <f t="shared" si="6"/>
        <v>OverStock</v>
      </c>
      <c r="C97" s="13" t="s">
        <v>66</v>
      </c>
      <c r="D97" s="14" t="s">
        <v>67</v>
      </c>
      <c r="E97" s="15">
        <f t="shared" si="7"/>
        <v>26.9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350</v>
      </c>
      <c r="N97" s="19" t="s">
        <v>59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350</v>
      </c>
      <c r="U97" s="18">
        <v>0</v>
      </c>
      <c r="V97" s="18">
        <v>0</v>
      </c>
      <c r="W97" s="18">
        <v>0</v>
      </c>
      <c r="X97" s="22">
        <v>350</v>
      </c>
      <c r="Y97" s="16">
        <v>26.9</v>
      </c>
      <c r="Z97" s="23" t="s">
        <v>39</v>
      </c>
      <c r="AA97" s="22">
        <v>13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2722</v>
      </c>
      <c r="B98" s="12" t="str">
        <f t="shared" si="6"/>
        <v>Normal</v>
      </c>
      <c r="C98" s="13" t="s">
        <v>68</v>
      </c>
      <c r="D98" s="14" t="s">
        <v>67</v>
      </c>
      <c r="E98" s="15">
        <f t="shared" si="7"/>
        <v>0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>
        <v>0</v>
      </c>
      <c r="Z98" s="23" t="s">
        <v>39</v>
      </c>
      <c r="AA98" s="22">
        <v>2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1712</v>
      </c>
      <c r="B99" s="12" t="str">
        <f t="shared" si="6"/>
        <v>Normal</v>
      </c>
      <c r="C99" s="13" t="s">
        <v>69</v>
      </c>
      <c r="D99" s="14" t="s">
        <v>67</v>
      </c>
      <c r="E99" s="15">
        <f t="shared" si="7"/>
        <v>0</v>
      </c>
      <c r="F99" s="16" t="str">
        <f t="shared" si="8"/>
        <v>--</v>
      </c>
      <c r="G99" s="16">
        <f t="shared" si="9"/>
        <v>0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59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>
        <v>0</v>
      </c>
      <c r="Z99" s="23" t="s">
        <v>39</v>
      </c>
      <c r="AA99" s="22">
        <v>2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1711</v>
      </c>
      <c r="B100" s="12" t="str">
        <f t="shared" si="6"/>
        <v>None</v>
      </c>
      <c r="C100" s="13" t="s">
        <v>70</v>
      </c>
      <c r="D100" s="14" t="s">
        <v>58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59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2635</v>
      </c>
      <c r="B101" s="12" t="str">
        <f t="shared" si="6"/>
        <v>Normal</v>
      </c>
      <c r="C101" s="13" t="s">
        <v>71</v>
      </c>
      <c r="D101" s="14" t="s">
        <v>72</v>
      </c>
      <c r="E101" s="15">
        <f t="shared" si="7"/>
        <v>12.3</v>
      </c>
      <c r="F101" s="16">
        <f t="shared" si="8"/>
        <v>11.2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30000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30000</v>
      </c>
      <c r="U101" s="18">
        <v>0</v>
      </c>
      <c r="V101" s="18">
        <v>0</v>
      </c>
      <c r="W101" s="18">
        <v>0</v>
      </c>
      <c r="X101" s="22">
        <v>30000</v>
      </c>
      <c r="Y101" s="16">
        <v>12.3</v>
      </c>
      <c r="Z101" s="23">
        <v>11.2</v>
      </c>
      <c r="AA101" s="22">
        <v>2438</v>
      </c>
      <c r="AB101" s="18">
        <v>2681</v>
      </c>
      <c r="AC101" s="24">
        <v>1.1000000000000001</v>
      </c>
      <c r="AD101" s="25">
        <f t="shared" si="11"/>
        <v>100</v>
      </c>
      <c r="AE101" s="18">
        <v>1002</v>
      </c>
      <c r="AF101" s="18">
        <v>13131</v>
      </c>
      <c r="AG101" s="18">
        <v>14500</v>
      </c>
      <c r="AH101" s="18">
        <v>0</v>
      </c>
      <c r="AI101" s="14" t="s">
        <v>44</v>
      </c>
    </row>
    <row r="102" spans="1:35" ht="16.5" customHeight="1">
      <c r="A102">
        <v>8944</v>
      </c>
      <c r="B102" s="12" t="str">
        <f t="shared" si="6"/>
        <v>OverStock</v>
      </c>
      <c r="C102" s="13" t="s">
        <v>73</v>
      </c>
      <c r="D102" s="14" t="s">
        <v>74</v>
      </c>
      <c r="E102" s="15">
        <f t="shared" si="7"/>
        <v>208</v>
      </c>
      <c r="F102" s="16" t="str">
        <f t="shared" si="8"/>
        <v>--</v>
      </c>
      <c r="G102" s="16">
        <f t="shared" si="9"/>
        <v>0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78000</v>
      </c>
      <c r="N102" s="19" t="s">
        <v>75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78000</v>
      </c>
      <c r="U102" s="18">
        <v>0</v>
      </c>
      <c r="V102" s="18">
        <v>0</v>
      </c>
      <c r="W102" s="18">
        <v>0</v>
      </c>
      <c r="X102" s="22">
        <v>78000</v>
      </c>
      <c r="Y102" s="16">
        <v>208</v>
      </c>
      <c r="Z102" s="23" t="s">
        <v>39</v>
      </c>
      <c r="AA102" s="22">
        <v>375</v>
      </c>
      <c r="AB102" s="18">
        <v>0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2723</v>
      </c>
      <c r="B103" s="12" t="str">
        <f t="shared" si="6"/>
        <v>FCST</v>
      </c>
      <c r="C103" s="13" t="s">
        <v>77</v>
      </c>
      <c r="D103" s="14" t="s">
        <v>74</v>
      </c>
      <c r="E103" s="15" t="str">
        <f t="shared" si="7"/>
        <v>前八週無拉料</v>
      </c>
      <c r="F103" s="16">
        <f t="shared" si="8"/>
        <v>3.8</v>
      </c>
      <c r="G103" s="16" t="str">
        <f t="shared" si="9"/>
        <v>--</v>
      </c>
      <c r="H103" s="16">
        <f t="shared" si="10"/>
        <v>14.2</v>
      </c>
      <c r="I103" s="17" t="str">
        <f>IFERROR(VLOOKUP(C103,#REF!,8,FALSE),"")</f>
        <v/>
      </c>
      <c r="J103" s="18">
        <v>45000</v>
      </c>
      <c r="K103" s="18">
        <v>36000</v>
      </c>
      <c r="L103" s="17" t="str">
        <f>IFERROR(VLOOKUP(C103,#REF!,11,FALSE),"")</f>
        <v/>
      </c>
      <c r="M103" s="18">
        <v>12000</v>
      </c>
      <c r="N103" s="19" t="s">
        <v>75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12000</v>
      </c>
      <c r="W103" s="18">
        <v>0</v>
      </c>
      <c r="X103" s="22">
        <v>57000</v>
      </c>
      <c r="Y103" s="16" t="s">
        <v>39</v>
      </c>
      <c r="Z103" s="23">
        <v>18</v>
      </c>
      <c r="AA103" s="22">
        <v>0</v>
      </c>
      <c r="AB103" s="18">
        <v>3172</v>
      </c>
      <c r="AC103" s="24" t="s">
        <v>51</v>
      </c>
      <c r="AD103" s="25" t="str">
        <f t="shared" si="11"/>
        <v>F</v>
      </c>
      <c r="AE103" s="18">
        <v>9590</v>
      </c>
      <c r="AF103" s="18">
        <v>8692</v>
      </c>
      <c r="AG103" s="18">
        <v>10268</v>
      </c>
      <c r="AH103" s="18">
        <v>4388</v>
      </c>
      <c r="AI103" s="14" t="s">
        <v>44</v>
      </c>
    </row>
    <row r="104" spans="1:35" ht="16.5" customHeight="1">
      <c r="A104">
        <v>5611</v>
      </c>
      <c r="B104" s="12" t="str">
        <f t="shared" si="6"/>
        <v>None</v>
      </c>
      <c r="C104" s="13" t="s">
        <v>80</v>
      </c>
      <c r="D104" s="14" t="s">
        <v>81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39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 t="s">
        <v>39</v>
      </c>
      <c r="Z104" s="23" t="s">
        <v>39</v>
      </c>
      <c r="AA104" s="22">
        <v>0</v>
      </c>
      <c r="AB104" s="18">
        <v>0</v>
      </c>
      <c r="AC104" s="24" t="s">
        <v>43</v>
      </c>
      <c r="AD104" s="25" t="str">
        <f t="shared" si="11"/>
        <v>E</v>
      </c>
      <c r="AE104" s="18">
        <v>2096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1709</v>
      </c>
      <c r="B105" s="12" t="str">
        <f t="shared" si="6"/>
        <v>FCST</v>
      </c>
      <c r="C105" s="13" t="s">
        <v>82</v>
      </c>
      <c r="D105" s="14" t="s">
        <v>81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39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0</v>
      </c>
      <c r="Y105" s="16" t="s">
        <v>39</v>
      </c>
      <c r="Z105" s="23">
        <v>0</v>
      </c>
      <c r="AA105" s="22">
        <v>0</v>
      </c>
      <c r="AB105" s="18">
        <v>653</v>
      </c>
      <c r="AC105" s="24" t="s">
        <v>51</v>
      </c>
      <c r="AD105" s="25" t="str">
        <f t="shared" si="11"/>
        <v>F</v>
      </c>
      <c r="AE105" s="18">
        <v>0</v>
      </c>
      <c r="AF105" s="18">
        <v>4573</v>
      </c>
      <c r="AG105" s="18">
        <v>4552</v>
      </c>
      <c r="AH105" s="18">
        <v>806</v>
      </c>
      <c r="AI105" s="14" t="s">
        <v>44</v>
      </c>
    </row>
    <row r="106" spans="1:35" ht="16.5" customHeight="1">
      <c r="A106">
        <v>1714</v>
      </c>
      <c r="B106" s="12" t="str">
        <f t="shared" si="6"/>
        <v>FCST</v>
      </c>
      <c r="C106" s="13" t="s">
        <v>83</v>
      </c>
      <c r="D106" s="14" t="s">
        <v>81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55.5</v>
      </c>
      <c r="I106" s="17" t="str">
        <f>IFERROR(VLOOKUP(C106,#REF!,8,FALSE),"")</f>
        <v/>
      </c>
      <c r="J106" s="18">
        <v>360000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39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360000</v>
      </c>
      <c r="Y106" s="16" t="s">
        <v>39</v>
      </c>
      <c r="Z106" s="23">
        <v>55.5</v>
      </c>
      <c r="AA106" s="22">
        <v>0</v>
      </c>
      <c r="AB106" s="18">
        <v>6481</v>
      </c>
      <c r="AC106" s="24" t="s">
        <v>51</v>
      </c>
      <c r="AD106" s="25" t="str">
        <f t="shared" si="11"/>
        <v>F</v>
      </c>
      <c r="AE106" s="18">
        <v>0</v>
      </c>
      <c r="AF106" s="18">
        <v>37349</v>
      </c>
      <c r="AG106" s="18">
        <v>46032</v>
      </c>
      <c r="AH106" s="18">
        <v>25408</v>
      </c>
      <c r="AI106" s="14" t="s">
        <v>44</v>
      </c>
    </row>
    <row r="107" spans="1:35" ht="16.5" customHeight="1">
      <c r="A107">
        <v>1696</v>
      </c>
      <c r="B107" s="12" t="str">
        <f t="shared" si="6"/>
        <v>None</v>
      </c>
      <c r="C107" s="13" t="s">
        <v>84</v>
      </c>
      <c r="D107" s="14" t="s">
        <v>85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1697</v>
      </c>
      <c r="B108" s="12" t="str">
        <f t="shared" si="6"/>
        <v>Normal</v>
      </c>
      <c r="C108" s="13" t="s">
        <v>321</v>
      </c>
      <c r="D108" s="14" t="s">
        <v>85</v>
      </c>
      <c r="E108" s="15">
        <f t="shared" si="7"/>
        <v>0</v>
      </c>
      <c r="F108" s="16" t="str">
        <f t="shared" si="8"/>
        <v>--</v>
      </c>
      <c r="G108" s="16">
        <f t="shared" si="9"/>
        <v>0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0</v>
      </c>
      <c r="Y108" s="16">
        <v>0</v>
      </c>
      <c r="Z108" s="23" t="s">
        <v>39</v>
      </c>
      <c r="AA108" s="22">
        <v>63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2579</v>
      </c>
      <c r="B109" s="12" t="str">
        <f t="shared" si="6"/>
        <v>FCST</v>
      </c>
      <c r="C109" s="13" t="s">
        <v>87</v>
      </c>
      <c r="D109" s="14" t="s">
        <v>85</v>
      </c>
      <c r="E109" s="15" t="str">
        <f t="shared" si="7"/>
        <v>前八週無拉料</v>
      </c>
      <c r="F109" s="16">
        <f t="shared" si="8"/>
        <v>0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39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 t="s">
        <v>39</v>
      </c>
      <c r="Z109" s="23">
        <v>0</v>
      </c>
      <c r="AA109" s="22">
        <v>0</v>
      </c>
      <c r="AB109" s="18">
        <v>450</v>
      </c>
      <c r="AC109" s="24" t="s">
        <v>51</v>
      </c>
      <c r="AD109" s="25" t="str">
        <f t="shared" si="11"/>
        <v>F</v>
      </c>
      <c r="AE109" s="18">
        <v>0</v>
      </c>
      <c r="AF109" s="18">
        <v>4050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2580</v>
      </c>
      <c r="B110" s="12" t="str">
        <f t="shared" si="6"/>
        <v>Normal</v>
      </c>
      <c r="C110" s="13" t="s">
        <v>88</v>
      </c>
      <c r="D110" s="14" t="s">
        <v>85</v>
      </c>
      <c r="E110" s="15">
        <f t="shared" si="7"/>
        <v>0</v>
      </c>
      <c r="F110" s="16" t="str">
        <f t="shared" si="8"/>
        <v>--</v>
      </c>
      <c r="G110" s="16">
        <f t="shared" si="9"/>
        <v>0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>
        <v>0</v>
      </c>
      <c r="Z110" s="23" t="s">
        <v>39</v>
      </c>
      <c r="AA110" s="22">
        <v>63</v>
      </c>
      <c r="AB110" s="18">
        <v>0</v>
      </c>
      <c r="AC110" s="24" t="s">
        <v>43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8945</v>
      </c>
      <c r="B111" s="12" t="str">
        <f t="shared" si="6"/>
        <v>None</v>
      </c>
      <c r="C111" s="13" t="s">
        <v>89</v>
      </c>
      <c r="D111" s="14" t="s">
        <v>85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1740</v>
      </c>
      <c r="B112" s="12" t="str">
        <f t="shared" si="6"/>
        <v>Normal</v>
      </c>
      <c r="C112" s="13" t="s">
        <v>90</v>
      </c>
      <c r="D112" s="14" t="s">
        <v>85</v>
      </c>
      <c r="E112" s="15">
        <f t="shared" si="7"/>
        <v>0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>
        <v>0</v>
      </c>
      <c r="Z112" s="23" t="s">
        <v>39</v>
      </c>
      <c r="AA112" s="22">
        <v>63</v>
      </c>
      <c r="AB112" s="18">
        <v>0</v>
      </c>
      <c r="AC112" s="24" t="s">
        <v>43</v>
      </c>
      <c r="AD112" s="25" t="str">
        <f t="shared" si="11"/>
        <v>E</v>
      </c>
      <c r="AE112" s="18">
        <v>67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4056</v>
      </c>
      <c r="B113" s="12" t="str">
        <f t="shared" si="6"/>
        <v>OverStock</v>
      </c>
      <c r="C113" s="13" t="s">
        <v>91</v>
      </c>
      <c r="D113" s="14" t="s">
        <v>74</v>
      </c>
      <c r="E113" s="15">
        <f t="shared" si="7"/>
        <v>192</v>
      </c>
      <c r="F113" s="16">
        <f t="shared" si="8"/>
        <v>42.7</v>
      </c>
      <c r="G113" s="16">
        <f t="shared" si="9"/>
        <v>16</v>
      </c>
      <c r="H113" s="16">
        <f t="shared" si="10"/>
        <v>3.6</v>
      </c>
      <c r="I113" s="17" t="str">
        <f>IFERROR(VLOOKUP(C113,#REF!,8,FALSE),"")</f>
        <v/>
      </c>
      <c r="J113" s="18">
        <v>20000</v>
      </c>
      <c r="K113" s="18">
        <v>20000</v>
      </c>
      <c r="L113" s="17" t="str">
        <f>IFERROR(VLOOKUP(C113,#REF!,11,FALSE),"")</f>
        <v/>
      </c>
      <c r="M113" s="18">
        <v>240000</v>
      </c>
      <c r="N113" s="19" t="s">
        <v>59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240000</v>
      </c>
      <c r="U113" s="18">
        <v>0</v>
      </c>
      <c r="V113" s="18">
        <v>0</v>
      </c>
      <c r="W113" s="18">
        <v>0</v>
      </c>
      <c r="X113" s="22">
        <v>260000</v>
      </c>
      <c r="Y113" s="16">
        <v>208</v>
      </c>
      <c r="Z113" s="23">
        <v>46.3</v>
      </c>
      <c r="AA113" s="22">
        <v>1250</v>
      </c>
      <c r="AB113" s="18">
        <v>5616</v>
      </c>
      <c r="AC113" s="24">
        <v>4.5</v>
      </c>
      <c r="AD113" s="25">
        <f t="shared" si="11"/>
        <v>150</v>
      </c>
      <c r="AE113" s="18">
        <v>0</v>
      </c>
      <c r="AF113" s="18">
        <v>36548</v>
      </c>
      <c r="AG113" s="18">
        <v>13993</v>
      </c>
      <c r="AH113" s="18">
        <v>0</v>
      </c>
      <c r="AI113" s="14" t="s">
        <v>44</v>
      </c>
    </row>
    <row r="114" spans="1:35" ht="16.5" customHeight="1">
      <c r="A114">
        <v>8168</v>
      </c>
      <c r="B114" s="12" t="str">
        <f t="shared" si="6"/>
        <v>OverStock</v>
      </c>
      <c r="C114" s="13" t="s">
        <v>94</v>
      </c>
      <c r="D114" s="14" t="s">
        <v>74</v>
      </c>
      <c r="E114" s="15">
        <f t="shared" si="7"/>
        <v>24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9000</v>
      </c>
      <c r="N114" s="19" t="s">
        <v>75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9000</v>
      </c>
      <c r="U114" s="18">
        <v>0</v>
      </c>
      <c r="V114" s="18">
        <v>0</v>
      </c>
      <c r="W114" s="18">
        <v>0</v>
      </c>
      <c r="X114" s="22">
        <v>9000</v>
      </c>
      <c r="Y114" s="16">
        <v>24</v>
      </c>
      <c r="Z114" s="23" t="s">
        <v>39</v>
      </c>
      <c r="AA114" s="22">
        <v>375</v>
      </c>
      <c r="AB114" s="18">
        <v>0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1698</v>
      </c>
      <c r="B115" s="12" t="str">
        <f t="shared" si="6"/>
        <v>None</v>
      </c>
      <c r="C115" s="13" t="s">
        <v>95</v>
      </c>
      <c r="D115" s="14" t="s">
        <v>58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39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 t="s">
        <v>39</v>
      </c>
      <c r="Z115" s="23" t="s">
        <v>39</v>
      </c>
      <c r="AA115" s="22">
        <v>0</v>
      </c>
      <c r="AB115" s="18">
        <v>0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1713</v>
      </c>
      <c r="B116" s="12" t="str">
        <f t="shared" si="6"/>
        <v>OverStock</v>
      </c>
      <c r="C116" s="13" t="s">
        <v>96</v>
      </c>
      <c r="D116" s="14" t="s">
        <v>58</v>
      </c>
      <c r="E116" s="15">
        <f t="shared" si="7"/>
        <v>9.1</v>
      </c>
      <c r="F116" s="16">
        <f t="shared" si="8"/>
        <v>4.8</v>
      </c>
      <c r="G116" s="16">
        <f t="shared" si="9"/>
        <v>19.8</v>
      </c>
      <c r="H116" s="16">
        <f t="shared" si="10"/>
        <v>10.3</v>
      </c>
      <c r="I116" s="17" t="str">
        <f>IFERROR(VLOOKUP(C116,#REF!,8,FALSE),"")</f>
        <v/>
      </c>
      <c r="J116" s="18">
        <v>178000</v>
      </c>
      <c r="K116" s="18">
        <v>128000</v>
      </c>
      <c r="L116" s="17" t="str">
        <f>IFERROR(VLOOKUP(C116,#REF!,11,FALSE),"")</f>
        <v/>
      </c>
      <c r="M116" s="18">
        <v>82000</v>
      </c>
      <c r="N116" s="19" t="s">
        <v>59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22000</v>
      </c>
      <c r="U116" s="18">
        <v>0</v>
      </c>
      <c r="V116" s="18">
        <v>60000</v>
      </c>
      <c r="W116" s="18">
        <v>0</v>
      </c>
      <c r="X116" s="22">
        <v>260000</v>
      </c>
      <c r="Y116" s="16">
        <v>28.9</v>
      </c>
      <c r="Z116" s="23">
        <v>15.1</v>
      </c>
      <c r="AA116" s="22">
        <v>9000</v>
      </c>
      <c r="AB116" s="18">
        <v>17206</v>
      </c>
      <c r="AC116" s="24">
        <v>1.9</v>
      </c>
      <c r="AD116" s="25">
        <f t="shared" si="11"/>
        <v>100</v>
      </c>
      <c r="AE116" s="18">
        <v>50591</v>
      </c>
      <c r="AF116" s="18">
        <v>70878</v>
      </c>
      <c r="AG116" s="18">
        <v>46340</v>
      </c>
      <c r="AH116" s="18">
        <v>30888</v>
      </c>
      <c r="AI116" s="14" t="s">
        <v>44</v>
      </c>
    </row>
    <row r="117" spans="1:35" ht="16.5" customHeight="1">
      <c r="A117">
        <v>2636</v>
      </c>
      <c r="B117" s="12" t="str">
        <f t="shared" si="6"/>
        <v>Normal</v>
      </c>
      <c r="C117" s="13" t="s">
        <v>98</v>
      </c>
      <c r="D117" s="14" t="s">
        <v>58</v>
      </c>
      <c r="E117" s="15">
        <f t="shared" si="7"/>
        <v>0</v>
      </c>
      <c r="F117" s="16">
        <f t="shared" si="8"/>
        <v>0</v>
      </c>
      <c r="G117" s="16">
        <f t="shared" si="9"/>
        <v>4.4000000000000004</v>
      </c>
      <c r="H117" s="16">
        <f t="shared" si="10"/>
        <v>58.1</v>
      </c>
      <c r="I117" s="17" t="str">
        <f>IFERROR(VLOOKUP(C117,#REF!,8,FALSE),"")</f>
        <v/>
      </c>
      <c r="J117" s="18">
        <v>20000</v>
      </c>
      <c r="K117" s="18">
        <v>20000</v>
      </c>
      <c r="L117" s="17" t="str">
        <f>IFERROR(VLOOKUP(C117,#REF!,11,FALSE),"")</f>
        <v/>
      </c>
      <c r="M117" s="18">
        <v>0</v>
      </c>
      <c r="N117" s="19" t="s">
        <v>59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20000</v>
      </c>
      <c r="Y117" s="16">
        <v>4.4000000000000004</v>
      </c>
      <c r="Z117" s="23">
        <v>58.1</v>
      </c>
      <c r="AA117" s="22">
        <v>4500</v>
      </c>
      <c r="AB117" s="18">
        <v>344</v>
      </c>
      <c r="AC117" s="24">
        <v>0.1</v>
      </c>
      <c r="AD117" s="25">
        <f t="shared" si="11"/>
        <v>50</v>
      </c>
      <c r="AE117" s="18">
        <v>6100</v>
      </c>
      <c r="AF117" s="18">
        <v>3100</v>
      </c>
      <c r="AG117" s="18">
        <v>600</v>
      </c>
      <c r="AH117" s="18">
        <v>2840</v>
      </c>
      <c r="AI117" s="14" t="s">
        <v>44</v>
      </c>
    </row>
    <row r="118" spans="1:35" ht="16.5" customHeight="1">
      <c r="A118">
        <v>2582</v>
      </c>
      <c r="B118" s="12" t="str">
        <f t="shared" si="6"/>
        <v>Normal</v>
      </c>
      <c r="C118" s="13" t="s">
        <v>99</v>
      </c>
      <c r="D118" s="14" t="s">
        <v>58</v>
      </c>
      <c r="E118" s="15">
        <f t="shared" si="7"/>
        <v>3.2</v>
      </c>
      <c r="F118" s="16">
        <f t="shared" si="8"/>
        <v>6.2</v>
      </c>
      <c r="G118" s="16">
        <f t="shared" si="9"/>
        <v>9.4</v>
      </c>
      <c r="H118" s="16">
        <f t="shared" si="10"/>
        <v>18.399999999999999</v>
      </c>
      <c r="I118" s="17" t="str">
        <f>IFERROR(VLOOKUP(C118,#REF!,8,FALSE),"")</f>
        <v/>
      </c>
      <c r="J118" s="18">
        <v>160000</v>
      </c>
      <c r="K118" s="18">
        <v>120000</v>
      </c>
      <c r="L118" s="17" t="str">
        <f>IFERROR(VLOOKUP(C118,#REF!,11,FALSE),"")</f>
        <v/>
      </c>
      <c r="M118" s="18">
        <v>54000</v>
      </c>
      <c r="N118" s="19" t="s">
        <v>59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54000</v>
      </c>
      <c r="W118" s="18">
        <v>0</v>
      </c>
      <c r="X118" s="22">
        <v>214000</v>
      </c>
      <c r="Y118" s="16">
        <v>12.6</v>
      </c>
      <c r="Z118" s="23">
        <v>24.6</v>
      </c>
      <c r="AA118" s="22">
        <v>17000</v>
      </c>
      <c r="AB118" s="18">
        <v>8702</v>
      </c>
      <c r="AC118" s="24">
        <v>0.5</v>
      </c>
      <c r="AD118" s="25">
        <f t="shared" si="11"/>
        <v>100</v>
      </c>
      <c r="AE118" s="18">
        <v>42833</v>
      </c>
      <c r="AF118" s="18">
        <v>55100</v>
      </c>
      <c r="AG118" s="18">
        <v>35600</v>
      </c>
      <c r="AH118" s="18">
        <v>44900</v>
      </c>
      <c r="AI118" s="14" t="s">
        <v>44</v>
      </c>
    </row>
    <row r="119" spans="1:35" ht="16.5" customHeight="1">
      <c r="A119">
        <v>4270</v>
      </c>
      <c r="B119" s="12" t="str">
        <f t="shared" si="6"/>
        <v>OverStock</v>
      </c>
      <c r="C119" s="13" t="s">
        <v>101</v>
      </c>
      <c r="D119" s="14" t="s">
        <v>58</v>
      </c>
      <c r="E119" s="15">
        <f t="shared" si="7"/>
        <v>16</v>
      </c>
      <c r="F119" s="16">
        <f t="shared" si="8"/>
        <v>6.5</v>
      </c>
      <c r="G119" s="16">
        <f t="shared" si="9"/>
        <v>24</v>
      </c>
      <c r="H119" s="16">
        <f t="shared" si="10"/>
        <v>9.8000000000000007</v>
      </c>
      <c r="I119" s="17" t="str">
        <f>IFERROR(VLOOKUP(C119,#REF!,8,FALSE),"")</f>
        <v/>
      </c>
      <c r="J119" s="18">
        <v>30000</v>
      </c>
      <c r="K119" s="18">
        <v>20000</v>
      </c>
      <c r="L119" s="17" t="str">
        <f>IFERROR(VLOOKUP(C119,#REF!,11,FALSE),"")</f>
        <v/>
      </c>
      <c r="M119" s="18">
        <v>20000</v>
      </c>
      <c r="N119" s="19" t="s">
        <v>59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12000</v>
      </c>
      <c r="U119" s="18">
        <v>0</v>
      </c>
      <c r="V119" s="18">
        <v>8000</v>
      </c>
      <c r="W119" s="18">
        <v>0</v>
      </c>
      <c r="X119" s="22">
        <v>50000</v>
      </c>
      <c r="Y119" s="16">
        <v>40</v>
      </c>
      <c r="Z119" s="23">
        <v>16.3</v>
      </c>
      <c r="AA119" s="22">
        <v>1250</v>
      </c>
      <c r="AB119" s="18">
        <v>3063</v>
      </c>
      <c r="AC119" s="24">
        <v>2.5</v>
      </c>
      <c r="AD119" s="25">
        <f t="shared" si="11"/>
        <v>150</v>
      </c>
      <c r="AE119" s="18">
        <v>7215</v>
      </c>
      <c r="AF119" s="18">
        <v>18310</v>
      </c>
      <c r="AG119" s="18">
        <v>3538</v>
      </c>
      <c r="AH119" s="18">
        <v>4840</v>
      </c>
      <c r="AI119" s="14" t="s">
        <v>44</v>
      </c>
    </row>
    <row r="120" spans="1:35" ht="16.5" customHeight="1">
      <c r="A120">
        <v>1728</v>
      </c>
      <c r="B120" s="12" t="str">
        <f t="shared" si="6"/>
        <v>OverStock</v>
      </c>
      <c r="C120" s="13" t="s">
        <v>102</v>
      </c>
      <c r="D120" s="14" t="s">
        <v>58</v>
      </c>
      <c r="E120" s="15">
        <f t="shared" si="7"/>
        <v>14.2</v>
      </c>
      <c r="F120" s="16">
        <f t="shared" si="8"/>
        <v>6</v>
      </c>
      <c r="G120" s="16">
        <f t="shared" si="9"/>
        <v>25.8</v>
      </c>
      <c r="H120" s="16">
        <f t="shared" si="10"/>
        <v>11</v>
      </c>
      <c r="I120" s="17" t="str">
        <f>IFERROR(VLOOKUP(C120,#REF!,8,FALSE),"")</f>
        <v/>
      </c>
      <c r="J120" s="18">
        <v>42000</v>
      </c>
      <c r="K120" s="18">
        <v>36000</v>
      </c>
      <c r="L120" s="17" t="str">
        <f>IFERROR(VLOOKUP(C120,#REF!,11,FALSE),"")</f>
        <v/>
      </c>
      <c r="M120" s="18">
        <v>23000</v>
      </c>
      <c r="N120" s="19" t="s">
        <v>59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14000</v>
      </c>
      <c r="U120" s="18">
        <v>0</v>
      </c>
      <c r="V120" s="18">
        <v>9000</v>
      </c>
      <c r="W120" s="18">
        <v>0</v>
      </c>
      <c r="X120" s="22">
        <v>65000</v>
      </c>
      <c r="Y120" s="16">
        <v>40</v>
      </c>
      <c r="Z120" s="23">
        <v>17</v>
      </c>
      <c r="AA120" s="22">
        <v>1625</v>
      </c>
      <c r="AB120" s="18">
        <v>3832</v>
      </c>
      <c r="AC120" s="24">
        <v>2.4</v>
      </c>
      <c r="AD120" s="25">
        <f t="shared" si="11"/>
        <v>150</v>
      </c>
      <c r="AE120" s="18">
        <v>6902</v>
      </c>
      <c r="AF120" s="18">
        <v>22490</v>
      </c>
      <c r="AG120" s="18">
        <v>6598</v>
      </c>
      <c r="AH120" s="18">
        <v>9520</v>
      </c>
      <c r="AI120" s="14" t="s">
        <v>44</v>
      </c>
    </row>
    <row r="121" spans="1:35" ht="16.5" customHeight="1">
      <c r="A121">
        <v>2583</v>
      </c>
      <c r="B121" s="12" t="str">
        <f t="shared" si="6"/>
        <v>OverStock</v>
      </c>
      <c r="C121" s="13" t="s">
        <v>104</v>
      </c>
      <c r="D121" s="14" t="s">
        <v>74</v>
      </c>
      <c r="E121" s="15">
        <f t="shared" si="7"/>
        <v>8</v>
      </c>
      <c r="F121" s="16">
        <f t="shared" si="8"/>
        <v>39.9</v>
      </c>
      <c r="G121" s="16">
        <f t="shared" si="9"/>
        <v>9</v>
      </c>
      <c r="H121" s="16">
        <f t="shared" si="10"/>
        <v>44.9</v>
      </c>
      <c r="I121" s="17" t="str">
        <f>IFERROR(VLOOKUP(C121,#REF!,8,FALSE),"")</f>
        <v/>
      </c>
      <c r="J121" s="18">
        <v>180000</v>
      </c>
      <c r="K121" s="18">
        <v>110000</v>
      </c>
      <c r="L121" s="17" t="str">
        <f>IFERROR(VLOOKUP(C121,#REF!,11,FALSE),"")</f>
        <v/>
      </c>
      <c r="M121" s="18">
        <v>160000</v>
      </c>
      <c r="N121" s="19" t="s">
        <v>75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160000</v>
      </c>
      <c r="U121" s="18">
        <v>0</v>
      </c>
      <c r="V121" s="18">
        <v>0</v>
      </c>
      <c r="W121" s="18">
        <v>0</v>
      </c>
      <c r="X121" s="22">
        <v>340000</v>
      </c>
      <c r="Y121" s="16">
        <v>17</v>
      </c>
      <c r="Z121" s="23">
        <v>84.8</v>
      </c>
      <c r="AA121" s="22">
        <v>20000</v>
      </c>
      <c r="AB121" s="18">
        <v>4008</v>
      </c>
      <c r="AC121" s="24">
        <v>0.2</v>
      </c>
      <c r="AD121" s="25">
        <f t="shared" si="11"/>
        <v>50</v>
      </c>
      <c r="AE121" s="18">
        <v>0</v>
      </c>
      <c r="AF121" s="18">
        <v>0</v>
      </c>
      <c r="AG121" s="18">
        <v>56173</v>
      </c>
      <c r="AH121" s="18">
        <v>72600</v>
      </c>
      <c r="AI121" s="14" t="s">
        <v>44</v>
      </c>
    </row>
    <row r="122" spans="1:35" ht="16.5" customHeight="1">
      <c r="A122">
        <v>2584</v>
      </c>
      <c r="B122" s="12" t="str">
        <f t="shared" si="6"/>
        <v>OverStock</v>
      </c>
      <c r="C122" s="13" t="s">
        <v>105</v>
      </c>
      <c r="D122" s="14" t="s">
        <v>74</v>
      </c>
      <c r="E122" s="15">
        <f t="shared" si="7"/>
        <v>591.20000000000005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443410</v>
      </c>
      <c r="N122" s="19" t="s">
        <v>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353410</v>
      </c>
      <c r="U122" s="18">
        <v>0</v>
      </c>
      <c r="V122" s="18">
        <v>90000</v>
      </c>
      <c r="W122" s="18">
        <v>0</v>
      </c>
      <c r="X122" s="22">
        <v>443410</v>
      </c>
      <c r="Y122" s="16">
        <v>591.20000000000005</v>
      </c>
      <c r="Z122" s="23" t="s">
        <v>39</v>
      </c>
      <c r="AA122" s="22">
        <v>750</v>
      </c>
      <c r="AB122" s="18">
        <v>0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2585</v>
      </c>
      <c r="B123" s="12" t="str">
        <f t="shared" si="6"/>
        <v>OverStock</v>
      </c>
      <c r="C123" s="13" t="s">
        <v>106</v>
      </c>
      <c r="D123" s="14" t="s">
        <v>74</v>
      </c>
      <c r="E123" s="15">
        <f t="shared" si="7"/>
        <v>141.5</v>
      </c>
      <c r="F123" s="16">
        <f t="shared" si="8"/>
        <v>26.3</v>
      </c>
      <c r="G123" s="16">
        <f t="shared" si="9"/>
        <v>32.4</v>
      </c>
      <c r="H123" s="16">
        <f t="shared" si="10"/>
        <v>6</v>
      </c>
      <c r="I123" s="17" t="str">
        <f>IFERROR(VLOOKUP(C123,#REF!,8,FALSE),"")</f>
        <v/>
      </c>
      <c r="J123" s="18">
        <v>267000</v>
      </c>
      <c r="K123" s="18">
        <v>267000</v>
      </c>
      <c r="L123" s="17" t="str">
        <f>IFERROR(VLOOKUP(C123,#REF!,11,FALSE),"")</f>
        <v/>
      </c>
      <c r="M123" s="18">
        <v>1167000</v>
      </c>
      <c r="N123" s="19" t="s">
        <v>75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1137000</v>
      </c>
      <c r="U123" s="18">
        <v>0</v>
      </c>
      <c r="V123" s="18">
        <v>30000</v>
      </c>
      <c r="W123" s="18">
        <v>0</v>
      </c>
      <c r="X123" s="22">
        <v>1434000</v>
      </c>
      <c r="Y123" s="16">
        <v>173.8</v>
      </c>
      <c r="Z123" s="23">
        <v>32.299999999999997</v>
      </c>
      <c r="AA123" s="22">
        <v>8250</v>
      </c>
      <c r="AB123" s="18">
        <v>44358</v>
      </c>
      <c r="AC123" s="24">
        <v>5.4</v>
      </c>
      <c r="AD123" s="25">
        <f t="shared" si="11"/>
        <v>150</v>
      </c>
      <c r="AE123" s="18">
        <v>27916</v>
      </c>
      <c r="AF123" s="18">
        <v>68922</v>
      </c>
      <c r="AG123" s="18">
        <v>311162</v>
      </c>
      <c r="AH123" s="18">
        <v>264609</v>
      </c>
      <c r="AI123" s="14" t="s">
        <v>44</v>
      </c>
    </row>
    <row r="124" spans="1:35" ht="16.5" customHeight="1">
      <c r="A124">
        <v>2637</v>
      </c>
      <c r="B124" s="12" t="str">
        <f t="shared" si="6"/>
        <v>OverStock</v>
      </c>
      <c r="C124" s="13" t="s">
        <v>108</v>
      </c>
      <c r="D124" s="14" t="s">
        <v>74</v>
      </c>
      <c r="E124" s="15">
        <f t="shared" si="7"/>
        <v>742</v>
      </c>
      <c r="F124" s="16">
        <f t="shared" si="8"/>
        <v>23.9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3710000</v>
      </c>
      <c r="N124" s="19" t="s">
        <v>75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3630000</v>
      </c>
      <c r="U124" s="18">
        <v>0</v>
      </c>
      <c r="V124" s="18">
        <v>80000</v>
      </c>
      <c r="W124" s="18">
        <v>0</v>
      </c>
      <c r="X124" s="22">
        <v>3710000</v>
      </c>
      <c r="Y124" s="16">
        <v>742</v>
      </c>
      <c r="Z124" s="23">
        <v>23.9</v>
      </c>
      <c r="AA124" s="22">
        <v>5000</v>
      </c>
      <c r="AB124" s="18">
        <v>155205</v>
      </c>
      <c r="AC124" s="24">
        <v>31</v>
      </c>
      <c r="AD124" s="25">
        <f t="shared" si="11"/>
        <v>150</v>
      </c>
      <c r="AE124" s="18">
        <v>323431</v>
      </c>
      <c r="AF124" s="18">
        <v>494080</v>
      </c>
      <c r="AG124" s="18">
        <v>621506</v>
      </c>
      <c r="AH124" s="18">
        <v>515818</v>
      </c>
      <c r="AI124" s="14" t="s">
        <v>44</v>
      </c>
    </row>
    <row r="125" spans="1:35" ht="16.5" customHeight="1">
      <c r="A125">
        <v>2638</v>
      </c>
      <c r="B125" s="12" t="str">
        <f t="shared" si="6"/>
        <v>OverStock</v>
      </c>
      <c r="C125" s="13" t="s">
        <v>109</v>
      </c>
      <c r="D125" s="14" t="s">
        <v>74</v>
      </c>
      <c r="E125" s="15">
        <f t="shared" si="7"/>
        <v>216</v>
      </c>
      <c r="F125" s="16">
        <f t="shared" si="8"/>
        <v>20.9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540000</v>
      </c>
      <c r="N125" s="19" t="s">
        <v>110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540000</v>
      </c>
      <c r="U125" s="18">
        <v>0</v>
      </c>
      <c r="V125" s="18">
        <v>0</v>
      </c>
      <c r="W125" s="18">
        <v>0</v>
      </c>
      <c r="X125" s="22">
        <v>540000</v>
      </c>
      <c r="Y125" s="16">
        <v>216</v>
      </c>
      <c r="Z125" s="23">
        <v>20.9</v>
      </c>
      <c r="AA125" s="22">
        <v>2500</v>
      </c>
      <c r="AB125" s="18">
        <v>25809</v>
      </c>
      <c r="AC125" s="24">
        <v>10.3</v>
      </c>
      <c r="AD125" s="25">
        <f t="shared" si="11"/>
        <v>150</v>
      </c>
      <c r="AE125" s="18">
        <v>100000</v>
      </c>
      <c r="AF125" s="18">
        <v>73848</v>
      </c>
      <c r="AG125" s="18">
        <v>115831</v>
      </c>
      <c r="AH125" s="18">
        <v>0</v>
      </c>
      <c r="AI125" s="14" t="s">
        <v>44</v>
      </c>
    </row>
    <row r="126" spans="1:35" ht="16.5" customHeight="1">
      <c r="A126">
        <v>1731</v>
      </c>
      <c r="B126" s="12" t="str">
        <f t="shared" si="6"/>
        <v>OverStock</v>
      </c>
      <c r="C126" s="13" t="s">
        <v>115</v>
      </c>
      <c r="D126" s="14" t="s">
        <v>74</v>
      </c>
      <c r="E126" s="15">
        <f t="shared" si="7"/>
        <v>11.1</v>
      </c>
      <c r="F126" s="16">
        <f t="shared" si="8"/>
        <v>20.100000000000001</v>
      </c>
      <c r="G126" s="16">
        <f t="shared" si="9"/>
        <v>7.2</v>
      </c>
      <c r="H126" s="16">
        <f t="shared" si="10"/>
        <v>13.1</v>
      </c>
      <c r="I126" s="17" t="str">
        <f>IFERROR(VLOOKUP(C126,#REF!,8,FALSE),"")</f>
        <v/>
      </c>
      <c r="J126" s="18">
        <v>3730000</v>
      </c>
      <c r="K126" s="18">
        <v>1780000</v>
      </c>
      <c r="L126" s="17" t="str">
        <f>IFERROR(VLOOKUP(C126,#REF!,11,FALSE),"")</f>
        <v/>
      </c>
      <c r="M126" s="18">
        <v>5740000</v>
      </c>
      <c r="N126" s="19" t="s">
        <v>75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3900000</v>
      </c>
      <c r="U126" s="18">
        <v>0</v>
      </c>
      <c r="V126" s="18">
        <v>1840000</v>
      </c>
      <c r="W126" s="18">
        <v>0</v>
      </c>
      <c r="X126" s="22">
        <v>9470000</v>
      </c>
      <c r="Y126" s="16">
        <v>18.3</v>
      </c>
      <c r="Z126" s="23">
        <v>33.200000000000003</v>
      </c>
      <c r="AA126" s="22">
        <v>517500</v>
      </c>
      <c r="AB126" s="18">
        <v>285639</v>
      </c>
      <c r="AC126" s="24">
        <v>0.6</v>
      </c>
      <c r="AD126" s="25">
        <f t="shared" si="11"/>
        <v>100</v>
      </c>
      <c r="AE126" s="18">
        <v>885189</v>
      </c>
      <c r="AF126" s="18">
        <v>1073258</v>
      </c>
      <c r="AG126" s="18">
        <v>2207007</v>
      </c>
      <c r="AH126" s="18">
        <v>790637</v>
      </c>
      <c r="AI126" s="14" t="s">
        <v>44</v>
      </c>
    </row>
    <row r="127" spans="1:35" ht="16.5" customHeight="1">
      <c r="A127">
        <v>1727</v>
      </c>
      <c r="B127" s="12" t="str">
        <f t="shared" si="6"/>
        <v>Normal</v>
      </c>
      <c r="C127" s="13" t="s">
        <v>116</v>
      </c>
      <c r="D127" s="14" t="s">
        <v>117</v>
      </c>
      <c r="E127" s="15">
        <f t="shared" si="7"/>
        <v>9.6</v>
      </c>
      <c r="F127" s="16">
        <f t="shared" si="8"/>
        <v>10.3</v>
      </c>
      <c r="G127" s="16">
        <f t="shared" si="9"/>
        <v>4.8</v>
      </c>
      <c r="H127" s="16">
        <f t="shared" si="10"/>
        <v>5.0999999999999996</v>
      </c>
      <c r="I127" s="17" t="str">
        <f>IFERROR(VLOOKUP(C127,#REF!,8,FALSE),"")</f>
        <v/>
      </c>
      <c r="J127" s="18">
        <v>9000</v>
      </c>
      <c r="K127" s="18">
        <v>0</v>
      </c>
      <c r="L127" s="17" t="str">
        <f>IFERROR(VLOOKUP(C127,#REF!,11,FALSE),"")</f>
        <v/>
      </c>
      <c r="M127" s="18">
        <v>18000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12000</v>
      </c>
      <c r="U127" s="18">
        <v>0</v>
      </c>
      <c r="V127" s="18">
        <v>6000</v>
      </c>
      <c r="W127" s="18">
        <v>0</v>
      </c>
      <c r="X127" s="22">
        <v>27000</v>
      </c>
      <c r="Y127" s="16">
        <v>14.4</v>
      </c>
      <c r="Z127" s="23">
        <v>15.4</v>
      </c>
      <c r="AA127" s="22">
        <v>1875</v>
      </c>
      <c r="AB127" s="18">
        <v>1750</v>
      </c>
      <c r="AC127" s="24">
        <v>0.9</v>
      </c>
      <c r="AD127" s="25">
        <f t="shared" si="11"/>
        <v>100</v>
      </c>
      <c r="AE127" s="18">
        <v>870</v>
      </c>
      <c r="AF127" s="18">
        <v>8160</v>
      </c>
      <c r="AG127" s="18">
        <v>8800</v>
      </c>
      <c r="AH127" s="18">
        <v>9120</v>
      </c>
      <c r="AI127" s="14" t="s">
        <v>44</v>
      </c>
    </row>
    <row r="128" spans="1:35" ht="16.5" customHeight="1">
      <c r="A128">
        <v>2639</v>
      </c>
      <c r="B128" s="12" t="str">
        <f t="shared" si="6"/>
        <v>Normal</v>
      </c>
      <c r="C128" s="13" t="s">
        <v>118</v>
      </c>
      <c r="D128" s="14" t="s">
        <v>117</v>
      </c>
      <c r="E128" s="15">
        <f t="shared" si="7"/>
        <v>9.6</v>
      </c>
      <c r="F128" s="16">
        <f t="shared" si="8"/>
        <v>7.1</v>
      </c>
      <c r="G128" s="16">
        <f t="shared" si="9"/>
        <v>6.3</v>
      </c>
      <c r="H128" s="16">
        <f t="shared" si="10"/>
        <v>4.7</v>
      </c>
      <c r="I128" s="17" t="str">
        <f>IFERROR(VLOOKUP(C128,#REF!,8,FALSE),"")</f>
        <v/>
      </c>
      <c r="J128" s="18">
        <v>228000</v>
      </c>
      <c r="K128" s="18">
        <v>0</v>
      </c>
      <c r="L128" s="17" t="str">
        <f>IFERROR(VLOOKUP(C128,#REF!,11,FALSE),"")</f>
        <v/>
      </c>
      <c r="M128" s="18">
        <v>345000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60000</v>
      </c>
      <c r="U128" s="18">
        <v>0</v>
      </c>
      <c r="V128" s="18">
        <v>285000</v>
      </c>
      <c r="W128" s="18">
        <v>0</v>
      </c>
      <c r="X128" s="22">
        <v>573000</v>
      </c>
      <c r="Y128" s="16">
        <v>15.9</v>
      </c>
      <c r="Z128" s="23">
        <v>11.8</v>
      </c>
      <c r="AA128" s="22">
        <v>36000</v>
      </c>
      <c r="AB128" s="18">
        <v>48389</v>
      </c>
      <c r="AC128" s="24">
        <v>1.3</v>
      </c>
      <c r="AD128" s="25">
        <f t="shared" si="11"/>
        <v>100</v>
      </c>
      <c r="AE128" s="18">
        <v>181211</v>
      </c>
      <c r="AF128" s="18">
        <v>202789</v>
      </c>
      <c r="AG128" s="18">
        <v>66000</v>
      </c>
      <c r="AH128" s="18">
        <v>102000</v>
      </c>
      <c r="AI128" s="14" t="s">
        <v>44</v>
      </c>
    </row>
    <row r="129" spans="1:35" ht="16.5" customHeight="1">
      <c r="A129">
        <v>2587</v>
      </c>
      <c r="B129" s="12" t="str">
        <f t="shared" si="6"/>
        <v>Normal</v>
      </c>
      <c r="C129" s="13" t="s">
        <v>119</v>
      </c>
      <c r="D129" s="14" t="s">
        <v>117</v>
      </c>
      <c r="E129" s="15">
        <f t="shared" si="7"/>
        <v>2</v>
      </c>
      <c r="F129" s="16">
        <f t="shared" si="8"/>
        <v>1.8</v>
      </c>
      <c r="G129" s="16">
        <f t="shared" si="9"/>
        <v>11</v>
      </c>
      <c r="H129" s="16">
        <f t="shared" si="10"/>
        <v>10.1</v>
      </c>
      <c r="I129" s="17" t="str">
        <f>IFERROR(VLOOKUP(C129,#REF!,8,FALSE),"")</f>
        <v/>
      </c>
      <c r="J129" s="18">
        <v>66000</v>
      </c>
      <c r="K129" s="18">
        <v>0</v>
      </c>
      <c r="L129" s="17" t="str">
        <f>IFERROR(VLOOKUP(C129,#REF!,11,FALSE),"")</f>
        <v/>
      </c>
      <c r="M129" s="18">
        <v>12000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12000</v>
      </c>
      <c r="W129" s="18">
        <v>0</v>
      </c>
      <c r="X129" s="22">
        <v>78000</v>
      </c>
      <c r="Y129" s="16">
        <v>13</v>
      </c>
      <c r="Z129" s="23">
        <v>11.9</v>
      </c>
      <c r="AA129" s="22">
        <v>6000</v>
      </c>
      <c r="AB129" s="18">
        <v>6565</v>
      </c>
      <c r="AC129" s="24">
        <v>1.1000000000000001</v>
      </c>
      <c r="AD129" s="25">
        <f t="shared" si="11"/>
        <v>100</v>
      </c>
      <c r="AE129" s="18">
        <v>8696</v>
      </c>
      <c r="AF129" s="18">
        <v>27166</v>
      </c>
      <c r="AG129" s="18">
        <v>28986</v>
      </c>
      <c r="AH129" s="18">
        <v>12386</v>
      </c>
      <c r="AI129" s="14" t="s">
        <v>44</v>
      </c>
    </row>
    <row r="130" spans="1:35" ht="16.5" customHeight="1">
      <c r="A130">
        <v>2641</v>
      </c>
      <c r="B130" s="12" t="str">
        <f t="shared" si="6"/>
        <v>ZeroZero</v>
      </c>
      <c r="C130" s="13" t="s">
        <v>120</v>
      </c>
      <c r="D130" s="14" t="s">
        <v>117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4000</v>
      </c>
      <c r="K130" s="18">
        <v>4000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4000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2683</v>
      </c>
      <c r="B131" s="12" t="str">
        <f t="shared" si="6"/>
        <v>Normal</v>
      </c>
      <c r="C131" s="13" t="s">
        <v>121</v>
      </c>
      <c r="D131" s="14" t="s">
        <v>117</v>
      </c>
      <c r="E131" s="15">
        <f t="shared" si="7"/>
        <v>0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>
        <v>0</v>
      </c>
      <c r="Z131" s="23" t="s">
        <v>39</v>
      </c>
      <c r="AA131" s="22">
        <v>100</v>
      </c>
      <c r="AB131" s="18">
        <v>0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319</v>
      </c>
      <c r="AI131" s="14" t="s">
        <v>44</v>
      </c>
    </row>
    <row r="132" spans="1:35" ht="16.5" customHeight="1">
      <c r="A132">
        <v>9112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125</v>
      </c>
      <c r="D132" s="14" t="s">
        <v>117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51000</v>
      </c>
      <c r="K132" s="18">
        <v>51000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51000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3020</v>
      </c>
      <c r="B133" s="12" t="str">
        <f t="shared" si="12"/>
        <v>Normal</v>
      </c>
      <c r="C133" s="13" t="s">
        <v>126</v>
      </c>
      <c r="D133" s="14" t="s">
        <v>117</v>
      </c>
      <c r="E133" s="15">
        <f t="shared" si="13"/>
        <v>16</v>
      </c>
      <c r="F133" s="16" t="str">
        <f t="shared" si="14"/>
        <v>--</v>
      </c>
      <c r="G133" s="16">
        <f t="shared" si="15"/>
        <v>0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2000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2000</v>
      </c>
      <c r="U133" s="18">
        <v>0</v>
      </c>
      <c r="V133" s="18">
        <v>0</v>
      </c>
      <c r="W133" s="18">
        <v>0</v>
      </c>
      <c r="X133" s="22">
        <v>2000</v>
      </c>
      <c r="Y133" s="16">
        <v>16</v>
      </c>
      <c r="Z133" s="23" t="s">
        <v>39</v>
      </c>
      <c r="AA133" s="22">
        <v>125</v>
      </c>
      <c r="AB133" s="18">
        <v>0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8505</v>
      </c>
      <c r="B134" s="12" t="str">
        <f t="shared" si="12"/>
        <v>Normal</v>
      </c>
      <c r="C134" s="13" t="s">
        <v>128</v>
      </c>
      <c r="D134" s="14" t="s">
        <v>117</v>
      </c>
      <c r="E134" s="15">
        <f t="shared" si="13"/>
        <v>6.4</v>
      </c>
      <c r="F134" s="16">
        <f t="shared" si="14"/>
        <v>10.6</v>
      </c>
      <c r="G134" s="16">
        <f t="shared" si="15"/>
        <v>1.6</v>
      </c>
      <c r="H134" s="16">
        <f t="shared" si="16"/>
        <v>2.7</v>
      </c>
      <c r="I134" s="17" t="str">
        <f>IFERROR(VLOOKUP(C134,#REF!,8,FALSE),"")</f>
        <v/>
      </c>
      <c r="J134" s="18">
        <v>3000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6000</v>
      </c>
      <c r="U134" s="18">
        <v>0</v>
      </c>
      <c r="V134" s="18">
        <v>6000</v>
      </c>
      <c r="W134" s="18">
        <v>0</v>
      </c>
      <c r="X134" s="22">
        <v>15000</v>
      </c>
      <c r="Y134" s="16">
        <v>8</v>
      </c>
      <c r="Z134" s="23">
        <v>13.3</v>
      </c>
      <c r="AA134" s="22">
        <v>1875</v>
      </c>
      <c r="AB134" s="18">
        <v>1131</v>
      </c>
      <c r="AC134" s="24">
        <v>0.6</v>
      </c>
      <c r="AD134" s="25">
        <f t="shared" si="17"/>
        <v>100</v>
      </c>
      <c r="AE134" s="18">
        <v>12000</v>
      </c>
      <c r="AF134" s="18">
        <v>0</v>
      </c>
      <c r="AG134" s="18">
        <v>1</v>
      </c>
      <c r="AH134" s="18">
        <v>13</v>
      </c>
      <c r="AI134" s="14" t="s">
        <v>44</v>
      </c>
    </row>
    <row r="135" spans="1:35" ht="16.5" customHeight="1">
      <c r="A135">
        <v>5485</v>
      </c>
      <c r="B135" s="12" t="str">
        <f t="shared" si="12"/>
        <v>ZeroZero</v>
      </c>
      <c r="C135" s="13" t="s">
        <v>129</v>
      </c>
      <c r="D135" s="14" t="s">
        <v>117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3000</v>
      </c>
      <c r="K135" s="18">
        <v>3000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3000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2973</v>
      </c>
      <c r="B136" s="12" t="str">
        <f t="shared" si="12"/>
        <v>None</v>
      </c>
      <c r="C136" s="13" t="s">
        <v>130</v>
      </c>
      <c r="D136" s="14" t="s">
        <v>117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0</v>
      </c>
      <c r="Y136" s="16" t="s">
        <v>39</v>
      </c>
      <c r="Z136" s="23" t="s">
        <v>39</v>
      </c>
      <c r="AA136" s="22">
        <v>0</v>
      </c>
      <c r="AB136" s="18">
        <v>0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2588</v>
      </c>
      <c r="B137" s="12" t="str">
        <f t="shared" si="12"/>
        <v>OverStock</v>
      </c>
      <c r="C137" s="13" t="s">
        <v>131</v>
      </c>
      <c r="D137" s="14" t="s">
        <v>117</v>
      </c>
      <c r="E137" s="15">
        <f t="shared" si="13"/>
        <v>32</v>
      </c>
      <c r="F137" s="16">
        <f t="shared" si="14"/>
        <v>3</v>
      </c>
      <c r="G137" s="16">
        <f t="shared" si="15"/>
        <v>32</v>
      </c>
      <c r="H137" s="16">
        <f t="shared" si="16"/>
        <v>3</v>
      </c>
      <c r="I137" s="17" t="str">
        <f>IFERROR(VLOOKUP(C137,#REF!,8,FALSE),"")</f>
        <v/>
      </c>
      <c r="J137" s="18">
        <v>12000</v>
      </c>
      <c r="K137" s="18">
        <v>0</v>
      </c>
      <c r="L137" s="17" t="str">
        <f>IFERROR(VLOOKUP(C137,#REF!,11,FALSE),"")</f>
        <v/>
      </c>
      <c r="M137" s="18">
        <v>12000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12000</v>
      </c>
      <c r="W137" s="18">
        <v>0</v>
      </c>
      <c r="X137" s="22">
        <v>24000</v>
      </c>
      <c r="Y137" s="16">
        <v>64</v>
      </c>
      <c r="Z137" s="23">
        <v>6</v>
      </c>
      <c r="AA137" s="22">
        <v>375</v>
      </c>
      <c r="AB137" s="18">
        <v>3984</v>
      </c>
      <c r="AC137" s="24">
        <v>10.6</v>
      </c>
      <c r="AD137" s="25">
        <f t="shared" si="17"/>
        <v>150</v>
      </c>
      <c r="AE137" s="18">
        <v>3000</v>
      </c>
      <c r="AF137" s="18">
        <v>13282</v>
      </c>
      <c r="AG137" s="18">
        <v>23801</v>
      </c>
      <c r="AH137" s="18">
        <v>5594</v>
      </c>
      <c r="AI137" s="14" t="s">
        <v>44</v>
      </c>
    </row>
    <row r="138" spans="1:35" ht="16.5" customHeight="1">
      <c r="A138">
        <v>2642</v>
      </c>
      <c r="B138" s="12" t="str">
        <f t="shared" si="12"/>
        <v>ZeroZero</v>
      </c>
      <c r="C138" s="13" t="s">
        <v>132</v>
      </c>
      <c r="D138" s="14" t="s">
        <v>117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3000</v>
      </c>
      <c r="K138" s="18">
        <v>3000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8751</v>
      </c>
      <c r="B139" s="12" t="str">
        <f t="shared" si="12"/>
        <v>OverStock</v>
      </c>
      <c r="C139" s="13" t="s">
        <v>133</v>
      </c>
      <c r="D139" s="14" t="s">
        <v>117</v>
      </c>
      <c r="E139" s="15">
        <f t="shared" si="13"/>
        <v>20</v>
      </c>
      <c r="F139" s="16">
        <f t="shared" si="14"/>
        <v>1.4</v>
      </c>
      <c r="G139" s="16">
        <f t="shared" si="15"/>
        <v>20</v>
      </c>
      <c r="H139" s="16">
        <f t="shared" si="16"/>
        <v>1.4</v>
      </c>
      <c r="I139" s="17" t="str">
        <f>IFERROR(VLOOKUP(C139,#REF!,8,FALSE),"")</f>
        <v/>
      </c>
      <c r="J139" s="18">
        <v>30000</v>
      </c>
      <c r="K139" s="18">
        <v>24000</v>
      </c>
      <c r="L139" s="17" t="str">
        <f>IFERROR(VLOOKUP(C139,#REF!,11,FALSE),"")</f>
        <v/>
      </c>
      <c r="M139" s="18">
        <v>30000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30000</v>
      </c>
      <c r="W139" s="18">
        <v>0</v>
      </c>
      <c r="X139" s="22">
        <v>60000</v>
      </c>
      <c r="Y139" s="16">
        <v>40</v>
      </c>
      <c r="Z139" s="23">
        <v>2.8</v>
      </c>
      <c r="AA139" s="22">
        <v>1500</v>
      </c>
      <c r="AB139" s="18">
        <v>21690</v>
      </c>
      <c r="AC139" s="24">
        <v>14.5</v>
      </c>
      <c r="AD139" s="25">
        <f t="shared" si="17"/>
        <v>150</v>
      </c>
      <c r="AE139" s="18">
        <v>53426</v>
      </c>
      <c r="AF139" s="18">
        <v>109714</v>
      </c>
      <c r="AG139" s="18">
        <v>44569</v>
      </c>
      <c r="AH139" s="18">
        <v>7506</v>
      </c>
      <c r="AI139" s="14" t="s">
        <v>44</v>
      </c>
    </row>
    <row r="140" spans="1:35" ht="16.5" customHeight="1">
      <c r="A140">
        <v>2589</v>
      </c>
      <c r="B140" s="12" t="str">
        <f t="shared" si="12"/>
        <v>OverStock</v>
      </c>
      <c r="C140" s="13" t="s">
        <v>134</v>
      </c>
      <c r="D140" s="14" t="s">
        <v>117</v>
      </c>
      <c r="E140" s="15">
        <f t="shared" si="13"/>
        <v>12.3</v>
      </c>
      <c r="F140" s="16">
        <f t="shared" si="14"/>
        <v>8.8000000000000007</v>
      </c>
      <c r="G140" s="16">
        <f t="shared" si="15"/>
        <v>8</v>
      </c>
      <c r="H140" s="16">
        <f t="shared" si="16"/>
        <v>5.7</v>
      </c>
      <c r="I140" s="17" t="str">
        <f>IFERROR(VLOOKUP(C140,#REF!,8,FALSE),"")</f>
        <v/>
      </c>
      <c r="J140" s="18">
        <v>57000</v>
      </c>
      <c r="K140" s="18">
        <v>3000</v>
      </c>
      <c r="L140" s="17" t="str">
        <f>IFERROR(VLOOKUP(C140,#REF!,11,FALSE),"")</f>
        <v/>
      </c>
      <c r="M140" s="18">
        <v>87704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87704</v>
      </c>
      <c r="W140" s="18">
        <v>0</v>
      </c>
      <c r="X140" s="22">
        <v>144704</v>
      </c>
      <c r="Y140" s="16">
        <v>20.3</v>
      </c>
      <c r="Z140" s="23">
        <v>14.6</v>
      </c>
      <c r="AA140" s="22">
        <v>7125</v>
      </c>
      <c r="AB140" s="18">
        <v>9934</v>
      </c>
      <c r="AC140" s="24">
        <v>1.4</v>
      </c>
      <c r="AD140" s="25">
        <f t="shared" si="17"/>
        <v>100</v>
      </c>
      <c r="AE140" s="18">
        <v>64764</v>
      </c>
      <c r="AF140" s="18">
        <v>15000</v>
      </c>
      <c r="AG140" s="18">
        <v>17683</v>
      </c>
      <c r="AH140" s="18">
        <v>16188</v>
      </c>
      <c r="AI140" s="14" t="s">
        <v>44</v>
      </c>
    </row>
    <row r="141" spans="1:35" ht="16.5" customHeight="1">
      <c r="A141">
        <v>2590</v>
      </c>
      <c r="B141" s="12" t="str">
        <f t="shared" si="12"/>
        <v>OverStock</v>
      </c>
      <c r="C141" s="13" t="s">
        <v>135</v>
      </c>
      <c r="D141" s="14" t="s">
        <v>117</v>
      </c>
      <c r="E141" s="15">
        <f t="shared" si="13"/>
        <v>24.7</v>
      </c>
      <c r="F141" s="16">
        <f t="shared" si="14"/>
        <v>5.2</v>
      </c>
      <c r="G141" s="16">
        <f t="shared" si="15"/>
        <v>5.0999999999999996</v>
      </c>
      <c r="H141" s="16">
        <f t="shared" si="16"/>
        <v>1.1000000000000001</v>
      </c>
      <c r="I141" s="17" t="str">
        <f>IFERROR(VLOOKUP(C141,#REF!,8,FALSE),"")</f>
        <v/>
      </c>
      <c r="J141" s="18">
        <v>21000</v>
      </c>
      <c r="K141" s="18">
        <v>0</v>
      </c>
      <c r="L141" s="17" t="str">
        <f>IFERROR(VLOOKUP(C141,#REF!,11,FALSE),"")</f>
        <v/>
      </c>
      <c r="M141" s="18">
        <v>102000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45000</v>
      </c>
      <c r="U141" s="18">
        <v>0</v>
      </c>
      <c r="V141" s="18">
        <v>57000</v>
      </c>
      <c r="W141" s="18">
        <v>0</v>
      </c>
      <c r="X141" s="22">
        <v>123000</v>
      </c>
      <c r="Y141" s="16">
        <v>29.8</v>
      </c>
      <c r="Z141" s="23">
        <v>6.3</v>
      </c>
      <c r="AA141" s="22">
        <v>4125</v>
      </c>
      <c r="AB141" s="18">
        <v>19481</v>
      </c>
      <c r="AC141" s="24">
        <v>4.7</v>
      </c>
      <c r="AD141" s="25">
        <f t="shared" si="17"/>
        <v>150</v>
      </c>
      <c r="AE141" s="18">
        <v>27654</v>
      </c>
      <c r="AF141" s="18">
        <v>71131</v>
      </c>
      <c r="AG141" s="18">
        <v>88069</v>
      </c>
      <c r="AH141" s="18">
        <v>30926</v>
      </c>
      <c r="AI141" s="14" t="s">
        <v>44</v>
      </c>
    </row>
    <row r="142" spans="1:35" ht="16.5" customHeight="1">
      <c r="A142">
        <v>1750</v>
      </c>
      <c r="B142" s="12" t="str">
        <f t="shared" si="12"/>
        <v>Normal</v>
      </c>
      <c r="C142" s="13" t="s">
        <v>138</v>
      </c>
      <c r="D142" s="14" t="s">
        <v>117</v>
      </c>
      <c r="E142" s="15">
        <f t="shared" si="13"/>
        <v>3.2</v>
      </c>
      <c r="F142" s="16">
        <f t="shared" si="14"/>
        <v>3.7</v>
      </c>
      <c r="G142" s="16">
        <f t="shared" si="15"/>
        <v>4.0999999999999996</v>
      </c>
      <c r="H142" s="16">
        <f t="shared" si="16"/>
        <v>4.7</v>
      </c>
      <c r="I142" s="17" t="str">
        <f>IFERROR(VLOOKUP(C142,#REF!,8,FALSE),"")</f>
        <v/>
      </c>
      <c r="J142" s="18">
        <v>280000</v>
      </c>
      <c r="K142" s="18">
        <v>0</v>
      </c>
      <c r="L142" s="17" t="str">
        <f>IFERROR(VLOOKUP(C142,#REF!,11,FALSE),"")</f>
        <v/>
      </c>
      <c r="M142" s="18">
        <v>220000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50000</v>
      </c>
      <c r="U142" s="18">
        <v>0</v>
      </c>
      <c r="V142" s="18">
        <v>170000</v>
      </c>
      <c r="W142" s="18">
        <v>0</v>
      </c>
      <c r="X142" s="22">
        <v>500000</v>
      </c>
      <c r="Y142" s="16">
        <v>7.3</v>
      </c>
      <c r="Z142" s="23">
        <v>8.3000000000000007</v>
      </c>
      <c r="AA142" s="22">
        <v>68750</v>
      </c>
      <c r="AB142" s="18">
        <v>60088</v>
      </c>
      <c r="AC142" s="24">
        <v>0.9</v>
      </c>
      <c r="AD142" s="25">
        <f t="shared" si="17"/>
        <v>100</v>
      </c>
      <c r="AE142" s="18">
        <v>208142</v>
      </c>
      <c r="AF142" s="18">
        <v>197038</v>
      </c>
      <c r="AG142" s="18">
        <v>387002</v>
      </c>
      <c r="AH142" s="18">
        <v>146210</v>
      </c>
      <c r="AI142" s="14" t="s">
        <v>44</v>
      </c>
    </row>
    <row r="143" spans="1:35" ht="16.5" customHeight="1">
      <c r="A143">
        <v>2591</v>
      </c>
      <c r="B143" s="12" t="str">
        <f t="shared" si="12"/>
        <v>Normal</v>
      </c>
      <c r="C143" s="13" t="s">
        <v>139</v>
      </c>
      <c r="D143" s="14" t="s">
        <v>117</v>
      </c>
      <c r="E143" s="15">
        <f t="shared" si="13"/>
        <v>0</v>
      </c>
      <c r="F143" s="16">
        <f t="shared" si="14"/>
        <v>0</v>
      </c>
      <c r="G143" s="16">
        <f t="shared" si="15"/>
        <v>8</v>
      </c>
      <c r="H143" s="16">
        <f t="shared" si="16"/>
        <v>8.5</v>
      </c>
      <c r="I143" s="17" t="str">
        <f>IFERROR(VLOOKUP(C143,#REF!,8,FALSE),"")</f>
        <v/>
      </c>
      <c r="J143" s="18">
        <v>3000</v>
      </c>
      <c r="K143" s="18">
        <v>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3000</v>
      </c>
      <c r="Y143" s="16">
        <v>8</v>
      </c>
      <c r="Z143" s="23">
        <v>8.5</v>
      </c>
      <c r="AA143" s="22">
        <v>375</v>
      </c>
      <c r="AB143" s="18">
        <v>355</v>
      </c>
      <c r="AC143" s="24">
        <v>0.9</v>
      </c>
      <c r="AD143" s="25">
        <f t="shared" si="17"/>
        <v>100</v>
      </c>
      <c r="AE143" s="18">
        <v>0</v>
      </c>
      <c r="AF143" s="18">
        <v>335</v>
      </c>
      <c r="AG143" s="18">
        <v>3003</v>
      </c>
      <c r="AH143" s="18">
        <v>662</v>
      </c>
      <c r="AI143" s="14" t="s">
        <v>44</v>
      </c>
    </row>
    <row r="144" spans="1:35" ht="16.5" customHeight="1">
      <c r="A144">
        <v>2592</v>
      </c>
      <c r="B144" s="12" t="str">
        <f t="shared" si="12"/>
        <v>Normal</v>
      </c>
      <c r="C144" s="13" t="s">
        <v>140</v>
      </c>
      <c r="D144" s="14" t="s">
        <v>117</v>
      </c>
      <c r="E144" s="15">
        <f t="shared" si="13"/>
        <v>0</v>
      </c>
      <c r="F144" s="16" t="str">
        <f t="shared" si="14"/>
        <v>--</v>
      </c>
      <c r="G144" s="16">
        <f t="shared" si="15"/>
        <v>0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>
        <v>0</v>
      </c>
      <c r="Z144" s="23" t="s">
        <v>39</v>
      </c>
      <c r="AA144" s="22">
        <v>375</v>
      </c>
      <c r="AB144" s="18">
        <v>0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9089</v>
      </c>
      <c r="B145" s="12" t="str">
        <f t="shared" si="12"/>
        <v>FCST</v>
      </c>
      <c r="C145" s="13" t="s">
        <v>141</v>
      </c>
      <c r="D145" s="14" t="s">
        <v>117</v>
      </c>
      <c r="E145" s="15" t="str">
        <f t="shared" si="13"/>
        <v>前八週無拉料</v>
      </c>
      <c r="F145" s="16">
        <f t="shared" si="14"/>
        <v>16</v>
      </c>
      <c r="G145" s="16" t="str">
        <f t="shared" si="15"/>
        <v>--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3000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3000</v>
      </c>
      <c r="W145" s="18">
        <v>0</v>
      </c>
      <c r="X145" s="22">
        <v>3000</v>
      </c>
      <c r="Y145" s="16" t="s">
        <v>39</v>
      </c>
      <c r="Z145" s="23">
        <v>16</v>
      </c>
      <c r="AA145" s="22">
        <v>0</v>
      </c>
      <c r="AB145" s="18">
        <v>188</v>
      </c>
      <c r="AC145" s="24" t="s">
        <v>51</v>
      </c>
      <c r="AD145" s="25" t="str">
        <f t="shared" si="17"/>
        <v>F</v>
      </c>
      <c r="AE145" s="18">
        <v>0</v>
      </c>
      <c r="AF145" s="18">
        <v>1690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5825</v>
      </c>
      <c r="B146" s="12" t="str">
        <f t="shared" si="12"/>
        <v>Normal</v>
      </c>
      <c r="C146" s="13" t="s">
        <v>142</v>
      </c>
      <c r="D146" s="14" t="s">
        <v>117</v>
      </c>
      <c r="E146" s="15">
        <f t="shared" si="13"/>
        <v>5.8</v>
      </c>
      <c r="F146" s="16">
        <f t="shared" si="14"/>
        <v>4.8</v>
      </c>
      <c r="G146" s="16">
        <f t="shared" si="15"/>
        <v>6.2</v>
      </c>
      <c r="H146" s="16">
        <f t="shared" si="16"/>
        <v>5.2</v>
      </c>
      <c r="I146" s="17" t="str">
        <f>IFERROR(VLOOKUP(C146,#REF!,8,FALSE),"")</f>
        <v/>
      </c>
      <c r="J146" s="18">
        <v>227000</v>
      </c>
      <c r="K146" s="18">
        <v>122000</v>
      </c>
      <c r="L146" s="17" t="str">
        <f>IFERROR(VLOOKUP(C146,#REF!,11,FALSE),"")</f>
        <v/>
      </c>
      <c r="M146" s="18">
        <v>210000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120000</v>
      </c>
      <c r="U146" s="18">
        <v>0</v>
      </c>
      <c r="V146" s="18">
        <v>90000</v>
      </c>
      <c r="W146" s="18">
        <v>0</v>
      </c>
      <c r="X146" s="22">
        <v>437000</v>
      </c>
      <c r="Y146" s="16">
        <v>12</v>
      </c>
      <c r="Z146" s="23">
        <v>10.1</v>
      </c>
      <c r="AA146" s="22">
        <v>36375</v>
      </c>
      <c r="AB146" s="18">
        <v>43439</v>
      </c>
      <c r="AC146" s="24">
        <v>1.2</v>
      </c>
      <c r="AD146" s="25">
        <f t="shared" si="17"/>
        <v>100</v>
      </c>
      <c r="AE146" s="18">
        <v>105457</v>
      </c>
      <c r="AF146" s="18">
        <v>151271</v>
      </c>
      <c r="AG146" s="18">
        <v>205891</v>
      </c>
      <c r="AH146" s="18">
        <v>209381</v>
      </c>
      <c r="AI146" s="14" t="s">
        <v>44</v>
      </c>
    </row>
    <row r="147" spans="1:35" ht="16.5" customHeight="1">
      <c r="A147">
        <v>2645</v>
      </c>
      <c r="B147" s="12" t="str">
        <f t="shared" si="12"/>
        <v>Normal</v>
      </c>
      <c r="C147" s="13" t="s">
        <v>143</v>
      </c>
      <c r="D147" s="14" t="s">
        <v>117</v>
      </c>
      <c r="E147" s="15">
        <f t="shared" si="13"/>
        <v>2.9</v>
      </c>
      <c r="F147" s="16">
        <f t="shared" si="14"/>
        <v>3.5</v>
      </c>
      <c r="G147" s="16">
        <f t="shared" si="15"/>
        <v>6.2</v>
      </c>
      <c r="H147" s="16">
        <f t="shared" si="16"/>
        <v>7.6</v>
      </c>
      <c r="I147" s="17" t="str">
        <f>IFERROR(VLOOKUP(C147,#REF!,8,FALSE),"")</f>
        <v/>
      </c>
      <c r="J147" s="18">
        <v>699000</v>
      </c>
      <c r="K147" s="18">
        <v>0</v>
      </c>
      <c r="L147" s="17" t="str">
        <f>IFERROR(VLOOKUP(C147,#REF!,11,FALSE),"")</f>
        <v/>
      </c>
      <c r="M147" s="18">
        <v>324000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270000</v>
      </c>
      <c r="U147" s="18">
        <v>0</v>
      </c>
      <c r="V147" s="18">
        <v>54000</v>
      </c>
      <c r="W147" s="18">
        <v>0</v>
      </c>
      <c r="X147" s="22">
        <v>1023000</v>
      </c>
      <c r="Y147" s="16">
        <v>9</v>
      </c>
      <c r="Z147" s="23">
        <v>11.1</v>
      </c>
      <c r="AA147" s="22">
        <v>113625</v>
      </c>
      <c r="AB147" s="18">
        <v>91986</v>
      </c>
      <c r="AC147" s="24">
        <v>0.8</v>
      </c>
      <c r="AD147" s="25">
        <f t="shared" si="17"/>
        <v>100</v>
      </c>
      <c r="AE147" s="18">
        <v>244739</v>
      </c>
      <c r="AF147" s="18">
        <v>292262</v>
      </c>
      <c r="AG147" s="18">
        <v>390001</v>
      </c>
      <c r="AH147" s="18">
        <v>444000</v>
      </c>
      <c r="AI147" s="14" t="s">
        <v>44</v>
      </c>
    </row>
    <row r="148" spans="1:35" ht="16.5" customHeight="1">
      <c r="A148">
        <v>8967</v>
      </c>
      <c r="B148" s="12" t="str">
        <f t="shared" si="12"/>
        <v>OverStock</v>
      </c>
      <c r="C148" s="13" t="s">
        <v>144</v>
      </c>
      <c r="D148" s="14" t="s">
        <v>117</v>
      </c>
      <c r="E148" s="15">
        <f t="shared" si="13"/>
        <v>56</v>
      </c>
      <c r="F148" s="16">
        <f t="shared" si="14"/>
        <v>11.1</v>
      </c>
      <c r="G148" s="16">
        <f t="shared" si="15"/>
        <v>24</v>
      </c>
      <c r="H148" s="16">
        <f t="shared" si="16"/>
        <v>4.8</v>
      </c>
      <c r="I148" s="17" t="str">
        <f>IFERROR(VLOOKUP(C148,#REF!,8,FALSE),"")</f>
        <v/>
      </c>
      <c r="J148" s="18">
        <v>9000</v>
      </c>
      <c r="K148" s="18">
        <v>6000</v>
      </c>
      <c r="L148" s="17" t="str">
        <f>IFERROR(VLOOKUP(C148,#REF!,11,FALSE),"")</f>
        <v/>
      </c>
      <c r="M148" s="18">
        <v>21000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6000</v>
      </c>
      <c r="U148" s="18">
        <v>0</v>
      </c>
      <c r="V148" s="18">
        <v>15000</v>
      </c>
      <c r="W148" s="18">
        <v>0</v>
      </c>
      <c r="X148" s="22">
        <v>30000</v>
      </c>
      <c r="Y148" s="16">
        <v>80</v>
      </c>
      <c r="Z148" s="23">
        <v>15.8</v>
      </c>
      <c r="AA148" s="22">
        <v>375</v>
      </c>
      <c r="AB148" s="18">
        <v>1894</v>
      </c>
      <c r="AC148" s="24">
        <v>5.0999999999999996</v>
      </c>
      <c r="AD148" s="25">
        <f t="shared" si="17"/>
        <v>150</v>
      </c>
      <c r="AE148" s="18">
        <v>0</v>
      </c>
      <c r="AF148" s="18">
        <v>9848</v>
      </c>
      <c r="AG148" s="18">
        <v>7200</v>
      </c>
      <c r="AH148" s="18">
        <v>9600</v>
      </c>
      <c r="AI148" s="14" t="s">
        <v>44</v>
      </c>
    </row>
    <row r="149" spans="1:35" ht="16.5" customHeight="1">
      <c r="A149">
        <v>2700</v>
      </c>
      <c r="B149" s="12" t="str">
        <f t="shared" si="12"/>
        <v>Normal</v>
      </c>
      <c r="C149" s="13" t="s">
        <v>145</v>
      </c>
      <c r="D149" s="14" t="s">
        <v>117</v>
      </c>
      <c r="E149" s="15">
        <f t="shared" si="13"/>
        <v>3.6</v>
      </c>
      <c r="F149" s="16">
        <f t="shared" si="14"/>
        <v>4.4000000000000004</v>
      </c>
      <c r="G149" s="16">
        <f t="shared" si="15"/>
        <v>1.7</v>
      </c>
      <c r="H149" s="16">
        <f t="shared" si="16"/>
        <v>2</v>
      </c>
      <c r="I149" s="17" t="str">
        <f>IFERROR(VLOOKUP(C149,#REF!,8,FALSE),"")</f>
        <v/>
      </c>
      <c r="J149" s="18">
        <v>33000</v>
      </c>
      <c r="K149" s="18">
        <v>0</v>
      </c>
      <c r="L149" s="17" t="str">
        <f>IFERROR(VLOOKUP(C149,#REF!,11,FALSE),"")</f>
        <v/>
      </c>
      <c r="M149" s="18">
        <v>72000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72000</v>
      </c>
      <c r="W149" s="18">
        <v>0</v>
      </c>
      <c r="X149" s="22">
        <v>105000</v>
      </c>
      <c r="Y149" s="16">
        <v>5.3</v>
      </c>
      <c r="Z149" s="23">
        <v>6.5</v>
      </c>
      <c r="AA149" s="22">
        <v>19875</v>
      </c>
      <c r="AB149" s="18">
        <v>16184</v>
      </c>
      <c r="AC149" s="24">
        <v>0.8</v>
      </c>
      <c r="AD149" s="25">
        <f t="shared" si="17"/>
        <v>100</v>
      </c>
      <c r="AE149" s="18">
        <v>50751</v>
      </c>
      <c r="AF149" s="18">
        <v>54945</v>
      </c>
      <c r="AG149" s="18">
        <v>57732</v>
      </c>
      <c r="AH149" s="18">
        <v>47826</v>
      </c>
      <c r="AI149" s="14" t="s">
        <v>44</v>
      </c>
    </row>
    <row r="150" spans="1:35" ht="16.5" customHeight="1">
      <c r="A150">
        <v>5827</v>
      </c>
      <c r="B150" s="12" t="str">
        <f t="shared" si="12"/>
        <v>Normal</v>
      </c>
      <c r="C150" s="13" t="s">
        <v>146</v>
      </c>
      <c r="D150" s="14" t="s">
        <v>117</v>
      </c>
      <c r="E150" s="15">
        <f t="shared" si="13"/>
        <v>1.8</v>
      </c>
      <c r="F150" s="16">
        <f t="shared" si="14"/>
        <v>2.2000000000000002</v>
      </c>
      <c r="G150" s="16">
        <f t="shared" si="15"/>
        <v>7.4</v>
      </c>
      <c r="H150" s="16">
        <f t="shared" si="16"/>
        <v>8.9</v>
      </c>
      <c r="I150" s="17" t="str">
        <f>IFERROR(VLOOKUP(C150,#REF!,8,FALSE),"")</f>
        <v/>
      </c>
      <c r="J150" s="18">
        <v>173000</v>
      </c>
      <c r="K150" s="18">
        <v>0</v>
      </c>
      <c r="L150" s="17" t="str">
        <f>IFERROR(VLOOKUP(C150,#REF!,11,FALSE),"")</f>
        <v/>
      </c>
      <c r="M150" s="18">
        <v>42000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42000</v>
      </c>
      <c r="W150" s="18">
        <v>0</v>
      </c>
      <c r="X150" s="22">
        <v>215000</v>
      </c>
      <c r="Y150" s="16">
        <v>9.1999999999999993</v>
      </c>
      <c r="Z150" s="23">
        <v>11.1</v>
      </c>
      <c r="AA150" s="22">
        <v>23250</v>
      </c>
      <c r="AB150" s="18">
        <v>19391</v>
      </c>
      <c r="AC150" s="24">
        <v>0.8</v>
      </c>
      <c r="AD150" s="25">
        <f t="shared" si="17"/>
        <v>100</v>
      </c>
      <c r="AE150" s="18">
        <v>58686</v>
      </c>
      <c r="AF150" s="18">
        <v>73341</v>
      </c>
      <c r="AG150" s="18">
        <v>94267</v>
      </c>
      <c r="AH150" s="18">
        <v>99917</v>
      </c>
      <c r="AI150" s="14" t="s">
        <v>44</v>
      </c>
    </row>
    <row r="151" spans="1:35" ht="16.5" customHeight="1">
      <c r="A151">
        <v>1729</v>
      </c>
      <c r="B151" s="12" t="str">
        <f t="shared" si="12"/>
        <v>Normal</v>
      </c>
      <c r="C151" s="13" t="s">
        <v>147</v>
      </c>
      <c r="D151" s="14" t="s">
        <v>117</v>
      </c>
      <c r="E151" s="15">
        <f t="shared" si="13"/>
        <v>2.1</v>
      </c>
      <c r="F151" s="16">
        <f t="shared" si="14"/>
        <v>2.4</v>
      </c>
      <c r="G151" s="16">
        <f t="shared" si="15"/>
        <v>9</v>
      </c>
      <c r="H151" s="16">
        <f t="shared" si="16"/>
        <v>10</v>
      </c>
      <c r="I151" s="17" t="str">
        <f>IFERROR(VLOOKUP(C151,#REF!,8,FALSE),"")</f>
        <v/>
      </c>
      <c r="J151" s="18">
        <v>169000</v>
      </c>
      <c r="K151" s="18">
        <v>0</v>
      </c>
      <c r="L151" s="17" t="str">
        <f>IFERROR(VLOOKUP(C151,#REF!,11,FALSE),"")</f>
        <v/>
      </c>
      <c r="M151" s="18">
        <v>40000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40000</v>
      </c>
      <c r="W151" s="18">
        <v>0</v>
      </c>
      <c r="X151" s="22">
        <v>209000</v>
      </c>
      <c r="Y151" s="16">
        <v>11.1</v>
      </c>
      <c r="Z151" s="23">
        <v>12.3</v>
      </c>
      <c r="AA151" s="22">
        <v>18750</v>
      </c>
      <c r="AB151" s="18">
        <v>16969</v>
      </c>
      <c r="AC151" s="24">
        <v>0.9</v>
      </c>
      <c r="AD151" s="25">
        <f t="shared" si="17"/>
        <v>100</v>
      </c>
      <c r="AE151" s="18">
        <v>46962</v>
      </c>
      <c r="AF151" s="18">
        <v>57277</v>
      </c>
      <c r="AG151" s="18">
        <v>70857</v>
      </c>
      <c r="AH151" s="18">
        <v>94904</v>
      </c>
      <c r="AI151" s="14" t="s">
        <v>44</v>
      </c>
    </row>
    <row r="152" spans="1:35" ht="16.5" customHeight="1">
      <c r="A152">
        <v>2593</v>
      </c>
      <c r="B152" s="12" t="str">
        <f t="shared" si="12"/>
        <v>Normal</v>
      </c>
      <c r="C152" s="13" t="s">
        <v>148</v>
      </c>
      <c r="D152" s="14" t="s">
        <v>117</v>
      </c>
      <c r="E152" s="15">
        <f t="shared" si="13"/>
        <v>5.6</v>
      </c>
      <c r="F152" s="16">
        <f t="shared" si="14"/>
        <v>4.8</v>
      </c>
      <c r="G152" s="16">
        <f t="shared" si="15"/>
        <v>5.4</v>
      </c>
      <c r="H152" s="16">
        <f t="shared" si="16"/>
        <v>4.5999999999999996</v>
      </c>
      <c r="I152" s="17" t="str">
        <f>IFERROR(VLOOKUP(C152,#REF!,8,FALSE),"")</f>
        <v/>
      </c>
      <c r="J152" s="18">
        <v>87000</v>
      </c>
      <c r="K152" s="18">
        <v>0</v>
      </c>
      <c r="L152" s="17" t="str">
        <f>IFERROR(VLOOKUP(C152,#REF!,11,FALSE),"")</f>
        <v/>
      </c>
      <c r="M152" s="18">
        <v>90000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90000</v>
      </c>
      <c r="W152" s="18">
        <v>0</v>
      </c>
      <c r="X152" s="22">
        <v>177000</v>
      </c>
      <c r="Y152" s="16">
        <v>11</v>
      </c>
      <c r="Z152" s="23">
        <v>9.5</v>
      </c>
      <c r="AA152" s="22">
        <v>16125</v>
      </c>
      <c r="AB152" s="18">
        <v>18723</v>
      </c>
      <c r="AC152" s="24">
        <v>1.2</v>
      </c>
      <c r="AD152" s="25">
        <f t="shared" si="17"/>
        <v>100</v>
      </c>
      <c r="AE152" s="18">
        <v>90531</v>
      </c>
      <c r="AF152" s="18">
        <v>56469</v>
      </c>
      <c r="AG152" s="18">
        <v>49821</v>
      </c>
      <c r="AH152" s="18">
        <v>43387</v>
      </c>
      <c r="AI152" s="14" t="s">
        <v>44</v>
      </c>
    </row>
    <row r="153" spans="1:35" ht="16.5" customHeight="1">
      <c r="A153">
        <v>2685</v>
      </c>
      <c r="B153" s="12" t="str">
        <f t="shared" si="12"/>
        <v>Normal</v>
      </c>
      <c r="C153" s="13" t="s">
        <v>149</v>
      </c>
      <c r="D153" s="14" t="s">
        <v>117</v>
      </c>
      <c r="E153" s="15">
        <f t="shared" si="13"/>
        <v>4</v>
      </c>
      <c r="F153" s="16">
        <f t="shared" si="14"/>
        <v>4.7</v>
      </c>
      <c r="G153" s="16">
        <f t="shared" si="15"/>
        <v>8</v>
      </c>
      <c r="H153" s="16">
        <f t="shared" si="16"/>
        <v>9.5</v>
      </c>
      <c r="I153" s="17" t="str">
        <f>IFERROR(VLOOKUP(C153,#REF!,8,FALSE),"")</f>
        <v/>
      </c>
      <c r="J153" s="18">
        <v>18000</v>
      </c>
      <c r="K153" s="18">
        <v>0</v>
      </c>
      <c r="L153" s="17" t="str">
        <f>IFERROR(VLOOKUP(C153,#REF!,11,FALSE),"")</f>
        <v/>
      </c>
      <c r="M153" s="18">
        <v>9000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</v>
      </c>
      <c r="U153" s="18">
        <v>0</v>
      </c>
      <c r="V153" s="18">
        <v>3000</v>
      </c>
      <c r="W153" s="18">
        <v>0</v>
      </c>
      <c r="X153" s="22">
        <v>27000</v>
      </c>
      <c r="Y153" s="16">
        <v>12</v>
      </c>
      <c r="Z153" s="23">
        <v>14.2</v>
      </c>
      <c r="AA153" s="22">
        <v>2250</v>
      </c>
      <c r="AB153" s="18">
        <v>1903</v>
      </c>
      <c r="AC153" s="24">
        <v>0.8</v>
      </c>
      <c r="AD153" s="25">
        <f t="shared" si="17"/>
        <v>100</v>
      </c>
      <c r="AE153" s="18">
        <v>794</v>
      </c>
      <c r="AF153" s="18">
        <v>9947</v>
      </c>
      <c r="AG153" s="18">
        <v>8400</v>
      </c>
      <c r="AH153" s="18">
        <v>8792</v>
      </c>
      <c r="AI153" s="14" t="s">
        <v>44</v>
      </c>
    </row>
    <row r="154" spans="1:35" ht="16.5" customHeight="1">
      <c r="A154">
        <v>2594</v>
      </c>
      <c r="B154" s="12" t="str">
        <f t="shared" si="12"/>
        <v>Normal</v>
      </c>
      <c r="C154" s="13" t="s">
        <v>151</v>
      </c>
      <c r="D154" s="14" t="s">
        <v>117</v>
      </c>
      <c r="E154" s="15">
        <f t="shared" si="13"/>
        <v>0</v>
      </c>
      <c r="F154" s="16">
        <f t="shared" si="14"/>
        <v>0</v>
      </c>
      <c r="G154" s="16">
        <f t="shared" si="15"/>
        <v>7.2</v>
      </c>
      <c r="H154" s="16">
        <f t="shared" si="16"/>
        <v>13.3</v>
      </c>
      <c r="I154" s="17" t="str">
        <f>IFERROR(VLOOKUP(C154,#REF!,8,FALSE),"")</f>
        <v/>
      </c>
      <c r="J154" s="18">
        <v>660000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660000</v>
      </c>
      <c r="Y154" s="16">
        <v>7.2</v>
      </c>
      <c r="Z154" s="23">
        <v>13.3</v>
      </c>
      <c r="AA154" s="22">
        <v>91875</v>
      </c>
      <c r="AB154" s="18">
        <v>49645</v>
      </c>
      <c r="AC154" s="24">
        <v>0.5</v>
      </c>
      <c r="AD154" s="25">
        <f t="shared" si="17"/>
        <v>100</v>
      </c>
      <c r="AE154" s="18">
        <v>192045</v>
      </c>
      <c r="AF154" s="18">
        <v>161186</v>
      </c>
      <c r="AG154" s="18">
        <v>117769</v>
      </c>
      <c r="AH154" s="18">
        <v>115973</v>
      </c>
      <c r="AI154" s="14" t="s">
        <v>44</v>
      </c>
    </row>
    <row r="155" spans="1:35" ht="16.5" customHeight="1">
      <c r="A155">
        <v>1751</v>
      </c>
      <c r="B155" s="12" t="str">
        <f t="shared" si="12"/>
        <v>FCST</v>
      </c>
      <c r="C155" s="13" t="s">
        <v>152</v>
      </c>
      <c r="D155" s="14" t="s">
        <v>117</v>
      </c>
      <c r="E155" s="15" t="str">
        <f t="shared" si="13"/>
        <v>前八週無拉料</v>
      </c>
      <c r="F155" s="16">
        <f t="shared" si="14"/>
        <v>0</v>
      </c>
      <c r="G155" s="16" t="str">
        <f t="shared" si="15"/>
        <v>--</v>
      </c>
      <c r="H155" s="16">
        <f t="shared" si="16"/>
        <v>12.7</v>
      </c>
      <c r="I155" s="17" t="str">
        <f>IFERROR(VLOOKUP(C155,#REF!,8,FALSE),"")</f>
        <v/>
      </c>
      <c r="J155" s="18">
        <v>39000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39000</v>
      </c>
      <c r="Y155" s="16" t="s">
        <v>39</v>
      </c>
      <c r="Z155" s="23">
        <v>12.7</v>
      </c>
      <c r="AA155" s="22">
        <v>0</v>
      </c>
      <c r="AB155" s="18">
        <v>3060</v>
      </c>
      <c r="AC155" s="24" t="s">
        <v>51</v>
      </c>
      <c r="AD155" s="25" t="str">
        <f t="shared" si="17"/>
        <v>F</v>
      </c>
      <c r="AE155" s="18">
        <v>812</v>
      </c>
      <c r="AF155" s="18">
        <v>17820</v>
      </c>
      <c r="AG155" s="18">
        <v>11880</v>
      </c>
      <c r="AH155" s="18">
        <v>2970</v>
      </c>
      <c r="AI155" s="14" t="s">
        <v>44</v>
      </c>
    </row>
    <row r="156" spans="1:35" ht="16.5" customHeight="1">
      <c r="A156">
        <v>2646</v>
      </c>
      <c r="B156" s="12" t="str">
        <f t="shared" si="12"/>
        <v>Normal</v>
      </c>
      <c r="C156" s="13" t="s">
        <v>153</v>
      </c>
      <c r="D156" s="14" t="s">
        <v>117</v>
      </c>
      <c r="E156" s="15">
        <f t="shared" si="13"/>
        <v>4.4000000000000004</v>
      </c>
      <c r="F156" s="16">
        <f t="shared" si="14"/>
        <v>3.7</v>
      </c>
      <c r="G156" s="16">
        <f t="shared" si="15"/>
        <v>8.9</v>
      </c>
      <c r="H156" s="16">
        <f t="shared" si="16"/>
        <v>7.5</v>
      </c>
      <c r="I156" s="17" t="str">
        <f>IFERROR(VLOOKUP(C156,#REF!,8,FALSE),"")</f>
        <v/>
      </c>
      <c r="J156" s="18">
        <v>1023000</v>
      </c>
      <c r="K156" s="18">
        <v>0</v>
      </c>
      <c r="L156" s="17" t="str">
        <f>IFERROR(VLOOKUP(C156,#REF!,11,FALSE),"")</f>
        <v/>
      </c>
      <c r="M156" s="18">
        <v>510000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510000</v>
      </c>
      <c r="W156" s="18">
        <v>0</v>
      </c>
      <c r="X156" s="22">
        <v>1533000</v>
      </c>
      <c r="Y156" s="16">
        <v>13.3</v>
      </c>
      <c r="Z156" s="23">
        <v>11.3</v>
      </c>
      <c r="AA156" s="22">
        <v>115000</v>
      </c>
      <c r="AB156" s="18">
        <v>136123</v>
      </c>
      <c r="AC156" s="24">
        <v>1.2</v>
      </c>
      <c r="AD156" s="25">
        <f t="shared" si="17"/>
        <v>100</v>
      </c>
      <c r="AE156" s="18">
        <v>211013</v>
      </c>
      <c r="AF156" s="18">
        <v>501103</v>
      </c>
      <c r="AG156" s="18">
        <v>588897</v>
      </c>
      <c r="AH156" s="18">
        <v>290000</v>
      </c>
      <c r="AI156" s="14" t="s">
        <v>44</v>
      </c>
    </row>
    <row r="157" spans="1:35" ht="16.5" customHeight="1">
      <c r="A157">
        <v>1746</v>
      </c>
      <c r="B157" s="12" t="str">
        <f t="shared" si="12"/>
        <v>None</v>
      </c>
      <c r="C157" s="13" t="s">
        <v>154</v>
      </c>
      <c r="D157" s="14" t="s">
        <v>117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0</v>
      </c>
      <c r="Y157" s="16" t="s">
        <v>39</v>
      </c>
      <c r="Z157" s="23" t="s">
        <v>39</v>
      </c>
      <c r="AA157" s="22">
        <v>0</v>
      </c>
      <c r="AB157" s="18">
        <v>0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3171</v>
      </c>
      <c r="AI157" s="14" t="s">
        <v>44</v>
      </c>
    </row>
    <row r="158" spans="1:35" ht="16.5" customHeight="1">
      <c r="A158">
        <v>1747</v>
      </c>
      <c r="B158" s="12" t="str">
        <f t="shared" si="12"/>
        <v>Normal</v>
      </c>
      <c r="C158" s="13" t="s">
        <v>155</v>
      </c>
      <c r="D158" s="14" t="s">
        <v>117</v>
      </c>
      <c r="E158" s="15">
        <f t="shared" si="13"/>
        <v>4.3</v>
      </c>
      <c r="F158" s="16">
        <f t="shared" si="14"/>
        <v>7.6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219000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63000</v>
      </c>
      <c r="U158" s="18">
        <v>0</v>
      </c>
      <c r="V158" s="18">
        <v>156000</v>
      </c>
      <c r="W158" s="18">
        <v>0</v>
      </c>
      <c r="X158" s="22">
        <v>219000</v>
      </c>
      <c r="Y158" s="16">
        <v>4.3</v>
      </c>
      <c r="Z158" s="23">
        <v>7.6</v>
      </c>
      <c r="AA158" s="22">
        <v>51000</v>
      </c>
      <c r="AB158" s="18">
        <v>28709</v>
      </c>
      <c r="AC158" s="24">
        <v>0.6</v>
      </c>
      <c r="AD158" s="25">
        <f t="shared" si="17"/>
        <v>100</v>
      </c>
      <c r="AE158" s="18">
        <v>85951</v>
      </c>
      <c r="AF158" s="18">
        <v>105340</v>
      </c>
      <c r="AG158" s="18">
        <v>249709</v>
      </c>
      <c r="AH158" s="18">
        <v>114031</v>
      </c>
      <c r="AI158" s="14" t="s">
        <v>44</v>
      </c>
    </row>
    <row r="159" spans="1:35" ht="16.5" customHeight="1">
      <c r="A159">
        <v>2648</v>
      </c>
      <c r="B159" s="12" t="str">
        <f t="shared" si="12"/>
        <v>Normal</v>
      </c>
      <c r="C159" s="13" t="s">
        <v>156</v>
      </c>
      <c r="D159" s="14" t="s">
        <v>117</v>
      </c>
      <c r="E159" s="15">
        <f t="shared" si="13"/>
        <v>6.2</v>
      </c>
      <c r="F159" s="16">
        <f t="shared" si="14"/>
        <v>4.2</v>
      </c>
      <c r="G159" s="16">
        <f t="shared" si="15"/>
        <v>5.2</v>
      </c>
      <c r="H159" s="16">
        <f t="shared" si="16"/>
        <v>3.5</v>
      </c>
      <c r="I159" s="17" t="str">
        <f>IFERROR(VLOOKUP(C159,#REF!,8,FALSE),"")</f>
        <v/>
      </c>
      <c r="J159" s="18">
        <v>336000</v>
      </c>
      <c r="K159" s="18">
        <v>0</v>
      </c>
      <c r="L159" s="17" t="str">
        <f>IFERROR(VLOOKUP(C159,#REF!,11,FALSE),"")</f>
        <v/>
      </c>
      <c r="M159" s="18">
        <v>402000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402000</v>
      </c>
      <c r="W159" s="18">
        <v>0</v>
      </c>
      <c r="X159" s="22">
        <v>738000</v>
      </c>
      <c r="Y159" s="16">
        <v>11.4</v>
      </c>
      <c r="Z159" s="23">
        <v>7.8</v>
      </c>
      <c r="AA159" s="22">
        <v>64875</v>
      </c>
      <c r="AB159" s="18">
        <v>94914</v>
      </c>
      <c r="AC159" s="24">
        <v>1.5</v>
      </c>
      <c r="AD159" s="25">
        <f t="shared" si="17"/>
        <v>100</v>
      </c>
      <c r="AE159" s="18">
        <v>370166</v>
      </c>
      <c r="AF159" s="18">
        <v>271186</v>
      </c>
      <c r="AG159" s="18">
        <v>282839</v>
      </c>
      <c r="AH159" s="18">
        <v>129545</v>
      </c>
      <c r="AI159" s="14" t="s">
        <v>44</v>
      </c>
    </row>
    <row r="160" spans="1:35" ht="16.5" customHeight="1">
      <c r="A160">
        <v>2595</v>
      </c>
      <c r="B160" s="12" t="str">
        <f t="shared" si="12"/>
        <v>ZeroZero</v>
      </c>
      <c r="C160" s="13" t="s">
        <v>157</v>
      </c>
      <c r="D160" s="14" t="s">
        <v>117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351000</v>
      </c>
      <c r="K160" s="18">
        <v>351000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351000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1748</v>
      </c>
      <c r="B161" s="12" t="str">
        <f t="shared" si="12"/>
        <v>Normal</v>
      </c>
      <c r="C161" s="13" t="s">
        <v>158</v>
      </c>
      <c r="D161" s="14" t="s">
        <v>117</v>
      </c>
      <c r="E161" s="15">
        <f t="shared" si="13"/>
        <v>6.8</v>
      </c>
      <c r="F161" s="16">
        <f t="shared" si="14"/>
        <v>4.7</v>
      </c>
      <c r="G161" s="16">
        <f t="shared" si="15"/>
        <v>8</v>
      </c>
      <c r="H161" s="16">
        <f t="shared" si="16"/>
        <v>5.5</v>
      </c>
      <c r="I161" s="17" t="str">
        <f>IFERROR(VLOOKUP(C161,#REF!,8,FALSE),"")</f>
        <v/>
      </c>
      <c r="J161" s="18">
        <v>186000</v>
      </c>
      <c r="K161" s="18">
        <v>0</v>
      </c>
      <c r="L161" s="17" t="str">
        <f>IFERROR(VLOOKUP(C161,#REF!,11,FALSE),"")</f>
        <v/>
      </c>
      <c r="M161" s="18">
        <v>159000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159000</v>
      </c>
      <c r="W161" s="18">
        <v>0</v>
      </c>
      <c r="X161" s="22">
        <v>345000</v>
      </c>
      <c r="Y161" s="16">
        <v>14.8</v>
      </c>
      <c r="Z161" s="23">
        <v>10.1</v>
      </c>
      <c r="AA161" s="22">
        <v>23250</v>
      </c>
      <c r="AB161" s="18">
        <v>34007</v>
      </c>
      <c r="AC161" s="24">
        <v>1.5</v>
      </c>
      <c r="AD161" s="25">
        <f t="shared" si="17"/>
        <v>100</v>
      </c>
      <c r="AE161" s="18">
        <v>131577</v>
      </c>
      <c r="AF161" s="18">
        <v>83422</v>
      </c>
      <c r="AG161" s="18">
        <v>101625</v>
      </c>
      <c r="AH161" s="18">
        <v>169578</v>
      </c>
      <c r="AI161" s="14" t="s">
        <v>44</v>
      </c>
    </row>
    <row r="162" spans="1:35" ht="16.5" customHeight="1">
      <c r="A162">
        <v>2649</v>
      </c>
      <c r="B162" s="12" t="str">
        <f t="shared" si="12"/>
        <v>Normal</v>
      </c>
      <c r="C162" s="13" t="s">
        <v>159</v>
      </c>
      <c r="D162" s="14" t="s">
        <v>117</v>
      </c>
      <c r="E162" s="15">
        <f t="shared" si="13"/>
        <v>3.2</v>
      </c>
      <c r="F162" s="16">
        <f t="shared" si="14"/>
        <v>3.4</v>
      </c>
      <c r="G162" s="16">
        <f t="shared" si="15"/>
        <v>7.2</v>
      </c>
      <c r="H162" s="16">
        <f t="shared" si="16"/>
        <v>7.6</v>
      </c>
      <c r="I162" s="17" t="str">
        <f>IFERROR(VLOOKUP(C162,#REF!,8,FALSE),"")</f>
        <v/>
      </c>
      <c r="J162" s="18">
        <v>27000</v>
      </c>
      <c r="K162" s="18">
        <v>0</v>
      </c>
      <c r="L162" s="17" t="str">
        <f>IFERROR(VLOOKUP(C162,#REF!,11,FALSE),"")</f>
        <v/>
      </c>
      <c r="M162" s="18">
        <v>12000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12000</v>
      </c>
      <c r="W162" s="18">
        <v>0</v>
      </c>
      <c r="X162" s="22">
        <v>39000</v>
      </c>
      <c r="Y162" s="16">
        <v>10.4</v>
      </c>
      <c r="Z162" s="23">
        <v>10.9</v>
      </c>
      <c r="AA162" s="22">
        <v>3750</v>
      </c>
      <c r="AB162" s="18">
        <v>3562</v>
      </c>
      <c r="AC162" s="24">
        <v>0.9</v>
      </c>
      <c r="AD162" s="25">
        <f t="shared" si="17"/>
        <v>100</v>
      </c>
      <c r="AE162" s="18">
        <v>9438</v>
      </c>
      <c r="AF162" s="18">
        <v>16288</v>
      </c>
      <c r="AG162" s="18">
        <v>8404</v>
      </c>
      <c r="AH162" s="18">
        <v>7055</v>
      </c>
      <c r="AI162" s="14" t="s">
        <v>44</v>
      </c>
    </row>
    <row r="163" spans="1:35" ht="16.5" customHeight="1">
      <c r="A163">
        <v>2650</v>
      </c>
      <c r="B163" s="12" t="str">
        <f t="shared" si="12"/>
        <v>Normal</v>
      </c>
      <c r="C163" s="13" t="s">
        <v>160</v>
      </c>
      <c r="D163" s="14" t="s">
        <v>117</v>
      </c>
      <c r="E163" s="15">
        <f t="shared" si="13"/>
        <v>4</v>
      </c>
      <c r="F163" s="16">
        <f t="shared" si="14"/>
        <v>9</v>
      </c>
      <c r="G163" s="16">
        <f t="shared" si="15"/>
        <v>2.7</v>
      </c>
      <c r="H163" s="16">
        <f t="shared" si="16"/>
        <v>6</v>
      </c>
      <c r="I163" s="17" t="str">
        <f>IFERROR(VLOOKUP(C163,#REF!,8,FALSE),"")</f>
        <v/>
      </c>
      <c r="J163" s="18">
        <v>6000</v>
      </c>
      <c r="K163" s="18">
        <v>0</v>
      </c>
      <c r="L163" s="17" t="str">
        <f>IFERROR(VLOOKUP(C163,#REF!,11,FALSE),"")</f>
        <v/>
      </c>
      <c r="M163" s="18">
        <v>9000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9000</v>
      </c>
      <c r="W163" s="18">
        <v>0</v>
      </c>
      <c r="X163" s="22">
        <v>15000</v>
      </c>
      <c r="Y163" s="16">
        <v>6.7</v>
      </c>
      <c r="Z163" s="23">
        <v>15</v>
      </c>
      <c r="AA163" s="22">
        <v>2250</v>
      </c>
      <c r="AB163" s="18">
        <v>1000</v>
      </c>
      <c r="AC163" s="24">
        <v>0.4</v>
      </c>
      <c r="AD163" s="25">
        <f t="shared" si="17"/>
        <v>50</v>
      </c>
      <c r="AE163" s="18">
        <v>4587</v>
      </c>
      <c r="AF163" s="18">
        <v>1413</v>
      </c>
      <c r="AG163" s="18">
        <v>3000</v>
      </c>
      <c r="AH163" s="18">
        <v>3035</v>
      </c>
      <c r="AI163" s="14" t="s">
        <v>44</v>
      </c>
    </row>
    <row r="164" spans="1:35" ht="16.5" customHeight="1">
      <c r="A164">
        <v>2596</v>
      </c>
      <c r="B164" s="12" t="str">
        <f t="shared" si="12"/>
        <v>FCST</v>
      </c>
      <c r="C164" s="13" t="s">
        <v>161</v>
      </c>
      <c r="D164" s="14" t="s">
        <v>117</v>
      </c>
      <c r="E164" s="15" t="str">
        <f t="shared" si="13"/>
        <v>前八週無拉料</v>
      </c>
      <c r="F164" s="16">
        <f t="shared" si="14"/>
        <v>0</v>
      </c>
      <c r="G164" s="16" t="str">
        <f t="shared" si="15"/>
        <v>--</v>
      </c>
      <c r="H164" s="16">
        <f t="shared" si="16"/>
        <v>12.8</v>
      </c>
      <c r="I164" s="17" t="str">
        <f>IFERROR(VLOOKUP(C164,#REF!,8,FALSE),"")</f>
        <v/>
      </c>
      <c r="J164" s="18">
        <v>39000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39000</v>
      </c>
      <c r="Y164" s="16" t="s">
        <v>39</v>
      </c>
      <c r="Z164" s="23">
        <v>12.8</v>
      </c>
      <c r="AA164" s="22">
        <v>0</v>
      </c>
      <c r="AB164" s="18">
        <v>3055</v>
      </c>
      <c r="AC164" s="24" t="s">
        <v>51</v>
      </c>
      <c r="AD164" s="25" t="str">
        <f t="shared" si="17"/>
        <v>F</v>
      </c>
      <c r="AE164" s="18">
        <v>765</v>
      </c>
      <c r="AF164" s="18">
        <v>17820</v>
      </c>
      <c r="AG164" s="18">
        <v>11880</v>
      </c>
      <c r="AH164" s="18">
        <v>2970</v>
      </c>
      <c r="AI164" s="14" t="s">
        <v>44</v>
      </c>
    </row>
    <row r="165" spans="1:35" ht="16.5" customHeight="1">
      <c r="A165">
        <v>1733</v>
      </c>
      <c r="B165" s="12" t="str">
        <f t="shared" si="12"/>
        <v>Normal</v>
      </c>
      <c r="C165" s="13" t="s">
        <v>162</v>
      </c>
      <c r="D165" s="14" t="s">
        <v>74</v>
      </c>
      <c r="E165" s="15">
        <f t="shared" si="13"/>
        <v>7.8</v>
      </c>
      <c r="F165" s="16">
        <f t="shared" si="14"/>
        <v>54.9</v>
      </c>
      <c r="G165" s="16">
        <f t="shared" si="15"/>
        <v>6.3</v>
      </c>
      <c r="H165" s="16">
        <f t="shared" si="16"/>
        <v>44.7</v>
      </c>
      <c r="I165" s="17" t="str">
        <f>IFERROR(VLOOKUP(C165,#REF!,8,FALSE),"")</f>
        <v/>
      </c>
      <c r="J165" s="18">
        <v>120000</v>
      </c>
      <c r="K165" s="18">
        <v>72000</v>
      </c>
      <c r="L165" s="17" t="str">
        <f>IFERROR(VLOOKUP(C165,#REF!,11,FALSE),"")</f>
        <v/>
      </c>
      <c r="M165" s="18">
        <v>147500</v>
      </c>
      <c r="N165" s="19" t="s">
        <v>75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107500</v>
      </c>
      <c r="U165" s="18">
        <v>0</v>
      </c>
      <c r="V165" s="18">
        <v>40000</v>
      </c>
      <c r="W165" s="18">
        <v>0</v>
      </c>
      <c r="X165" s="22">
        <v>267500</v>
      </c>
      <c r="Y165" s="16">
        <v>14.1</v>
      </c>
      <c r="Z165" s="23">
        <v>99.6</v>
      </c>
      <c r="AA165" s="22">
        <v>19000</v>
      </c>
      <c r="AB165" s="18">
        <v>2686</v>
      </c>
      <c r="AC165" s="24">
        <v>0.1</v>
      </c>
      <c r="AD165" s="25">
        <f t="shared" si="17"/>
        <v>50</v>
      </c>
      <c r="AE165" s="18">
        <v>0</v>
      </c>
      <c r="AF165" s="18">
        <v>0</v>
      </c>
      <c r="AG165" s="18">
        <v>32000</v>
      </c>
      <c r="AH165" s="18">
        <v>52000</v>
      </c>
      <c r="AI165" s="14" t="s">
        <v>44</v>
      </c>
    </row>
    <row r="166" spans="1:35" ht="16.5" customHeight="1">
      <c r="A166">
        <v>2651</v>
      </c>
      <c r="B166" s="12" t="str">
        <f t="shared" si="12"/>
        <v>Normal</v>
      </c>
      <c r="C166" s="13" t="s">
        <v>163</v>
      </c>
      <c r="D166" s="14" t="s">
        <v>117</v>
      </c>
      <c r="E166" s="15">
        <f t="shared" si="13"/>
        <v>0</v>
      </c>
      <c r="F166" s="16" t="str">
        <f t="shared" si="14"/>
        <v>--</v>
      </c>
      <c r="G166" s="16">
        <f t="shared" si="15"/>
        <v>16</v>
      </c>
      <c r="H166" s="16" t="str">
        <f t="shared" si="16"/>
        <v>--</v>
      </c>
      <c r="I166" s="17" t="str">
        <f>IFERROR(VLOOKUP(C166,#REF!,8,FALSE),"")</f>
        <v/>
      </c>
      <c r="J166" s="18">
        <v>4000</v>
      </c>
      <c r="K166" s="18">
        <v>4000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4000</v>
      </c>
      <c r="Y166" s="16">
        <v>16</v>
      </c>
      <c r="Z166" s="23" t="s">
        <v>39</v>
      </c>
      <c r="AA166" s="22">
        <v>250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2689</v>
      </c>
      <c r="B167" s="12" t="str">
        <f t="shared" si="12"/>
        <v>FCST</v>
      </c>
      <c r="C167" s="13" t="s">
        <v>164</v>
      </c>
      <c r="D167" s="14" t="s">
        <v>117</v>
      </c>
      <c r="E167" s="15" t="str">
        <f t="shared" si="13"/>
        <v>前八週無拉料</v>
      </c>
      <c r="F167" s="16">
        <f t="shared" si="14"/>
        <v>0</v>
      </c>
      <c r="G167" s="16" t="str">
        <f t="shared" si="15"/>
        <v>--</v>
      </c>
      <c r="H167" s="16">
        <f t="shared" si="16"/>
        <v>9.6999999999999993</v>
      </c>
      <c r="I167" s="17" t="str">
        <f>IFERROR(VLOOKUP(C167,#REF!,8,FALSE),"")</f>
        <v/>
      </c>
      <c r="J167" s="18">
        <v>12000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12000</v>
      </c>
      <c r="Y167" s="16" t="s">
        <v>39</v>
      </c>
      <c r="Z167" s="23">
        <v>9.6999999999999993</v>
      </c>
      <c r="AA167" s="22">
        <v>0</v>
      </c>
      <c r="AB167" s="18">
        <v>1235</v>
      </c>
      <c r="AC167" s="24" t="s">
        <v>51</v>
      </c>
      <c r="AD167" s="25" t="str">
        <f t="shared" si="17"/>
        <v>F</v>
      </c>
      <c r="AE167" s="18">
        <v>2000</v>
      </c>
      <c r="AF167" s="18">
        <v>6000</v>
      </c>
      <c r="AG167" s="18">
        <v>3116</v>
      </c>
      <c r="AH167" s="18">
        <v>0</v>
      </c>
      <c r="AI167" s="14" t="s">
        <v>44</v>
      </c>
    </row>
    <row r="168" spans="1:35" ht="16.5" customHeight="1">
      <c r="A168">
        <v>5612</v>
      </c>
      <c r="B168" s="12" t="str">
        <f t="shared" si="12"/>
        <v>Normal</v>
      </c>
      <c r="C168" s="13" t="s">
        <v>166</v>
      </c>
      <c r="D168" s="14" t="s">
        <v>117</v>
      </c>
      <c r="E168" s="15">
        <f t="shared" si="13"/>
        <v>4</v>
      </c>
      <c r="F168" s="16">
        <f t="shared" si="14"/>
        <v>4.4000000000000004</v>
      </c>
      <c r="G168" s="16">
        <f t="shared" si="15"/>
        <v>6.5</v>
      </c>
      <c r="H168" s="16">
        <f t="shared" si="16"/>
        <v>7.1</v>
      </c>
      <c r="I168" s="17" t="str">
        <f>IFERROR(VLOOKUP(C168,#REF!,8,FALSE),"")</f>
        <v/>
      </c>
      <c r="J168" s="18">
        <v>39000</v>
      </c>
      <c r="K168" s="18">
        <v>0</v>
      </c>
      <c r="L168" s="17" t="str">
        <f>IFERROR(VLOOKUP(C168,#REF!,11,FALSE),"")</f>
        <v/>
      </c>
      <c r="M168" s="18">
        <v>24000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24000</v>
      </c>
      <c r="W168" s="18">
        <v>0</v>
      </c>
      <c r="X168" s="22">
        <v>63000</v>
      </c>
      <c r="Y168" s="16">
        <v>10.5</v>
      </c>
      <c r="Z168" s="23">
        <v>11.5</v>
      </c>
      <c r="AA168" s="22">
        <v>6000</v>
      </c>
      <c r="AB168" s="18">
        <v>5461</v>
      </c>
      <c r="AC168" s="24">
        <v>0.9</v>
      </c>
      <c r="AD168" s="25">
        <f t="shared" si="17"/>
        <v>100</v>
      </c>
      <c r="AE168" s="18">
        <v>10224</v>
      </c>
      <c r="AF168" s="18">
        <v>26264</v>
      </c>
      <c r="AG168" s="18">
        <v>16468</v>
      </c>
      <c r="AH168" s="18">
        <v>15695</v>
      </c>
      <c r="AI168" s="14" t="s">
        <v>44</v>
      </c>
    </row>
    <row r="169" spans="1:35" ht="16.5" customHeight="1">
      <c r="A169">
        <v>2653</v>
      </c>
      <c r="B169" s="12" t="str">
        <f t="shared" si="12"/>
        <v>Normal</v>
      </c>
      <c r="C169" s="13" t="s">
        <v>167</v>
      </c>
      <c r="D169" s="14" t="s">
        <v>117</v>
      </c>
      <c r="E169" s="15">
        <f t="shared" si="13"/>
        <v>0</v>
      </c>
      <c r="F169" s="16">
        <f t="shared" si="14"/>
        <v>0</v>
      </c>
      <c r="G169" s="16">
        <f t="shared" si="15"/>
        <v>12</v>
      </c>
      <c r="H169" s="16">
        <f t="shared" si="16"/>
        <v>5.6</v>
      </c>
      <c r="I169" s="17" t="str">
        <f>IFERROR(VLOOKUP(C169,#REF!,8,FALSE),"")</f>
        <v/>
      </c>
      <c r="J169" s="18">
        <v>6000</v>
      </c>
      <c r="K169" s="18">
        <v>2000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6000</v>
      </c>
      <c r="Y169" s="16">
        <v>12</v>
      </c>
      <c r="Z169" s="23">
        <v>5.6</v>
      </c>
      <c r="AA169" s="22">
        <v>500</v>
      </c>
      <c r="AB169" s="18">
        <v>1064</v>
      </c>
      <c r="AC169" s="24">
        <v>2.1</v>
      </c>
      <c r="AD169" s="25">
        <f t="shared" si="17"/>
        <v>150</v>
      </c>
      <c r="AE169" s="18">
        <v>3046</v>
      </c>
      <c r="AF169" s="18">
        <v>4954</v>
      </c>
      <c r="AG169" s="18">
        <v>1579</v>
      </c>
      <c r="AH169" s="18">
        <v>0</v>
      </c>
      <c r="AI169" s="14" t="s">
        <v>44</v>
      </c>
    </row>
    <row r="170" spans="1:35" ht="16.5" customHeight="1">
      <c r="A170">
        <v>5122</v>
      </c>
      <c r="B170" s="12" t="str">
        <f t="shared" si="12"/>
        <v>Normal</v>
      </c>
      <c r="C170" s="13" t="s">
        <v>168</v>
      </c>
      <c r="D170" s="14" t="s">
        <v>169</v>
      </c>
      <c r="E170" s="15">
        <f t="shared" si="13"/>
        <v>0.4</v>
      </c>
      <c r="F170" s="16" t="str">
        <f t="shared" si="14"/>
        <v>--</v>
      </c>
      <c r="G170" s="16">
        <f t="shared" si="15"/>
        <v>12</v>
      </c>
      <c r="H170" s="16" t="str">
        <f t="shared" si="16"/>
        <v>--</v>
      </c>
      <c r="I170" s="17" t="str">
        <f>IFERROR(VLOOKUP(C170,#REF!,8,FALSE),"")</f>
        <v/>
      </c>
      <c r="J170" s="18">
        <v>90000</v>
      </c>
      <c r="K170" s="18">
        <v>90000</v>
      </c>
      <c r="L170" s="17" t="str">
        <f>IFERROR(VLOOKUP(C170,#REF!,11,FALSE),"")</f>
        <v/>
      </c>
      <c r="M170" s="18">
        <v>3000</v>
      </c>
      <c r="N170" s="19" t="s">
        <v>59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0</v>
      </c>
      <c r="W170" s="18">
        <v>0</v>
      </c>
      <c r="X170" s="22">
        <v>93000</v>
      </c>
      <c r="Y170" s="16">
        <v>12.4</v>
      </c>
      <c r="Z170" s="23" t="s">
        <v>39</v>
      </c>
      <c r="AA170" s="22">
        <v>7500</v>
      </c>
      <c r="AB170" s="18">
        <v>0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9334</v>
      </c>
      <c r="AH170" s="18">
        <v>17920</v>
      </c>
      <c r="AI170" s="14" t="s">
        <v>44</v>
      </c>
    </row>
    <row r="171" spans="1:35" ht="16.5" customHeight="1">
      <c r="A171">
        <v>2597</v>
      </c>
      <c r="B171" s="12" t="str">
        <f t="shared" si="12"/>
        <v>OverStock</v>
      </c>
      <c r="C171" s="13" t="s">
        <v>170</v>
      </c>
      <c r="D171" s="14" t="s">
        <v>171</v>
      </c>
      <c r="E171" s="15">
        <f t="shared" si="13"/>
        <v>8</v>
      </c>
      <c r="F171" s="16">
        <f t="shared" si="14"/>
        <v>9.5</v>
      </c>
      <c r="G171" s="16">
        <f t="shared" si="15"/>
        <v>16</v>
      </c>
      <c r="H171" s="16">
        <f t="shared" si="16"/>
        <v>19.100000000000001</v>
      </c>
      <c r="I171" s="17" t="str">
        <f>IFERROR(VLOOKUP(C171,#REF!,8,FALSE),"")</f>
        <v/>
      </c>
      <c r="J171" s="18">
        <v>12000</v>
      </c>
      <c r="K171" s="18">
        <v>12000</v>
      </c>
      <c r="L171" s="17" t="str">
        <f>IFERROR(VLOOKUP(C171,#REF!,11,FALSE),"")</f>
        <v/>
      </c>
      <c r="M171" s="18">
        <v>6000</v>
      </c>
      <c r="N171" s="19" t="s">
        <v>59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6000</v>
      </c>
      <c r="U171" s="18">
        <v>0</v>
      </c>
      <c r="V171" s="18">
        <v>0</v>
      </c>
      <c r="W171" s="18">
        <v>0</v>
      </c>
      <c r="X171" s="22">
        <v>18000</v>
      </c>
      <c r="Y171" s="16">
        <v>24</v>
      </c>
      <c r="Z171" s="23">
        <v>28.6</v>
      </c>
      <c r="AA171" s="22">
        <v>750</v>
      </c>
      <c r="AB171" s="18">
        <v>629</v>
      </c>
      <c r="AC171" s="24">
        <v>0.8</v>
      </c>
      <c r="AD171" s="25">
        <f t="shared" si="17"/>
        <v>100</v>
      </c>
      <c r="AE171" s="18">
        <v>0</v>
      </c>
      <c r="AF171" s="18">
        <v>3319</v>
      </c>
      <c r="AG171" s="18">
        <v>4851</v>
      </c>
      <c r="AH171" s="18">
        <v>663</v>
      </c>
      <c r="AI171" s="14" t="s">
        <v>44</v>
      </c>
    </row>
    <row r="172" spans="1:35" ht="16.5" customHeight="1">
      <c r="A172">
        <v>2944</v>
      </c>
      <c r="B172" s="12" t="str">
        <f t="shared" si="12"/>
        <v>OverStock</v>
      </c>
      <c r="C172" s="13" t="s">
        <v>173</v>
      </c>
      <c r="D172" s="14" t="s">
        <v>171</v>
      </c>
      <c r="E172" s="15">
        <f t="shared" si="13"/>
        <v>13.3</v>
      </c>
      <c r="F172" s="16">
        <f t="shared" si="14"/>
        <v>8.6999999999999993</v>
      </c>
      <c r="G172" s="16">
        <f t="shared" si="15"/>
        <v>10.7</v>
      </c>
      <c r="H172" s="16">
        <f t="shared" si="16"/>
        <v>6.9</v>
      </c>
      <c r="I172" s="17" t="str">
        <f>IFERROR(VLOOKUP(C172,#REF!,8,FALSE),"")</f>
        <v/>
      </c>
      <c r="J172" s="18">
        <v>12000</v>
      </c>
      <c r="K172" s="18">
        <v>12000</v>
      </c>
      <c r="L172" s="17" t="str">
        <f>IFERROR(VLOOKUP(C172,#REF!,11,FALSE),"")</f>
        <v/>
      </c>
      <c r="M172" s="18">
        <v>15000</v>
      </c>
      <c r="N172" s="19" t="s">
        <v>59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15000</v>
      </c>
      <c r="U172" s="18">
        <v>0</v>
      </c>
      <c r="V172" s="18">
        <v>0</v>
      </c>
      <c r="W172" s="18">
        <v>0</v>
      </c>
      <c r="X172" s="22">
        <v>27000</v>
      </c>
      <c r="Y172" s="16">
        <v>24</v>
      </c>
      <c r="Z172" s="23">
        <v>15.6</v>
      </c>
      <c r="AA172" s="22">
        <v>1125</v>
      </c>
      <c r="AB172" s="18">
        <v>1729</v>
      </c>
      <c r="AC172" s="24">
        <v>1.5</v>
      </c>
      <c r="AD172" s="25">
        <f t="shared" si="17"/>
        <v>100</v>
      </c>
      <c r="AE172" s="18">
        <v>7527</v>
      </c>
      <c r="AF172" s="18">
        <v>8026</v>
      </c>
      <c r="AG172" s="18">
        <v>4851</v>
      </c>
      <c r="AH172" s="18">
        <v>663</v>
      </c>
      <c r="AI172" s="14" t="s">
        <v>44</v>
      </c>
    </row>
    <row r="173" spans="1:35" ht="16.5" customHeight="1">
      <c r="A173">
        <v>2695</v>
      </c>
      <c r="B173" s="12" t="str">
        <f t="shared" si="12"/>
        <v>OverStock</v>
      </c>
      <c r="C173" s="13" t="s">
        <v>175</v>
      </c>
      <c r="D173" s="14" t="s">
        <v>74</v>
      </c>
      <c r="E173" s="15">
        <f t="shared" si="13"/>
        <v>20</v>
      </c>
      <c r="F173" s="16">
        <f t="shared" si="14"/>
        <v>27.6</v>
      </c>
      <c r="G173" s="16">
        <f t="shared" si="15"/>
        <v>5.8</v>
      </c>
      <c r="H173" s="16">
        <f t="shared" si="16"/>
        <v>8</v>
      </c>
      <c r="I173" s="17" t="str">
        <f>IFERROR(VLOOKUP(C173,#REF!,8,FALSE),"")</f>
        <v/>
      </c>
      <c r="J173" s="18">
        <v>104000</v>
      </c>
      <c r="K173" s="18">
        <v>104000</v>
      </c>
      <c r="L173" s="17" t="str">
        <f>IFERROR(VLOOKUP(C173,#REF!,11,FALSE),"")</f>
        <v/>
      </c>
      <c r="M173" s="18">
        <v>360000</v>
      </c>
      <c r="N173" s="19" t="s">
        <v>75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360000</v>
      </c>
      <c r="U173" s="18">
        <v>0</v>
      </c>
      <c r="V173" s="18">
        <v>0</v>
      </c>
      <c r="W173" s="18">
        <v>0</v>
      </c>
      <c r="X173" s="22">
        <v>464000</v>
      </c>
      <c r="Y173" s="16">
        <v>25.8</v>
      </c>
      <c r="Z173" s="23">
        <v>35.5</v>
      </c>
      <c r="AA173" s="22">
        <v>18000</v>
      </c>
      <c r="AB173" s="18">
        <v>13053</v>
      </c>
      <c r="AC173" s="24">
        <v>0.7</v>
      </c>
      <c r="AD173" s="25">
        <f t="shared" si="17"/>
        <v>100</v>
      </c>
      <c r="AE173" s="18">
        <v>784</v>
      </c>
      <c r="AF173" s="18">
        <v>76692</v>
      </c>
      <c r="AG173" s="18">
        <v>58000</v>
      </c>
      <c r="AH173" s="18">
        <v>0</v>
      </c>
      <c r="AI173" s="14" t="s">
        <v>44</v>
      </c>
    </row>
    <row r="174" spans="1:35" ht="16.5" customHeight="1">
      <c r="A174">
        <v>6549</v>
      </c>
      <c r="B174" s="12" t="str">
        <f t="shared" si="12"/>
        <v>Normal</v>
      </c>
      <c r="C174" s="13" t="s">
        <v>176</v>
      </c>
      <c r="D174" s="14" t="s">
        <v>74</v>
      </c>
      <c r="E174" s="15">
        <f t="shared" si="13"/>
        <v>6.3</v>
      </c>
      <c r="F174" s="16">
        <f t="shared" si="14"/>
        <v>15.5</v>
      </c>
      <c r="G174" s="16">
        <f t="shared" si="15"/>
        <v>5.3</v>
      </c>
      <c r="H174" s="16">
        <f t="shared" si="16"/>
        <v>13.1</v>
      </c>
      <c r="I174" s="17" t="str">
        <f>IFERROR(VLOOKUP(C174,#REF!,8,FALSE),"")</f>
        <v/>
      </c>
      <c r="J174" s="18">
        <v>128000</v>
      </c>
      <c r="K174" s="18">
        <v>128000</v>
      </c>
      <c r="L174" s="17" t="str">
        <f>IFERROR(VLOOKUP(C174,#REF!,11,FALSE),"")</f>
        <v/>
      </c>
      <c r="M174" s="18">
        <v>152000</v>
      </c>
      <c r="N174" s="19" t="s">
        <v>75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96000</v>
      </c>
      <c r="U174" s="18">
        <v>0</v>
      </c>
      <c r="V174" s="18">
        <v>56000</v>
      </c>
      <c r="W174" s="18">
        <v>0</v>
      </c>
      <c r="X174" s="22">
        <v>280000</v>
      </c>
      <c r="Y174" s="16">
        <v>11.7</v>
      </c>
      <c r="Z174" s="23">
        <v>28.6</v>
      </c>
      <c r="AA174" s="22">
        <v>24000</v>
      </c>
      <c r="AB174" s="18">
        <v>9778</v>
      </c>
      <c r="AC174" s="24">
        <v>0.4</v>
      </c>
      <c r="AD174" s="25">
        <f t="shared" si="17"/>
        <v>50</v>
      </c>
      <c r="AE174" s="18">
        <v>42387</v>
      </c>
      <c r="AF174" s="18">
        <v>45613</v>
      </c>
      <c r="AG174" s="18">
        <v>16000</v>
      </c>
      <c r="AH174" s="18">
        <v>0</v>
      </c>
      <c r="AI174" s="14" t="s">
        <v>44</v>
      </c>
    </row>
    <row r="175" spans="1:35" ht="16.5" customHeight="1">
      <c r="A175">
        <v>4390</v>
      </c>
      <c r="B175" s="12" t="str">
        <f t="shared" si="12"/>
        <v>OverStock</v>
      </c>
      <c r="C175" s="13" t="s">
        <v>177</v>
      </c>
      <c r="D175" s="14" t="s">
        <v>74</v>
      </c>
      <c r="E175" s="15">
        <f t="shared" si="13"/>
        <v>340.4</v>
      </c>
      <c r="F175" s="16">
        <f t="shared" si="14"/>
        <v>21.6</v>
      </c>
      <c r="G175" s="16">
        <f t="shared" si="15"/>
        <v>75.599999999999994</v>
      </c>
      <c r="H175" s="16">
        <f t="shared" si="16"/>
        <v>4.8</v>
      </c>
      <c r="I175" s="17" t="str">
        <f>IFERROR(VLOOKUP(C175,#REF!,8,FALSE),"")</f>
        <v/>
      </c>
      <c r="J175" s="18">
        <v>510000</v>
      </c>
      <c r="K175" s="18">
        <v>510000</v>
      </c>
      <c r="L175" s="17" t="str">
        <f>IFERROR(VLOOKUP(C175,#REF!,11,FALSE),"")</f>
        <v/>
      </c>
      <c r="M175" s="18">
        <v>2298000</v>
      </c>
      <c r="N175" s="19" t="s">
        <v>75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1809000</v>
      </c>
      <c r="U175" s="18">
        <v>0</v>
      </c>
      <c r="V175" s="18">
        <v>489000</v>
      </c>
      <c r="W175" s="18">
        <v>0</v>
      </c>
      <c r="X175" s="22">
        <v>2808000</v>
      </c>
      <c r="Y175" s="16">
        <v>416</v>
      </c>
      <c r="Z175" s="23">
        <v>26.4</v>
      </c>
      <c r="AA175" s="22">
        <v>6750</v>
      </c>
      <c r="AB175" s="18">
        <v>106475</v>
      </c>
      <c r="AC175" s="24">
        <v>15.8</v>
      </c>
      <c r="AD175" s="25">
        <f t="shared" si="17"/>
        <v>150</v>
      </c>
      <c r="AE175" s="18">
        <v>26662</v>
      </c>
      <c r="AF175" s="18">
        <v>334947</v>
      </c>
      <c r="AG175" s="18">
        <v>824068</v>
      </c>
      <c r="AH175" s="18">
        <v>5179</v>
      </c>
      <c r="AI175" s="14" t="s">
        <v>44</v>
      </c>
    </row>
    <row r="176" spans="1:35" ht="16.5" customHeight="1">
      <c r="A176">
        <v>2696</v>
      </c>
      <c r="B176" s="12" t="str">
        <f t="shared" si="12"/>
        <v>OverStock</v>
      </c>
      <c r="C176" s="13" t="s">
        <v>178</v>
      </c>
      <c r="D176" s="14" t="s">
        <v>74</v>
      </c>
      <c r="E176" s="15">
        <f t="shared" si="13"/>
        <v>16.3</v>
      </c>
      <c r="F176" s="16">
        <f t="shared" si="14"/>
        <v>25.5</v>
      </c>
      <c r="G176" s="16">
        <f t="shared" si="15"/>
        <v>5.4</v>
      </c>
      <c r="H176" s="16">
        <f t="shared" si="16"/>
        <v>8.5</v>
      </c>
      <c r="I176" s="17" t="str">
        <f>IFERROR(VLOOKUP(C176,#REF!,8,FALSE),"")</f>
        <v/>
      </c>
      <c r="J176" s="18">
        <v>76000</v>
      </c>
      <c r="K176" s="18">
        <v>76000</v>
      </c>
      <c r="L176" s="17" t="str">
        <f>IFERROR(VLOOKUP(C176,#REF!,11,FALSE),"")</f>
        <v/>
      </c>
      <c r="M176" s="18">
        <v>228000</v>
      </c>
      <c r="N176" s="19" t="s">
        <v>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168000</v>
      </c>
      <c r="U176" s="18">
        <v>0</v>
      </c>
      <c r="V176" s="18">
        <v>60000</v>
      </c>
      <c r="W176" s="18">
        <v>0</v>
      </c>
      <c r="X176" s="22">
        <v>304000</v>
      </c>
      <c r="Y176" s="16">
        <v>21.7</v>
      </c>
      <c r="Z176" s="23">
        <v>34</v>
      </c>
      <c r="AA176" s="22">
        <v>14000</v>
      </c>
      <c r="AB176" s="18">
        <v>8938</v>
      </c>
      <c r="AC176" s="24">
        <v>0.6</v>
      </c>
      <c r="AD176" s="25">
        <f t="shared" si="17"/>
        <v>100</v>
      </c>
      <c r="AE176" s="18">
        <v>24825</v>
      </c>
      <c r="AF176" s="18">
        <v>52916</v>
      </c>
      <c r="AG176" s="18">
        <v>12960</v>
      </c>
      <c r="AH176" s="18">
        <v>0</v>
      </c>
      <c r="AI176" s="14" t="s">
        <v>44</v>
      </c>
    </row>
    <row r="177" spans="1:35" ht="16.5" customHeight="1">
      <c r="A177">
        <v>4956</v>
      </c>
      <c r="B177" s="12" t="str">
        <f t="shared" si="12"/>
        <v>Normal</v>
      </c>
      <c r="C177" s="13" t="s">
        <v>179</v>
      </c>
      <c r="D177" s="14" t="s">
        <v>180</v>
      </c>
      <c r="E177" s="15">
        <f t="shared" si="13"/>
        <v>11</v>
      </c>
      <c r="F177" s="16">
        <f t="shared" si="14"/>
        <v>8.3000000000000007</v>
      </c>
      <c r="G177" s="16">
        <f t="shared" si="15"/>
        <v>2</v>
      </c>
      <c r="H177" s="16">
        <f t="shared" si="16"/>
        <v>1.5</v>
      </c>
      <c r="I177" s="17" t="str">
        <f>IFERROR(VLOOKUP(C177,#REF!,8,FALSE),"")</f>
        <v/>
      </c>
      <c r="J177" s="18">
        <v>30000</v>
      </c>
      <c r="K177" s="18">
        <v>30000</v>
      </c>
      <c r="L177" s="17" t="str">
        <f>IFERROR(VLOOKUP(C177,#REF!,11,FALSE),"")</f>
        <v/>
      </c>
      <c r="M177" s="18">
        <v>165000</v>
      </c>
      <c r="N177" s="19" t="s">
        <v>75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126000</v>
      </c>
      <c r="U177" s="18">
        <v>0</v>
      </c>
      <c r="V177" s="18">
        <v>39000</v>
      </c>
      <c r="W177" s="18">
        <v>0</v>
      </c>
      <c r="X177" s="22">
        <v>195000</v>
      </c>
      <c r="Y177" s="16">
        <v>13</v>
      </c>
      <c r="Z177" s="23">
        <v>9.8000000000000007</v>
      </c>
      <c r="AA177" s="22">
        <v>15000</v>
      </c>
      <c r="AB177" s="18">
        <v>19839</v>
      </c>
      <c r="AC177" s="24">
        <v>1.3</v>
      </c>
      <c r="AD177" s="25">
        <f t="shared" si="17"/>
        <v>100</v>
      </c>
      <c r="AE177" s="18">
        <v>61563</v>
      </c>
      <c r="AF177" s="18">
        <v>49500</v>
      </c>
      <c r="AG177" s="18">
        <v>84285</v>
      </c>
      <c r="AH177" s="18">
        <v>0</v>
      </c>
      <c r="AI177" s="14" t="s">
        <v>44</v>
      </c>
    </row>
    <row r="178" spans="1:35" ht="16.5" customHeight="1">
      <c r="A178">
        <v>2654</v>
      </c>
      <c r="B178" s="12" t="str">
        <f t="shared" si="12"/>
        <v>Normal</v>
      </c>
      <c r="C178" s="13" t="s">
        <v>181</v>
      </c>
      <c r="D178" s="14" t="s">
        <v>180</v>
      </c>
      <c r="E178" s="15">
        <f t="shared" si="13"/>
        <v>2.1</v>
      </c>
      <c r="F178" s="16">
        <f t="shared" si="14"/>
        <v>3.7</v>
      </c>
      <c r="G178" s="16">
        <f t="shared" si="15"/>
        <v>6.9</v>
      </c>
      <c r="H178" s="16">
        <f t="shared" si="16"/>
        <v>12.3</v>
      </c>
      <c r="I178" s="17" t="str">
        <f>IFERROR(VLOOKUP(C178,#REF!,8,FALSE),"")</f>
        <v/>
      </c>
      <c r="J178" s="18">
        <v>90000</v>
      </c>
      <c r="K178" s="18">
        <v>90000</v>
      </c>
      <c r="L178" s="17" t="str">
        <f>IFERROR(VLOOKUP(C178,#REF!,11,FALSE),"")</f>
        <v/>
      </c>
      <c r="M178" s="18">
        <v>27000</v>
      </c>
      <c r="N178" s="19" t="s">
        <v>75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27000</v>
      </c>
      <c r="W178" s="18">
        <v>0</v>
      </c>
      <c r="X178" s="22">
        <v>117000</v>
      </c>
      <c r="Y178" s="16">
        <v>8.9</v>
      </c>
      <c r="Z178" s="23">
        <v>16</v>
      </c>
      <c r="AA178" s="22">
        <v>13125</v>
      </c>
      <c r="AB178" s="18">
        <v>7316</v>
      </c>
      <c r="AC178" s="24">
        <v>0.6</v>
      </c>
      <c r="AD178" s="25">
        <f t="shared" si="17"/>
        <v>100</v>
      </c>
      <c r="AE178" s="18">
        <v>18089</v>
      </c>
      <c r="AF178" s="18">
        <v>29550</v>
      </c>
      <c r="AG178" s="18">
        <v>27202</v>
      </c>
      <c r="AH178" s="18">
        <v>0</v>
      </c>
      <c r="AI178" s="14" t="s">
        <v>44</v>
      </c>
    </row>
    <row r="179" spans="1:35" ht="16.5" customHeight="1">
      <c r="A179">
        <v>5015</v>
      </c>
      <c r="B179" s="12" t="str">
        <f t="shared" si="12"/>
        <v>None</v>
      </c>
      <c r="C179" s="13" t="s">
        <v>182</v>
      </c>
      <c r="D179" s="14" t="s">
        <v>180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0</v>
      </c>
      <c r="N179" s="19" t="s">
        <v>75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4681</v>
      </c>
      <c r="B180" s="12" t="str">
        <f t="shared" si="12"/>
        <v>Normal</v>
      </c>
      <c r="C180" s="13" t="s">
        <v>184</v>
      </c>
      <c r="D180" s="14" t="s">
        <v>180</v>
      </c>
      <c r="E180" s="15">
        <f t="shared" si="13"/>
        <v>7.2</v>
      </c>
      <c r="F180" s="16">
        <f t="shared" si="14"/>
        <v>3.3</v>
      </c>
      <c r="G180" s="16">
        <f t="shared" si="15"/>
        <v>8.6</v>
      </c>
      <c r="H180" s="16">
        <f t="shared" si="16"/>
        <v>4</v>
      </c>
      <c r="I180" s="17" t="str">
        <f>IFERROR(VLOOKUP(C180,#REF!,8,FALSE),"")</f>
        <v/>
      </c>
      <c r="J180" s="18">
        <v>216000</v>
      </c>
      <c r="K180" s="18">
        <v>216000</v>
      </c>
      <c r="L180" s="17" t="str">
        <f>IFERROR(VLOOKUP(C180,#REF!,11,FALSE),"")</f>
        <v/>
      </c>
      <c r="M180" s="18">
        <v>180000</v>
      </c>
      <c r="N180" s="19" t="s">
        <v>75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153000</v>
      </c>
      <c r="U180" s="18">
        <v>0</v>
      </c>
      <c r="V180" s="18">
        <v>27000</v>
      </c>
      <c r="W180" s="18">
        <v>0</v>
      </c>
      <c r="X180" s="22">
        <v>396000</v>
      </c>
      <c r="Y180" s="16">
        <v>15.8</v>
      </c>
      <c r="Z180" s="23">
        <v>7.3</v>
      </c>
      <c r="AA180" s="22">
        <v>25125</v>
      </c>
      <c r="AB180" s="18">
        <v>54207</v>
      </c>
      <c r="AC180" s="24">
        <v>2.2000000000000002</v>
      </c>
      <c r="AD180" s="25">
        <f t="shared" si="17"/>
        <v>150</v>
      </c>
      <c r="AE180" s="18">
        <v>113527</v>
      </c>
      <c r="AF180" s="18">
        <v>158380</v>
      </c>
      <c r="AG180" s="18">
        <v>302115</v>
      </c>
      <c r="AH180" s="18">
        <v>0</v>
      </c>
      <c r="AI180" s="14" t="s">
        <v>44</v>
      </c>
    </row>
    <row r="181" spans="1:35" ht="16.5" customHeight="1">
      <c r="A181">
        <v>5039</v>
      </c>
      <c r="B181" s="12" t="str">
        <f t="shared" si="12"/>
        <v>ZeroZero</v>
      </c>
      <c r="C181" s="13" t="s">
        <v>185</v>
      </c>
      <c r="D181" s="14" t="s">
        <v>180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6000</v>
      </c>
      <c r="K181" s="18">
        <v>6000</v>
      </c>
      <c r="L181" s="17" t="str">
        <f>IFERROR(VLOOKUP(C181,#REF!,11,FALSE),"")</f>
        <v/>
      </c>
      <c r="M181" s="18">
        <v>0</v>
      </c>
      <c r="N181" s="19" t="s">
        <v>39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6000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2655</v>
      </c>
      <c r="B182" s="12" t="str">
        <f t="shared" si="12"/>
        <v>OverStock</v>
      </c>
      <c r="C182" s="13" t="s">
        <v>186</v>
      </c>
      <c r="D182" s="14" t="s">
        <v>180</v>
      </c>
      <c r="E182" s="15">
        <f t="shared" si="13"/>
        <v>2.9</v>
      </c>
      <c r="F182" s="16">
        <f t="shared" si="14"/>
        <v>2.4</v>
      </c>
      <c r="G182" s="16">
        <f t="shared" si="15"/>
        <v>21.1</v>
      </c>
      <c r="H182" s="16">
        <f t="shared" si="16"/>
        <v>17.5</v>
      </c>
      <c r="I182" s="17" t="str">
        <f>IFERROR(VLOOKUP(C182,#REF!,8,FALSE),"")</f>
        <v/>
      </c>
      <c r="J182" s="18">
        <v>459000</v>
      </c>
      <c r="K182" s="18">
        <v>459000</v>
      </c>
      <c r="L182" s="17" t="str">
        <f>IFERROR(VLOOKUP(C182,#REF!,11,FALSE),"")</f>
        <v/>
      </c>
      <c r="M182" s="18">
        <v>63000</v>
      </c>
      <c r="N182" s="19" t="s">
        <v>75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63000</v>
      </c>
      <c r="W182" s="18">
        <v>0</v>
      </c>
      <c r="X182" s="22">
        <v>522000</v>
      </c>
      <c r="Y182" s="16">
        <v>24</v>
      </c>
      <c r="Z182" s="23">
        <v>19.899999999999999</v>
      </c>
      <c r="AA182" s="22">
        <v>21750</v>
      </c>
      <c r="AB182" s="18">
        <v>26260</v>
      </c>
      <c r="AC182" s="24">
        <v>1.2</v>
      </c>
      <c r="AD182" s="25">
        <f t="shared" si="17"/>
        <v>100</v>
      </c>
      <c r="AE182" s="18">
        <v>41339</v>
      </c>
      <c r="AF182" s="18">
        <v>86579</v>
      </c>
      <c r="AG182" s="18">
        <v>151670</v>
      </c>
      <c r="AH182" s="18">
        <v>72600</v>
      </c>
      <c r="AI182" s="14" t="s">
        <v>44</v>
      </c>
    </row>
    <row r="183" spans="1:35" ht="16.5" customHeight="1">
      <c r="A183">
        <v>4011</v>
      </c>
      <c r="B183" s="12" t="str">
        <f t="shared" si="12"/>
        <v>ZeroZero</v>
      </c>
      <c r="C183" s="13" t="s">
        <v>187</v>
      </c>
      <c r="D183" s="14" t="s">
        <v>171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12000</v>
      </c>
      <c r="K183" s="18">
        <v>12000</v>
      </c>
      <c r="L183" s="17" t="str">
        <f>IFERROR(VLOOKUP(C183,#REF!,11,FALSE),"")</f>
        <v/>
      </c>
      <c r="M183" s="18">
        <v>0</v>
      </c>
      <c r="N183" s="19" t="s">
        <v>59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12000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43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4386</v>
      </c>
      <c r="B184" s="12" t="str">
        <f t="shared" si="12"/>
        <v>FCST</v>
      </c>
      <c r="C184" s="13" t="s">
        <v>188</v>
      </c>
      <c r="D184" s="14" t="s">
        <v>74</v>
      </c>
      <c r="E184" s="15" t="str">
        <f t="shared" si="13"/>
        <v>前八週無拉料</v>
      </c>
      <c r="F184" s="16">
        <f t="shared" si="14"/>
        <v>402.1</v>
      </c>
      <c r="G184" s="16" t="str">
        <f t="shared" si="15"/>
        <v>--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39000</v>
      </c>
      <c r="N184" s="19" t="s">
        <v>59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39000</v>
      </c>
      <c r="U184" s="18">
        <v>0</v>
      </c>
      <c r="V184" s="18">
        <v>0</v>
      </c>
      <c r="W184" s="18">
        <v>0</v>
      </c>
      <c r="X184" s="22">
        <v>39000</v>
      </c>
      <c r="Y184" s="16" t="s">
        <v>39</v>
      </c>
      <c r="Z184" s="23">
        <v>402.1</v>
      </c>
      <c r="AA184" s="22">
        <v>0</v>
      </c>
      <c r="AB184" s="18">
        <v>97</v>
      </c>
      <c r="AC184" s="24" t="s">
        <v>51</v>
      </c>
      <c r="AD184" s="25" t="str">
        <f t="shared" si="17"/>
        <v>F</v>
      </c>
      <c r="AE184" s="18">
        <v>0</v>
      </c>
      <c r="AF184" s="18">
        <v>376</v>
      </c>
      <c r="AG184" s="18">
        <v>1496</v>
      </c>
      <c r="AH184" s="18">
        <v>499</v>
      </c>
      <c r="AI184" s="14" t="s">
        <v>44</v>
      </c>
    </row>
    <row r="185" spans="1:35" ht="16.5" customHeight="1">
      <c r="A185">
        <v>2598</v>
      </c>
      <c r="B185" s="12" t="str">
        <f t="shared" si="12"/>
        <v>None</v>
      </c>
      <c r="C185" s="13" t="s">
        <v>189</v>
      </c>
      <c r="D185" s="14" t="s">
        <v>74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75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 t="s">
        <v>39</v>
      </c>
      <c r="Z185" s="23" t="s">
        <v>39</v>
      </c>
      <c r="AA185" s="22">
        <v>0</v>
      </c>
      <c r="AB185" s="18">
        <v>0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1742</v>
      </c>
      <c r="B186" s="12" t="str">
        <f t="shared" si="12"/>
        <v>OverStock</v>
      </c>
      <c r="C186" s="13" t="s">
        <v>190</v>
      </c>
      <c r="D186" s="14" t="s">
        <v>74</v>
      </c>
      <c r="E186" s="15">
        <f t="shared" si="13"/>
        <v>9</v>
      </c>
      <c r="F186" s="16">
        <f t="shared" si="14"/>
        <v>5.3</v>
      </c>
      <c r="G186" s="16">
        <f t="shared" si="15"/>
        <v>34.799999999999997</v>
      </c>
      <c r="H186" s="16">
        <f t="shared" si="16"/>
        <v>20.5</v>
      </c>
      <c r="I186" s="17" t="str">
        <f>IFERROR(VLOOKUP(C186,#REF!,8,FALSE),"")</f>
        <v/>
      </c>
      <c r="J186" s="18">
        <v>3630000</v>
      </c>
      <c r="K186" s="18">
        <v>2781000</v>
      </c>
      <c r="L186" s="17" t="str">
        <f>IFERROR(VLOOKUP(C186,#REF!,11,FALSE),"")</f>
        <v/>
      </c>
      <c r="M186" s="18">
        <v>939000</v>
      </c>
      <c r="N186" s="19" t="s">
        <v>75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660000</v>
      </c>
      <c r="U186" s="18">
        <v>0</v>
      </c>
      <c r="V186" s="18">
        <v>279000</v>
      </c>
      <c r="W186" s="18">
        <v>0</v>
      </c>
      <c r="X186" s="22">
        <v>4569000</v>
      </c>
      <c r="Y186" s="16">
        <v>43.8</v>
      </c>
      <c r="Z186" s="23">
        <v>25.8</v>
      </c>
      <c r="AA186" s="22">
        <v>104250</v>
      </c>
      <c r="AB186" s="18">
        <v>177133</v>
      </c>
      <c r="AC186" s="24">
        <v>1.7</v>
      </c>
      <c r="AD186" s="25">
        <f t="shared" si="17"/>
        <v>100</v>
      </c>
      <c r="AE186" s="18">
        <v>853227</v>
      </c>
      <c r="AF186" s="18">
        <v>441510</v>
      </c>
      <c r="AG186" s="18">
        <v>515862</v>
      </c>
      <c r="AH186" s="18">
        <v>210562</v>
      </c>
      <c r="AI186" s="14" t="s">
        <v>44</v>
      </c>
    </row>
    <row r="187" spans="1:35" ht="16.5" customHeight="1">
      <c r="A187">
        <v>2599</v>
      </c>
      <c r="B187" s="12" t="str">
        <f t="shared" si="12"/>
        <v>ZeroZero</v>
      </c>
      <c r="C187" s="13" t="s">
        <v>192</v>
      </c>
      <c r="D187" s="14" t="s">
        <v>74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72000</v>
      </c>
      <c r="K187" s="18">
        <v>3000</v>
      </c>
      <c r="L187" s="17" t="str">
        <f>IFERROR(VLOOKUP(C187,#REF!,11,FALSE),"")</f>
        <v/>
      </c>
      <c r="M187" s="18">
        <v>0</v>
      </c>
      <c r="N187" s="19" t="s">
        <v>75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72000</v>
      </c>
      <c r="Y187" s="16" t="s">
        <v>39</v>
      </c>
      <c r="Z187" s="23" t="s">
        <v>39</v>
      </c>
      <c r="AA187" s="22">
        <v>0</v>
      </c>
      <c r="AB187" s="18">
        <v>0</v>
      </c>
      <c r="AC187" s="24" t="s">
        <v>43</v>
      </c>
      <c r="AD187" s="25" t="str">
        <f t="shared" si="17"/>
        <v>E</v>
      </c>
      <c r="AE187" s="18">
        <v>4600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2600</v>
      </c>
      <c r="B188" s="12" t="str">
        <f t="shared" si="12"/>
        <v>FCST</v>
      </c>
      <c r="C188" s="13" t="s">
        <v>198</v>
      </c>
      <c r="D188" s="14" t="s">
        <v>74</v>
      </c>
      <c r="E188" s="15" t="str">
        <f t="shared" si="13"/>
        <v>前八週無拉料</v>
      </c>
      <c r="F188" s="16">
        <f t="shared" si="14"/>
        <v>0.4</v>
      </c>
      <c r="G188" s="16" t="str">
        <f t="shared" si="15"/>
        <v>--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900</v>
      </c>
      <c r="N188" s="19" t="s">
        <v>39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900</v>
      </c>
      <c r="W188" s="18">
        <v>0</v>
      </c>
      <c r="X188" s="22">
        <v>900</v>
      </c>
      <c r="Y188" s="16" t="s">
        <v>39</v>
      </c>
      <c r="Z188" s="23">
        <v>0.4</v>
      </c>
      <c r="AA188" s="22">
        <v>0</v>
      </c>
      <c r="AB188" s="18">
        <v>2222</v>
      </c>
      <c r="AC188" s="24" t="s">
        <v>51</v>
      </c>
      <c r="AD188" s="25" t="str">
        <f t="shared" si="17"/>
        <v>F</v>
      </c>
      <c r="AE188" s="18">
        <v>792</v>
      </c>
      <c r="AF188" s="18">
        <v>0</v>
      </c>
      <c r="AG188" s="18">
        <v>19208</v>
      </c>
      <c r="AH188" s="18">
        <v>40000</v>
      </c>
      <c r="AI188" s="14" t="s">
        <v>44</v>
      </c>
    </row>
    <row r="189" spans="1:35" ht="16.5" customHeight="1">
      <c r="A189">
        <v>2974</v>
      </c>
      <c r="B189" s="12" t="str">
        <f t="shared" si="12"/>
        <v>ZeroZero</v>
      </c>
      <c r="C189" s="13" t="s">
        <v>201</v>
      </c>
      <c r="D189" s="14" t="s">
        <v>74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600000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39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600000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2659</v>
      </c>
      <c r="B190" s="12" t="str">
        <f t="shared" si="12"/>
        <v>FCST</v>
      </c>
      <c r="C190" s="13" t="s">
        <v>202</v>
      </c>
      <c r="D190" s="14" t="s">
        <v>74</v>
      </c>
      <c r="E190" s="15" t="str">
        <f t="shared" si="13"/>
        <v>前八週無拉料</v>
      </c>
      <c r="F190" s="16">
        <f t="shared" si="14"/>
        <v>7.5</v>
      </c>
      <c r="G190" s="16" t="str">
        <f t="shared" si="15"/>
        <v>--</v>
      </c>
      <c r="H190" s="16">
        <f t="shared" si="16"/>
        <v>183</v>
      </c>
      <c r="I190" s="17" t="str">
        <f>IFERROR(VLOOKUP(C190,#REF!,8,FALSE),"")</f>
        <v/>
      </c>
      <c r="J190" s="18">
        <v>1220000</v>
      </c>
      <c r="K190" s="18">
        <v>40000</v>
      </c>
      <c r="L190" s="17" t="str">
        <f>IFERROR(VLOOKUP(C190,#REF!,11,FALSE),"")</f>
        <v/>
      </c>
      <c r="M190" s="18">
        <v>50000</v>
      </c>
      <c r="N190" s="19" t="s">
        <v>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40000</v>
      </c>
      <c r="U190" s="18">
        <v>0</v>
      </c>
      <c r="V190" s="18">
        <v>10000</v>
      </c>
      <c r="W190" s="18">
        <v>0</v>
      </c>
      <c r="X190" s="22">
        <v>1270000</v>
      </c>
      <c r="Y190" s="16" t="s">
        <v>39</v>
      </c>
      <c r="Z190" s="23">
        <v>190.5</v>
      </c>
      <c r="AA190" s="22">
        <v>0</v>
      </c>
      <c r="AB190" s="18">
        <v>6667</v>
      </c>
      <c r="AC190" s="24" t="s">
        <v>51</v>
      </c>
      <c r="AD190" s="25" t="str">
        <f t="shared" si="17"/>
        <v>F</v>
      </c>
      <c r="AE190" s="18">
        <v>18573</v>
      </c>
      <c r="AF190" s="18">
        <v>0</v>
      </c>
      <c r="AG190" s="18">
        <v>101285</v>
      </c>
      <c r="AH190" s="18">
        <v>107800</v>
      </c>
      <c r="AI190" s="14" t="s">
        <v>44</v>
      </c>
    </row>
    <row r="191" spans="1:35" ht="16.5" customHeight="1">
      <c r="A191">
        <v>2660</v>
      </c>
      <c r="B191" s="12" t="str">
        <f t="shared" si="12"/>
        <v>OverStock</v>
      </c>
      <c r="C191" s="13" t="s">
        <v>209</v>
      </c>
      <c r="D191" s="14" t="s">
        <v>74</v>
      </c>
      <c r="E191" s="15">
        <f t="shared" si="13"/>
        <v>37.5</v>
      </c>
      <c r="F191" s="16">
        <f t="shared" si="14"/>
        <v>18.7</v>
      </c>
      <c r="G191" s="16">
        <f t="shared" si="15"/>
        <v>9.3000000000000007</v>
      </c>
      <c r="H191" s="16">
        <f t="shared" si="16"/>
        <v>4.5999999999999996</v>
      </c>
      <c r="I191" s="17" t="str">
        <f>IFERROR(VLOOKUP(C191,#REF!,8,FALSE),"")</f>
        <v/>
      </c>
      <c r="J191" s="18">
        <v>1212000</v>
      </c>
      <c r="K191" s="18">
        <v>1212000</v>
      </c>
      <c r="L191" s="17" t="str">
        <f>IFERROR(VLOOKUP(C191,#REF!,11,FALSE),"")</f>
        <v/>
      </c>
      <c r="M191" s="18">
        <v>4881000</v>
      </c>
      <c r="N191" s="19" t="s">
        <v>75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3657000</v>
      </c>
      <c r="U191" s="18">
        <v>0</v>
      </c>
      <c r="V191" s="18">
        <v>1224000</v>
      </c>
      <c r="W191" s="18">
        <v>0</v>
      </c>
      <c r="X191" s="22">
        <v>6093000</v>
      </c>
      <c r="Y191" s="16">
        <v>46.8</v>
      </c>
      <c r="Z191" s="23">
        <v>23.3</v>
      </c>
      <c r="AA191" s="22">
        <v>130125</v>
      </c>
      <c r="AB191" s="18">
        <v>261293</v>
      </c>
      <c r="AC191" s="24">
        <v>2</v>
      </c>
      <c r="AD191" s="25">
        <f t="shared" si="17"/>
        <v>150</v>
      </c>
      <c r="AE191" s="18">
        <v>605695</v>
      </c>
      <c r="AF191" s="18">
        <v>814590</v>
      </c>
      <c r="AG191" s="18">
        <v>1035115</v>
      </c>
      <c r="AH191" s="18">
        <v>76043</v>
      </c>
      <c r="AI191" s="14" t="s">
        <v>44</v>
      </c>
    </row>
    <row r="192" spans="1:35" ht="16.5" customHeight="1">
      <c r="A192">
        <v>2661</v>
      </c>
      <c r="B192" s="12" t="str">
        <f t="shared" si="12"/>
        <v>OverStock</v>
      </c>
      <c r="C192" s="13" t="s">
        <v>210</v>
      </c>
      <c r="D192" s="14" t="s">
        <v>74</v>
      </c>
      <c r="E192" s="15">
        <f t="shared" si="13"/>
        <v>12.5</v>
      </c>
      <c r="F192" s="16">
        <f t="shared" si="14"/>
        <v>14.6</v>
      </c>
      <c r="G192" s="16">
        <f t="shared" si="15"/>
        <v>7</v>
      </c>
      <c r="H192" s="16">
        <f t="shared" si="16"/>
        <v>8.1999999999999993</v>
      </c>
      <c r="I192" s="17" t="str">
        <f>IFERROR(VLOOKUP(C192,#REF!,8,FALSE),"")</f>
        <v/>
      </c>
      <c r="J192" s="18">
        <v>284000</v>
      </c>
      <c r="K192" s="18">
        <v>100000</v>
      </c>
      <c r="L192" s="17" t="str">
        <f>IFERROR(VLOOKUP(C192,#REF!,11,FALSE),"")</f>
        <v/>
      </c>
      <c r="M192" s="18">
        <v>508000</v>
      </c>
      <c r="N192" s="19" t="s">
        <v>75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328000</v>
      </c>
      <c r="U192" s="18">
        <v>0</v>
      </c>
      <c r="V192" s="18">
        <v>180000</v>
      </c>
      <c r="W192" s="18">
        <v>0</v>
      </c>
      <c r="X192" s="22">
        <v>792000</v>
      </c>
      <c r="Y192" s="16">
        <v>19.600000000000001</v>
      </c>
      <c r="Z192" s="23">
        <v>22.8</v>
      </c>
      <c r="AA192" s="22">
        <v>40500</v>
      </c>
      <c r="AB192" s="18">
        <v>34735</v>
      </c>
      <c r="AC192" s="24">
        <v>0.9</v>
      </c>
      <c r="AD192" s="25">
        <f t="shared" si="17"/>
        <v>100</v>
      </c>
      <c r="AE192" s="18">
        <v>103490</v>
      </c>
      <c r="AF192" s="18">
        <v>110131</v>
      </c>
      <c r="AG192" s="18">
        <v>151611</v>
      </c>
      <c r="AH192" s="18">
        <v>174985</v>
      </c>
      <c r="AI192" s="14" t="s">
        <v>44</v>
      </c>
    </row>
    <row r="193" spans="1:35" ht="16.5" customHeight="1">
      <c r="A193">
        <v>2663</v>
      </c>
      <c r="B193" s="12" t="str">
        <f t="shared" si="12"/>
        <v>OverStock</v>
      </c>
      <c r="C193" s="13" t="s">
        <v>211</v>
      </c>
      <c r="D193" s="14" t="s">
        <v>74</v>
      </c>
      <c r="E193" s="15">
        <f t="shared" si="13"/>
        <v>30.4</v>
      </c>
      <c r="F193" s="16">
        <f t="shared" si="14"/>
        <v>26.3</v>
      </c>
      <c r="G193" s="16">
        <f t="shared" si="15"/>
        <v>9.1</v>
      </c>
      <c r="H193" s="16">
        <f t="shared" si="16"/>
        <v>7.9</v>
      </c>
      <c r="I193" s="17" t="str">
        <f>IFERROR(VLOOKUP(C193,#REF!,8,FALSE),"")</f>
        <v/>
      </c>
      <c r="J193" s="18">
        <v>5024000</v>
      </c>
      <c r="K193" s="18">
        <v>5024000</v>
      </c>
      <c r="L193" s="17" t="str">
        <f>IFERROR(VLOOKUP(C193,#REF!,11,FALSE),"")</f>
        <v/>
      </c>
      <c r="M193" s="18">
        <v>16826000</v>
      </c>
      <c r="N193" s="19" t="s">
        <v>75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14402000</v>
      </c>
      <c r="U193" s="18">
        <v>0</v>
      </c>
      <c r="V193" s="18">
        <v>2424000</v>
      </c>
      <c r="W193" s="18">
        <v>0</v>
      </c>
      <c r="X193" s="22">
        <v>21850000</v>
      </c>
      <c r="Y193" s="16">
        <v>39.4</v>
      </c>
      <c r="Z193" s="23">
        <v>34.200000000000003</v>
      </c>
      <c r="AA193" s="22">
        <v>554000</v>
      </c>
      <c r="AB193" s="18">
        <v>639136</v>
      </c>
      <c r="AC193" s="24">
        <v>1.2</v>
      </c>
      <c r="AD193" s="25">
        <f t="shared" si="17"/>
        <v>100</v>
      </c>
      <c r="AE193" s="18">
        <v>2345644</v>
      </c>
      <c r="AF193" s="18">
        <v>1753613</v>
      </c>
      <c r="AG193" s="18">
        <v>1748743</v>
      </c>
      <c r="AH193" s="18">
        <v>0</v>
      </c>
      <c r="AI193" s="14" t="s">
        <v>44</v>
      </c>
    </row>
    <row r="194" spans="1:35" ht="16.5" customHeight="1">
      <c r="A194">
        <v>2601</v>
      </c>
      <c r="B194" s="12" t="str">
        <f t="shared" si="12"/>
        <v>OverStock</v>
      </c>
      <c r="C194" s="13" t="s">
        <v>212</v>
      </c>
      <c r="D194" s="14" t="s">
        <v>74</v>
      </c>
      <c r="E194" s="15">
        <f t="shared" si="13"/>
        <v>24.3</v>
      </c>
      <c r="F194" s="16">
        <f t="shared" si="14"/>
        <v>16.600000000000001</v>
      </c>
      <c r="G194" s="16">
        <f t="shared" si="15"/>
        <v>5.6</v>
      </c>
      <c r="H194" s="16">
        <f t="shared" si="16"/>
        <v>3.8</v>
      </c>
      <c r="I194" s="17" t="str">
        <f>IFERROR(VLOOKUP(C194,#REF!,8,FALSE),"")</f>
        <v/>
      </c>
      <c r="J194" s="18">
        <v>1308000</v>
      </c>
      <c r="K194" s="18">
        <v>1080000</v>
      </c>
      <c r="L194" s="17" t="str">
        <f>IFERROR(VLOOKUP(C194,#REF!,11,FALSE),"")</f>
        <v/>
      </c>
      <c r="M194" s="18">
        <v>5688000</v>
      </c>
      <c r="N194" s="19" t="s">
        <v>75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3699000</v>
      </c>
      <c r="U194" s="18">
        <v>0</v>
      </c>
      <c r="V194" s="18">
        <v>1989000</v>
      </c>
      <c r="W194" s="18">
        <v>0</v>
      </c>
      <c r="X194" s="22">
        <v>6996000</v>
      </c>
      <c r="Y194" s="16">
        <v>29.8</v>
      </c>
      <c r="Z194" s="23">
        <v>20.399999999999999</v>
      </c>
      <c r="AA194" s="22">
        <v>234375</v>
      </c>
      <c r="AB194" s="18">
        <v>342525</v>
      </c>
      <c r="AC194" s="24">
        <v>1.5</v>
      </c>
      <c r="AD194" s="25">
        <f t="shared" si="17"/>
        <v>100</v>
      </c>
      <c r="AE194" s="18">
        <v>1333040</v>
      </c>
      <c r="AF194" s="18">
        <v>1204146</v>
      </c>
      <c r="AG194" s="18">
        <v>830313</v>
      </c>
      <c r="AH194" s="18">
        <v>471216</v>
      </c>
      <c r="AI194" s="14" t="s">
        <v>44</v>
      </c>
    </row>
    <row r="195" spans="1:35" ht="16.5" customHeight="1">
      <c r="A195">
        <v>1753</v>
      </c>
      <c r="B195" s="12" t="str">
        <f t="shared" si="12"/>
        <v>OverStock</v>
      </c>
      <c r="C195" s="13" t="s">
        <v>213</v>
      </c>
      <c r="D195" s="14" t="s">
        <v>74</v>
      </c>
      <c r="E195" s="15">
        <f t="shared" si="13"/>
        <v>70.8</v>
      </c>
      <c r="F195" s="16">
        <f t="shared" si="14"/>
        <v>159.4</v>
      </c>
      <c r="G195" s="16">
        <f t="shared" si="15"/>
        <v>7.3</v>
      </c>
      <c r="H195" s="16">
        <f t="shared" si="16"/>
        <v>16.5</v>
      </c>
      <c r="I195" s="17" t="str">
        <f>IFERROR(VLOOKUP(C195,#REF!,8,FALSE),"")</f>
        <v/>
      </c>
      <c r="J195" s="18">
        <v>132000</v>
      </c>
      <c r="K195" s="18">
        <v>132000</v>
      </c>
      <c r="L195" s="17" t="str">
        <f>IFERROR(VLOOKUP(C195,#REF!,11,FALSE),"")</f>
        <v/>
      </c>
      <c r="M195" s="18">
        <v>1275000</v>
      </c>
      <c r="N195" s="19" t="s">
        <v>75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1158000</v>
      </c>
      <c r="U195" s="18">
        <v>0</v>
      </c>
      <c r="V195" s="18">
        <v>117000</v>
      </c>
      <c r="W195" s="18">
        <v>0</v>
      </c>
      <c r="X195" s="22">
        <v>1407000</v>
      </c>
      <c r="Y195" s="16">
        <v>78.2</v>
      </c>
      <c r="Z195" s="23">
        <v>175.9</v>
      </c>
      <c r="AA195" s="22">
        <v>18000</v>
      </c>
      <c r="AB195" s="18">
        <v>8000</v>
      </c>
      <c r="AC195" s="24">
        <v>0.4</v>
      </c>
      <c r="AD195" s="25">
        <f t="shared" si="17"/>
        <v>50</v>
      </c>
      <c r="AE195" s="18">
        <v>22163</v>
      </c>
      <c r="AF195" s="18">
        <v>43837</v>
      </c>
      <c r="AG195" s="18">
        <v>60026</v>
      </c>
      <c r="AH195" s="18">
        <v>67976</v>
      </c>
      <c r="AI195" s="14" t="s">
        <v>44</v>
      </c>
    </row>
    <row r="196" spans="1:35" ht="16.5" customHeight="1">
      <c r="A196">
        <v>1759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214</v>
      </c>
      <c r="D196" s="14" t="s">
        <v>74</v>
      </c>
      <c r="E196" s="15">
        <f t="shared" ref="E196:E259" si="19">IF(AA196=0,"前八週無拉料",ROUND(M196/AA196,1))</f>
        <v>30.5</v>
      </c>
      <c r="F196" s="16">
        <f t="shared" ref="F196:F259" si="20">IF(OR(AB196=0,LEN(AB196)=0),"--",ROUND(M196/AB196,1))</f>
        <v>12.9</v>
      </c>
      <c r="G196" s="16">
        <f t="shared" ref="G196:G259" si="21">IF(AA196=0,"--",ROUND(J196/AA196,1))</f>
        <v>4.4000000000000004</v>
      </c>
      <c r="H196" s="16">
        <f t="shared" ref="H196:H259" si="22">IF(OR(AB196=0,LEN(AB196)=0),"--",ROUND(J196/AB196,1))</f>
        <v>1.9</v>
      </c>
      <c r="I196" s="17" t="str">
        <f>IFERROR(VLOOKUP(C196,#REF!,8,FALSE),"")</f>
        <v/>
      </c>
      <c r="J196" s="18">
        <v>705000</v>
      </c>
      <c r="K196" s="18">
        <v>468000</v>
      </c>
      <c r="L196" s="17" t="str">
        <f>IFERROR(VLOOKUP(C196,#REF!,11,FALSE),"")</f>
        <v/>
      </c>
      <c r="M196" s="18">
        <v>4851000</v>
      </c>
      <c r="N196" s="19" t="s">
        <v>75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2841000</v>
      </c>
      <c r="U196" s="18">
        <v>0</v>
      </c>
      <c r="V196" s="18">
        <v>2010000</v>
      </c>
      <c r="W196" s="18">
        <v>0</v>
      </c>
      <c r="X196" s="22">
        <v>5556000</v>
      </c>
      <c r="Y196" s="16">
        <v>34.9</v>
      </c>
      <c r="Z196" s="23">
        <v>14.8</v>
      </c>
      <c r="AA196" s="22">
        <v>159000</v>
      </c>
      <c r="AB196" s="18">
        <v>376208</v>
      </c>
      <c r="AC196" s="24">
        <v>2.4</v>
      </c>
      <c r="AD196" s="25">
        <f t="shared" ref="AD196:AD259" si="23">IF($AC196="E","E",IF($AC196="F","F",IF($AC196&lt;0.5,50,IF($AC196&lt;2,100,150))))</f>
        <v>150</v>
      </c>
      <c r="AE196" s="18">
        <v>1653240</v>
      </c>
      <c r="AF196" s="18">
        <v>982969</v>
      </c>
      <c r="AG196" s="18">
        <v>1171786</v>
      </c>
      <c r="AH196" s="18">
        <v>1161875</v>
      </c>
      <c r="AI196" s="14" t="s">
        <v>44</v>
      </c>
    </row>
    <row r="197" spans="1:35" ht="16.5" customHeight="1">
      <c r="A197">
        <v>2602</v>
      </c>
      <c r="B197" s="12" t="str">
        <f t="shared" si="18"/>
        <v>FCST</v>
      </c>
      <c r="C197" s="13" t="s">
        <v>217</v>
      </c>
      <c r="D197" s="14" t="s">
        <v>74</v>
      </c>
      <c r="E197" s="15" t="str">
        <f t="shared" si="19"/>
        <v>前八週無拉料</v>
      </c>
      <c r="F197" s="16">
        <f t="shared" si="20"/>
        <v>18.8</v>
      </c>
      <c r="G197" s="16" t="str">
        <f t="shared" si="21"/>
        <v>--</v>
      </c>
      <c r="H197" s="16">
        <f t="shared" si="22"/>
        <v>1.3</v>
      </c>
      <c r="I197" s="17" t="str">
        <f>IFERROR(VLOOKUP(C197,#REF!,8,FALSE),"")</f>
        <v/>
      </c>
      <c r="J197" s="18">
        <v>2000</v>
      </c>
      <c r="K197" s="18">
        <v>1000</v>
      </c>
      <c r="L197" s="17" t="str">
        <f>IFERROR(VLOOKUP(C197,#REF!,11,FALSE),"")</f>
        <v/>
      </c>
      <c r="M197" s="18">
        <v>30000</v>
      </c>
      <c r="N197" s="19" t="s">
        <v>59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21000</v>
      </c>
      <c r="U197" s="18">
        <v>0</v>
      </c>
      <c r="V197" s="18">
        <v>9000</v>
      </c>
      <c r="W197" s="18">
        <v>0</v>
      </c>
      <c r="X197" s="22">
        <v>32000</v>
      </c>
      <c r="Y197" s="16" t="s">
        <v>39</v>
      </c>
      <c r="Z197" s="23">
        <v>20.100000000000001</v>
      </c>
      <c r="AA197" s="22">
        <v>0</v>
      </c>
      <c r="AB197" s="18">
        <v>1596</v>
      </c>
      <c r="AC197" s="24" t="s">
        <v>51</v>
      </c>
      <c r="AD197" s="25" t="str">
        <f t="shared" si="23"/>
        <v>F</v>
      </c>
      <c r="AE197" s="18">
        <v>8233</v>
      </c>
      <c r="AF197" s="18">
        <v>2040</v>
      </c>
      <c r="AG197" s="18">
        <v>4088</v>
      </c>
      <c r="AH197" s="18">
        <v>3576</v>
      </c>
      <c r="AI197" s="14" t="s">
        <v>44</v>
      </c>
    </row>
    <row r="198" spans="1:35" ht="16.5" customHeight="1">
      <c r="A198">
        <v>2603</v>
      </c>
      <c r="B198" s="12" t="str">
        <f t="shared" si="18"/>
        <v>OverStock</v>
      </c>
      <c r="C198" s="13" t="s">
        <v>219</v>
      </c>
      <c r="D198" s="14" t="s">
        <v>74</v>
      </c>
      <c r="E198" s="15">
        <f t="shared" si="19"/>
        <v>29.6</v>
      </c>
      <c r="F198" s="16">
        <f t="shared" si="20"/>
        <v>11.4</v>
      </c>
      <c r="G198" s="16">
        <f t="shared" si="21"/>
        <v>16</v>
      </c>
      <c r="H198" s="16">
        <f t="shared" si="22"/>
        <v>6.2</v>
      </c>
      <c r="I198" s="17" t="str">
        <f>IFERROR(VLOOKUP(C198,#REF!,8,FALSE),"")</f>
        <v/>
      </c>
      <c r="J198" s="18">
        <v>6000</v>
      </c>
      <c r="K198" s="18">
        <v>3000</v>
      </c>
      <c r="L198" s="17" t="str">
        <f>IFERROR(VLOOKUP(C198,#REF!,11,FALSE),"")</f>
        <v/>
      </c>
      <c r="M198" s="18">
        <v>11085</v>
      </c>
      <c r="N198" s="19" t="s">
        <v>59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6085</v>
      </c>
      <c r="U198" s="18">
        <v>0</v>
      </c>
      <c r="V198" s="18">
        <v>5000</v>
      </c>
      <c r="W198" s="18">
        <v>0</v>
      </c>
      <c r="X198" s="22">
        <v>17085</v>
      </c>
      <c r="Y198" s="16">
        <v>45.6</v>
      </c>
      <c r="Z198" s="23">
        <v>17.600000000000001</v>
      </c>
      <c r="AA198" s="22">
        <v>375</v>
      </c>
      <c r="AB198" s="18">
        <v>969</v>
      </c>
      <c r="AC198" s="24">
        <v>2.6</v>
      </c>
      <c r="AD198" s="25">
        <f t="shared" si="23"/>
        <v>150</v>
      </c>
      <c r="AE198" s="18">
        <v>4710</v>
      </c>
      <c r="AF198" s="18">
        <v>2916</v>
      </c>
      <c r="AG198" s="18">
        <v>1096</v>
      </c>
      <c r="AH198" s="18">
        <v>0</v>
      </c>
      <c r="AI198" s="14" t="s">
        <v>44</v>
      </c>
    </row>
    <row r="199" spans="1:35" ht="16.5" customHeight="1">
      <c r="A199">
        <v>2604</v>
      </c>
      <c r="B199" s="12" t="str">
        <f t="shared" si="18"/>
        <v>Normal</v>
      </c>
      <c r="C199" s="13" t="s">
        <v>220</v>
      </c>
      <c r="D199" s="14" t="s">
        <v>74</v>
      </c>
      <c r="E199" s="15">
        <f t="shared" si="19"/>
        <v>0.8</v>
      </c>
      <c r="F199" s="16">
        <f t="shared" si="20"/>
        <v>0.8</v>
      </c>
      <c r="G199" s="16">
        <f t="shared" si="21"/>
        <v>8</v>
      </c>
      <c r="H199" s="16">
        <f t="shared" si="22"/>
        <v>8.8000000000000007</v>
      </c>
      <c r="I199" s="17" t="str">
        <f>IFERROR(VLOOKUP(C199,#REF!,8,FALSE),"")</f>
        <v/>
      </c>
      <c r="J199" s="18">
        <v>32000</v>
      </c>
      <c r="K199" s="18">
        <v>12000</v>
      </c>
      <c r="L199" s="17" t="str">
        <f>IFERROR(VLOOKUP(C199,#REF!,11,FALSE),"")</f>
        <v/>
      </c>
      <c r="M199" s="18">
        <v>3000</v>
      </c>
      <c r="N199" s="19" t="s">
        <v>59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3000</v>
      </c>
      <c r="W199" s="18">
        <v>0</v>
      </c>
      <c r="X199" s="22">
        <v>35000</v>
      </c>
      <c r="Y199" s="16">
        <v>8.8000000000000007</v>
      </c>
      <c r="Z199" s="23">
        <v>9.6999999999999993</v>
      </c>
      <c r="AA199" s="22">
        <v>4000</v>
      </c>
      <c r="AB199" s="18">
        <v>3622</v>
      </c>
      <c r="AC199" s="24">
        <v>0.9</v>
      </c>
      <c r="AD199" s="25">
        <f t="shared" si="23"/>
        <v>100</v>
      </c>
      <c r="AE199" s="18">
        <v>9985</v>
      </c>
      <c r="AF199" s="18">
        <v>16288</v>
      </c>
      <c r="AG199" s="18">
        <v>8404</v>
      </c>
      <c r="AH199" s="18">
        <v>7055</v>
      </c>
      <c r="AI199" s="14" t="s">
        <v>44</v>
      </c>
    </row>
    <row r="200" spans="1:35" ht="16.5" customHeight="1">
      <c r="A200">
        <v>2605</v>
      </c>
      <c r="B200" s="12" t="str">
        <f t="shared" si="18"/>
        <v>Normal</v>
      </c>
      <c r="C200" s="13" t="s">
        <v>221</v>
      </c>
      <c r="D200" s="14" t="s">
        <v>74</v>
      </c>
      <c r="E200" s="15">
        <f t="shared" si="19"/>
        <v>8</v>
      </c>
      <c r="F200" s="16">
        <f t="shared" si="20"/>
        <v>5.2</v>
      </c>
      <c r="G200" s="16">
        <f t="shared" si="21"/>
        <v>8</v>
      </c>
      <c r="H200" s="16">
        <f t="shared" si="22"/>
        <v>5.2</v>
      </c>
      <c r="I200" s="17" t="str">
        <f>IFERROR(VLOOKUP(C200,#REF!,8,FALSE),"")</f>
        <v/>
      </c>
      <c r="J200" s="18">
        <v>3000</v>
      </c>
      <c r="K200" s="18">
        <v>1000</v>
      </c>
      <c r="L200" s="17" t="str">
        <f>IFERROR(VLOOKUP(C200,#REF!,11,FALSE),"")</f>
        <v/>
      </c>
      <c r="M200" s="18">
        <v>3000</v>
      </c>
      <c r="N200" s="19" t="s">
        <v>59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1000</v>
      </c>
      <c r="U200" s="18">
        <v>0</v>
      </c>
      <c r="V200" s="18">
        <v>2000</v>
      </c>
      <c r="W200" s="18">
        <v>0</v>
      </c>
      <c r="X200" s="22">
        <v>6000</v>
      </c>
      <c r="Y200" s="16">
        <v>16</v>
      </c>
      <c r="Z200" s="23">
        <v>10.3</v>
      </c>
      <c r="AA200" s="22">
        <v>375</v>
      </c>
      <c r="AB200" s="18">
        <v>582</v>
      </c>
      <c r="AC200" s="24">
        <v>1.6</v>
      </c>
      <c r="AD200" s="25">
        <f t="shared" si="23"/>
        <v>100</v>
      </c>
      <c r="AE200" s="18">
        <v>2049</v>
      </c>
      <c r="AF200" s="18">
        <v>1680</v>
      </c>
      <c r="AG200" s="18">
        <v>1508</v>
      </c>
      <c r="AH200" s="18">
        <v>0</v>
      </c>
      <c r="AI200" s="14" t="s">
        <v>44</v>
      </c>
    </row>
    <row r="201" spans="1:35" ht="16.5" customHeight="1">
      <c r="A201">
        <v>2667</v>
      </c>
      <c r="B201" s="12" t="str">
        <f t="shared" si="18"/>
        <v>OverStock</v>
      </c>
      <c r="C201" s="13" t="s">
        <v>222</v>
      </c>
      <c r="D201" s="14" t="s">
        <v>74</v>
      </c>
      <c r="E201" s="15">
        <f t="shared" si="19"/>
        <v>23.2</v>
      </c>
      <c r="F201" s="16">
        <f t="shared" si="20"/>
        <v>4.3</v>
      </c>
      <c r="G201" s="16">
        <f t="shared" si="21"/>
        <v>244.3</v>
      </c>
      <c r="H201" s="16">
        <f t="shared" si="22"/>
        <v>45.3</v>
      </c>
      <c r="I201" s="17" t="str">
        <f>IFERROR(VLOOKUP(C201,#REF!,8,FALSE),"")</f>
        <v/>
      </c>
      <c r="J201" s="18">
        <v>32000</v>
      </c>
      <c r="K201" s="18">
        <v>0</v>
      </c>
      <c r="L201" s="17" t="str">
        <f>IFERROR(VLOOKUP(C201,#REF!,11,FALSE),"")</f>
        <v/>
      </c>
      <c r="M201" s="18">
        <v>3035</v>
      </c>
      <c r="N201" s="19" t="s">
        <v>59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2035</v>
      </c>
      <c r="U201" s="18">
        <v>0</v>
      </c>
      <c r="V201" s="18">
        <v>1000</v>
      </c>
      <c r="W201" s="18">
        <v>0</v>
      </c>
      <c r="X201" s="22">
        <v>35035</v>
      </c>
      <c r="Y201" s="16">
        <v>267.39999999999998</v>
      </c>
      <c r="Z201" s="23">
        <v>49.6</v>
      </c>
      <c r="AA201" s="22">
        <v>131</v>
      </c>
      <c r="AB201" s="18">
        <v>706</v>
      </c>
      <c r="AC201" s="24">
        <v>5.4</v>
      </c>
      <c r="AD201" s="25">
        <f t="shared" si="23"/>
        <v>150</v>
      </c>
      <c r="AE201" s="18">
        <v>668</v>
      </c>
      <c r="AF201" s="18">
        <v>450</v>
      </c>
      <c r="AG201" s="18">
        <v>5900</v>
      </c>
      <c r="AH201" s="18">
        <v>5000</v>
      </c>
      <c r="AI201" s="14" t="s">
        <v>44</v>
      </c>
    </row>
    <row r="202" spans="1:35" ht="16.5" customHeight="1">
      <c r="A202">
        <v>2607</v>
      </c>
      <c r="B202" s="12" t="str">
        <f t="shared" si="18"/>
        <v>OverStock</v>
      </c>
      <c r="C202" s="13" t="s">
        <v>223</v>
      </c>
      <c r="D202" s="14" t="s">
        <v>74</v>
      </c>
      <c r="E202" s="15">
        <f t="shared" si="19"/>
        <v>22</v>
      </c>
      <c r="F202" s="16">
        <f t="shared" si="20"/>
        <v>30.6</v>
      </c>
      <c r="G202" s="16">
        <f t="shared" si="21"/>
        <v>0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11000</v>
      </c>
      <c r="N202" s="19" t="s">
        <v>59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8000</v>
      </c>
      <c r="U202" s="18">
        <v>0</v>
      </c>
      <c r="V202" s="18">
        <v>3000</v>
      </c>
      <c r="W202" s="18">
        <v>0</v>
      </c>
      <c r="X202" s="22">
        <v>11000</v>
      </c>
      <c r="Y202" s="16">
        <v>22</v>
      </c>
      <c r="Z202" s="23">
        <v>30.6</v>
      </c>
      <c r="AA202" s="22">
        <v>500</v>
      </c>
      <c r="AB202" s="18">
        <v>360</v>
      </c>
      <c r="AC202" s="24">
        <v>0.7</v>
      </c>
      <c r="AD202" s="25">
        <f t="shared" si="23"/>
        <v>100</v>
      </c>
      <c r="AE202" s="18">
        <v>1246</v>
      </c>
      <c r="AF202" s="18">
        <v>1990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2669</v>
      </c>
      <c r="B203" s="12" t="str">
        <f t="shared" si="18"/>
        <v>FCST</v>
      </c>
      <c r="C203" s="13" t="s">
        <v>224</v>
      </c>
      <c r="D203" s="14" t="s">
        <v>74</v>
      </c>
      <c r="E203" s="15" t="str">
        <f t="shared" si="19"/>
        <v>前八週無拉料</v>
      </c>
      <c r="F203" s="16">
        <f t="shared" si="20"/>
        <v>90.9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1000</v>
      </c>
      <c r="N203" s="19" t="s">
        <v>59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1000</v>
      </c>
      <c r="U203" s="18">
        <v>0</v>
      </c>
      <c r="V203" s="18">
        <v>0</v>
      </c>
      <c r="W203" s="18">
        <v>0</v>
      </c>
      <c r="X203" s="22">
        <v>1000</v>
      </c>
      <c r="Y203" s="16" t="s">
        <v>39</v>
      </c>
      <c r="Z203" s="23">
        <v>90.9</v>
      </c>
      <c r="AA203" s="22">
        <v>0</v>
      </c>
      <c r="AB203" s="18">
        <v>11</v>
      </c>
      <c r="AC203" s="24" t="s">
        <v>51</v>
      </c>
      <c r="AD203" s="25" t="str">
        <f t="shared" si="23"/>
        <v>F</v>
      </c>
      <c r="AE203" s="18">
        <v>96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2609</v>
      </c>
      <c r="B204" s="12" t="str">
        <f t="shared" si="18"/>
        <v>OverStock</v>
      </c>
      <c r="C204" s="13" t="s">
        <v>226</v>
      </c>
      <c r="D204" s="14" t="s">
        <v>74</v>
      </c>
      <c r="E204" s="15">
        <f t="shared" si="19"/>
        <v>4.8</v>
      </c>
      <c r="F204" s="16" t="str">
        <f t="shared" si="20"/>
        <v>--</v>
      </c>
      <c r="G204" s="16">
        <f t="shared" si="21"/>
        <v>27</v>
      </c>
      <c r="H204" s="16" t="str">
        <f t="shared" si="22"/>
        <v>--</v>
      </c>
      <c r="I204" s="17" t="str">
        <f>IFERROR(VLOOKUP(C204,#REF!,8,FALSE),"")</f>
        <v/>
      </c>
      <c r="J204" s="18">
        <v>2000</v>
      </c>
      <c r="K204" s="18">
        <v>0</v>
      </c>
      <c r="L204" s="17" t="str">
        <f>IFERROR(VLOOKUP(C204,#REF!,11,FALSE),"")</f>
        <v/>
      </c>
      <c r="M204" s="18">
        <v>358</v>
      </c>
      <c r="N204" s="19" t="s">
        <v>59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358</v>
      </c>
      <c r="U204" s="18">
        <v>0</v>
      </c>
      <c r="V204" s="18">
        <v>0</v>
      </c>
      <c r="W204" s="18">
        <v>0</v>
      </c>
      <c r="X204" s="22">
        <v>2358</v>
      </c>
      <c r="Y204" s="16">
        <v>31.9</v>
      </c>
      <c r="Z204" s="23" t="s">
        <v>39</v>
      </c>
      <c r="AA204" s="22">
        <v>74</v>
      </c>
      <c r="AB204" s="18">
        <v>0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620</v>
      </c>
      <c r="AI204" s="14" t="s">
        <v>44</v>
      </c>
    </row>
    <row r="205" spans="1:35" ht="16.5" customHeight="1">
      <c r="A205">
        <v>8166</v>
      </c>
      <c r="B205" s="12" t="str">
        <f t="shared" si="18"/>
        <v>None</v>
      </c>
      <c r="C205" s="13" t="s">
        <v>228</v>
      </c>
      <c r="D205" s="14" t="s">
        <v>74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59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5062</v>
      </c>
      <c r="B206" s="12" t="str">
        <f t="shared" si="18"/>
        <v>Normal</v>
      </c>
      <c r="C206" s="13" t="s">
        <v>229</v>
      </c>
      <c r="D206" s="14" t="s">
        <v>74</v>
      </c>
      <c r="E206" s="15">
        <f t="shared" si="19"/>
        <v>0</v>
      </c>
      <c r="F206" s="16" t="str">
        <f t="shared" si="20"/>
        <v>--</v>
      </c>
      <c r="G206" s="16">
        <f t="shared" si="21"/>
        <v>0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75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>
        <v>0</v>
      </c>
      <c r="Z206" s="23" t="s">
        <v>39</v>
      </c>
      <c r="AA206" s="22">
        <v>250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1760</v>
      </c>
      <c r="B207" s="12" t="str">
        <f t="shared" si="18"/>
        <v>None</v>
      </c>
      <c r="C207" s="13" t="s">
        <v>230</v>
      </c>
      <c r="D207" s="14" t="s">
        <v>74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75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1743</v>
      </c>
      <c r="B208" s="12" t="str">
        <f t="shared" si="18"/>
        <v>OverStock</v>
      </c>
      <c r="C208" s="13" t="s">
        <v>232</v>
      </c>
      <c r="D208" s="14" t="s">
        <v>74</v>
      </c>
      <c r="E208" s="15">
        <f t="shared" si="19"/>
        <v>15.1</v>
      </c>
      <c r="F208" s="16">
        <f t="shared" si="20"/>
        <v>5.4</v>
      </c>
      <c r="G208" s="16">
        <f t="shared" si="21"/>
        <v>76.2</v>
      </c>
      <c r="H208" s="16">
        <f t="shared" si="22"/>
        <v>27.1</v>
      </c>
      <c r="I208" s="17" t="str">
        <f>IFERROR(VLOOKUP(C208,#REF!,8,FALSE),"")</f>
        <v/>
      </c>
      <c r="J208" s="18">
        <v>324000</v>
      </c>
      <c r="K208" s="18">
        <v>112000</v>
      </c>
      <c r="L208" s="17" t="str">
        <f>IFERROR(VLOOKUP(C208,#REF!,11,FALSE),"")</f>
        <v/>
      </c>
      <c r="M208" s="18">
        <v>64000</v>
      </c>
      <c r="N208" s="19" t="s">
        <v>75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64000</v>
      </c>
      <c r="W208" s="18">
        <v>0</v>
      </c>
      <c r="X208" s="22">
        <v>388000</v>
      </c>
      <c r="Y208" s="16">
        <v>91.3</v>
      </c>
      <c r="Z208" s="23">
        <v>32.4</v>
      </c>
      <c r="AA208" s="22">
        <v>4250</v>
      </c>
      <c r="AB208" s="18">
        <v>11962</v>
      </c>
      <c r="AC208" s="24">
        <v>2.8</v>
      </c>
      <c r="AD208" s="25">
        <f t="shared" si="23"/>
        <v>150</v>
      </c>
      <c r="AE208" s="18">
        <v>24076</v>
      </c>
      <c r="AF208" s="18">
        <v>51580</v>
      </c>
      <c r="AG208" s="18">
        <v>46000</v>
      </c>
      <c r="AH208" s="18">
        <v>48000</v>
      </c>
      <c r="AI208" s="14" t="s">
        <v>44</v>
      </c>
    </row>
    <row r="209" spans="1:35" ht="16.5" customHeight="1">
      <c r="A209">
        <v>2715</v>
      </c>
      <c r="B209" s="12" t="str">
        <f t="shared" si="18"/>
        <v>None</v>
      </c>
      <c r="C209" s="13" t="s">
        <v>233</v>
      </c>
      <c r="D209" s="14" t="s">
        <v>74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75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5060</v>
      </c>
      <c r="B210" s="12" t="str">
        <f t="shared" si="18"/>
        <v>OverStock</v>
      </c>
      <c r="C210" s="13" t="s">
        <v>235</v>
      </c>
      <c r="D210" s="14" t="s">
        <v>74</v>
      </c>
      <c r="E210" s="15">
        <f t="shared" si="19"/>
        <v>17.899999999999999</v>
      </c>
      <c r="F210" s="16">
        <f t="shared" si="20"/>
        <v>20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195000</v>
      </c>
      <c r="N210" s="19" t="s">
        <v>75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162000</v>
      </c>
      <c r="U210" s="18">
        <v>0</v>
      </c>
      <c r="V210" s="18">
        <v>33000</v>
      </c>
      <c r="W210" s="18">
        <v>0</v>
      </c>
      <c r="X210" s="22">
        <v>195000</v>
      </c>
      <c r="Y210" s="16">
        <v>17.899999999999999</v>
      </c>
      <c r="Z210" s="23">
        <v>20</v>
      </c>
      <c r="AA210" s="22">
        <v>10875</v>
      </c>
      <c r="AB210" s="18">
        <v>9754</v>
      </c>
      <c r="AC210" s="24">
        <v>0.9</v>
      </c>
      <c r="AD210" s="25">
        <f t="shared" si="23"/>
        <v>100</v>
      </c>
      <c r="AE210" s="18">
        <v>23142</v>
      </c>
      <c r="AF210" s="18">
        <v>32320</v>
      </c>
      <c r="AG210" s="18">
        <v>45282</v>
      </c>
      <c r="AH210" s="18">
        <v>48306</v>
      </c>
      <c r="AI210" s="14" t="s">
        <v>44</v>
      </c>
    </row>
    <row r="211" spans="1:35" ht="16.5" customHeight="1">
      <c r="A211">
        <v>5063</v>
      </c>
      <c r="B211" s="12" t="str">
        <f t="shared" si="18"/>
        <v>OverStock</v>
      </c>
      <c r="C211" s="13" t="s">
        <v>237</v>
      </c>
      <c r="D211" s="14" t="s">
        <v>74</v>
      </c>
      <c r="E211" s="15">
        <f t="shared" si="19"/>
        <v>14</v>
      </c>
      <c r="F211" s="16">
        <f t="shared" si="20"/>
        <v>7</v>
      </c>
      <c r="G211" s="16">
        <f t="shared" si="21"/>
        <v>11</v>
      </c>
      <c r="H211" s="16">
        <f t="shared" si="22"/>
        <v>5.5</v>
      </c>
      <c r="I211" s="17" t="str">
        <f>IFERROR(VLOOKUP(C211,#REF!,8,FALSE),"")</f>
        <v/>
      </c>
      <c r="J211" s="18">
        <v>33000</v>
      </c>
      <c r="K211" s="18">
        <v>33000</v>
      </c>
      <c r="L211" s="17" t="str">
        <f>IFERROR(VLOOKUP(C211,#REF!,11,FALSE),"")</f>
        <v/>
      </c>
      <c r="M211" s="18">
        <v>42000</v>
      </c>
      <c r="N211" s="19" t="s">
        <v>75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21000</v>
      </c>
      <c r="U211" s="18">
        <v>0</v>
      </c>
      <c r="V211" s="18">
        <v>21000</v>
      </c>
      <c r="W211" s="18">
        <v>0</v>
      </c>
      <c r="X211" s="22">
        <v>75000</v>
      </c>
      <c r="Y211" s="16">
        <v>25</v>
      </c>
      <c r="Z211" s="23">
        <v>12.5</v>
      </c>
      <c r="AA211" s="22">
        <v>3000</v>
      </c>
      <c r="AB211" s="18">
        <v>5990</v>
      </c>
      <c r="AC211" s="24">
        <v>2</v>
      </c>
      <c r="AD211" s="25">
        <f t="shared" si="23"/>
        <v>150</v>
      </c>
      <c r="AE211" s="18">
        <v>36190</v>
      </c>
      <c r="AF211" s="18">
        <v>11810</v>
      </c>
      <c r="AG211" s="18">
        <v>7712</v>
      </c>
      <c r="AH211" s="18">
        <v>7288</v>
      </c>
      <c r="AI211" s="14" t="s">
        <v>44</v>
      </c>
    </row>
    <row r="212" spans="1:35" ht="16.5" customHeight="1">
      <c r="A212">
        <v>4979</v>
      </c>
      <c r="B212" s="12" t="str">
        <f t="shared" si="18"/>
        <v>OverStock</v>
      </c>
      <c r="C212" s="13" t="s">
        <v>239</v>
      </c>
      <c r="D212" s="14" t="s">
        <v>74</v>
      </c>
      <c r="E212" s="15">
        <f t="shared" si="19"/>
        <v>48.4</v>
      </c>
      <c r="F212" s="16">
        <f t="shared" si="20"/>
        <v>34.1</v>
      </c>
      <c r="G212" s="16">
        <f t="shared" si="21"/>
        <v>8.6999999999999993</v>
      </c>
      <c r="H212" s="16">
        <f t="shared" si="22"/>
        <v>6.2</v>
      </c>
      <c r="I212" s="17" t="str">
        <f>IFERROR(VLOOKUP(C212,#REF!,8,FALSE),"")</f>
        <v/>
      </c>
      <c r="J212" s="18">
        <v>72000</v>
      </c>
      <c r="K212" s="18">
        <v>72000</v>
      </c>
      <c r="L212" s="17" t="str">
        <f>IFERROR(VLOOKUP(C212,#REF!,11,FALSE),"")</f>
        <v/>
      </c>
      <c r="M212" s="18">
        <v>399000</v>
      </c>
      <c r="N212" s="19" t="s">
        <v>75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306000</v>
      </c>
      <c r="U212" s="18">
        <v>0</v>
      </c>
      <c r="V212" s="18">
        <v>93000</v>
      </c>
      <c r="W212" s="18">
        <v>0</v>
      </c>
      <c r="X212" s="22">
        <v>471000</v>
      </c>
      <c r="Y212" s="16">
        <v>57.1</v>
      </c>
      <c r="Z212" s="23">
        <v>40.299999999999997</v>
      </c>
      <c r="AA212" s="22">
        <v>8250</v>
      </c>
      <c r="AB212" s="18">
        <v>11685</v>
      </c>
      <c r="AC212" s="24">
        <v>1.4</v>
      </c>
      <c r="AD212" s="25">
        <f t="shared" si="23"/>
        <v>100</v>
      </c>
      <c r="AE212" s="18">
        <v>44457</v>
      </c>
      <c r="AF212" s="18">
        <v>34164</v>
      </c>
      <c r="AG212" s="18">
        <v>32891</v>
      </c>
      <c r="AH212" s="18">
        <v>4199</v>
      </c>
      <c r="AI212" s="14" t="s">
        <v>44</v>
      </c>
    </row>
    <row r="213" spans="1:35" ht="16.5" customHeight="1">
      <c r="A213">
        <v>2610</v>
      </c>
      <c r="B213" s="12" t="str">
        <f t="shared" si="18"/>
        <v>FCST</v>
      </c>
      <c r="C213" s="13" t="s">
        <v>240</v>
      </c>
      <c r="D213" s="14" t="s">
        <v>74</v>
      </c>
      <c r="E213" s="15" t="str">
        <f t="shared" si="19"/>
        <v>前八週無拉料</v>
      </c>
      <c r="F213" s="16">
        <f t="shared" si="20"/>
        <v>7.8</v>
      </c>
      <c r="G213" s="16" t="str">
        <f t="shared" si="21"/>
        <v>--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6000</v>
      </c>
      <c r="N213" s="19" t="s">
        <v>75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6000</v>
      </c>
      <c r="U213" s="18">
        <v>0</v>
      </c>
      <c r="V213" s="18">
        <v>0</v>
      </c>
      <c r="W213" s="18">
        <v>0</v>
      </c>
      <c r="X213" s="22">
        <v>6000</v>
      </c>
      <c r="Y213" s="16" t="s">
        <v>39</v>
      </c>
      <c r="Z213" s="23">
        <v>7.8</v>
      </c>
      <c r="AA213" s="22">
        <v>0</v>
      </c>
      <c r="AB213" s="18">
        <v>769</v>
      </c>
      <c r="AC213" s="24" t="s">
        <v>51</v>
      </c>
      <c r="AD213" s="25" t="str">
        <f t="shared" si="23"/>
        <v>F</v>
      </c>
      <c r="AE213" s="18">
        <v>6000</v>
      </c>
      <c r="AF213" s="18">
        <v>0</v>
      </c>
      <c r="AG213" s="18">
        <v>923</v>
      </c>
      <c r="AH213" s="18">
        <v>1147</v>
      </c>
      <c r="AI213" s="14" t="s">
        <v>44</v>
      </c>
    </row>
    <row r="214" spans="1:35" ht="16.5" customHeight="1">
      <c r="A214">
        <v>2611</v>
      </c>
      <c r="B214" s="12" t="str">
        <f t="shared" si="18"/>
        <v>Normal</v>
      </c>
      <c r="C214" s="13" t="s">
        <v>242</v>
      </c>
      <c r="D214" s="14" t="s">
        <v>74</v>
      </c>
      <c r="E214" s="15">
        <f t="shared" si="19"/>
        <v>4</v>
      </c>
      <c r="F214" s="16">
        <f t="shared" si="20"/>
        <v>6.5</v>
      </c>
      <c r="G214" s="16">
        <f t="shared" si="21"/>
        <v>8</v>
      </c>
      <c r="H214" s="16">
        <f t="shared" si="22"/>
        <v>13</v>
      </c>
      <c r="I214" s="17" t="str">
        <f>IFERROR(VLOOKUP(C214,#REF!,8,FALSE),"")</f>
        <v/>
      </c>
      <c r="J214" s="18">
        <v>6000</v>
      </c>
      <c r="K214" s="18">
        <v>3000</v>
      </c>
      <c r="L214" s="17" t="str">
        <f>IFERROR(VLOOKUP(C214,#REF!,11,FALSE),"")</f>
        <v/>
      </c>
      <c r="M214" s="18">
        <v>3000</v>
      </c>
      <c r="N214" s="19" t="s">
        <v>75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3000</v>
      </c>
      <c r="W214" s="18">
        <v>0</v>
      </c>
      <c r="X214" s="22">
        <v>9000</v>
      </c>
      <c r="Y214" s="16">
        <v>12</v>
      </c>
      <c r="Z214" s="23">
        <v>19.399999999999999</v>
      </c>
      <c r="AA214" s="22">
        <v>750</v>
      </c>
      <c r="AB214" s="18">
        <v>463</v>
      </c>
      <c r="AC214" s="24">
        <v>0.6</v>
      </c>
      <c r="AD214" s="25">
        <f t="shared" si="23"/>
        <v>100</v>
      </c>
      <c r="AE214" s="18">
        <v>0</v>
      </c>
      <c r="AF214" s="18">
        <v>1686</v>
      </c>
      <c r="AG214" s="18">
        <v>2984</v>
      </c>
      <c r="AH214" s="18">
        <v>2962</v>
      </c>
      <c r="AI214" s="14" t="s">
        <v>44</v>
      </c>
    </row>
    <row r="215" spans="1:35" ht="16.5" customHeight="1">
      <c r="A215">
        <v>4980</v>
      </c>
      <c r="B215" s="12" t="str">
        <f t="shared" si="18"/>
        <v>Normal</v>
      </c>
      <c r="C215" s="13" t="s">
        <v>243</v>
      </c>
      <c r="D215" s="14" t="s">
        <v>74</v>
      </c>
      <c r="E215" s="15">
        <f t="shared" si="19"/>
        <v>8</v>
      </c>
      <c r="F215" s="16" t="str">
        <f t="shared" si="20"/>
        <v>--</v>
      </c>
      <c r="G215" s="16">
        <f t="shared" si="21"/>
        <v>0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75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3000</v>
      </c>
      <c r="Y215" s="16">
        <v>8</v>
      </c>
      <c r="Z215" s="23" t="s">
        <v>39</v>
      </c>
      <c r="AA215" s="22">
        <v>375</v>
      </c>
      <c r="AB215" s="18">
        <v>0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240</v>
      </c>
      <c r="AI215" s="14" t="s">
        <v>44</v>
      </c>
    </row>
    <row r="216" spans="1:35" ht="16.5" customHeight="1">
      <c r="A216">
        <v>2724</v>
      </c>
      <c r="B216" s="12" t="str">
        <f t="shared" si="18"/>
        <v>OverStock</v>
      </c>
      <c r="C216" s="13" t="s">
        <v>244</v>
      </c>
      <c r="D216" s="14" t="s">
        <v>74</v>
      </c>
      <c r="E216" s="15">
        <f t="shared" si="19"/>
        <v>168</v>
      </c>
      <c r="F216" s="16">
        <f t="shared" si="20"/>
        <v>6.3</v>
      </c>
      <c r="G216" s="16">
        <f t="shared" si="21"/>
        <v>258.7</v>
      </c>
      <c r="H216" s="16">
        <f t="shared" si="22"/>
        <v>9.6999999999999993</v>
      </c>
      <c r="I216" s="17" t="str">
        <f>IFERROR(VLOOKUP(C216,#REF!,8,FALSE),"")</f>
        <v/>
      </c>
      <c r="J216" s="18">
        <v>291000</v>
      </c>
      <c r="K216" s="18">
        <v>24000</v>
      </c>
      <c r="L216" s="17" t="str">
        <f>IFERROR(VLOOKUP(C216,#REF!,11,FALSE),"")</f>
        <v/>
      </c>
      <c r="M216" s="18">
        <v>189000</v>
      </c>
      <c r="N216" s="19" t="s">
        <v>75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126000</v>
      </c>
      <c r="U216" s="18">
        <v>0</v>
      </c>
      <c r="V216" s="18">
        <v>63000</v>
      </c>
      <c r="W216" s="18">
        <v>0</v>
      </c>
      <c r="X216" s="22">
        <v>480000</v>
      </c>
      <c r="Y216" s="16">
        <v>426.7</v>
      </c>
      <c r="Z216" s="23">
        <v>15.9</v>
      </c>
      <c r="AA216" s="22">
        <v>1125</v>
      </c>
      <c r="AB216" s="18">
        <v>30109</v>
      </c>
      <c r="AC216" s="24">
        <v>26.8</v>
      </c>
      <c r="AD216" s="25">
        <f t="shared" si="23"/>
        <v>150</v>
      </c>
      <c r="AE216" s="18">
        <v>22496</v>
      </c>
      <c r="AF216" s="18">
        <v>190514</v>
      </c>
      <c r="AG216" s="18">
        <v>89096</v>
      </c>
      <c r="AH216" s="18">
        <v>35930</v>
      </c>
      <c r="AI216" s="14" t="s">
        <v>44</v>
      </c>
    </row>
    <row r="217" spans="1:35" ht="16.5" customHeight="1">
      <c r="A217">
        <v>2725</v>
      </c>
      <c r="B217" s="12" t="str">
        <f t="shared" si="18"/>
        <v>OverStock</v>
      </c>
      <c r="C217" s="13" t="s">
        <v>245</v>
      </c>
      <c r="D217" s="14" t="s">
        <v>74</v>
      </c>
      <c r="E217" s="15">
        <f t="shared" si="19"/>
        <v>7</v>
      </c>
      <c r="F217" s="16">
        <f t="shared" si="20"/>
        <v>5.0999999999999996</v>
      </c>
      <c r="G217" s="16">
        <f t="shared" si="21"/>
        <v>15.5</v>
      </c>
      <c r="H217" s="16">
        <f t="shared" si="22"/>
        <v>11.3</v>
      </c>
      <c r="I217" s="17" t="str">
        <f>IFERROR(VLOOKUP(C217,#REF!,8,FALSE),"")</f>
        <v/>
      </c>
      <c r="J217" s="18">
        <v>1080000</v>
      </c>
      <c r="K217" s="18">
        <v>909000</v>
      </c>
      <c r="L217" s="17" t="str">
        <f>IFERROR(VLOOKUP(C217,#REF!,11,FALSE),"")</f>
        <v/>
      </c>
      <c r="M217" s="18">
        <v>486000</v>
      </c>
      <c r="N217" s="19" t="s">
        <v>75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63000</v>
      </c>
      <c r="U217" s="18">
        <v>0</v>
      </c>
      <c r="V217" s="18">
        <v>423000</v>
      </c>
      <c r="W217" s="18">
        <v>0</v>
      </c>
      <c r="X217" s="22">
        <v>1566000</v>
      </c>
      <c r="Y217" s="16">
        <v>22.5</v>
      </c>
      <c r="Z217" s="23">
        <v>16.399999999999999</v>
      </c>
      <c r="AA217" s="22">
        <v>69750</v>
      </c>
      <c r="AB217" s="18">
        <v>95704</v>
      </c>
      <c r="AC217" s="24">
        <v>1.4</v>
      </c>
      <c r="AD217" s="25">
        <f t="shared" si="23"/>
        <v>100</v>
      </c>
      <c r="AE217" s="18">
        <v>433333</v>
      </c>
      <c r="AF217" s="18">
        <v>208060</v>
      </c>
      <c r="AG217" s="18">
        <v>288998</v>
      </c>
      <c r="AH217" s="18">
        <v>278160</v>
      </c>
      <c r="AI217" s="14" t="s">
        <v>44</v>
      </c>
    </row>
    <row r="218" spans="1:35" ht="16.5" customHeight="1">
      <c r="A218">
        <v>4982</v>
      </c>
      <c r="B218" s="12" t="str">
        <f t="shared" si="18"/>
        <v>OverStock</v>
      </c>
      <c r="C218" s="13" t="s">
        <v>247</v>
      </c>
      <c r="D218" s="14" t="s">
        <v>74</v>
      </c>
      <c r="E218" s="15">
        <f t="shared" si="19"/>
        <v>17.100000000000001</v>
      </c>
      <c r="F218" s="16">
        <f t="shared" si="20"/>
        <v>27.1</v>
      </c>
      <c r="G218" s="16">
        <f t="shared" si="21"/>
        <v>3.3</v>
      </c>
      <c r="H218" s="16">
        <f t="shared" si="22"/>
        <v>5.2</v>
      </c>
      <c r="I218" s="17" t="str">
        <f>IFERROR(VLOOKUP(C218,#REF!,8,FALSE),"")</f>
        <v/>
      </c>
      <c r="J218" s="18">
        <v>120000</v>
      </c>
      <c r="K218" s="18">
        <v>120000</v>
      </c>
      <c r="L218" s="17" t="str">
        <f>IFERROR(VLOOKUP(C218,#REF!,11,FALSE),"")</f>
        <v/>
      </c>
      <c r="M218" s="18">
        <v>630000</v>
      </c>
      <c r="N218" s="19" t="s">
        <v>75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447000</v>
      </c>
      <c r="U218" s="18">
        <v>0</v>
      </c>
      <c r="V218" s="18">
        <v>183000</v>
      </c>
      <c r="W218" s="18">
        <v>0</v>
      </c>
      <c r="X218" s="22">
        <v>750000</v>
      </c>
      <c r="Y218" s="16">
        <v>20.399999999999999</v>
      </c>
      <c r="Z218" s="23">
        <v>32.200000000000003</v>
      </c>
      <c r="AA218" s="22">
        <v>36750</v>
      </c>
      <c r="AB218" s="18">
        <v>23278</v>
      </c>
      <c r="AC218" s="24">
        <v>0.6</v>
      </c>
      <c r="AD218" s="25">
        <f t="shared" si="23"/>
        <v>100</v>
      </c>
      <c r="AE218" s="18">
        <v>130988</v>
      </c>
      <c r="AF218" s="18">
        <v>36704</v>
      </c>
      <c r="AG218" s="18">
        <v>54224</v>
      </c>
      <c r="AH218" s="18">
        <v>14549</v>
      </c>
      <c r="AI218" s="14" t="s">
        <v>44</v>
      </c>
    </row>
    <row r="219" spans="1:35" ht="16.5" customHeight="1">
      <c r="A219">
        <v>1735</v>
      </c>
      <c r="B219" s="12" t="str">
        <f t="shared" si="18"/>
        <v>OverStock</v>
      </c>
      <c r="C219" s="13" t="s">
        <v>248</v>
      </c>
      <c r="D219" s="14" t="s">
        <v>74</v>
      </c>
      <c r="E219" s="15">
        <f t="shared" si="19"/>
        <v>11.6</v>
      </c>
      <c r="F219" s="16">
        <f t="shared" si="20"/>
        <v>12.8</v>
      </c>
      <c r="G219" s="16">
        <f t="shared" si="21"/>
        <v>6.2</v>
      </c>
      <c r="H219" s="16">
        <f t="shared" si="22"/>
        <v>6.8</v>
      </c>
      <c r="I219" s="17" t="str">
        <f>IFERROR(VLOOKUP(C219,#REF!,8,FALSE),"")</f>
        <v/>
      </c>
      <c r="J219" s="18">
        <v>1240000</v>
      </c>
      <c r="K219" s="18">
        <v>1240000</v>
      </c>
      <c r="L219" s="17" t="str">
        <f>IFERROR(VLOOKUP(C219,#REF!,11,FALSE),"")</f>
        <v/>
      </c>
      <c r="M219" s="18">
        <v>2340000</v>
      </c>
      <c r="N219" s="19" t="s">
        <v>75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1500000</v>
      </c>
      <c r="U219" s="18">
        <v>0</v>
      </c>
      <c r="V219" s="18">
        <v>840000</v>
      </c>
      <c r="W219" s="18">
        <v>0</v>
      </c>
      <c r="X219" s="22">
        <v>3580000</v>
      </c>
      <c r="Y219" s="16">
        <v>17.8</v>
      </c>
      <c r="Z219" s="23">
        <v>19.600000000000001</v>
      </c>
      <c r="AA219" s="22">
        <v>201000</v>
      </c>
      <c r="AB219" s="18">
        <v>182612</v>
      </c>
      <c r="AC219" s="24">
        <v>0.9</v>
      </c>
      <c r="AD219" s="25">
        <f t="shared" si="23"/>
        <v>100</v>
      </c>
      <c r="AE219" s="18">
        <v>544466</v>
      </c>
      <c r="AF219" s="18">
        <v>532606</v>
      </c>
      <c r="AG219" s="18">
        <v>762756</v>
      </c>
      <c r="AH219" s="18">
        <v>614986</v>
      </c>
      <c r="AI219" s="14" t="s">
        <v>44</v>
      </c>
    </row>
    <row r="220" spans="1:35" ht="16.5" customHeight="1">
      <c r="A220">
        <v>1736</v>
      </c>
      <c r="B220" s="12" t="str">
        <f t="shared" si="18"/>
        <v>OverStock</v>
      </c>
      <c r="C220" s="13" t="s">
        <v>250</v>
      </c>
      <c r="D220" s="14" t="s">
        <v>74</v>
      </c>
      <c r="E220" s="15">
        <f t="shared" si="19"/>
        <v>3.2</v>
      </c>
      <c r="F220" s="16">
        <f t="shared" si="20"/>
        <v>1.2</v>
      </c>
      <c r="G220" s="16">
        <f t="shared" si="21"/>
        <v>35.5</v>
      </c>
      <c r="H220" s="16">
        <f t="shared" si="22"/>
        <v>13.6</v>
      </c>
      <c r="I220" s="17" t="str">
        <f>IFERROR(VLOOKUP(C220,#REF!,8,FALSE),"")</f>
        <v/>
      </c>
      <c r="J220" s="18">
        <v>1410000</v>
      </c>
      <c r="K220" s="18">
        <v>1326000</v>
      </c>
      <c r="L220" s="17" t="str">
        <f>IFERROR(VLOOKUP(C220,#REF!,11,FALSE),"")</f>
        <v/>
      </c>
      <c r="M220" s="18">
        <v>129000</v>
      </c>
      <c r="N220" s="19" t="s">
        <v>75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18000</v>
      </c>
      <c r="U220" s="18">
        <v>0</v>
      </c>
      <c r="V220" s="18">
        <v>111000</v>
      </c>
      <c r="W220" s="18">
        <v>0</v>
      </c>
      <c r="X220" s="22">
        <v>1539000</v>
      </c>
      <c r="Y220" s="16">
        <v>38.700000000000003</v>
      </c>
      <c r="Z220" s="23">
        <v>14.9</v>
      </c>
      <c r="AA220" s="22">
        <v>39750</v>
      </c>
      <c r="AB220" s="18">
        <v>103415</v>
      </c>
      <c r="AC220" s="24">
        <v>2.6</v>
      </c>
      <c r="AD220" s="25">
        <f t="shared" si="23"/>
        <v>150</v>
      </c>
      <c r="AE220" s="18">
        <v>256436</v>
      </c>
      <c r="AF220" s="18">
        <v>496873</v>
      </c>
      <c r="AG220" s="18">
        <v>280955</v>
      </c>
      <c r="AH220" s="18">
        <v>119074</v>
      </c>
      <c r="AI220" s="14" t="s">
        <v>44</v>
      </c>
    </row>
    <row r="221" spans="1:35" ht="16.5" customHeight="1">
      <c r="A221">
        <v>8987</v>
      </c>
      <c r="B221" s="12" t="str">
        <f t="shared" si="18"/>
        <v>OverStock</v>
      </c>
      <c r="C221" s="13" t="s">
        <v>252</v>
      </c>
      <c r="D221" s="14" t="s">
        <v>74</v>
      </c>
      <c r="E221" s="15">
        <f t="shared" si="19"/>
        <v>31.5</v>
      </c>
      <c r="F221" s="16">
        <f t="shared" si="20"/>
        <v>55.6</v>
      </c>
      <c r="G221" s="16">
        <f t="shared" si="21"/>
        <v>7</v>
      </c>
      <c r="H221" s="16">
        <f t="shared" si="22"/>
        <v>12.4</v>
      </c>
      <c r="I221" s="17" t="str">
        <f>IFERROR(VLOOKUP(C221,#REF!,8,FALSE),"")</f>
        <v/>
      </c>
      <c r="J221" s="18">
        <v>56000</v>
      </c>
      <c r="K221" s="18">
        <v>56000</v>
      </c>
      <c r="L221" s="17" t="str">
        <f>IFERROR(VLOOKUP(C221,#REF!,11,FALSE),"")</f>
        <v/>
      </c>
      <c r="M221" s="18">
        <v>252000</v>
      </c>
      <c r="N221" s="19" t="s">
        <v>75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188000</v>
      </c>
      <c r="U221" s="18">
        <v>0</v>
      </c>
      <c r="V221" s="18">
        <v>64000</v>
      </c>
      <c r="W221" s="18">
        <v>0</v>
      </c>
      <c r="X221" s="22">
        <v>308000</v>
      </c>
      <c r="Y221" s="16">
        <v>38.5</v>
      </c>
      <c r="Z221" s="23">
        <v>68</v>
      </c>
      <c r="AA221" s="22">
        <v>8000</v>
      </c>
      <c r="AB221" s="18">
        <v>4529</v>
      </c>
      <c r="AC221" s="24">
        <v>0.6</v>
      </c>
      <c r="AD221" s="25">
        <f t="shared" si="23"/>
        <v>100</v>
      </c>
      <c r="AE221" s="18">
        <v>0</v>
      </c>
      <c r="AF221" s="18">
        <v>20758</v>
      </c>
      <c r="AG221" s="18">
        <v>29000</v>
      </c>
      <c r="AH221" s="18">
        <v>0</v>
      </c>
      <c r="AI221" s="14" t="s">
        <v>44</v>
      </c>
    </row>
    <row r="222" spans="1:35" ht="16.5" customHeight="1">
      <c r="A222">
        <v>9065</v>
      </c>
      <c r="B222" s="12" t="str">
        <f t="shared" si="18"/>
        <v>OverStock</v>
      </c>
      <c r="C222" s="13" t="s">
        <v>253</v>
      </c>
      <c r="D222" s="14" t="s">
        <v>74</v>
      </c>
      <c r="E222" s="15">
        <f t="shared" si="19"/>
        <v>14</v>
      </c>
      <c r="F222" s="16">
        <f t="shared" si="20"/>
        <v>2.5</v>
      </c>
      <c r="G222" s="16">
        <f t="shared" si="21"/>
        <v>230.5</v>
      </c>
      <c r="H222" s="16">
        <f t="shared" si="22"/>
        <v>41.8</v>
      </c>
      <c r="I222" s="17" t="str">
        <f>IFERROR(VLOOKUP(C222,#REF!,8,FALSE),"")</f>
        <v/>
      </c>
      <c r="J222" s="18">
        <v>1383000</v>
      </c>
      <c r="K222" s="18">
        <v>1383000</v>
      </c>
      <c r="L222" s="17" t="str">
        <f>IFERROR(VLOOKUP(C222,#REF!,11,FALSE),"")</f>
        <v/>
      </c>
      <c r="M222" s="18">
        <v>84000</v>
      </c>
      <c r="N222" s="19" t="s">
        <v>75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84000</v>
      </c>
      <c r="W222" s="18">
        <v>0</v>
      </c>
      <c r="X222" s="22">
        <v>1467000</v>
      </c>
      <c r="Y222" s="16">
        <v>244.5</v>
      </c>
      <c r="Z222" s="23">
        <v>44.3</v>
      </c>
      <c r="AA222" s="22">
        <v>6000</v>
      </c>
      <c r="AB222" s="18">
        <v>33114</v>
      </c>
      <c r="AC222" s="24">
        <v>5.5</v>
      </c>
      <c r="AD222" s="25">
        <f t="shared" si="23"/>
        <v>150</v>
      </c>
      <c r="AE222" s="18">
        <v>63297</v>
      </c>
      <c r="AF222" s="18">
        <v>173260</v>
      </c>
      <c r="AG222" s="18">
        <v>100148</v>
      </c>
      <c r="AH222" s="18">
        <v>42050</v>
      </c>
      <c r="AI222" s="14" t="s">
        <v>44</v>
      </c>
    </row>
    <row r="223" spans="1:35" ht="16.5" customHeight="1">
      <c r="A223">
        <v>6242</v>
      </c>
      <c r="B223" s="12" t="str">
        <f t="shared" si="18"/>
        <v>OverStock</v>
      </c>
      <c r="C223" s="13" t="s">
        <v>254</v>
      </c>
      <c r="D223" s="14" t="s">
        <v>74</v>
      </c>
      <c r="E223" s="15">
        <f t="shared" si="19"/>
        <v>15.5</v>
      </c>
      <c r="F223" s="16">
        <f t="shared" si="20"/>
        <v>16.2</v>
      </c>
      <c r="G223" s="16">
        <f t="shared" si="21"/>
        <v>5.7</v>
      </c>
      <c r="H223" s="16">
        <f t="shared" si="22"/>
        <v>6</v>
      </c>
      <c r="I223" s="17" t="str">
        <f>IFERROR(VLOOKUP(C223,#REF!,8,FALSE),"")</f>
        <v/>
      </c>
      <c r="J223" s="18">
        <v>99000</v>
      </c>
      <c r="K223" s="18">
        <v>99000</v>
      </c>
      <c r="L223" s="17" t="str">
        <f>IFERROR(VLOOKUP(C223,#REF!,11,FALSE),"")</f>
        <v/>
      </c>
      <c r="M223" s="18">
        <v>267000</v>
      </c>
      <c r="N223" s="19" t="s">
        <v>75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186000</v>
      </c>
      <c r="U223" s="18">
        <v>0</v>
      </c>
      <c r="V223" s="18">
        <v>81000</v>
      </c>
      <c r="W223" s="18">
        <v>0</v>
      </c>
      <c r="X223" s="22">
        <v>366000</v>
      </c>
      <c r="Y223" s="16">
        <v>21.2</v>
      </c>
      <c r="Z223" s="23">
        <v>22.3</v>
      </c>
      <c r="AA223" s="22">
        <v>17250</v>
      </c>
      <c r="AB223" s="18">
        <v>16444</v>
      </c>
      <c r="AC223" s="24">
        <v>1</v>
      </c>
      <c r="AD223" s="25">
        <f t="shared" si="23"/>
        <v>100</v>
      </c>
      <c r="AE223" s="18">
        <v>57599</v>
      </c>
      <c r="AF223" s="18">
        <v>38131</v>
      </c>
      <c r="AG223" s="18">
        <v>61604</v>
      </c>
      <c r="AH223" s="18">
        <v>5322</v>
      </c>
      <c r="AI223" s="14" t="s">
        <v>44</v>
      </c>
    </row>
    <row r="224" spans="1:35" ht="16.5" customHeight="1">
      <c r="A224">
        <v>4978</v>
      </c>
      <c r="B224" s="12" t="str">
        <f t="shared" si="18"/>
        <v>OverStock</v>
      </c>
      <c r="C224" s="13" t="s">
        <v>255</v>
      </c>
      <c r="D224" s="14" t="s">
        <v>74</v>
      </c>
      <c r="E224" s="15">
        <f t="shared" si="19"/>
        <v>24</v>
      </c>
      <c r="F224" s="16">
        <f t="shared" si="20"/>
        <v>6.8</v>
      </c>
      <c r="G224" s="16">
        <f t="shared" si="21"/>
        <v>48</v>
      </c>
      <c r="H224" s="16">
        <f t="shared" si="22"/>
        <v>13.6</v>
      </c>
      <c r="I224" s="17" t="str">
        <f>IFERROR(VLOOKUP(C224,#REF!,8,FALSE),"")</f>
        <v/>
      </c>
      <c r="J224" s="18">
        <v>36000</v>
      </c>
      <c r="K224" s="18">
        <v>3000</v>
      </c>
      <c r="L224" s="17" t="str">
        <f>IFERROR(VLOOKUP(C224,#REF!,11,FALSE),"")</f>
        <v/>
      </c>
      <c r="M224" s="18">
        <v>18000</v>
      </c>
      <c r="N224" s="19" t="s">
        <v>75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18000</v>
      </c>
      <c r="U224" s="18">
        <v>0</v>
      </c>
      <c r="V224" s="18">
        <v>0</v>
      </c>
      <c r="W224" s="18">
        <v>0</v>
      </c>
      <c r="X224" s="22">
        <v>54000</v>
      </c>
      <c r="Y224" s="16">
        <v>72</v>
      </c>
      <c r="Z224" s="23">
        <v>20.399999999999999</v>
      </c>
      <c r="AA224" s="22">
        <v>750</v>
      </c>
      <c r="AB224" s="18">
        <v>2644</v>
      </c>
      <c r="AC224" s="24">
        <v>3.5</v>
      </c>
      <c r="AD224" s="25">
        <f t="shared" si="23"/>
        <v>150</v>
      </c>
      <c r="AE224" s="18">
        <v>0</v>
      </c>
      <c r="AF224" s="18">
        <v>11734</v>
      </c>
      <c r="AG224" s="18">
        <v>12061</v>
      </c>
      <c r="AH224" s="18">
        <v>0</v>
      </c>
      <c r="AI224" s="14" t="s">
        <v>44</v>
      </c>
    </row>
    <row r="225" spans="1:35" ht="16.5" customHeight="1">
      <c r="A225">
        <v>4060</v>
      </c>
      <c r="B225" s="12" t="str">
        <f t="shared" si="18"/>
        <v>OverStock</v>
      </c>
      <c r="C225" s="13" t="s">
        <v>256</v>
      </c>
      <c r="D225" s="14" t="s">
        <v>74</v>
      </c>
      <c r="E225" s="15">
        <f t="shared" si="19"/>
        <v>293.3</v>
      </c>
      <c r="F225" s="16">
        <f t="shared" si="20"/>
        <v>29.3</v>
      </c>
      <c r="G225" s="16">
        <f t="shared" si="21"/>
        <v>8.9</v>
      </c>
      <c r="H225" s="16">
        <f t="shared" si="22"/>
        <v>0.9</v>
      </c>
      <c r="I225" s="17" t="str">
        <f>IFERROR(VLOOKUP(C225,#REF!,8,FALSE),"")</f>
        <v/>
      </c>
      <c r="J225" s="18">
        <v>30000</v>
      </c>
      <c r="K225" s="18">
        <v>30000</v>
      </c>
      <c r="L225" s="17" t="str">
        <f>IFERROR(VLOOKUP(C225,#REF!,11,FALSE),"")</f>
        <v/>
      </c>
      <c r="M225" s="18">
        <v>990000</v>
      </c>
      <c r="N225" s="19" t="s">
        <v>75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765000</v>
      </c>
      <c r="U225" s="18">
        <v>0</v>
      </c>
      <c r="V225" s="18">
        <v>225000</v>
      </c>
      <c r="W225" s="18">
        <v>0</v>
      </c>
      <c r="X225" s="22">
        <v>1020000</v>
      </c>
      <c r="Y225" s="16">
        <v>302.2</v>
      </c>
      <c r="Z225" s="23">
        <v>30.2</v>
      </c>
      <c r="AA225" s="22">
        <v>3375</v>
      </c>
      <c r="AB225" s="18">
        <v>33822</v>
      </c>
      <c r="AC225" s="24">
        <v>10</v>
      </c>
      <c r="AD225" s="25">
        <f t="shared" si="23"/>
        <v>150</v>
      </c>
      <c r="AE225" s="18">
        <v>91625</v>
      </c>
      <c r="AF225" s="18">
        <v>165744</v>
      </c>
      <c r="AG225" s="18">
        <v>83075</v>
      </c>
      <c r="AH225" s="18">
        <v>29057</v>
      </c>
      <c r="AI225" s="14" t="s">
        <v>44</v>
      </c>
    </row>
    <row r="226" spans="1:35" ht="16.5" customHeight="1">
      <c r="A226">
        <v>5124</v>
      </c>
      <c r="B226" s="12" t="str">
        <f t="shared" si="18"/>
        <v>OverStock</v>
      </c>
      <c r="C226" s="13" t="s">
        <v>257</v>
      </c>
      <c r="D226" s="14" t="s">
        <v>74</v>
      </c>
      <c r="E226" s="15">
        <f t="shared" si="19"/>
        <v>3.8</v>
      </c>
      <c r="F226" s="16">
        <f t="shared" si="20"/>
        <v>8.3000000000000007</v>
      </c>
      <c r="G226" s="16">
        <f t="shared" si="21"/>
        <v>12.7</v>
      </c>
      <c r="H226" s="16">
        <f t="shared" si="22"/>
        <v>27.2</v>
      </c>
      <c r="I226" s="17" t="str">
        <f>IFERROR(VLOOKUP(C226,#REF!,8,FALSE),"")</f>
        <v/>
      </c>
      <c r="J226" s="18">
        <v>375000</v>
      </c>
      <c r="K226" s="18">
        <v>375000</v>
      </c>
      <c r="L226" s="17" t="str">
        <f>IFERROR(VLOOKUP(C226,#REF!,11,FALSE),"")</f>
        <v/>
      </c>
      <c r="M226" s="18">
        <v>114000</v>
      </c>
      <c r="N226" s="19" t="s">
        <v>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33000</v>
      </c>
      <c r="U226" s="18">
        <v>0</v>
      </c>
      <c r="V226" s="18">
        <v>81000</v>
      </c>
      <c r="W226" s="18">
        <v>0</v>
      </c>
      <c r="X226" s="22">
        <v>489000</v>
      </c>
      <c r="Y226" s="16">
        <v>16.5</v>
      </c>
      <c r="Z226" s="23">
        <v>35.5</v>
      </c>
      <c r="AA226" s="22">
        <v>29625</v>
      </c>
      <c r="AB226" s="18">
        <v>13767</v>
      </c>
      <c r="AC226" s="24">
        <v>0.5</v>
      </c>
      <c r="AD226" s="25">
        <f t="shared" si="23"/>
        <v>100</v>
      </c>
      <c r="AE226" s="18">
        <v>49185</v>
      </c>
      <c r="AF226" s="18">
        <v>46682</v>
      </c>
      <c r="AG226" s="18">
        <v>37515</v>
      </c>
      <c r="AH226" s="18">
        <v>42383</v>
      </c>
      <c r="AI226" s="14" t="s">
        <v>44</v>
      </c>
    </row>
    <row r="227" spans="1:35" ht="16.5" customHeight="1">
      <c r="A227">
        <v>2988</v>
      </c>
      <c r="B227" s="12" t="str">
        <f t="shared" si="18"/>
        <v>FCST</v>
      </c>
      <c r="C227" s="13" t="s">
        <v>259</v>
      </c>
      <c r="D227" s="14" t="s">
        <v>74</v>
      </c>
      <c r="E227" s="15" t="str">
        <f t="shared" si="19"/>
        <v>前八週無拉料</v>
      </c>
      <c r="F227" s="16">
        <f t="shared" si="20"/>
        <v>28</v>
      </c>
      <c r="G227" s="16" t="str">
        <f t="shared" si="21"/>
        <v>--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6000</v>
      </c>
      <c r="N227" s="19" t="s">
        <v>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6000</v>
      </c>
      <c r="W227" s="18">
        <v>0</v>
      </c>
      <c r="X227" s="22">
        <v>6000</v>
      </c>
      <c r="Y227" s="16" t="s">
        <v>39</v>
      </c>
      <c r="Z227" s="23">
        <v>28</v>
      </c>
      <c r="AA227" s="22">
        <v>0</v>
      </c>
      <c r="AB227" s="18">
        <v>214</v>
      </c>
      <c r="AC227" s="24" t="s">
        <v>51</v>
      </c>
      <c r="AD227" s="25" t="str">
        <f t="shared" si="23"/>
        <v>F</v>
      </c>
      <c r="AE227" s="18">
        <v>0</v>
      </c>
      <c r="AF227" s="18">
        <v>87</v>
      </c>
      <c r="AG227" s="18">
        <v>2560</v>
      </c>
      <c r="AH227" s="18">
        <v>505</v>
      </c>
      <c r="AI227" s="14" t="s">
        <v>44</v>
      </c>
    </row>
    <row r="228" spans="1:35" ht="16.5" customHeight="1">
      <c r="A228">
        <v>5125</v>
      </c>
      <c r="B228" s="12" t="str">
        <f t="shared" si="18"/>
        <v>FCST</v>
      </c>
      <c r="C228" s="13" t="s">
        <v>261</v>
      </c>
      <c r="D228" s="14" t="s">
        <v>74</v>
      </c>
      <c r="E228" s="15" t="str">
        <f t="shared" si="19"/>
        <v>前八週無拉料</v>
      </c>
      <c r="F228" s="16">
        <f t="shared" si="20"/>
        <v>28</v>
      </c>
      <c r="G228" s="16" t="str">
        <f t="shared" si="21"/>
        <v>--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6000</v>
      </c>
      <c r="N228" s="19" t="s">
        <v>75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3000</v>
      </c>
      <c r="U228" s="18">
        <v>0</v>
      </c>
      <c r="V228" s="18">
        <v>3000</v>
      </c>
      <c r="W228" s="18">
        <v>0</v>
      </c>
      <c r="X228" s="22">
        <v>6000</v>
      </c>
      <c r="Y228" s="16" t="s">
        <v>39</v>
      </c>
      <c r="Z228" s="23">
        <v>28</v>
      </c>
      <c r="AA228" s="22">
        <v>0</v>
      </c>
      <c r="AB228" s="18">
        <v>214</v>
      </c>
      <c r="AC228" s="24" t="s">
        <v>51</v>
      </c>
      <c r="AD228" s="25" t="str">
        <f t="shared" si="23"/>
        <v>F</v>
      </c>
      <c r="AE228" s="18">
        <v>0</v>
      </c>
      <c r="AF228" s="18">
        <v>88</v>
      </c>
      <c r="AG228" s="18">
        <v>2560</v>
      </c>
      <c r="AH228" s="18">
        <v>505</v>
      </c>
      <c r="AI228" s="14" t="s">
        <v>44</v>
      </c>
    </row>
    <row r="229" spans="1:35" ht="16.5" customHeight="1">
      <c r="A229">
        <v>8528</v>
      </c>
      <c r="B229" s="12" t="str">
        <f t="shared" si="18"/>
        <v>FCST</v>
      </c>
      <c r="C229" s="13" t="s">
        <v>264</v>
      </c>
      <c r="D229" s="14" t="s">
        <v>74</v>
      </c>
      <c r="E229" s="15" t="str">
        <f t="shared" si="19"/>
        <v>前八週無拉料</v>
      </c>
      <c r="F229" s="16">
        <f t="shared" si="20"/>
        <v>4.7</v>
      </c>
      <c r="G229" s="16" t="str">
        <f t="shared" si="21"/>
        <v>--</v>
      </c>
      <c r="H229" s="16">
        <f t="shared" si="22"/>
        <v>37.799999999999997</v>
      </c>
      <c r="I229" s="17" t="str">
        <f>IFERROR(VLOOKUP(C229,#REF!,8,FALSE),"")</f>
        <v/>
      </c>
      <c r="J229" s="18">
        <v>48000</v>
      </c>
      <c r="K229" s="18">
        <v>48000</v>
      </c>
      <c r="L229" s="17" t="str">
        <f>IFERROR(VLOOKUP(C229,#REF!,11,FALSE),"")</f>
        <v/>
      </c>
      <c r="M229" s="18">
        <v>6000</v>
      </c>
      <c r="N229" s="19" t="s">
        <v>75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6000</v>
      </c>
      <c r="U229" s="18">
        <v>0</v>
      </c>
      <c r="V229" s="18">
        <v>0</v>
      </c>
      <c r="W229" s="18">
        <v>0</v>
      </c>
      <c r="X229" s="22">
        <v>54000</v>
      </c>
      <c r="Y229" s="16" t="s">
        <v>39</v>
      </c>
      <c r="Z229" s="23">
        <v>42.5</v>
      </c>
      <c r="AA229" s="22">
        <v>0</v>
      </c>
      <c r="AB229" s="18">
        <v>1270</v>
      </c>
      <c r="AC229" s="24" t="s">
        <v>51</v>
      </c>
      <c r="AD229" s="25" t="str">
        <f t="shared" si="23"/>
        <v>F</v>
      </c>
      <c r="AE229" s="18">
        <v>0</v>
      </c>
      <c r="AF229" s="18">
        <v>5308</v>
      </c>
      <c r="AG229" s="18">
        <v>6120</v>
      </c>
      <c r="AH229" s="18">
        <v>9360</v>
      </c>
      <c r="AI229" s="14" t="s">
        <v>44</v>
      </c>
    </row>
    <row r="230" spans="1:35" ht="16.5" customHeight="1">
      <c r="A230">
        <v>2692</v>
      </c>
      <c r="B230" s="12" t="str">
        <f t="shared" si="18"/>
        <v>FCST</v>
      </c>
      <c r="C230" s="13" t="s">
        <v>265</v>
      </c>
      <c r="D230" s="14" t="s">
        <v>74</v>
      </c>
      <c r="E230" s="15" t="str">
        <f t="shared" si="19"/>
        <v>前八週無拉料</v>
      </c>
      <c r="F230" s="16">
        <f t="shared" si="20"/>
        <v>381</v>
      </c>
      <c r="G230" s="16" t="str">
        <f t="shared" si="21"/>
        <v>--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40000</v>
      </c>
      <c r="N230" s="19" t="s">
        <v>75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20000</v>
      </c>
      <c r="U230" s="18">
        <v>0</v>
      </c>
      <c r="V230" s="18">
        <v>20000</v>
      </c>
      <c r="W230" s="18">
        <v>0</v>
      </c>
      <c r="X230" s="22">
        <v>40000</v>
      </c>
      <c r="Y230" s="16" t="s">
        <v>39</v>
      </c>
      <c r="Z230" s="23">
        <v>381</v>
      </c>
      <c r="AA230" s="22">
        <v>0</v>
      </c>
      <c r="AB230" s="18">
        <v>105</v>
      </c>
      <c r="AC230" s="24" t="s">
        <v>51</v>
      </c>
      <c r="AD230" s="25" t="str">
        <f t="shared" si="23"/>
        <v>F</v>
      </c>
      <c r="AE230" s="18">
        <v>408</v>
      </c>
      <c r="AF230" s="18">
        <v>541</v>
      </c>
      <c r="AG230" s="18">
        <v>860</v>
      </c>
      <c r="AH230" s="18">
        <v>0</v>
      </c>
      <c r="AI230" s="14" t="s">
        <v>44</v>
      </c>
    </row>
    <row r="231" spans="1:35" ht="16.5" customHeight="1">
      <c r="A231">
        <v>2688</v>
      </c>
      <c r="B231" s="12" t="str">
        <f t="shared" si="18"/>
        <v>FCST</v>
      </c>
      <c r="C231" s="13" t="s">
        <v>267</v>
      </c>
      <c r="D231" s="14" t="s">
        <v>74</v>
      </c>
      <c r="E231" s="15" t="str">
        <f t="shared" si="19"/>
        <v>前八週無拉料</v>
      </c>
      <c r="F231" s="16">
        <f t="shared" si="20"/>
        <v>666.7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20000</v>
      </c>
      <c r="N231" s="19" t="s">
        <v>75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10000</v>
      </c>
      <c r="U231" s="18">
        <v>0</v>
      </c>
      <c r="V231" s="18">
        <v>10000</v>
      </c>
      <c r="W231" s="18">
        <v>0</v>
      </c>
      <c r="X231" s="22">
        <v>20000</v>
      </c>
      <c r="Y231" s="16" t="s">
        <v>39</v>
      </c>
      <c r="Z231" s="23">
        <v>666.7</v>
      </c>
      <c r="AA231" s="22">
        <v>0</v>
      </c>
      <c r="AB231" s="18">
        <v>30</v>
      </c>
      <c r="AC231" s="24" t="s">
        <v>51</v>
      </c>
      <c r="AD231" s="25" t="str">
        <f t="shared" si="23"/>
        <v>F</v>
      </c>
      <c r="AE231" s="18">
        <v>0</v>
      </c>
      <c r="AF231" s="18">
        <v>0</v>
      </c>
      <c r="AG231" s="18">
        <v>1708</v>
      </c>
      <c r="AH231" s="18">
        <v>1010</v>
      </c>
      <c r="AI231" s="14" t="s">
        <v>44</v>
      </c>
    </row>
    <row r="232" spans="1:35" ht="16.5" customHeight="1">
      <c r="A232">
        <v>6243</v>
      </c>
      <c r="B232" s="12" t="str">
        <f t="shared" si="18"/>
        <v>OverStock</v>
      </c>
      <c r="C232" s="13" t="s">
        <v>269</v>
      </c>
      <c r="D232" s="14" t="s">
        <v>74</v>
      </c>
      <c r="E232" s="15">
        <f t="shared" si="19"/>
        <v>20</v>
      </c>
      <c r="F232" s="16">
        <f t="shared" si="20"/>
        <v>30.9</v>
      </c>
      <c r="G232" s="16">
        <f t="shared" si="21"/>
        <v>6.8</v>
      </c>
      <c r="H232" s="16">
        <f t="shared" si="22"/>
        <v>10.5</v>
      </c>
      <c r="I232" s="17" t="str">
        <f>IFERROR(VLOOKUP(C232,#REF!,8,FALSE),"")</f>
        <v/>
      </c>
      <c r="J232" s="18">
        <v>330000</v>
      </c>
      <c r="K232" s="18">
        <v>330000</v>
      </c>
      <c r="L232" s="17" t="str">
        <f>IFERROR(VLOOKUP(C232,#REF!,11,FALSE),"")</f>
        <v/>
      </c>
      <c r="M232" s="18">
        <v>969000</v>
      </c>
      <c r="N232" s="19" t="s">
        <v>75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798000</v>
      </c>
      <c r="U232" s="18">
        <v>0</v>
      </c>
      <c r="V232" s="18">
        <v>171000</v>
      </c>
      <c r="W232" s="18">
        <v>0</v>
      </c>
      <c r="X232" s="22">
        <v>1299000</v>
      </c>
      <c r="Y232" s="16">
        <v>26.9</v>
      </c>
      <c r="Z232" s="23">
        <v>41.4</v>
      </c>
      <c r="AA232" s="22">
        <v>48375</v>
      </c>
      <c r="AB232" s="18">
        <v>31371</v>
      </c>
      <c r="AC232" s="24">
        <v>0.6</v>
      </c>
      <c r="AD232" s="25">
        <f t="shared" si="23"/>
        <v>100</v>
      </c>
      <c r="AE232" s="18">
        <v>66315</v>
      </c>
      <c r="AF232" s="18">
        <v>121740</v>
      </c>
      <c r="AG232" s="18">
        <v>143283</v>
      </c>
      <c r="AH232" s="18">
        <v>159157</v>
      </c>
      <c r="AI232" s="14" t="s">
        <v>44</v>
      </c>
    </row>
    <row r="233" spans="1:35" ht="16.5" customHeight="1">
      <c r="A233">
        <v>2672</v>
      </c>
      <c r="B233" s="12" t="str">
        <f t="shared" si="18"/>
        <v>Normal</v>
      </c>
      <c r="C233" s="13" t="s">
        <v>270</v>
      </c>
      <c r="D233" s="14" t="s">
        <v>74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39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 t="s">
        <v>39</v>
      </c>
      <c r="AA233" s="22">
        <v>9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8946</v>
      </c>
      <c r="B234" s="12" t="str">
        <f t="shared" si="18"/>
        <v>None</v>
      </c>
      <c r="C234" s="13" t="s">
        <v>271</v>
      </c>
      <c r="D234" s="14" t="s">
        <v>74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39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4963</v>
      </c>
      <c r="B235" s="12" t="str">
        <f t="shared" si="18"/>
        <v>None</v>
      </c>
      <c r="C235" s="13" t="s">
        <v>272</v>
      </c>
      <c r="D235" s="14" t="s">
        <v>74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59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2615</v>
      </c>
      <c r="B236" s="12" t="str">
        <f t="shared" si="18"/>
        <v>Normal</v>
      </c>
      <c r="C236" s="13" t="s">
        <v>275</v>
      </c>
      <c r="D236" s="14" t="s">
        <v>74</v>
      </c>
      <c r="E236" s="15">
        <f t="shared" si="19"/>
        <v>0.1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2</v>
      </c>
      <c r="N236" s="19" t="s">
        <v>59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2</v>
      </c>
      <c r="U236" s="18">
        <v>0</v>
      </c>
      <c r="V236" s="18">
        <v>0</v>
      </c>
      <c r="W236" s="18">
        <v>0</v>
      </c>
      <c r="X236" s="22">
        <v>2</v>
      </c>
      <c r="Y236" s="16">
        <v>0.1</v>
      </c>
      <c r="Z236" s="23" t="s">
        <v>39</v>
      </c>
      <c r="AA236" s="22">
        <v>16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6437</v>
      </c>
      <c r="B237" s="12" t="str">
        <f t="shared" si="18"/>
        <v>ZeroZero</v>
      </c>
      <c r="C237" s="13" t="s">
        <v>276</v>
      </c>
      <c r="D237" s="14" t="s">
        <v>74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16</v>
      </c>
      <c r="N237" s="19" t="s">
        <v>59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16</v>
      </c>
      <c r="U237" s="18">
        <v>0</v>
      </c>
      <c r="V237" s="18">
        <v>0</v>
      </c>
      <c r="W237" s="18">
        <v>0</v>
      </c>
      <c r="X237" s="22">
        <v>16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2616</v>
      </c>
      <c r="B238" s="12" t="str">
        <f t="shared" si="18"/>
        <v>Normal</v>
      </c>
      <c r="C238" s="13" t="s">
        <v>277</v>
      </c>
      <c r="D238" s="14" t="s">
        <v>74</v>
      </c>
      <c r="E238" s="15">
        <f t="shared" si="19"/>
        <v>1.2</v>
      </c>
      <c r="F238" s="16">
        <f t="shared" si="20"/>
        <v>1.4</v>
      </c>
      <c r="G238" s="16">
        <f t="shared" si="21"/>
        <v>9.3000000000000007</v>
      </c>
      <c r="H238" s="16">
        <f t="shared" si="22"/>
        <v>10.8</v>
      </c>
      <c r="I238" s="17" t="str">
        <f>IFERROR(VLOOKUP(C238,#REF!,8,FALSE),"")</f>
        <v/>
      </c>
      <c r="J238" s="18">
        <v>35830</v>
      </c>
      <c r="K238" s="18">
        <v>0</v>
      </c>
      <c r="L238" s="17" t="str">
        <f>IFERROR(VLOOKUP(C238,#REF!,11,FALSE),"")</f>
        <v/>
      </c>
      <c r="M238" s="18">
        <v>4560</v>
      </c>
      <c r="N238" s="19" t="s">
        <v>59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4560</v>
      </c>
      <c r="U238" s="18">
        <v>0</v>
      </c>
      <c r="V238" s="18">
        <v>0</v>
      </c>
      <c r="W238" s="18">
        <v>0</v>
      </c>
      <c r="X238" s="22">
        <v>40390</v>
      </c>
      <c r="Y238" s="16">
        <v>10.5</v>
      </c>
      <c r="Z238" s="23">
        <v>12.2</v>
      </c>
      <c r="AA238" s="22">
        <v>3853</v>
      </c>
      <c r="AB238" s="18">
        <v>3318</v>
      </c>
      <c r="AC238" s="24">
        <v>0.9</v>
      </c>
      <c r="AD238" s="25">
        <f t="shared" si="23"/>
        <v>100</v>
      </c>
      <c r="AE238" s="18">
        <v>7244</v>
      </c>
      <c r="AF238" s="18">
        <v>16288</v>
      </c>
      <c r="AG238" s="18">
        <v>8404</v>
      </c>
      <c r="AH238" s="18">
        <v>7055</v>
      </c>
      <c r="AI238" s="14" t="s">
        <v>44</v>
      </c>
    </row>
    <row r="239" spans="1:35" ht="16.5" customHeight="1">
      <c r="A239">
        <v>2726</v>
      </c>
      <c r="B239" s="12" t="str">
        <f t="shared" si="18"/>
        <v>ZeroZero</v>
      </c>
      <c r="C239" s="13" t="s">
        <v>278</v>
      </c>
      <c r="D239" s="14" t="s">
        <v>74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8000</v>
      </c>
      <c r="K239" s="18">
        <v>0</v>
      </c>
      <c r="L239" s="17" t="str">
        <f>IFERROR(VLOOKUP(C239,#REF!,11,FALSE),"")</f>
        <v/>
      </c>
      <c r="M239" s="18">
        <v>2000</v>
      </c>
      <c r="N239" s="19" t="s">
        <v>75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2000</v>
      </c>
      <c r="W239" s="18">
        <v>0</v>
      </c>
      <c r="X239" s="22">
        <v>10000</v>
      </c>
      <c r="Y239" s="16" t="s">
        <v>39</v>
      </c>
      <c r="Z239" s="23" t="s">
        <v>39</v>
      </c>
      <c r="AA239" s="22">
        <v>0</v>
      </c>
      <c r="AB239" s="18">
        <v>0</v>
      </c>
      <c r="AC239" s="24" t="s">
        <v>43</v>
      </c>
      <c r="AD239" s="25" t="str">
        <f t="shared" si="23"/>
        <v>E</v>
      </c>
      <c r="AE239" s="18">
        <v>1500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2617</v>
      </c>
      <c r="B240" s="12" t="str">
        <f t="shared" si="18"/>
        <v>ZeroZero</v>
      </c>
      <c r="C240" s="13" t="s">
        <v>279</v>
      </c>
      <c r="D240" s="14" t="s">
        <v>74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2000</v>
      </c>
      <c r="N240" s="19" t="s">
        <v>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2000</v>
      </c>
      <c r="U240" s="18">
        <v>0</v>
      </c>
      <c r="V240" s="18">
        <v>0</v>
      </c>
      <c r="W240" s="18">
        <v>0</v>
      </c>
      <c r="X240" s="22">
        <v>2000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2618</v>
      </c>
      <c r="B241" s="12" t="str">
        <f t="shared" si="18"/>
        <v>None</v>
      </c>
      <c r="C241" s="13" t="s">
        <v>280</v>
      </c>
      <c r="D241" s="14" t="s">
        <v>74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75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2619</v>
      </c>
      <c r="B242" s="12" t="str">
        <f t="shared" si="18"/>
        <v>OverStock</v>
      </c>
      <c r="C242" s="13" t="s">
        <v>282</v>
      </c>
      <c r="D242" s="14" t="s">
        <v>74</v>
      </c>
      <c r="E242" s="15">
        <f t="shared" si="19"/>
        <v>29.3</v>
      </c>
      <c r="F242" s="16" t="str">
        <f t="shared" si="20"/>
        <v>--</v>
      </c>
      <c r="G242" s="16">
        <f t="shared" si="21"/>
        <v>5.3</v>
      </c>
      <c r="H242" s="16" t="str">
        <f t="shared" si="22"/>
        <v>--</v>
      </c>
      <c r="I242" s="17" t="str">
        <f>IFERROR(VLOOKUP(C242,#REF!,8,FALSE),"")</f>
        <v/>
      </c>
      <c r="J242" s="18">
        <v>6000</v>
      </c>
      <c r="K242" s="18">
        <v>6000</v>
      </c>
      <c r="L242" s="17" t="str">
        <f>IFERROR(VLOOKUP(C242,#REF!,11,FALSE),"")</f>
        <v/>
      </c>
      <c r="M242" s="18">
        <v>33000</v>
      </c>
      <c r="N242" s="19" t="s">
        <v>110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33000</v>
      </c>
      <c r="U242" s="18">
        <v>0</v>
      </c>
      <c r="V242" s="18">
        <v>0</v>
      </c>
      <c r="W242" s="18">
        <v>0</v>
      </c>
      <c r="X242" s="22">
        <v>39000</v>
      </c>
      <c r="Y242" s="16">
        <v>34.700000000000003</v>
      </c>
      <c r="Z242" s="23" t="s">
        <v>39</v>
      </c>
      <c r="AA242" s="22">
        <v>1125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8529</v>
      </c>
      <c r="B243" s="12" t="str">
        <f t="shared" si="18"/>
        <v>None</v>
      </c>
      <c r="C243" s="13" t="s">
        <v>283</v>
      </c>
      <c r="D243" s="14" t="s">
        <v>74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39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1744</v>
      </c>
      <c r="B244" s="12" t="str">
        <f t="shared" si="18"/>
        <v>OverStock</v>
      </c>
      <c r="C244" s="13" t="s">
        <v>285</v>
      </c>
      <c r="D244" s="14" t="s">
        <v>74</v>
      </c>
      <c r="E244" s="15">
        <f t="shared" si="19"/>
        <v>16</v>
      </c>
      <c r="F244" s="16">
        <f t="shared" si="20"/>
        <v>265.2</v>
      </c>
      <c r="G244" s="16">
        <f t="shared" si="21"/>
        <v>6.9</v>
      </c>
      <c r="H244" s="16">
        <f t="shared" si="22"/>
        <v>113.6</v>
      </c>
      <c r="I244" s="17" t="str">
        <f>IFERROR(VLOOKUP(C244,#REF!,8,FALSE),"")</f>
        <v/>
      </c>
      <c r="J244" s="18">
        <v>15000</v>
      </c>
      <c r="K244" s="18">
        <v>15000</v>
      </c>
      <c r="L244" s="17" t="str">
        <f>IFERROR(VLOOKUP(C244,#REF!,11,FALSE),"")</f>
        <v/>
      </c>
      <c r="M244" s="18">
        <v>35000</v>
      </c>
      <c r="N244" s="19" t="s">
        <v>75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12500</v>
      </c>
      <c r="U244" s="18">
        <v>0</v>
      </c>
      <c r="V244" s="18">
        <v>22500</v>
      </c>
      <c r="W244" s="18">
        <v>0</v>
      </c>
      <c r="X244" s="22">
        <v>50000</v>
      </c>
      <c r="Y244" s="16">
        <v>22.9</v>
      </c>
      <c r="Z244" s="23">
        <v>378.8</v>
      </c>
      <c r="AA244" s="22">
        <v>2188</v>
      </c>
      <c r="AB244" s="18">
        <v>132</v>
      </c>
      <c r="AC244" s="24">
        <v>0.1</v>
      </c>
      <c r="AD244" s="25">
        <f t="shared" si="23"/>
        <v>50</v>
      </c>
      <c r="AE244" s="18">
        <v>1189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5486</v>
      </c>
      <c r="B245" s="12" t="str">
        <f t="shared" si="18"/>
        <v>OverStock</v>
      </c>
      <c r="C245" s="13" t="s">
        <v>287</v>
      </c>
      <c r="D245" s="14" t="s">
        <v>74</v>
      </c>
      <c r="E245" s="15">
        <f t="shared" si="19"/>
        <v>33.4</v>
      </c>
      <c r="F245" s="16">
        <f t="shared" si="20"/>
        <v>26.5</v>
      </c>
      <c r="G245" s="16">
        <f t="shared" si="21"/>
        <v>6.4</v>
      </c>
      <c r="H245" s="16">
        <f t="shared" si="22"/>
        <v>5.0999999999999996</v>
      </c>
      <c r="I245" s="17" t="str">
        <f>IFERROR(VLOOKUP(C245,#REF!,8,FALSE),"")</f>
        <v/>
      </c>
      <c r="J245" s="18">
        <v>168000</v>
      </c>
      <c r="K245" s="18">
        <v>168000</v>
      </c>
      <c r="L245" s="17" t="str">
        <f>IFERROR(VLOOKUP(C245,#REF!,11,FALSE),"")</f>
        <v/>
      </c>
      <c r="M245" s="18">
        <v>876000</v>
      </c>
      <c r="N245" s="19" t="s">
        <v>75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711000</v>
      </c>
      <c r="U245" s="18">
        <v>0</v>
      </c>
      <c r="V245" s="18">
        <v>165000</v>
      </c>
      <c r="W245" s="18">
        <v>0</v>
      </c>
      <c r="X245" s="22">
        <v>1044000</v>
      </c>
      <c r="Y245" s="16">
        <v>39.799999999999997</v>
      </c>
      <c r="Z245" s="23">
        <v>31.5</v>
      </c>
      <c r="AA245" s="22">
        <v>26250</v>
      </c>
      <c r="AB245" s="18">
        <v>33097</v>
      </c>
      <c r="AC245" s="24">
        <v>1.3</v>
      </c>
      <c r="AD245" s="25">
        <f t="shared" si="23"/>
        <v>100</v>
      </c>
      <c r="AE245" s="18">
        <v>37285</v>
      </c>
      <c r="AF245" s="18">
        <v>118412</v>
      </c>
      <c r="AG245" s="18">
        <v>193835</v>
      </c>
      <c r="AH245" s="18">
        <v>200451</v>
      </c>
      <c r="AI245" s="14" t="s">
        <v>44</v>
      </c>
    </row>
    <row r="246" spans="1:35" ht="16.5" customHeight="1">
      <c r="A246">
        <v>2673</v>
      </c>
      <c r="B246" s="12" t="str">
        <f t="shared" si="18"/>
        <v>Normal</v>
      </c>
      <c r="C246" s="13" t="s">
        <v>290</v>
      </c>
      <c r="D246" s="14" t="s">
        <v>74</v>
      </c>
      <c r="E246" s="15">
        <f t="shared" si="19"/>
        <v>12.3</v>
      </c>
      <c r="F246" s="16">
        <f t="shared" si="20"/>
        <v>22.5</v>
      </c>
      <c r="G246" s="16">
        <f t="shared" si="21"/>
        <v>3.1</v>
      </c>
      <c r="H246" s="16">
        <f t="shared" si="22"/>
        <v>5.6</v>
      </c>
      <c r="I246" s="17" t="str">
        <f>IFERROR(VLOOKUP(C246,#REF!,8,FALSE),"")</f>
        <v/>
      </c>
      <c r="J246" s="18">
        <v>516000</v>
      </c>
      <c r="K246" s="18">
        <v>516000</v>
      </c>
      <c r="L246" s="17" t="str">
        <f>IFERROR(VLOOKUP(C246,#REF!,11,FALSE),"")</f>
        <v/>
      </c>
      <c r="M246" s="18">
        <v>2058000</v>
      </c>
      <c r="N246" s="19" t="s">
        <v>75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1587000</v>
      </c>
      <c r="U246" s="18">
        <v>0</v>
      </c>
      <c r="V246" s="18">
        <v>471000</v>
      </c>
      <c r="W246" s="18">
        <v>0</v>
      </c>
      <c r="X246" s="22">
        <v>2574000</v>
      </c>
      <c r="Y246" s="16">
        <v>15.4</v>
      </c>
      <c r="Z246" s="23">
        <v>28.1</v>
      </c>
      <c r="AA246" s="22">
        <v>167250</v>
      </c>
      <c r="AB246" s="18">
        <v>91509</v>
      </c>
      <c r="AC246" s="24">
        <v>0.5</v>
      </c>
      <c r="AD246" s="25">
        <f t="shared" si="23"/>
        <v>100</v>
      </c>
      <c r="AE246" s="18">
        <v>283835</v>
      </c>
      <c r="AF246" s="18">
        <v>292823</v>
      </c>
      <c r="AG246" s="18">
        <v>322233</v>
      </c>
      <c r="AH246" s="18">
        <v>177760</v>
      </c>
      <c r="AI246" s="14" t="s">
        <v>44</v>
      </c>
    </row>
    <row r="247" spans="1:35" ht="16.5" customHeight="1">
      <c r="A247">
        <v>1737</v>
      </c>
      <c r="B247" s="12" t="str">
        <f t="shared" si="18"/>
        <v>OverStock</v>
      </c>
      <c r="C247" s="13" t="s">
        <v>291</v>
      </c>
      <c r="D247" s="14" t="s">
        <v>74</v>
      </c>
      <c r="E247" s="15">
        <f t="shared" si="19"/>
        <v>31.7</v>
      </c>
      <c r="F247" s="16">
        <f t="shared" si="20"/>
        <v>35</v>
      </c>
      <c r="G247" s="16">
        <f t="shared" si="21"/>
        <v>6.1</v>
      </c>
      <c r="H247" s="16">
        <f t="shared" si="22"/>
        <v>6.7</v>
      </c>
      <c r="I247" s="17" t="str">
        <f>IFERROR(VLOOKUP(C247,#REF!,8,FALSE),"")</f>
        <v/>
      </c>
      <c r="J247" s="18">
        <v>210000</v>
      </c>
      <c r="K247" s="18">
        <v>210000</v>
      </c>
      <c r="L247" s="17" t="str">
        <f>IFERROR(VLOOKUP(C247,#REF!,11,FALSE),"")</f>
        <v/>
      </c>
      <c r="M247" s="18">
        <v>1092000</v>
      </c>
      <c r="N247" s="19" t="s">
        <v>75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825000</v>
      </c>
      <c r="U247" s="18">
        <v>0</v>
      </c>
      <c r="V247" s="18">
        <v>267000</v>
      </c>
      <c r="W247" s="18">
        <v>0</v>
      </c>
      <c r="X247" s="22">
        <v>1302000</v>
      </c>
      <c r="Y247" s="16">
        <v>37.700000000000003</v>
      </c>
      <c r="Z247" s="23">
        <v>41.7</v>
      </c>
      <c r="AA247" s="22">
        <v>34500</v>
      </c>
      <c r="AB247" s="18">
        <v>31231</v>
      </c>
      <c r="AC247" s="24">
        <v>0.9</v>
      </c>
      <c r="AD247" s="25">
        <f t="shared" si="23"/>
        <v>100</v>
      </c>
      <c r="AE247" s="18">
        <v>149423</v>
      </c>
      <c r="AF247" s="18">
        <v>99578</v>
      </c>
      <c r="AG247" s="18">
        <v>71897</v>
      </c>
      <c r="AH247" s="18">
        <v>90655</v>
      </c>
      <c r="AI247" s="14" t="s">
        <v>44</v>
      </c>
    </row>
    <row r="248" spans="1:35" ht="16.5" customHeight="1">
      <c r="A248">
        <v>1738</v>
      </c>
      <c r="B248" s="12" t="str">
        <f t="shared" si="18"/>
        <v>ZeroZero</v>
      </c>
      <c r="C248" s="13" t="s">
        <v>292</v>
      </c>
      <c r="D248" s="14" t="s">
        <v>74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20000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75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20000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2621</v>
      </c>
      <c r="B249" s="12" t="str">
        <f t="shared" si="18"/>
        <v>OverStock</v>
      </c>
      <c r="C249" s="13" t="s">
        <v>293</v>
      </c>
      <c r="D249" s="14" t="s">
        <v>74</v>
      </c>
      <c r="E249" s="15">
        <f t="shared" si="19"/>
        <v>39.6</v>
      </c>
      <c r="F249" s="16">
        <f t="shared" si="20"/>
        <v>24.8</v>
      </c>
      <c r="G249" s="16">
        <f t="shared" si="21"/>
        <v>9.3000000000000007</v>
      </c>
      <c r="H249" s="16">
        <f t="shared" si="22"/>
        <v>5.8</v>
      </c>
      <c r="I249" s="17" t="str">
        <f>IFERROR(VLOOKUP(C249,#REF!,8,FALSE),"")</f>
        <v/>
      </c>
      <c r="J249" s="18">
        <v>1980000</v>
      </c>
      <c r="K249" s="18">
        <v>1980000</v>
      </c>
      <c r="L249" s="17" t="str">
        <f>IFERROR(VLOOKUP(C249,#REF!,11,FALSE),"")</f>
        <v/>
      </c>
      <c r="M249" s="18">
        <v>8428200</v>
      </c>
      <c r="N249" s="19" t="s">
        <v>75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6610200</v>
      </c>
      <c r="U249" s="18">
        <v>0</v>
      </c>
      <c r="V249" s="18">
        <v>1818000</v>
      </c>
      <c r="W249" s="18">
        <v>0</v>
      </c>
      <c r="X249" s="22">
        <v>10408200</v>
      </c>
      <c r="Y249" s="16">
        <v>49</v>
      </c>
      <c r="Z249" s="23">
        <v>30.6</v>
      </c>
      <c r="AA249" s="22">
        <v>212625</v>
      </c>
      <c r="AB249" s="18">
        <v>340231</v>
      </c>
      <c r="AC249" s="24">
        <v>1.6</v>
      </c>
      <c r="AD249" s="25">
        <f t="shared" si="23"/>
        <v>100</v>
      </c>
      <c r="AE249" s="18">
        <v>1083203</v>
      </c>
      <c r="AF249" s="18">
        <v>1205415</v>
      </c>
      <c r="AG249" s="18">
        <v>1084401</v>
      </c>
      <c r="AH249" s="18">
        <v>732203</v>
      </c>
      <c r="AI249" s="14" t="s">
        <v>44</v>
      </c>
    </row>
    <row r="250" spans="1:35" ht="16.5" customHeight="1">
      <c r="A250">
        <v>2622</v>
      </c>
      <c r="B250" s="12" t="str">
        <f t="shared" si="18"/>
        <v>OverStock</v>
      </c>
      <c r="C250" s="13" t="s">
        <v>294</v>
      </c>
      <c r="D250" s="14" t="s">
        <v>74</v>
      </c>
      <c r="E250" s="15">
        <f t="shared" si="19"/>
        <v>136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85000</v>
      </c>
      <c r="N250" s="19" t="s">
        <v>75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85000</v>
      </c>
      <c r="U250" s="18">
        <v>0</v>
      </c>
      <c r="V250" s="18">
        <v>0</v>
      </c>
      <c r="W250" s="18">
        <v>0</v>
      </c>
      <c r="X250" s="22">
        <v>85000</v>
      </c>
      <c r="Y250" s="16">
        <v>136</v>
      </c>
      <c r="Z250" s="23" t="s">
        <v>39</v>
      </c>
      <c r="AA250" s="22">
        <v>625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2623</v>
      </c>
      <c r="B251" s="12" t="str">
        <f t="shared" si="18"/>
        <v>None</v>
      </c>
      <c r="C251" s="13" t="s">
        <v>295</v>
      </c>
      <c r="D251" s="14" t="s">
        <v>74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75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9086</v>
      </c>
      <c r="B252" s="12" t="str">
        <f t="shared" si="18"/>
        <v>Normal</v>
      </c>
      <c r="C252" s="13" t="s">
        <v>296</v>
      </c>
      <c r="D252" s="14" t="s">
        <v>74</v>
      </c>
      <c r="E252" s="15">
        <f t="shared" si="19"/>
        <v>1.7</v>
      </c>
      <c r="F252" s="16">
        <f t="shared" si="20"/>
        <v>3.5</v>
      </c>
      <c r="G252" s="16">
        <f t="shared" si="21"/>
        <v>10.5</v>
      </c>
      <c r="H252" s="16">
        <f t="shared" si="22"/>
        <v>21.9</v>
      </c>
      <c r="I252" s="17" t="str">
        <f>IFERROR(VLOOKUP(C252,#REF!,8,FALSE),"")</f>
        <v/>
      </c>
      <c r="J252" s="18">
        <v>1770000</v>
      </c>
      <c r="K252" s="18">
        <v>798000</v>
      </c>
      <c r="L252" s="17" t="str">
        <f>IFERROR(VLOOKUP(C252,#REF!,11,FALSE),"")</f>
        <v/>
      </c>
      <c r="M252" s="18">
        <v>282000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282000</v>
      </c>
      <c r="W252" s="18">
        <v>0</v>
      </c>
      <c r="X252" s="22">
        <v>2052000</v>
      </c>
      <c r="Y252" s="16">
        <v>12.1</v>
      </c>
      <c r="Z252" s="23">
        <v>25.4</v>
      </c>
      <c r="AA252" s="22">
        <v>169125</v>
      </c>
      <c r="AB252" s="18">
        <v>80738</v>
      </c>
      <c r="AC252" s="24">
        <v>0.5</v>
      </c>
      <c r="AD252" s="25">
        <f t="shared" si="23"/>
        <v>100</v>
      </c>
      <c r="AE252" s="18">
        <v>324912</v>
      </c>
      <c r="AF252" s="18">
        <v>221454</v>
      </c>
      <c r="AG252" s="18">
        <v>246685</v>
      </c>
      <c r="AH252" s="18">
        <v>46333</v>
      </c>
      <c r="AI252" s="14" t="s">
        <v>44</v>
      </c>
    </row>
    <row r="253" spans="1:35" ht="16.5" customHeight="1">
      <c r="A253">
        <v>8880</v>
      </c>
      <c r="B253" s="12" t="str">
        <f t="shared" si="18"/>
        <v>Normal</v>
      </c>
      <c r="C253" s="13" t="s">
        <v>297</v>
      </c>
      <c r="D253" s="14" t="s">
        <v>74</v>
      </c>
      <c r="E253" s="15">
        <f t="shared" si="19"/>
        <v>4.7</v>
      </c>
      <c r="F253" s="16">
        <f t="shared" si="20"/>
        <v>8.6999999999999993</v>
      </c>
      <c r="G253" s="16">
        <f t="shared" si="21"/>
        <v>5.3</v>
      </c>
      <c r="H253" s="16">
        <f t="shared" si="22"/>
        <v>9.9</v>
      </c>
      <c r="I253" s="17" t="str">
        <f>IFERROR(VLOOKUP(C253,#REF!,8,FALSE),"")</f>
        <v/>
      </c>
      <c r="J253" s="18">
        <v>630000</v>
      </c>
      <c r="K253" s="18">
        <v>0</v>
      </c>
      <c r="L253" s="17" t="str">
        <f>IFERROR(VLOOKUP(C253,#REF!,11,FALSE),"")</f>
        <v/>
      </c>
      <c r="M253" s="18">
        <v>555000</v>
      </c>
      <c r="N253" s="19" t="s">
        <v>75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237000</v>
      </c>
      <c r="U253" s="18">
        <v>0</v>
      </c>
      <c r="V253" s="18">
        <v>318000</v>
      </c>
      <c r="W253" s="18">
        <v>0</v>
      </c>
      <c r="X253" s="22">
        <v>1185000</v>
      </c>
      <c r="Y253" s="16">
        <v>9.9</v>
      </c>
      <c r="Z253" s="23">
        <v>18.7</v>
      </c>
      <c r="AA253" s="22">
        <v>119250</v>
      </c>
      <c r="AB253" s="18">
        <v>63516</v>
      </c>
      <c r="AC253" s="24">
        <v>0.5</v>
      </c>
      <c r="AD253" s="25">
        <f t="shared" si="23"/>
        <v>100</v>
      </c>
      <c r="AE253" s="18">
        <v>459861</v>
      </c>
      <c r="AF253" s="18">
        <v>60078</v>
      </c>
      <c r="AG253" s="18">
        <v>134048</v>
      </c>
      <c r="AH253" s="18">
        <v>167353</v>
      </c>
      <c r="AI253" s="14" t="s">
        <v>44</v>
      </c>
    </row>
    <row r="254" spans="1:35" ht="16.5" customHeight="1">
      <c r="A254">
        <v>4063</v>
      </c>
      <c r="B254" s="12" t="str">
        <f t="shared" si="18"/>
        <v>OverStock</v>
      </c>
      <c r="C254" s="13" t="s">
        <v>299</v>
      </c>
      <c r="D254" s="14" t="s">
        <v>74</v>
      </c>
      <c r="E254" s="15">
        <f t="shared" si="19"/>
        <v>48.9</v>
      </c>
      <c r="F254" s="16">
        <f t="shared" si="20"/>
        <v>36.6</v>
      </c>
      <c r="G254" s="16">
        <f t="shared" si="21"/>
        <v>9.1999999999999993</v>
      </c>
      <c r="H254" s="16">
        <f t="shared" si="22"/>
        <v>6.9</v>
      </c>
      <c r="I254" s="17" t="str">
        <f>IFERROR(VLOOKUP(C254,#REF!,8,FALSE),"")</f>
        <v/>
      </c>
      <c r="J254" s="18">
        <v>591000</v>
      </c>
      <c r="K254" s="18">
        <v>591000</v>
      </c>
      <c r="L254" s="17" t="str">
        <f>IFERROR(VLOOKUP(C254,#REF!,11,FALSE),"")</f>
        <v/>
      </c>
      <c r="M254" s="18">
        <v>3156000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2502000</v>
      </c>
      <c r="U254" s="18">
        <v>0</v>
      </c>
      <c r="V254" s="18">
        <v>654000</v>
      </c>
      <c r="W254" s="18">
        <v>0</v>
      </c>
      <c r="X254" s="22">
        <v>3747000</v>
      </c>
      <c r="Y254" s="16">
        <v>58.1</v>
      </c>
      <c r="Z254" s="23">
        <v>43.5</v>
      </c>
      <c r="AA254" s="22">
        <v>64500</v>
      </c>
      <c r="AB254" s="18">
        <v>86222</v>
      </c>
      <c r="AC254" s="24">
        <v>1.3</v>
      </c>
      <c r="AD254" s="25">
        <f t="shared" si="23"/>
        <v>100</v>
      </c>
      <c r="AE254" s="18">
        <v>240829</v>
      </c>
      <c r="AF254" s="18">
        <v>406782</v>
      </c>
      <c r="AG254" s="18">
        <v>223534</v>
      </c>
      <c r="AH254" s="18">
        <v>300046</v>
      </c>
      <c r="AI254" s="14" t="s">
        <v>44</v>
      </c>
    </row>
    <row r="255" spans="1:35" ht="16.5" customHeight="1">
      <c r="A255">
        <v>9111</v>
      </c>
      <c r="B255" s="12" t="str">
        <f t="shared" si="18"/>
        <v>OverStock</v>
      </c>
      <c r="C255" s="13" t="s">
        <v>300</v>
      </c>
      <c r="D255" s="14" t="s">
        <v>74</v>
      </c>
      <c r="E255" s="15">
        <f t="shared" si="19"/>
        <v>50.3</v>
      </c>
      <c r="F255" s="16">
        <f t="shared" si="20"/>
        <v>22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1000117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742117</v>
      </c>
      <c r="U255" s="18">
        <v>0</v>
      </c>
      <c r="V255" s="18">
        <v>258000</v>
      </c>
      <c r="W255" s="18">
        <v>0</v>
      </c>
      <c r="X255" s="22">
        <v>1000117</v>
      </c>
      <c r="Y255" s="16">
        <v>50.3</v>
      </c>
      <c r="Z255" s="23">
        <v>22</v>
      </c>
      <c r="AA255" s="22">
        <v>19875</v>
      </c>
      <c r="AB255" s="18">
        <v>45386</v>
      </c>
      <c r="AC255" s="24">
        <v>2.2999999999999998</v>
      </c>
      <c r="AD255" s="25">
        <f t="shared" si="23"/>
        <v>150</v>
      </c>
      <c r="AE255" s="18">
        <v>160456</v>
      </c>
      <c r="AF255" s="18">
        <v>122908</v>
      </c>
      <c r="AG255" s="18">
        <v>142577</v>
      </c>
      <c r="AH255" s="18">
        <v>74559</v>
      </c>
      <c r="AI255" s="14" t="s">
        <v>44</v>
      </c>
    </row>
    <row r="256" spans="1:35" ht="16.5" customHeight="1">
      <c r="A256">
        <v>2624</v>
      </c>
      <c r="B256" s="12" t="str">
        <f t="shared" si="18"/>
        <v>ZeroZero</v>
      </c>
      <c r="C256" s="13" t="s">
        <v>301</v>
      </c>
      <c r="D256" s="14" t="s">
        <v>74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15000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15000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5017</v>
      </c>
      <c r="B257" s="12" t="str">
        <f t="shared" si="18"/>
        <v>ZeroZero</v>
      </c>
      <c r="C257" s="13" t="s">
        <v>304</v>
      </c>
      <c r="D257" s="14" t="s">
        <v>74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5000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39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5000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5614</v>
      </c>
      <c r="B258" s="12" t="str">
        <f t="shared" si="18"/>
        <v>OverStock</v>
      </c>
      <c r="C258" s="13" t="s">
        <v>305</v>
      </c>
      <c r="D258" s="14" t="s">
        <v>74</v>
      </c>
      <c r="E258" s="15">
        <f t="shared" si="19"/>
        <v>14.6</v>
      </c>
      <c r="F258" s="16">
        <f t="shared" si="20"/>
        <v>11.1</v>
      </c>
      <c r="G258" s="16">
        <f t="shared" si="21"/>
        <v>6.1</v>
      </c>
      <c r="H258" s="16">
        <f t="shared" si="22"/>
        <v>4.7</v>
      </c>
      <c r="I258" s="17" t="str">
        <f>IFERROR(VLOOKUP(C258,#REF!,8,FALSE),"")</f>
        <v/>
      </c>
      <c r="J258" s="18">
        <v>723000</v>
      </c>
      <c r="K258" s="18">
        <v>510000</v>
      </c>
      <c r="L258" s="17" t="str">
        <f>IFERROR(VLOOKUP(C258,#REF!,11,FALSE),"")</f>
        <v/>
      </c>
      <c r="M258" s="18">
        <v>1728000</v>
      </c>
      <c r="N258" s="19" t="s">
        <v>75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765000</v>
      </c>
      <c r="U258" s="18">
        <v>0</v>
      </c>
      <c r="V258" s="18">
        <v>963000</v>
      </c>
      <c r="W258" s="18">
        <v>0</v>
      </c>
      <c r="X258" s="22">
        <v>2451000</v>
      </c>
      <c r="Y258" s="16">
        <v>20.7</v>
      </c>
      <c r="Z258" s="23">
        <v>15.8</v>
      </c>
      <c r="AA258" s="22">
        <v>118125</v>
      </c>
      <c r="AB258" s="18">
        <v>155283</v>
      </c>
      <c r="AC258" s="24">
        <v>1.3</v>
      </c>
      <c r="AD258" s="25">
        <f t="shared" si="23"/>
        <v>100</v>
      </c>
      <c r="AE258" s="18">
        <v>858670</v>
      </c>
      <c r="AF258" s="18">
        <v>307826</v>
      </c>
      <c r="AG258" s="18">
        <v>388558</v>
      </c>
      <c r="AH258" s="18">
        <v>127299</v>
      </c>
      <c r="AI258" s="14" t="s">
        <v>44</v>
      </c>
    </row>
    <row r="259" spans="1:35" ht="16.5" customHeight="1">
      <c r="A259">
        <v>1739</v>
      </c>
      <c r="B259" s="12" t="str">
        <f t="shared" si="18"/>
        <v>OverStock</v>
      </c>
      <c r="C259" s="13" t="s">
        <v>307</v>
      </c>
      <c r="D259" s="14" t="s">
        <v>74</v>
      </c>
      <c r="E259" s="15">
        <f t="shared" si="19"/>
        <v>76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95000</v>
      </c>
      <c r="N259" s="19" t="s">
        <v>75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95000</v>
      </c>
      <c r="U259" s="18">
        <v>0</v>
      </c>
      <c r="V259" s="18">
        <v>0</v>
      </c>
      <c r="W259" s="18">
        <v>0</v>
      </c>
      <c r="X259" s="22">
        <v>95000</v>
      </c>
      <c r="Y259" s="16">
        <v>76</v>
      </c>
      <c r="Z259" s="23" t="s">
        <v>39</v>
      </c>
      <c r="AA259" s="22">
        <v>1250</v>
      </c>
      <c r="AB259" s="18">
        <v>0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872</v>
      </c>
      <c r="AH259" s="18">
        <v>1738</v>
      </c>
      <c r="AI259" s="14" t="s">
        <v>44</v>
      </c>
    </row>
    <row r="260" spans="1:35" ht="16.5" customHeight="1">
      <c r="A260">
        <v>2676</v>
      </c>
      <c r="B260" s="12" t="str">
        <f t="shared" ref="B260:B266" si="24">IF(OR(AA260=0,LEN(AA260)=0)*OR(AB260=0,LEN(AB260)=0),IF(X260&gt;0,"ZeroZero","None"),IF(IF(LEN(Y260)=0,0,Y260)&gt;16,"OverStock",IF(AA260=0,"FCST","Normal")))</f>
        <v>OverStock</v>
      </c>
      <c r="C260" s="13" t="s">
        <v>308</v>
      </c>
      <c r="D260" s="14" t="s">
        <v>74</v>
      </c>
      <c r="E260" s="15">
        <f t="shared" ref="E260:E266" si="25">IF(AA260=0,"前八週無拉料",ROUND(M260/AA260,1))</f>
        <v>5.7</v>
      </c>
      <c r="F260" s="16">
        <f t="shared" ref="F260:F266" si="26">IF(OR(AB260=0,LEN(AB260)=0),"--",ROUND(M260/AB260,1))</f>
        <v>7.2</v>
      </c>
      <c r="G260" s="16">
        <f t="shared" ref="G260:G266" si="27">IF(AA260=0,"--",ROUND(J260/AA260,1))</f>
        <v>14.4</v>
      </c>
      <c r="H260" s="16">
        <f t="shared" ref="H260:H266" si="28">IF(OR(AB260=0,LEN(AB260)=0),"--",ROUND(J260/AB260,1))</f>
        <v>18</v>
      </c>
      <c r="I260" s="17" t="str">
        <f>IFERROR(VLOOKUP(C260,#REF!,8,FALSE),"")</f>
        <v/>
      </c>
      <c r="J260" s="18">
        <v>3420000</v>
      </c>
      <c r="K260" s="18">
        <v>1205000</v>
      </c>
      <c r="L260" s="17" t="str">
        <f>IFERROR(VLOOKUP(C260,#REF!,11,FALSE),"")</f>
        <v/>
      </c>
      <c r="M260" s="18">
        <v>1355000</v>
      </c>
      <c r="N260" s="19" t="s">
        <v>75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1355000</v>
      </c>
      <c r="W260" s="18">
        <v>0</v>
      </c>
      <c r="X260" s="22">
        <v>4775000</v>
      </c>
      <c r="Y260" s="16">
        <v>20.100000000000001</v>
      </c>
      <c r="Z260" s="23">
        <v>25.2</v>
      </c>
      <c r="AA260" s="22">
        <v>238125</v>
      </c>
      <c r="AB260" s="18">
        <v>189492</v>
      </c>
      <c r="AC260" s="24">
        <v>0.8</v>
      </c>
      <c r="AD260" s="25">
        <f t="shared" ref="AD260:AD266" si="29">IF($AC260="E","E",IF($AC260="F","F",IF($AC260&lt;0.5,50,IF($AC260&lt;2,100,150))))</f>
        <v>100</v>
      </c>
      <c r="AE260" s="18">
        <v>653203</v>
      </c>
      <c r="AF260" s="18">
        <v>591053</v>
      </c>
      <c r="AG260" s="18">
        <v>636115</v>
      </c>
      <c r="AH260" s="18">
        <v>641056</v>
      </c>
      <c r="AI260" s="14" t="s">
        <v>44</v>
      </c>
    </row>
    <row r="261" spans="1:35" ht="16.5" customHeight="1">
      <c r="A261">
        <v>2625</v>
      </c>
      <c r="B261" s="12" t="str">
        <f t="shared" si="24"/>
        <v>OverStock</v>
      </c>
      <c r="C261" s="13" t="s">
        <v>309</v>
      </c>
      <c r="D261" s="14" t="s">
        <v>74</v>
      </c>
      <c r="E261" s="15">
        <f t="shared" si="25"/>
        <v>13.4</v>
      </c>
      <c r="F261" s="16">
        <f t="shared" si="26"/>
        <v>22.6</v>
      </c>
      <c r="G261" s="16">
        <f t="shared" si="27"/>
        <v>4.3</v>
      </c>
      <c r="H261" s="16">
        <f t="shared" si="28"/>
        <v>7.3</v>
      </c>
      <c r="I261" s="17" t="str">
        <f>IFERROR(VLOOKUP(C261,#REF!,8,FALSE),"")</f>
        <v/>
      </c>
      <c r="J261" s="18">
        <v>84000</v>
      </c>
      <c r="K261" s="18">
        <v>78000</v>
      </c>
      <c r="L261" s="17" t="str">
        <f>IFERROR(VLOOKUP(C261,#REF!,11,FALSE),"")</f>
        <v/>
      </c>
      <c r="M261" s="18">
        <v>261000</v>
      </c>
      <c r="N261" s="19" t="s">
        <v>75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207000</v>
      </c>
      <c r="U261" s="18">
        <v>0</v>
      </c>
      <c r="V261" s="18">
        <v>54000</v>
      </c>
      <c r="W261" s="18">
        <v>0</v>
      </c>
      <c r="X261" s="22">
        <v>345000</v>
      </c>
      <c r="Y261" s="16">
        <v>17.7</v>
      </c>
      <c r="Z261" s="23">
        <v>29.9</v>
      </c>
      <c r="AA261" s="22">
        <v>19500</v>
      </c>
      <c r="AB261" s="18">
        <v>11524</v>
      </c>
      <c r="AC261" s="24">
        <v>0.6</v>
      </c>
      <c r="AD261" s="25">
        <f t="shared" si="29"/>
        <v>100</v>
      </c>
      <c r="AE261" s="18">
        <v>20736</v>
      </c>
      <c r="AF261" s="18">
        <v>22800</v>
      </c>
      <c r="AG261" s="18">
        <v>84164</v>
      </c>
      <c r="AH261" s="18">
        <v>43412</v>
      </c>
      <c r="AI261" s="14" t="s">
        <v>44</v>
      </c>
    </row>
    <row r="262" spans="1:35" ht="16.5" customHeight="1">
      <c r="A262">
        <v>2677</v>
      </c>
      <c r="B262" s="12" t="str">
        <f t="shared" si="24"/>
        <v>Normal</v>
      </c>
      <c r="C262" s="13" t="s">
        <v>310</v>
      </c>
      <c r="D262" s="14" t="s">
        <v>74</v>
      </c>
      <c r="E262" s="15">
        <f t="shared" si="25"/>
        <v>0</v>
      </c>
      <c r="F262" s="16" t="str">
        <f t="shared" si="26"/>
        <v>--</v>
      </c>
      <c r="G262" s="16">
        <f t="shared" si="27"/>
        <v>0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59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>
        <v>0</v>
      </c>
      <c r="Z262" s="23" t="s">
        <v>39</v>
      </c>
      <c r="AA262" s="22">
        <v>338</v>
      </c>
      <c r="AB262" s="18" t="s">
        <v>39</v>
      </c>
      <c r="AC262" s="24" t="s">
        <v>43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2912</v>
      </c>
      <c r="B263" s="12" t="str">
        <f t="shared" si="24"/>
        <v>Normal</v>
      </c>
      <c r="C263" s="13" t="s">
        <v>311</v>
      </c>
      <c r="D263" s="14" t="s">
        <v>312</v>
      </c>
      <c r="E263" s="15">
        <f t="shared" si="25"/>
        <v>3.9</v>
      </c>
      <c r="F263" s="16">
        <f t="shared" si="26"/>
        <v>5.0999999999999996</v>
      </c>
      <c r="G263" s="16">
        <f t="shared" si="27"/>
        <v>10.1</v>
      </c>
      <c r="H263" s="16">
        <f t="shared" si="28"/>
        <v>13.4</v>
      </c>
      <c r="I263" s="17" t="str">
        <f>IFERROR(VLOOKUP(C263,#REF!,8,FALSE),"")</f>
        <v/>
      </c>
      <c r="J263" s="18">
        <v>379600</v>
      </c>
      <c r="K263" s="18">
        <v>379600</v>
      </c>
      <c r="L263" s="17" t="str">
        <f>IFERROR(VLOOKUP(C263,#REF!,11,FALSE),"")</f>
        <v/>
      </c>
      <c r="M263" s="18">
        <v>145600</v>
      </c>
      <c r="N263" s="19" t="s">
        <v>59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145600</v>
      </c>
      <c r="W263" s="18">
        <v>0</v>
      </c>
      <c r="X263" s="22">
        <v>525200</v>
      </c>
      <c r="Y263" s="16">
        <v>13.9</v>
      </c>
      <c r="Z263" s="23">
        <v>18.600000000000001</v>
      </c>
      <c r="AA263" s="22">
        <v>37700</v>
      </c>
      <c r="AB263" s="18">
        <v>28305</v>
      </c>
      <c r="AC263" s="24">
        <v>0.8</v>
      </c>
      <c r="AD263" s="25">
        <f t="shared" si="29"/>
        <v>100</v>
      </c>
      <c r="AE263" s="18">
        <v>112659</v>
      </c>
      <c r="AF263" s="18">
        <v>96440</v>
      </c>
      <c r="AG263" s="18">
        <v>47136</v>
      </c>
      <c r="AH263" s="18">
        <v>0</v>
      </c>
      <c r="AI263" s="14" t="s">
        <v>44</v>
      </c>
    </row>
    <row r="264" spans="1:35" ht="16.5" customHeight="1">
      <c r="A264">
        <v>2679</v>
      </c>
      <c r="B264" s="12" t="str">
        <f t="shared" si="24"/>
        <v>None</v>
      </c>
      <c r="C264" s="13" t="s">
        <v>314</v>
      </c>
      <c r="D264" s="14" t="s">
        <v>312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59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8744</v>
      </c>
      <c r="B265" s="12" t="str">
        <f t="shared" si="24"/>
        <v>Normal</v>
      </c>
      <c r="C265" s="13" t="s">
        <v>315</v>
      </c>
      <c r="D265" s="14" t="s">
        <v>312</v>
      </c>
      <c r="E265" s="15">
        <f t="shared" si="25"/>
        <v>2.6</v>
      </c>
      <c r="F265" s="16">
        <f t="shared" si="26"/>
        <v>1.6</v>
      </c>
      <c r="G265" s="16">
        <f t="shared" si="27"/>
        <v>9.4</v>
      </c>
      <c r="H265" s="16">
        <f t="shared" si="28"/>
        <v>5.7</v>
      </c>
      <c r="I265" s="17" t="str">
        <f>IFERROR(VLOOKUP(C265,#REF!,8,FALSE),"")</f>
        <v/>
      </c>
      <c r="J265" s="18">
        <v>290</v>
      </c>
      <c r="K265" s="18">
        <v>290</v>
      </c>
      <c r="L265" s="17" t="str">
        <f>IFERROR(VLOOKUP(C265,#REF!,11,FALSE),"")</f>
        <v/>
      </c>
      <c r="M265" s="18">
        <v>80</v>
      </c>
      <c r="N265" s="19" t="s">
        <v>59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80</v>
      </c>
      <c r="U265" s="18">
        <v>0</v>
      </c>
      <c r="V265" s="18">
        <v>0</v>
      </c>
      <c r="W265" s="18">
        <v>0</v>
      </c>
      <c r="X265" s="22">
        <v>370</v>
      </c>
      <c r="Y265" s="16">
        <v>11.9</v>
      </c>
      <c r="Z265" s="23">
        <v>7.3</v>
      </c>
      <c r="AA265" s="22">
        <v>31</v>
      </c>
      <c r="AB265" s="18">
        <v>51</v>
      </c>
      <c r="AC265" s="24">
        <v>1.6</v>
      </c>
      <c r="AD265" s="25">
        <f t="shared" si="29"/>
        <v>100</v>
      </c>
      <c r="AE265" s="18">
        <v>0</v>
      </c>
      <c r="AF265" s="18">
        <v>460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9113</v>
      </c>
      <c r="B266" s="12" t="str">
        <f t="shared" si="24"/>
        <v>ZeroZero</v>
      </c>
      <c r="C266" s="13" t="s">
        <v>316</v>
      </c>
      <c r="D266" s="14" t="s">
        <v>312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15600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39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15600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2017-03-14T12:33:33Z</dcterms:modified>
</cp:coreProperties>
</file>