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0" i="1"/>
  <c r="B60"/>
  <c r="O60" l="1"/>
  <c r="S60" l="1"/>
  <c r="Q60"/>
  <c r="P60"/>
  <c r="L60"/>
  <c r="I60"/>
  <c r="G60"/>
  <c r="F60"/>
  <c r="E60"/>
  <c r="AD60" l="1"/>
  <c r="AD257"/>
  <c r="S257"/>
  <c r="Q257"/>
  <c r="P257"/>
  <c r="O257"/>
  <c r="L257"/>
  <c r="I257"/>
  <c r="H257"/>
  <c r="G257"/>
  <c r="F257"/>
  <c r="E257"/>
  <c r="B257"/>
  <c r="AD169"/>
  <c r="S169"/>
  <c r="Q169"/>
  <c r="P169"/>
  <c r="O169"/>
  <c r="L169"/>
  <c r="I169"/>
  <c r="H169"/>
  <c r="G169"/>
  <c r="F169"/>
  <c r="E169"/>
  <c r="B169"/>
  <c r="AD20"/>
  <c r="S20"/>
  <c r="Q20"/>
  <c r="P20"/>
  <c r="O20"/>
  <c r="L20"/>
  <c r="I20"/>
  <c r="H20"/>
  <c r="G20"/>
  <c r="F20"/>
  <c r="E20"/>
  <c r="B20"/>
  <c r="AD240"/>
  <c r="S240"/>
  <c r="Q240"/>
  <c r="P240"/>
  <c r="O240"/>
  <c r="L240"/>
  <c r="I240"/>
  <c r="H240"/>
  <c r="G240"/>
  <c r="F240"/>
  <c r="E240"/>
  <c r="B240"/>
  <c r="AD168"/>
  <c r="S168"/>
  <c r="Q168"/>
  <c r="P168"/>
  <c r="O168"/>
  <c r="L168"/>
  <c r="I168"/>
  <c r="H168"/>
  <c r="G168"/>
  <c r="F168"/>
  <c r="E168"/>
  <c r="B168"/>
  <c r="AD28"/>
  <c r="S28"/>
  <c r="Q28"/>
  <c r="P28"/>
  <c r="O28"/>
  <c r="L28"/>
  <c r="I28"/>
  <c r="H28"/>
  <c r="G28"/>
  <c r="F28"/>
  <c r="E28"/>
  <c r="B28"/>
  <c r="AD109"/>
  <c r="S109"/>
  <c r="Q109"/>
  <c r="P109"/>
  <c r="O109"/>
  <c r="L109"/>
  <c r="I109"/>
  <c r="H109"/>
  <c r="G109"/>
  <c r="F109"/>
  <c r="E109"/>
  <c r="B109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46"/>
  <c r="S46"/>
  <c r="Q46"/>
  <c r="P46"/>
  <c r="O46"/>
  <c r="L46"/>
  <c r="I46"/>
  <c r="H46"/>
  <c r="G46"/>
  <c r="F46"/>
  <c r="E46"/>
  <c r="B46"/>
  <c r="AD237"/>
  <c r="S237"/>
  <c r="Q237"/>
  <c r="P237"/>
  <c r="O237"/>
  <c r="L237"/>
  <c r="I237"/>
  <c r="H237"/>
  <c r="G237"/>
  <c r="F237"/>
  <c r="E237"/>
  <c r="B237"/>
  <c r="AD256"/>
  <c r="S256"/>
  <c r="Q256"/>
  <c r="P256"/>
  <c r="O256"/>
  <c r="L256"/>
  <c r="I256"/>
  <c r="H256"/>
  <c r="G256"/>
  <c r="F256"/>
  <c r="E256"/>
  <c r="B256"/>
  <c r="AD12"/>
  <c r="S12"/>
  <c r="Q12"/>
  <c r="P12"/>
  <c r="O12"/>
  <c r="L12"/>
  <c r="I12"/>
  <c r="H12"/>
  <c r="G12"/>
  <c r="F12"/>
  <c r="E12"/>
  <c r="B12"/>
  <c r="AD13"/>
  <c r="S13"/>
  <c r="Q13"/>
  <c r="P13"/>
  <c r="O13"/>
  <c r="L13"/>
  <c r="I13"/>
  <c r="H13"/>
  <c r="G13"/>
  <c r="F13"/>
  <c r="E13"/>
  <c r="B13"/>
  <c r="AD255"/>
  <c r="S255"/>
  <c r="Q255"/>
  <c r="P255"/>
  <c r="O255"/>
  <c r="L255"/>
  <c r="I255"/>
  <c r="H255"/>
  <c r="G255"/>
  <c r="F255"/>
  <c r="E255"/>
  <c r="B255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165"/>
  <c r="S165"/>
  <c r="Q165"/>
  <c r="P165"/>
  <c r="O165"/>
  <c r="L165"/>
  <c r="I165"/>
  <c r="H165"/>
  <c r="G165"/>
  <c r="F165"/>
  <c r="E165"/>
  <c r="B165"/>
  <c r="AD229"/>
  <c r="S229"/>
  <c r="Q229"/>
  <c r="P229"/>
  <c r="O229"/>
  <c r="L229"/>
  <c r="I229"/>
  <c r="H229"/>
  <c r="G229"/>
  <c r="F229"/>
  <c r="E229"/>
  <c r="B229"/>
  <c r="AD8"/>
  <c r="S8"/>
  <c r="Q8"/>
  <c r="P8"/>
  <c r="O8"/>
  <c r="L8"/>
  <c r="I8"/>
  <c r="H8"/>
  <c r="G8"/>
  <c r="F8"/>
  <c r="E8"/>
  <c r="B8"/>
  <c r="AD228"/>
  <c r="S228"/>
  <c r="Q228"/>
  <c r="P228"/>
  <c r="O228"/>
  <c r="L228"/>
  <c r="I228"/>
  <c r="H228"/>
  <c r="G228"/>
  <c r="F228"/>
  <c r="E228"/>
  <c r="B228"/>
  <c r="AD108"/>
  <c r="S108"/>
  <c r="Q108"/>
  <c r="P108"/>
  <c r="O108"/>
  <c r="L108"/>
  <c r="I108"/>
  <c r="H108"/>
  <c r="G108"/>
  <c r="F108"/>
  <c r="E108"/>
  <c r="B108"/>
  <c r="AD227"/>
  <c r="S227"/>
  <c r="Q227"/>
  <c r="P227"/>
  <c r="O227"/>
  <c r="L227"/>
  <c r="I227"/>
  <c r="H227"/>
  <c r="G227"/>
  <c r="F227"/>
  <c r="E227"/>
  <c r="B227"/>
  <c r="AD30"/>
  <c r="S30"/>
  <c r="Q30"/>
  <c r="P30"/>
  <c r="O30"/>
  <c r="L30"/>
  <c r="I30"/>
  <c r="H30"/>
  <c r="G30"/>
  <c r="F30"/>
  <c r="E30"/>
  <c r="B30"/>
  <c r="AD226"/>
  <c r="S226"/>
  <c r="Q226"/>
  <c r="P226"/>
  <c r="O226"/>
  <c r="L226"/>
  <c r="I226"/>
  <c r="H226"/>
  <c r="G226"/>
  <c r="F226"/>
  <c r="E226"/>
  <c r="B226"/>
  <c r="AD14"/>
  <c r="S14"/>
  <c r="Q14"/>
  <c r="P14"/>
  <c r="O14"/>
  <c r="L14"/>
  <c r="I14"/>
  <c r="H14"/>
  <c r="G14"/>
  <c r="F14"/>
  <c r="E14"/>
  <c r="B14"/>
  <c r="AD64"/>
  <c r="S64"/>
  <c r="Q64"/>
  <c r="P64"/>
  <c r="O64"/>
  <c r="L64"/>
  <c r="I64"/>
  <c r="H64"/>
  <c r="G64"/>
  <c r="F64"/>
  <c r="E64"/>
  <c r="B64"/>
  <c r="AD254"/>
  <c r="S254"/>
  <c r="Q254"/>
  <c r="P254"/>
  <c r="O254"/>
  <c r="L254"/>
  <c r="I254"/>
  <c r="H254"/>
  <c r="G254"/>
  <c r="F254"/>
  <c r="E254"/>
  <c r="B254"/>
  <c r="AD63"/>
  <c r="S63"/>
  <c r="Q63"/>
  <c r="P63"/>
  <c r="O63"/>
  <c r="L63"/>
  <c r="I63"/>
  <c r="H63"/>
  <c r="G63"/>
  <c r="F63"/>
  <c r="E63"/>
  <c r="B63"/>
  <c r="AD164"/>
  <c r="S164"/>
  <c r="Q164"/>
  <c r="P164"/>
  <c r="O164"/>
  <c r="L164"/>
  <c r="I164"/>
  <c r="H164"/>
  <c r="G164"/>
  <c r="F164"/>
  <c r="E164"/>
  <c r="B164"/>
  <c r="AD52"/>
  <c r="S52"/>
  <c r="Q52"/>
  <c r="P52"/>
  <c r="O52"/>
  <c r="L52"/>
  <c r="I52"/>
  <c r="H52"/>
  <c r="G52"/>
  <c r="F52"/>
  <c r="E52"/>
  <c r="B52"/>
  <c r="AD163"/>
  <c r="S163"/>
  <c r="Q163"/>
  <c r="P163"/>
  <c r="O163"/>
  <c r="L163"/>
  <c r="I163"/>
  <c r="H163"/>
  <c r="G163"/>
  <c r="F163"/>
  <c r="E163"/>
  <c r="B163"/>
  <c r="AD58"/>
  <c r="S58"/>
  <c r="Q58"/>
  <c r="P58"/>
  <c r="O58"/>
  <c r="L58"/>
  <c r="I58"/>
  <c r="H58"/>
  <c r="G58"/>
  <c r="F58"/>
  <c r="E58"/>
  <c r="B58"/>
  <c r="AD253"/>
  <c r="S253"/>
  <c r="Q253"/>
  <c r="P253"/>
  <c r="O253"/>
  <c r="L253"/>
  <c r="I253"/>
  <c r="H253"/>
  <c r="G253"/>
  <c r="F253"/>
  <c r="E253"/>
  <c r="B253"/>
  <c r="AD162"/>
  <c r="S162"/>
  <c r="Q162"/>
  <c r="P162"/>
  <c r="O162"/>
  <c r="L162"/>
  <c r="I162"/>
  <c r="H162"/>
  <c r="G162"/>
  <c r="F162"/>
  <c r="E162"/>
  <c r="B162"/>
  <c r="AD252"/>
  <c r="S252"/>
  <c r="Q252"/>
  <c r="P252"/>
  <c r="O252"/>
  <c r="L252"/>
  <c r="I252"/>
  <c r="H252"/>
  <c r="G252"/>
  <c r="F252"/>
  <c r="E252"/>
  <c r="B252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223"/>
  <c r="S223"/>
  <c r="Q223"/>
  <c r="P223"/>
  <c r="O223"/>
  <c r="L223"/>
  <c r="I223"/>
  <c r="H223"/>
  <c r="G223"/>
  <c r="F223"/>
  <c r="E223"/>
  <c r="B223"/>
  <c r="AD105"/>
  <c r="S105"/>
  <c r="Q105"/>
  <c r="P105"/>
  <c r="O105"/>
  <c r="L105"/>
  <c r="I105"/>
  <c r="H105"/>
  <c r="G105"/>
  <c r="F105"/>
  <c r="E105"/>
  <c r="B105"/>
  <c r="AD42"/>
  <c r="S42"/>
  <c r="Q42"/>
  <c r="P42"/>
  <c r="O42"/>
  <c r="L42"/>
  <c r="I42"/>
  <c r="H42"/>
  <c r="G42"/>
  <c r="F42"/>
  <c r="E42"/>
  <c r="B42"/>
  <c r="AD36"/>
  <c r="S36"/>
  <c r="Q36"/>
  <c r="P36"/>
  <c r="O36"/>
  <c r="L36"/>
  <c r="I36"/>
  <c r="H36"/>
  <c r="G36"/>
  <c r="F36"/>
  <c r="E36"/>
  <c r="B36"/>
  <c r="AD104"/>
  <c r="S104"/>
  <c r="Q104"/>
  <c r="P104"/>
  <c r="O104"/>
  <c r="L104"/>
  <c r="I104"/>
  <c r="H104"/>
  <c r="G104"/>
  <c r="F104"/>
  <c r="E104"/>
  <c r="B104"/>
  <c r="AD72"/>
  <c r="S72"/>
  <c r="Q72"/>
  <c r="P72"/>
  <c r="O72"/>
  <c r="L72"/>
  <c r="I72"/>
  <c r="H72"/>
  <c r="G72"/>
  <c r="F72"/>
  <c r="E72"/>
  <c r="B72"/>
  <c r="AD103"/>
  <c r="S103"/>
  <c r="Q103"/>
  <c r="P103"/>
  <c r="O103"/>
  <c r="L103"/>
  <c r="I103"/>
  <c r="H103"/>
  <c r="G103"/>
  <c r="F103"/>
  <c r="E103"/>
  <c r="B103"/>
  <c r="AD222"/>
  <c r="S222"/>
  <c r="Q222"/>
  <c r="P222"/>
  <c r="O222"/>
  <c r="L222"/>
  <c r="I222"/>
  <c r="H222"/>
  <c r="G222"/>
  <c r="F222"/>
  <c r="E222"/>
  <c r="B222"/>
  <c r="AD102"/>
  <c r="S102"/>
  <c r="Q102"/>
  <c r="P102"/>
  <c r="O102"/>
  <c r="L102"/>
  <c r="I102"/>
  <c r="H102"/>
  <c r="G102"/>
  <c r="F102"/>
  <c r="E102"/>
  <c r="B102"/>
  <c r="AD251"/>
  <c r="S251"/>
  <c r="Q251"/>
  <c r="P251"/>
  <c r="O251"/>
  <c r="L251"/>
  <c r="I251"/>
  <c r="H251"/>
  <c r="G251"/>
  <c r="F251"/>
  <c r="E251"/>
  <c r="B251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7"/>
  <c r="S27"/>
  <c r="Q27"/>
  <c r="P27"/>
  <c r="O27"/>
  <c r="L27"/>
  <c r="I27"/>
  <c r="H27"/>
  <c r="G27"/>
  <c r="F27"/>
  <c r="E27"/>
  <c r="B27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47"/>
  <c r="S47"/>
  <c r="Q47"/>
  <c r="P47"/>
  <c r="O47"/>
  <c r="L47"/>
  <c r="I47"/>
  <c r="H47"/>
  <c r="G47"/>
  <c r="F47"/>
  <c r="E47"/>
  <c r="B47"/>
  <c r="AD215"/>
  <c r="S215"/>
  <c r="Q215"/>
  <c r="P215"/>
  <c r="O215"/>
  <c r="L215"/>
  <c r="I215"/>
  <c r="H215"/>
  <c r="G215"/>
  <c r="F215"/>
  <c r="E215"/>
  <c r="B215"/>
  <c r="AD9"/>
  <c r="S9"/>
  <c r="Q9"/>
  <c r="P9"/>
  <c r="O9"/>
  <c r="L9"/>
  <c r="I9"/>
  <c r="H9"/>
  <c r="G9"/>
  <c r="F9"/>
  <c r="E9"/>
  <c r="B9"/>
  <c r="AD214"/>
  <c r="S214"/>
  <c r="Q214"/>
  <c r="P214"/>
  <c r="O214"/>
  <c r="L214"/>
  <c r="I214"/>
  <c r="H214"/>
  <c r="G214"/>
  <c r="F214"/>
  <c r="E214"/>
  <c r="B214"/>
  <c r="AD61"/>
  <c r="S61"/>
  <c r="Q61"/>
  <c r="P61"/>
  <c r="O61"/>
  <c r="L61"/>
  <c r="I61"/>
  <c r="H61"/>
  <c r="G61"/>
  <c r="F61"/>
  <c r="E61"/>
  <c r="B61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211"/>
  <c r="S211"/>
  <c r="Q211"/>
  <c r="P211"/>
  <c r="O211"/>
  <c r="L211"/>
  <c r="I211"/>
  <c r="H211"/>
  <c r="G211"/>
  <c r="F211"/>
  <c r="E211"/>
  <c r="B211"/>
  <c r="AD70"/>
  <c r="S70"/>
  <c r="Q70"/>
  <c r="P70"/>
  <c r="O70"/>
  <c r="L70"/>
  <c r="I70"/>
  <c r="H70"/>
  <c r="G70"/>
  <c r="F70"/>
  <c r="E70"/>
  <c r="B70"/>
  <c r="AD101"/>
  <c r="S101"/>
  <c r="Q101"/>
  <c r="P101"/>
  <c r="O101"/>
  <c r="L101"/>
  <c r="I101"/>
  <c r="H101"/>
  <c r="G101"/>
  <c r="F101"/>
  <c r="E101"/>
  <c r="B101"/>
  <c r="AD210"/>
  <c r="S210"/>
  <c r="Q210"/>
  <c r="P210"/>
  <c r="O210"/>
  <c r="L210"/>
  <c r="I210"/>
  <c r="H210"/>
  <c r="G210"/>
  <c r="F210"/>
  <c r="E210"/>
  <c r="B210"/>
  <c r="AD6"/>
  <c r="S6"/>
  <c r="Q6"/>
  <c r="P6"/>
  <c r="O6"/>
  <c r="L6"/>
  <c r="I6"/>
  <c r="H6"/>
  <c r="G6"/>
  <c r="F6"/>
  <c r="E6"/>
  <c r="B6"/>
  <c r="AD66"/>
  <c r="S66"/>
  <c r="Q66"/>
  <c r="P66"/>
  <c r="O66"/>
  <c r="L66"/>
  <c r="I66"/>
  <c r="H66"/>
  <c r="G66"/>
  <c r="F66"/>
  <c r="E66"/>
  <c r="B66"/>
  <c r="AD55"/>
  <c r="S55"/>
  <c r="Q55"/>
  <c r="P55"/>
  <c r="O55"/>
  <c r="L55"/>
  <c r="I55"/>
  <c r="H55"/>
  <c r="G55"/>
  <c r="F55"/>
  <c r="E55"/>
  <c r="B55"/>
  <c r="AD73"/>
  <c r="S73"/>
  <c r="Q73"/>
  <c r="P73"/>
  <c r="O73"/>
  <c r="L73"/>
  <c r="I73"/>
  <c r="H73"/>
  <c r="G73"/>
  <c r="F73"/>
  <c r="E73"/>
  <c r="B73"/>
  <c r="AD159"/>
  <c r="S159"/>
  <c r="Q159"/>
  <c r="P159"/>
  <c r="O159"/>
  <c r="L159"/>
  <c r="I159"/>
  <c r="H159"/>
  <c r="G159"/>
  <c r="F159"/>
  <c r="E159"/>
  <c r="B159"/>
  <c r="AD100"/>
  <c r="S100"/>
  <c r="Q100"/>
  <c r="P100"/>
  <c r="O100"/>
  <c r="L100"/>
  <c r="I100"/>
  <c r="H100"/>
  <c r="G100"/>
  <c r="F100"/>
  <c r="E100"/>
  <c r="B100"/>
  <c r="AD209"/>
  <c r="S209"/>
  <c r="Q209"/>
  <c r="P209"/>
  <c r="O209"/>
  <c r="L209"/>
  <c r="I209"/>
  <c r="H209"/>
  <c r="G209"/>
  <c r="F209"/>
  <c r="E209"/>
  <c r="B209"/>
  <c r="AD15"/>
  <c r="S15"/>
  <c r="Q15"/>
  <c r="P15"/>
  <c r="O15"/>
  <c r="L15"/>
  <c r="I15"/>
  <c r="H15"/>
  <c r="G15"/>
  <c r="F15"/>
  <c r="E15"/>
  <c r="B15"/>
  <c r="AD99"/>
  <c r="S99"/>
  <c r="Q99"/>
  <c r="P99"/>
  <c r="O99"/>
  <c r="L99"/>
  <c r="I99"/>
  <c r="H99"/>
  <c r="G99"/>
  <c r="F99"/>
  <c r="E99"/>
  <c r="B99"/>
  <c r="AD54"/>
  <c r="S54"/>
  <c r="Q54"/>
  <c r="P54"/>
  <c r="O54"/>
  <c r="L54"/>
  <c r="I54"/>
  <c r="H54"/>
  <c r="G54"/>
  <c r="F54"/>
  <c r="E54"/>
  <c r="B54"/>
  <c r="AD158"/>
  <c r="S158"/>
  <c r="Q158"/>
  <c r="P158"/>
  <c r="O158"/>
  <c r="L158"/>
  <c r="I158"/>
  <c r="H158"/>
  <c r="G158"/>
  <c r="F158"/>
  <c r="E158"/>
  <c r="B158"/>
  <c r="AD208"/>
  <c r="S208"/>
  <c r="Q208"/>
  <c r="P208"/>
  <c r="O208"/>
  <c r="L208"/>
  <c r="I208"/>
  <c r="H208"/>
  <c r="G208"/>
  <c r="F208"/>
  <c r="E208"/>
  <c r="B208"/>
  <c r="AD18"/>
  <c r="S18"/>
  <c r="Q18"/>
  <c r="P18"/>
  <c r="O18"/>
  <c r="L18"/>
  <c r="I18"/>
  <c r="H18"/>
  <c r="G18"/>
  <c r="F18"/>
  <c r="E18"/>
  <c r="B18"/>
  <c r="AD157"/>
  <c r="S157"/>
  <c r="Q157"/>
  <c r="P157"/>
  <c r="O157"/>
  <c r="L157"/>
  <c r="I157"/>
  <c r="H157"/>
  <c r="G157"/>
  <c r="F157"/>
  <c r="E157"/>
  <c r="B157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5"/>
  <c r="S25"/>
  <c r="Q25"/>
  <c r="P25"/>
  <c r="O25"/>
  <c r="L25"/>
  <c r="I25"/>
  <c r="H25"/>
  <c r="G25"/>
  <c r="F25"/>
  <c r="E25"/>
  <c r="B25"/>
  <c r="AD98"/>
  <c r="S98"/>
  <c r="Q98"/>
  <c r="P98"/>
  <c r="O98"/>
  <c r="L98"/>
  <c r="I98"/>
  <c r="H98"/>
  <c r="G98"/>
  <c r="F98"/>
  <c r="E98"/>
  <c r="B98"/>
  <c r="AD44"/>
  <c r="S44"/>
  <c r="Q44"/>
  <c r="P44"/>
  <c r="O44"/>
  <c r="L44"/>
  <c r="I44"/>
  <c r="H44"/>
  <c r="G44"/>
  <c r="F44"/>
  <c r="E44"/>
  <c r="B44"/>
  <c r="AD5"/>
  <c r="S5"/>
  <c r="Q5"/>
  <c r="P5"/>
  <c r="O5"/>
  <c r="L5"/>
  <c r="I5"/>
  <c r="H5"/>
  <c r="G5"/>
  <c r="F5"/>
  <c r="E5"/>
  <c r="B5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21"/>
  <c r="S21"/>
  <c r="Q21"/>
  <c r="P21"/>
  <c r="O21"/>
  <c r="L21"/>
  <c r="I21"/>
  <c r="H21"/>
  <c r="G21"/>
  <c r="F21"/>
  <c r="E21"/>
  <c r="B21"/>
  <c r="AD197"/>
  <c r="S197"/>
  <c r="Q197"/>
  <c r="P197"/>
  <c r="O197"/>
  <c r="L197"/>
  <c r="I197"/>
  <c r="H197"/>
  <c r="G197"/>
  <c r="F197"/>
  <c r="E197"/>
  <c r="B197"/>
  <c r="AD49"/>
  <c r="S49"/>
  <c r="Q49"/>
  <c r="P49"/>
  <c r="O49"/>
  <c r="L49"/>
  <c r="I49"/>
  <c r="H49"/>
  <c r="G49"/>
  <c r="F49"/>
  <c r="E49"/>
  <c r="B49"/>
  <c r="AD4"/>
  <c r="S4"/>
  <c r="Q4"/>
  <c r="P4"/>
  <c r="O4"/>
  <c r="L4"/>
  <c r="I4"/>
  <c r="H4"/>
  <c r="G4"/>
  <c r="F4"/>
  <c r="E4"/>
  <c r="B4"/>
  <c r="AD68"/>
  <c r="S68"/>
  <c r="Q68"/>
  <c r="P68"/>
  <c r="O68"/>
  <c r="L68"/>
  <c r="I68"/>
  <c r="H68"/>
  <c r="G68"/>
  <c r="F68"/>
  <c r="E68"/>
  <c r="B68"/>
  <c r="AD29"/>
  <c r="S29"/>
  <c r="Q29"/>
  <c r="P29"/>
  <c r="O29"/>
  <c r="L29"/>
  <c r="I29"/>
  <c r="H29"/>
  <c r="G29"/>
  <c r="F29"/>
  <c r="E29"/>
  <c r="B29"/>
  <c r="AD51"/>
  <c r="S51"/>
  <c r="Q51"/>
  <c r="P51"/>
  <c r="O51"/>
  <c r="L51"/>
  <c r="I51"/>
  <c r="H51"/>
  <c r="G51"/>
  <c r="F51"/>
  <c r="E51"/>
  <c r="B51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  <c r="AD62"/>
  <c r="S62"/>
  <c r="Q62"/>
  <c r="P62"/>
  <c r="O62"/>
  <c r="L62"/>
  <c r="I62"/>
  <c r="H62"/>
  <c r="G62"/>
  <c r="F62"/>
  <c r="E62"/>
  <c r="B62"/>
  <c r="AD43"/>
  <c r="S43"/>
  <c r="Q43"/>
  <c r="P43"/>
  <c r="O43"/>
  <c r="L43"/>
  <c r="I43"/>
  <c r="H43"/>
  <c r="G43"/>
  <c r="F43"/>
  <c r="E43"/>
  <c r="B43"/>
  <c r="AD97"/>
  <c r="S97"/>
  <c r="Q97"/>
  <c r="P97"/>
  <c r="O97"/>
  <c r="L97"/>
  <c r="I97"/>
  <c r="H97"/>
  <c r="G97"/>
  <c r="F97"/>
  <c r="E97"/>
  <c r="B97"/>
  <c r="AD23"/>
  <c r="S23"/>
  <c r="Q23"/>
  <c r="P23"/>
  <c r="O23"/>
  <c r="L23"/>
  <c r="I23"/>
  <c r="H23"/>
  <c r="G23"/>
  <c r="F23"/>
  <c r="E23"/>
  <c r="B23"/>
  <c r="AD11"/>
  <c r="S11"/>
  <c r="Q11"/>
  <c r="P11"/>
  <c r="O11"/>
  <c r="L11"/>
  <c r="I11"/>
  <c r="H11"/>
  <c r="G11"/>
  <c r="F11"/>
  <c r="E11"/>
  <c r="B11"/>
  <c r="AD96"/>
  <c r="S96"/>
  <c r="Q96"/>
  <c r="P96"/>
  <c r="O96"/>
  <c r="L96"/>
  <c r="I96"/>
  <c r="H96"/>
  <c r="G96"/>
  <c r="F96"/>
  <c r="E96"/>
  <c r="B96"/>
  <c r="AD53"/>
  <c r="S53"/>
  <c r="Q53"/>
  <c r="P53"/>
  <c r="O53"/>
  <c r="L53"/>
  <c r="I53"/>
  <c r="H53"/>
  <c r="G53"/>
  <c r="F53"/>
  <c r="E53"/>
  <c r="B53"/>
  <c r="AD7"/>
  <c r="S7"/>
  <c r="Q7"/>
  <c r="P7"/>
  <c r="O7"/>
  <c r="L7"/>
  <c r="I7"/>
  <c r="H7"/>
  <c r="G7"/>
  <c r="F7"/>
  <c r="E7"/>
  <c r="B7"/>
  <c r="AD34"/>
  <c r="S34"/>
  <c r="Q34"/>
  <c r="P34"/>
  <c r="O34"/>
  <c r="L34"/>
  <c r="I34"/>
  <c r="H34"/>
  <c r="G34"/>
  <c r="F34"/>
  <c r="E34"/>
  <c r="B34"/>
  <c r="AD95"/>
  <c r="S95"/>
  <c r="Q95"/>
  <c r="P95"/>
  <c r="O95"/>
  <c r="L95"/>
  <c r="I95"/>
  <c r="H95"/>
  <c r="G95"/>
  <c r="F95"/>
  <c r="E95"/>
  <c r="B95"/>
  <c r="AD17"/>
  <c r="S17"/>
  <c r="Q17"/>
  <c r="P17"/>
  <c r="O17"/>
  <c r="L17"/>
  <c r="I17"/>
  <c r="H17"/>
  <c r="G17"/>
  <c r="F17"/>
  <c r="E17"/>
  <c r="B17"/>
  <c r="AD196"/>
  <c r="S196"/>
  <c r="Q196"/>
  <c r="P196"/>
  <c r="O196"/>
  <c r="L196"/>
  <c r="I196"/>
  <c r="H196"/>
  <c r="G196"/>
  <c r="F196"/>
  <c r="E196"/>
  <c r="B196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195"/>
  <c r="S195"/>
  <c r="Q195"/>
  <c r="P195"/>
  <c r="O195"/>
  <c r="L195"/>
  <c r="I195"/>
  <c r="H195"/>
  <c r="G195"/>
  <c r="F195"/>
  <c r="E195"/>
  <c r="B195"/>
  <c r="AD250"/>
  <c r="S250"/>
  <c r="Q250"/>
  <c r="P250"/>
  <c r="O250"/>
  <c r="L250"/>
  <c r="I250"/>
  <c r="H250"/>
  <c r="G250"/>
  <c r="F250"/>
  <c r="E250"/>
  <c r="B250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53"/>
  <c r="S153"/>
  <c r="Q153"/>
  <c r="P153"/>
  <c r="O153"/>
  <c r="L153"/>
  <c r="I153"/>
  <c r="H153"/>
  <c r="G153"/>
  <c r="F153"/>
  <c r="E153"/>
  <c r="B153"/>
  <c r="AD192"/>
  <c r="S192"/>
  <c r="Q192"/>
  <c r="P192"/>
  <c r="O192"/>
  <c r="L192"/>
  <c r="I192"/>
  <c r="H192"/>
  <c r="G192"/>
  <c r="F192"/>
  <c r="E192"/>
  <c r="B192"/>
  <c r="AD45"/>
  <c r="S45"/>
  <c r="Q45"/>
  <c r="P45"/>
  <c r="O45"/>
  <c r="L45"/>
  <c r="I45"/>
  <c r="H45"/>
  <c r="G45"/>
  <c r="F45"/>
  <c r="E45"/>
  <c r="B45"/>
  <c r="AD191"/>
  <c r="S191"/>
  <c r="Q191"/>
  <c r="P191"/>
  <c r="O191"/>
  <c r="L191"/>
  <c r="I191"/>
  <c r="H191"/>
  <c r="G191"/>
  <c r="F191"/>
  <c r="E191"/>
  <c r="B191"/>
  <c r="AD59"/>
  <c r="S59"/>
  <c r="Q59"/>
  <c r="P59"/>
  <c r="O59"/>
  <c r="L59"/>
  <c r="I59"/>
  <c r="H59"/>
  <c r="G59"/>
  <c r="F59"/>
  <c r="E59"/>
  <c r="B59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41"/>
  <c r="S41"/>
  <c r="Q41"/>
  <c r="P41"/>
  <c r="O41"/>
  <c r="L41"/>
  <c r="I41"/>
  <c r="H41"/>
  <c r="G41"/>
  <c r="F41"/>
  <c r="E41"/>
  <c r="B41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149"/>
  <c r="S149"/>
  <c r="Q149"/>
  <c r="P149"/>
  <c r="O149"/>
  <c r="L149"/>
  <c r="I149"/>
  <c r="H149"/>
  <c r="G149"/>
  <c r="F149"/>
  <c r="E149"/>
  <c r="B149"/>
  <c r="AD92"/>
  <c r="S92"/>
  <c r="Q92"/>
  <c r="P92"/>
  <c r="O92"/>
  <c r="L92"/>
  <c r="I92"/>
  <c r="H92"/>
  <c r="G92"/>
  <c r="F92"/>
  <c r="E92"/>
  <c r="B92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90"/>
  <c r="S190"/>
  <c r="Q190"/>
  <c r="P190"/>
  <c r="O190"/>
  <c r="L190"/>
  <c r="I190"/>
  <c r="H190"/>
  <c r="G190"/>
  <c r="F190"/>
  <c r="E190"/>
  <c r="B190"/>
  <c r="AD247"/>
  <c r="S247"/>
  <c r="Q247"/>
  <c r="P247"/>
  <c r="O247"/>
  <c r="L247"/>
  <c r="I247"/>
  <c r="H247"/>
  <c r="G247"/>
  <c r="F247"/>
  <c r="E247"/>
  <c r="B2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91"/>
  <c r="S91"/>
  <c r="Q91"/>
  <c r="P91"/>
  <c r="O91"/>
  <c r="L91"/>
  <c r="I91"/>
  <c r="H91"/>
  <c r="G91"/>
  <c r="F91"/>
  <c r="E91"/>
  <c r="B91"/>
  <c r="AD144"/>
  <c r="S144"/>
  <c r="Q144"/>
  <c r="P144"/>
  <c r="O144"/>
  <c r="L144"/>
  <c r="I144"/>
  <c r="H144"/>
  <c r="G144"/>
  <c r="F144"/>
  <c r="E144"/>
  <c r="B144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143"/>
  <c r="S143"/>
  <c r="Q143"/>
  <c r="P143"/>
  <c r="O143"/>
  <c r="L143"/>
  <c r="I143"/>
  <c r="H143"/>
  <c r="G143"/>
  <c r="F143"/>
  <c r="E143"/>
  <c r="B143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88"/>
  <c r="S88"/>
  <c r="Q88"/>
  <c r="P88"/>
  <c r="O88"/>
  <c r="L88"/>
  <c r="I88"/>
  <c r="H88"/>
  <c r="G88"/>
  <c r="F88"/>
  <c r="E88"/>
  <c r="B88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87"/>
  <c r="S87"/>
  <c r="Q87"/>
  <c r="P87"/>
  <c r="O87"/>
  <c r="L87"/>
  <c r="I87"/>
  <c r="H87"/>
  <c r="G87"/>
  <c r="F87"/>
  <c r="E87"/>
  <c r="B87"/>
  <c r="AD134"/>
  <c r="S134"/>
  <c r="Q134"/>
  <c r="P134"/>
  <c r="O134"/>
  <c r="L134"/>
  <c r="I134"/>
  <c r="H134"/>
  <c r="G134"/>
  <c r="F134"/>
  <c r="E134"/>
  <c r="B134"/>
  <c r="AD69"/>
  <c r="S69"/>
  <c r="Q69"/>
  <c r="P69"/>
  <c r="O69"/>
  <c r="L69"/>
  <c r="I69"/>
  <c r="H69"/>
  <c r="G69"/>
  <c r="F69"/>
  <c r="E69"/>
  <c r="B69"/>
  <c r="AD26"/>
  <c r="S26"/>
  <c r="Q26"/>
  <c r="P26"/>
  <c r="O26"/>
  <c r="L26"/>
  <c r="I26"/>
  <c r="H26"/>
  <c r="G26"/>
  <c r="F26"/>
  <c r="E26"/>
  <c r="B26"/>
  <c r="AD187"/>
  <c r="S187"/>
  <c r="Q187"/>
  <c r="P187"/>
  <c r="O187"/>
  <c r="L187"/>
  <c r="I187"/>
  <c r="H187"/>
  <c r="G187"/>
  <c r="F187"/>
  <c r="E187"/>
  <c r="B187"/>
  <c r="AD133"/>
  <c r="S133"/>
  <c r="Q133"/>
  <c r="P133"/>
  <c r="O133"/>
  <c r="L133"/>
  <c r="I133"/>
  <c r="H133"/>
  <c r="G133"/>
  <c r="F133"/>
  <c r="E133"/>
  <c r="B133"/>
  <c r="AD86"/>
  <c r="S86"/>
  <c r="Q86"/>
  <c r="P86"/>
  <c r="O86"/>
  <c r="L86"/>
  <c r="I86"/>
  <c r="H86"/>
  <c r="G86"/>
  <c r="F86"/>
  <c r="E86"/>
  <c r="B86"/>
  <c r="AD246"/>
  <c r="S246"/>
  <c r="Q246"/>
  <c r="P246"/>
  <c r="O246"/>
  <c r="L246"/>
  <c r="I246"/>
  <c r="H246"/>
  <c r="G246"/>
  <c r="F246"/>
  <c r="E246"/>
  <c r="B246"/>
  <c r="AD186"/>
  <c r="S186"/>
  <c r="Q186"/>
  <c r="P186"/>
  <c r="O186"/>
  <c r="L186"/>
  <c r="I186"/>
  <c r="H186"/>
  <c r="G186"/>
  <c r="F186"/>
  <c r="E186"/>
  <c r="B186"/>
  <c r="AD132"/>
  <c r="S132"/>
  <c r="Q132"/>
  <c r="P132"/>
  <c r="O132"/>
  <c r="L132"/>
  <c r="I132"/>
  <c r="H132"/>
  <c r="G132"/>
  <c r="F132"/>
  <c r="E132"/>
  <c r="B132"/>
  <c r="AD85"/>
  <c r="S85"/>
  <c r="Q85"/>
  <c r="P85"/>
  <c r="O85"/>
  <c r="L85"/>
  <c r="I85"/>
  <c r="H85"/>
  <c r="G85"/>
  <c r="F85"/>
  <c r="E85"/>
  <c r="B85"/>
  <c r="AD131"/>
  <c r="S131"/>
  <c r="Q131"/>
  <c r="P131"/>
  <c r="O131"/>
  <c r="L131"/>
  <c r="I131"/>
  <c r="H131"/>
  <c r="G131"/>
  <c r="F131"/>
  <c r="E131"/>
  <c r="B131"/>
  <c r="AD65"/>
  <c r="S65"/>
  <c r="Q65"/>
  <c r="P65"/>
  <c r="O65"/>
  <c r="L65"/>
  <c r="I65"/>
  <c r="H65"/>
  <c r="G65"/>
  <c r="F65"/>
  <c r="E65"/>
  <c r="B65"/>
  <c r="AD84"/>
  <c r="S84"/>
  <c r="Q84"/>
  <c r="P84"/>
  <c r="O84"/>
  <c r="L84"/>
  <c r="I84"/>
  <c r="H84"/>
  <c r="G84"/>
  <c r="F84"/>
  <c r="E84"/>
  <c r="B84"/>
  <c r="AD67"/>
  <c r="S67"/>
  <c r="Q67"/>
  <c r="P67"/>
  <c r="O67"/>
  <c r="L67"/>
  <c r="I67"/>
  <c r="H67"/>
  <c r="G67"/>
  <c r="F67"/>
  <c r="E67"/>
  <c r="B67"/>
  <c r="AD245"/>
  <c r="S245"/>
  <c r="Q245"/>
  <c r="P245"/>
  <c r="O245"/>
  <c r="L245"/>
  <c r="I245"/>
  <c r="H245"/>
  <c r="G245"/>
  <c r="F245"/>
  <c r="E245"/>
  <c r="B245"/>
  <c r="AD40"/>
  <c r="S40"/>
  <c r="Q40"/>
  <c r="P40"/>
  <c r="O40"/>
  <c r="L40"/>
  <c r="I40"/>
  <c r="H40"/>
  <c r="G40"/>
  <c r="F40"/>
  <c r="E40"/>
  <c r="B40"/>
  <c r="AD57"/>
  <c r="S57"/>
  <c r="Q57"/>
  <c r="P57"/>
  <c r="O57"/>
  <c r="L57"/>
  <c r="I57"/>
  <c r="H57"/>
  <c r="G57"/>
  <c r="F57"/>
  <c r="E57"/>
  <c r="B57"/>
  <c r="AD39"/>
  <c r="S39"/>
  <c r="Q39"/>
  <c r="P39"/>
  <c r="O39"/>
  <c r="L39"/>
  <c r="I39"/>
  <c r="H39"/>
  <c r="G39"/>
  <c r="F39"/>
  <c r="E39"/>
  <c r="B39"/>
  <c r="AD185"/>
  <c r="S185"/>
  <c r="Q185"/>
  <c r="P185"/>
  <c r="O185"/>
  <c r="L185"/>
  <c r="I185"/>
  <c r="H185"/>
  <c r="G185"/>
  <c r="F185"/>
  <c r="E185"/>
  <c r="B185"/>
  <c r="AD244"/>
  <c r="S244"/>
  <c r="Q244"/>
  <c r="P244"/>
  <c r="O244"/>
  <c r="L244"/>
  <c r="I244"/>
  <c r="H244"/>
  <c r="G244"/>
  <c r="F244"/>
  <c r="E244"/>
  <c r="B244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38"/>
  <c r="S38"/>
  <c r="Q38"/>
  <c r="P38"/>
  <c r="O38"/>
  <c r="L38"/>
  <c r="I38"/>
  <c r="H38"/>
  <c r="G38"/>
  <c r="F38"/>
  <c r="E38"/>
  <c r="B38"/>
  <c r="AD19"/>
  <c r="S19"/>
  <c r="Q19"/>
  <c r="P19"/>
  <c r="O19"/>
  <c r="L19"/>
  <c r="I19"/>
  <c r="H19"/>
  <c r="G19"/>
  <c r="F19"/>
  <c r="E19"/>
  <c r="B19"/>
  <c r="AD48"/>
  <c r="S48"/>
  <c r="Q48"/>
  <c r="P48"/>
  <c r="O48"/>
  <c r="L48"/>
  <c r="I48"/>
  <c r="H48"/>
  <c r="G48"/>
  <c r="F48"/>
  <c r="E48"/>
  <c r="B48"/>
  <c r="AD10"/>
  <c r="S10"/>
  <c r="Q10"/>
  <c r="P10"/>
  <c r="O10"/>
  <c r="L10"/>
  <c r="I10"/>
  <c r="H10"/>
  <c r="G10"/>
  <c r="F10"/>
  <c r="E10"/>
  <c r="B10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33"/>
  <c r="S33"/>
  <c r="Q33"/>
  <c r="P33"/>
  <c r="O33"/>
  <c r="L33"/>
  <c r="I33"/>
  <c r="H33"/>
  <c r="G33"/>
  <c r="F33"/>
  <c r="E33"/>
  <c r="B33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35"/>
  <c r="S35"/>
  <c r="Q35"/>
  <c r="P35"/>
  <c r="O35"/>
  <c r="L35"/>
  <c r="I35"/>
  <c r="H35"/>
  <c r="G35"/>
  <c r="F35"/>
  <c r="E35"/>
  <c r="B35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22"/>
  <c r="S22"/>
  <c r="Q22"/>
  <c r="P22"/>
  <c r="O22"/>
  <c r="L22"/>
  <c r="I22"/>
  <c r="H22"/>
  <c r="G22"/>
  <c r="F22"/>
  <c r="E22"/>
  <c r="B22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6"/>
  <c r="S16"/>
  <c r="Q16"/>
  <c r="P16"/>
  <c r="O16"/>
  <c r="L16"/>
  <c r="I16"/>
  <c r="H16"/>
  <c r="G16"/>
  <c r="F16"/>
  <c r="E16"/>
  <c r="B16"/>
  <c r="AD175"/>
  <c r="S175"/>
  <c r="Q175"/>
  <c r="P175"/>
  <c r="O175"/>
  <c r="L175"/>
  <c r="I175"/>
  <c r="H175"/>
  <c r="G175"/>
  <c r="F175"/>
  <c r="E175"/>
  <c r="B175"/>
  <c r="AD243"/>
  <c r="S243"/>
  <c r="Q243"/>
  <c r="P243"/>
  <c r="O243"/>
  <c r="L243"/>
  <c r="I243"/>
  <c r="H243"/>
  <c r="G243"/>
  <c r="F243"/>
  <c r="E243"/>
  <c r="B243"/>
  <c r="AD126"/>
  <c r="S126"/>
  <c r="Q126"/>
  <c r="P126"/>
  <c r="O126"/>
  <c r="L126"/>
  <c r="I126"/>
  <c r="H126"/>
  <c r="G126"/>
  <c r="F126"/>
  <c r="E126"/>
  <c r="B126"/>
  <c r="AD56"/>
  <c r="S56"/>
  <c r="Q56"/>
  <c r="P56"/>
  <c r="O56"/>
  <c r="L56"/>
  <c r="I56"/>
  <c r="H56"/>
  <c r="G56"/>
  <c r="F56"/>
  <c r="E56"/>
  <c r="B56"/>
  <c r="AD174"/>
  <c r="S174"/>
  <c r="Q174"/>
  <c r="P174"/>
  <c r="O174"/>
  <c r="L174"/>
  <c r="I174"/>
  <c r="H174"/>
  <c r="G174"/>
  <c r="F174"/>
  <c r="E174"/>
  <c r="B174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83"/>
  <c r="S83"/>
  <c r="Q83"/>
  <c r="P83"/>
  <c r="O83"/>
  <c r="L83"/>
  <c r="I83"/>
  <c r="H83"/>
  <c r="G83"/>
  <c r="F83"/>
  <c r="E83"/>
  <c r="B83"/>
  <c r="AD173"/>
  <c r="S173"/>
  <c r="Q173"/>
  <c r="P173"/>
  <c r="O173"/>
  <c r="L173"/>
  <c r="I173"/>
  <c r="H173"/>
  <c r="G173"/>
  <c r="F173"/>
  <c r="E173"/>
  <c r="B173"/>
  <c r="AD37"/>
  <c r="S37"/>
  <c r="Q37"/>
  <c r="P37"/>
  <c r="O37"/>
  <c r="L37"/>
  <c r="I37"/>
  <c r="H37"/>
  <c r="G37"/>
  <c r="F37"/>
  <c r="E37"/>
  <c r="B37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50"/>
  <c r="S50"/>
  <c r="Q50"/>
  <c r="P50"/>
  <c r="O50"/>
  <c r="L50"/>
  <c r="I50"/>
  <c r="H50"/>
  <c r="G50"/>
  <c r="F50"/>
  <c r="E50"/>
  <c r="B50"/>
  <c r="AD71"/>
  <c r="S71"/>
  <c r="Q71"/>
  <c r="P71"/>
  <c r="O71"/>
  <c r="L71"/>
  <c r="I71"/>
  <c r="H71"/>
  <c r="G71"/>
  <c r="F71"/>
  <c r="E71"/>
  <c r="B71"/>
  <c r="AD80"/>
  <c r="S80"/>
  <c r="Q80"/>
  <c r="P80"/>
  <c r="O80"/>
  <c r="L80"/>
  <c r="I80"/>
  <c r="H80"/>
  <c r="G80"/>
  <c r="F80"/>
  <c r="E80"/>
  <c r="B80"/>
  <c r="AD24"/>
  <c r="S24"/>
  <c r="Q24"/>
  <c r="P24"/>
  <c r="O24"/>
  <c r="L24"/>
  <c r="I24"/>
  <c r="H24"/>
  <c r="G24"/>
  <c r="F24"/>
  <c r="E24"/>
  <c r="B24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18"/>
  <c r="S118"/>
  <c r="Q118"/>
  <c r="P118"/>
  <c r="O118"/>
  <c r="L118"/>
  <c r="I118"/>
  <c r="H118"/>
  <c r="G118"/>
  <c r="F118"/>
  <c r="E118"/>
  <c r="B11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170"/>
  <c r="S170"/>
  <c r="Q170"/>
  <c r="P170"/>
  <c r="O170"/>
  <c r="L170"/>
  <c r="I170"/>
  <c r="H170"/>
  <c r="G170"/>
  <c r="F170"/>
  <c r="E170"/>
  <c r="B170"/>
  <c r="AD110"/>
  <c r="S110"/>
  <c r="Q110"/>
  <c r="P110"/>
  <c r="O110"/>
  <c r="L110"/>
  <c r="I110"/>
  <c r="H110"/>
  <c r="G110"/>
  <c r="F110"/>
  <c r="E110"/>
  <c r="B110"/>
</calcChain>
</file>

<file path=xl/sharedStrings.xml><?xml version="1.0" encoding="utf-8"?>
<sst xmlns="http://schemas.openxmlformats.org/spreadsheetml/2006/main" count="1396" uniqueCount="313">
  <si>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</si>
  <si>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</si>
  <si>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</si>
  <si>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</si>
  <si>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</si>
  <si>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</si>
  <si>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</si>
  <si>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</si>
  <si>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</si>
  <si>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</si>
  <si>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</si>
  <si>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</si>
  <si>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</si>
  <si>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</si>
  <si>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</si>
  <si>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</si>
  <si>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</si>
  <si>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</si>
  <si>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</si>
  <si>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</si>
  <si>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</si>
  <si>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</si>
  <si>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</si>
  <si>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</si>
  <si>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</si>
  <si>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</si>
  <si>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</si>
  <si>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</si>
  <si>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</si>
  <si>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</si>
  <si>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</si>
  <si>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</si>
  <si>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</si>
  <si>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</si>
  <si>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</si>
  <si>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</si>
  <si>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</si>
  <si>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2017/01/09 03:26</t>
  </si>
  <si>
    <t>AITG</t>
  </si>
  <si>
    <t/>
  </si>
  <si>
    <t>CM32180A3OP-AD</t>
  </si>
  <si>
    <t>CAPELLA</t>
  </si>
  <si>
    <t>Elaine</t>
  </si>
  <si>
    <t>E</t>
  </si>
  <si>
    <t>1512</t>
  </si>
  <si>
    <t>CM32181A3OP</t>
  </si>
  <si>
    <t>CM32181EA3OP</t>
  </si>
  <si>
    <t>CM3218A3OP-AD</t>
  </si>
  <si>
    <t>F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</si>
  <si>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</si>
  <si>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</si>
  <si>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</si>
  <si>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</si>
  <si>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</si>
  <si>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</si>
  <si>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</si>
  <si>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</si>
  <si>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BC417143B-GIQN-E4</t>
  </si>
  <si>
    <t>CSR</t>
  </si>
  <si>
    <t>Zoe</t>
  </si>
  <si>
    <t>BC41B143A07-IXB-E4</t>
  </si>
  <si>
    <t>CM3391A3OP</t>
  </si>
  <si>
    <t>CSR8311A08-IQQD-R</t>
  </si>
  <si>
    <t>CSR8350A07-ABBC-R</t>
  </si>
  <si>
    <t>CSRG0530B01-IBBF-R</t>
  </si>
  <si>
    <t>LK-DIRECT-3031-2103</t>
  </si>
  <si>
    <t>PAH8011ES-IN</t>
  </si>
  <si>
    <t>PIXART</t>
  </si>
  <si>
    <t>PAT9125EL-TKIT</t>
  </si>
  <si>
    <t>PAT9125EL-TKIT SENSOR BOARD</t>
  </si>
  <si>
    <t>GDM7243SB10CGT</t>
  </si>
  <si>
    <t>GCT</t>
  </si>
  <si>
    <t>1SS396</t>
  </si>
  <si>
    <t>TOSHIBA</t>
  </si>
  <si>
    <t>Stacy</t>
  </si>
  <si>
    <t>1SS416</t>
  </si>
  <si>
    <t>1SS423</t>
  </si>
  <si>
    <t>2SC2712-Y,LF(T</t>
  </si>
  <si>
    <t>2SC4738-GR</t>
  </si>
  <si>
    <t>74VHCT573AFT</t>
  </si>
  <si>
    <t>AOS</t>
  </si>
  <si>
    <t>AO3434A</t>
  </si>
  <si>
    <t>AO3434A_101</t>
  </si>
  <si>
    <t>AO4620</t>
  </si>
  <si>
    <t>AMS</t>
  </si>
  <si>
    <t>AS1345A-BWLT-AD</t>
  </si>
  <si>
    <t>AS3701B-BWLM-07</t>
  </si>
  <si>
    <t>AS3701B-BWLT-07</t>
  </si>
  <si>
    <t>AS3722-BCTT-10</t>
  </si>
  <si>
    <t>AS8510-ASSM</t>
  </si>
  <si>
    <t>CBS10S40,L3F(T</t>
  </si>
  <si>
    <t>CMS30I40A</t>
  </si>
  <si>
    <t>CRS08</t>
  </si>
  <si>
    <t>CSR8510A10-ICXR-R</t>
  </si>
  <si>
    <t>CSR8811A08-ICXR-R</t>
  </si>
  <si>
    <t>CSR8811A12-ICXR-R</t>
  </si>
  <si>
    <t>CSRG0530B01-ICKD-R</t>
  </si>
  <si>
    <t>CSRG0530B02-ICKD-R</t>
  </si>
  <si>
    <t>CSRG3000A01-IQQI-R</t>
  </si>
  <si>
    <t>CSRG3001A01-IQQI-R</t>
  </si>
  <si>
    <t>CSRS3661B00-IBBO-R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</si>
  <si>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</si>
  <si>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</si>
  <si>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</si>
  <si>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</si>
  <si>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</si>
  <si>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</si>
  <si>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</si>
  <si>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Stacy / Zoe</t>
  </si>
  <si>
    <t>DF2B6.8M1ACT</t>
  </si>
  <si>
    <t>DF2B7M2SL,L3F(T</t>
  </si>
  <si>
    <t>DF2B7M3SL,L3F(T</t>
  </si>
  <si>
    <t>DF2B7SL,L3F(T</t>
  </si>
  <si>
    <t>DSF01S30SC,L3APF</t>
  </si>
  <si>
    <t>ENA4164A</t>
  </si>
  <si>
    <t>NDK</t>
  </si>
  <si>
    <t>ENA5108A</t>
  </si>
  <si>
    <t>END4218A</t>
  </si>
  <si>
    <t>ENG3216E</t>
  </si>
  <si>
    <t>ERC5003A</t>
  </si>
  <si>
    <t>EXS00A-03168</t>
  </si>
  <si>
    <t>EXS00A-AT01437</t>
  </si>
  <si>
    <t>EXS00A-CG02888</t>
  </si>
  <si>
    <t>EXS00A-CG03483</t>
  </si>
  <si>
    <t>EXS00A-CG03513</t>
  </si>
  <si>
    <t>EXS00A-CG03792</t>
  </si>
  <si>
    <t>EXS00A-CG04033</t>
  </si>
  <si>
    <t>EXS00A-CG04043</t>
  </si>
  <si>
    <t>EXS00A-CG04112</t>
  </si>
  <si>
    <t>EXS00A-CG06400</t>
  </si>
  <si>
    <t>EXS00A-CH00255</t>
  </si>
  <si>
    <t>EXS00A-CH00256</t>
  </si>
  <si>
    <t>EXS00A-CH00265</t>
  </si>
  <si>
    <t>EXS00A-CH00494</t>
  </si>
  <si>
    <t>EXS00A-CH00560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</si>
  <si>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</si>
  <si>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</si>
  <si>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</si>
  <si>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</si>
  <si>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</si>
  <si>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</si>
  <si>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</si>
  <si>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</si>
  <si>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</si>
  <si>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</si>
  <si>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</si>
  <si>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</si>
  <si>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</si>
  <si>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</si>
  <si>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</si>
  <si>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</si>
  <si>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EXS00A-CS09231</t>
  </si>
  <si>
    <t>EXS00A-CS09255</t>
  </si>
  <si>
    <t>EXS00A-CS09418</t>
  </si>
  <si>
    <t>EXS00A-CS10031</t>
  </si>
  <si>
    <t>EXS00A-MU00102</t>
  </si>
  <si>
    <t>EXS00A-MU00253</t>
  </si>
  <si>
    <t>EXS00A-MU00311</t>
  </si>
  <si>
    <t>EXS00A-MU00503</t>
  </si>
  <si>
    <t>EXS00A-MU00516</t>
  </si>
  <si>
    <t>EXS00A-MU00689</t>
  </si>
  <si>
    <t>EXS00A-MU00756</t>
  </si>
  <si>
    <t>HN1B04FE-GR</t>
  </si>
  <si>
    <t>IND3035A</t>
  </si>
  <si>
    <t>INF3006B</t>
  </si>
  <si>
    <t>LN-G8-1463</t>
  </si>
  <si>
    <t>NSA3486B</t>
  </si>
  <si>
    <t>NSA3601A</t>
  </si>
  <si>
    <t>QM2423K</t>
  </si>
  <si>
    <t>UBIQ</t>
  </si>
  <si>
    <t>RCLAMP0502N.TCT</t>
  </si>
  <si>
    <t>SEMTECH</t>
  </si>
  <si>
    <t>RCLAMP0522P.TCT</t>
  </si>
  <si>
    <t>RCLAMP0544T.TCT</t>
  </si>
  <si>
    <t>RN1104MFV</t>
  </si>
  <si>
    <t>RN1113MFV</t>
  </si>
  <si>
    <t>RN1304</t>
  </si>
  <si>
    <t>RN1707JE</t>
  </si>
  <si>
    <t>RTC56373</t>
  </si>
  <si>
    <t>RICHWAVE</t>
  </si>
  <si>
    <t>RTC6609</t>
  </si>
  <si>
    <t>RTC8612FR</t>
  </si>
  <si>
    <t>RTC8612R</t>
  </si>
  <si>
    <t>RTC8613M</t>
  </si>
  <si>
    <t>SM05.TCT</t>
  </si>
  <si>
    <t>SSM3J132TU</t>
  </si>
  <si>
    <t>SSM3J327R</t>
  </si>
  <si>
    <t>SSM3J328R</t>
  </si>
  <si>
    <t>SSM3J356R</t>
  </si>
  <si>
    <t>SSM3K15AFS</t>
  </si>
  <si>
    <t>SSM3K15AMFV</t>
  </si>
  <si>
    <t>SSM3K15FV(TL3AP,ZE</t>
  </si>
  <si>
    <t>SSM3K16FU</t>
  </si>
  <si>
    <t>SSM3K329R</t>
  </si>
  <si>
    <t>SSM3K333R</t>
  </si>
  <si>
    <t>SSM3K35MFV</t>
  </si>
  <si>
    <t>SSM3K36FS,LF(T</t>
  </si>
  <si>
    <t>SSM3K36MFV</t>
  </si>
  <si>
    <t>SSM3K37FS,LF(T</t>
  </si>
  <si>
    <t>SSM3K56CT</t>
  </si>
  <si>
    <t>SSM3K56FS,LF(T</t>
  </si>
  <si>
    <t>SSM3K7002BS</t>
  </si>
  <si>
    <t>SSM6J503NU</t>
  </si>
  <si>
    <t>SSM6N15AFE</t>
  </si>
  <si>
    <t>SSM6N15FE(T5LAP,E)</t>
  </si>
  <si>
    <t>SSM6N15FU</t>
  </si>
  <si>
    <t>SSM6N37FE</t>
  </si>
  <si>
    <t>SSM6N43FU</t>
  </si>
  <si>
    <t>SSM6N44FE</t>
  </si>
  <si>
    <t>SSM6N48FU</t>
  </si>
  <si>
    <t>SSM6N7002BFU,LAF(T</t>
  </si>
  <si>
    <t>SSM6N7002KFU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</si>
  <si>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</si>
  <si>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</si>
  <si>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</si>
  <si>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</si>
  <si>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</si>
  <si>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</si>
  <si>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</si>
  <si>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TC358762XBG</t>
  </si>
  <si>
    <t>TC358764XBG</t>
  </si>
  <si>
    <t>TC358767XBG</t>
  </si>
  <si>
    <t>TC358860XBG</t>
  </si>
  <si>
    <t>TC358870XBG</t>
  </si>
  <si>
    <t>TC74LCX245FT</t>
  </si>
  <si>
    <t>TC74LCX573FT(EL,K)</t>
  </si>
  <si>
    <t>TC74VHC08FT</t>
  </si>
  <si>
    <t>TC75S56FU(TE85L,F)</t>
  </si>
  <si>
    <t>TC7MBL3257CFT</t>
  </si>
  <si>
    <t>TC7PCI3412MT</t>
  </si>
  <si>
    <t>TC7SET00FU</t>
  </si>
  <si>
    <t>TC7SET08F,LJ(CT</t>
  </si>
  <si>
    <t>TC7SET126FU</t>
  </si>
  <si>
    <t>TC7SH00FE(T5LAP,E)</t>
  </si>
  <si>
    <t>TC7SH08FU</t>
  </si>
  <si>
    <t>TC7SH09FU</t>
  </si>
  <si>
    <t>TC7SH32F</t>
  </si>
  <si>
    <t>TC7SH32F,LJ(CT</t>
  </si>
  <si>
    <t>TC7SH32FU</t>
  </si>
  <si>
    <t>TC7SZ00FU</t>
  </si>
  <si>
    <t>TC7SZ02FU</t>
  </si>
  <si>
    <t>TC7SZ04FU</t>
  </si>
  <si>
    <t>TC7SZ07FU</t>
  </si>
  <si>
    <t>TC7SZ08AFE(T5LAP,E</t>
  </si>
  <si>
    <t>TC7SZ08F</t>
  </si>
  <si>
    <t>TC7SZ08FE,LAPM</t>
  </si>
  <si>
    <t>TC7SZ08FU</t>
  </si>
  <si>
    <t>TC7SZ125FU</t>
  </si>
  <si>
    <t>TC7SZ14FU</t>
  </si>
  <si>
    <t>TC7SZ17FE</t>
  </si>
  <si>
    <t>TC7SZ32FU</t>
  </si>
  <si>
    <t>TC7USB40MU</t>
  </si>
  <si>
    <t>TC7W125FU</t>
  </si>
  <si>
    <t>TC7WZ00FK,LJ(CT</t>
  </si>
  <si>
    <t>TC7WZ02FK</t>
  </si>
  <si>
    <t>TC7WZ08FK,LJ(CT</t>
  </si>
  <si>
    <t>TC7WZ74FK</t>
  </si>
  <si>
    <t>TC7WZ74FU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</si>
  <si>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</si>
  <si>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</si>
  <si>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</si>
  <si>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</si>
  <si>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</si>
  <si>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</si>
  <si>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</si>
  <si>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</si>
  <si>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</si>
  <si>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TCS10DLU</t>
  </si>
  <si>
    <t>TCS10DPU(T5LAP,E)</t>
  </si>
  <si>
    <t>THGAF4G9N4LBAIRYGJ</t>
  </si>
  <si>
    <t>THGBF7G9L4LBATRA2H</t>
  </si>
  <si>
    <t>THGBMHG6C1LBAIL</t>
  </si>
  <si>
    <t>THGBMHG8C2LBAIL</t>
  </si>
  <si>
    <t>THGBMHG9C4LBAIR</t>
  </si>
  <si>
    <t>THGBMHT0C8LBAIGA4L</t>
  </si>
  <si>
    <t>THGBMMG8C4LBAAR</t>
  </si>
  <si>
    <t>TJ20S04M3L</t>
  </si>
  <si>
    <t>TJ30S06M3L</t>
  </si>
  <si>
    <t>TK3P50D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</si>
  <si>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</si>
  <si>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</si>
  <si>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</si>
  <si>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</si>
  <si>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</si>
  <si>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</si>
  <si>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</si>
  <si>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</si>
  <si>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</si>
  <si>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</si>
  <si>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TPCA8085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</si>
  <si>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</si>
  <si>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</si>
  <si>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</si>
  <si>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</si>
  <si>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</si>
  <si>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</si>
  <si>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</si>
  <si>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TPCC8093</t>
  </si>
  <si>
    <t>TPCC8104,L1Q(CM</t>
  </si>
  <si>
    <t>TPCC8105</t>
  </si>
  <si>
    <t>TPCC8106</t>
  </si>
  <si>
    <t>TPCC8131</t>
  </si>
  <si>
    <t>TPCP8102</t>
  </si>
  <si>
    <t>TPH1400ANH</t>
  </si>
  <si>
    <t>TPH1R712MD,L1APQ(M</t>
  </si>
  <si>
    <t>TPH3R203NL,L1Q(M</t>
  </si>
  <si>
    <t>TPN11003NL</t>
  </si>
  <si>
    <t>TZ1021MBG(O)</t>
  </si>
  <si>
    <t>ZTS6031</t>
  </si>
  <si>
    <t>ZILLTEK</t>
  </si>
  <si>
    <t>ZTS6034</t>
  </si>
  <si>
    <t>ZTS6072</t>
  </si>
  <si>
    <t>ZTS6431A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</si>
</sst>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57" totalsRowShown="0" headerRowDxfId="36" dataDxfId="35" tableBorderDxfId="34">
  <autoFilter ref="B3:AI25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257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P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7.453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8" width="9" style="2"/>
    <col min="39" max="39" width="9" style="2" collapsed="1"/>
    <col min="40" max="58" width="9" style="2"/>
    <col min="59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6237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203</v>
      </c>
      <c r="D4" s="14" t="s">
        <v>73</v>
      </c>
      <c r="E4" s="15">
        <f t="shared" ref="E4:E67" si="1">IF(AA4=0,"前八週無拉料",ROUND(M4/AA4,1))</f>
        <v>9.8000000000000007</v>
      </c>
      <c r="F4" s="16">
        <f t="shared" ref="F4:F67" si="2">IF(OR(AB4=0,LEN(AB4)=0),"--",ROUND(M4/AB4,1))</f>
        <v>13.4</v>
      </c>
      <c r="G4" s="16">
        <f t="shared" ref="G4:G67" si="3">IF(AA4=0,"--",ROUND(J4/AA4,1))</f>
        <v>26.5</v>
      </c>
      <c r="H4" s="16">
        <f t="shared" ref="H4:H67" si="4">IF(OR(AB4=0,LEN(AB4)=0),"--",ROUND(J4/AB4,1))</f>
        <v>36.1</v>
      </c>
      <c r="I4" s="17" t="str">
        <f>IFERROR(VLOOKUP(C4,#REF!,8,FALSE),"")</f>
        <v/>
      </c>
      <c r="J4" s="18">
        <v>26140000</v>
      </c>
      <c r="K4" s="18">
        <v>26140000</v>
      </c>
      <c r="L4" s="17" t="str">
        <f>IFERROR(VLOOKUP(C4,#REF!,11,FALSE),"")</f>
        <v/>
      </c>
      <c r="M4" s="18">
        <v>9688000</v>
      </c>
      <c r="N4" s="19" t="s">
        <v>74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6328000</v>
      </c>
      <c r="U4" s="18">
        <v>0</v>
      </c>
      <c r="V4" s="18">
        <v>3360000</v>
      </c>
      <c r="W4" s="18">
        <v>0</v>
      </c>
      <c r="X4" s="22">
        <v>35828000</v>
      </c>
      <c r="Y4" s="16">
        <v>36.299999999999997</v>
      </c>
      <c r="Z4" s="23">
        <v>49.5</v>
      </c>
      <c r="AA4" s="22">
        <v>986000</v>
      </c>
      <c r="AB4" s="18">
        <v>723472</v>
      </c>
      <c r="AC4" s="24">
        <v>0.7</v>
      </c>
      <c r="AD4" s="25">
        <f t="shared" ref="AD4:AD67" si="5">IF($AC4="E","E",IF($AC4="F","F",IF($AC4&lt;0.5,50,IF($AC4&lt;2,100,150))))</f>
        <v>100</v>
      </c>
      <c r="AE4" s="18">
        <v>3720960</v>
      </c>
      <c r="AF4" s="18">
        <v>1732977</v>
      </c>
      <c r="AG4" s="18">
        <v>2636867</v>
      </c>
      <c r="AH4" s="18">
        <v>1543650</v>
      </c>
      <c r="AI4" s="14" t="s">
        <v>44</v>
      </c>
    </row>
    <row r="5" spans="1:35" ht="16.5" customHeight="1">
      <c r="A5">
        <v>6238</v>
      </c>
      <c r="B5" s="12" t="str">
        <f t="shared" si="0"/>
        <v>OverStock</v>
      </c>
      <c r="C5" s="13" t="s">
        <v>212</v>
      </c>
      <c r="D5" s="14" t="s">
        <v>73</v>
      </c>
      <c r="E5" s="15">
        <f t="shared" si="1"/>
        <v>32.1</v>
      </c>
      <c r="F5" s="16">
        <f t="shared" si="2"/>
        <v>14.3</v>
      </c>
      <c r="G5" s="16">
        <f t="shared" si="3"/>
        <v>61.2</v>
      </c>
      <c r="H5" s="16">
        <f t="shared" si="4"/>
        <v>27.3</v>
      </c>
      <c r="I5" s="17" t="str">
        <f>IFERROR(VLOOKUP(C5,#REF!,8,FALSE),"")</f>
        <v/>
      </c>
      <c r="J5" s="18">
        <v>50004000</v>
      </c>
      <c r="K5" s="18">
        <v>25002000</v>
      </c>
      <c r="L5" s="17" t="str">
        <f>IFERROR(VLOOKUP(C5,#REF!,11,FALSE),"")</f>
        <v/>
      </c>
      <c r="M5" s="18">
        <v>26246000</v>
      </c>
      <c r="N5" s="19" t="s">
        <v>108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17936000</v>
      </c>
      <c r="U5" s="18">
        <v>0</v>
      </c>
      <c r="V5" s="18">
        <v>8310000</v>
      </c>
      <c r="W5" s="18">
        <v>0</v>
      </c>
      <c r="X5" s="22">
        <v>76250000</v>
      </c>
      <c r="Y5" s="16">
        <v>93.4</v>
      </c>
      <c r="Z5" s="23">
        <v>41.6</v>
      </c>
      <c r="AA5" s="22">
        <v>816750</v>
      </c>
      <c r="AB5" s="18">
        <v>1834006</v>
      </c>
      <c r="AC5" s="24">
        <v>2.2000000000000002</v>
      </c>
      <c r="AD5" s="25">
        <f t="shared" si="5"/>
        <v>150</v>
      </c>
      <c r="AE5" s="18">
        <v>8153253</v>
      </c>
      <c r="AF5" s="18">
        <v>6107788</v>
      </c>
      <c r="AG5" s="18">
        <v>5431228</v>
      </c>
      <c r="AH5" s="18">
        <v>1560806</v>
      </c>
      <c r="AI5" s="14" t="s">
        <v>44</v>
      </c>
    </row>
    <row r="6" spans="1:35" ht="16.5" customHeight="1">
      <c r="A6">
        <v>6425</v>
      </c>
      <c r="B6" s="12" t="str">
        <f t="shared" si="0"/>
        <v>OverStock</v>
      </c>
      <c r="C6" s="13" t="s">
        <v>234</v>
      </c>
      <c r="D6" s="14" t="s">
        <v>73</v>
      </c>
      <c r="E6" s="15">
        <f t="shared" si="1"/>
        <v>13.8</v>
      </c>
      <c r="F6" s="16">
        <f t="shared" si="2"/>
        <v>14.9</v>
      </c>
      <c r="G6" s="16">
        <f t="shared" si="3"/>
        <v>16</v>
      </c>
      <c r="H6" s="16">
        <f t="shared" si="4"/>
        <v>17.399999999999999</v>
      </c>
      <c r="I6" s="17" t="str">
        <f>IFERROR(VLOOKUP(C6,#REF!,8,FALSE),"")</f>
        <v/>
      </c>
      <c r="J6" s="18">
        <v>12912000</v>
      </c>
      <c r="K6" s="18">
        <v>12312000</v>
      </c>
      <c r="L6" s="17" t="str">
        <f>IFERROR(VLOOKUP(C6,#REF!,11,FALSE),"")</f>
        <v/>
      </c>
      <c r="M6" s="18">
        <v>11100000</v>
      </c>
      <c r="N6" s="19" t="s">
        <v>74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7965000</v>
      </c>
      <c r="U6" s="18">
        <v>0</v>
      </c>
      <c r="V6" s="18">
        <v>3135000</v>
      </c>
      <c r="W6" s="18">
        <v>0</v>
      </c>
      <c r="X6" s="22">
        <v>24012000</v>
      </c>
      <c r="Y6" s="16">
        <v>29.8</v>
      </c>
      <c r="Z6" s="23">
        <v>32.299999999999997</v>
      </c>
      <c r="AA6" s="22">
        <v>806625</v>
      </c>
      <c r="AB6" s="18">
        <v>744190</v>
      </c>
      <c r="AC6" s="24">
        <v>0.9</v>
      </c>
      <c r="AD6" s="25">
        <f t="shared" si="5"/>
        <v>100</v>
      </c>
      <c r="AE6" s="18">
        <v>3646719</v>
      </c>
      <c r="AF6" s="18">
        <v>2143187</v>
      </c>
      <c r="AG6" s="18">
        <v>2041892</v>
      </c>
      <c r="AH6" s="18">
        <v>624628</v>
      </c>
      <c r="AI6" s="14" t="s">
        <v>44</v>
      </c>
    </row>
    <row r="7" spans="1:35" ht="16.5" customHeight="1">
      <c r="A7">
        <v>6423</v>
      </c>
      <c r="B7" s="12" t="str">
        <f t="shared" si="0"/>
        <v>OverStock</v>
      </c>
      <c r="C7" s="13" t="s">
        <v>190</v>
      </c>
      <c r="D7" s="14" t="s">
        <v>73</v>
      </c>
      <c r="E7" s="15">
        <f t="shared" si="1"/>
        <v>17.5</v>
      </c>
      <c r="F7" s="16">
        <f t="shared" si="2"/>
        <v>12.7</v>
      </c>
      <c r="G7" s="16">
        <f t="shared" si="3"/>
        <v>17.399999999999999</v>
      </c>
      <c r="H7" s="16">
        <f t="shared" si="4"/>
        <v>12.6</v>
      </c>
      <c r="I7" s="17" t="str">
        <f>IFERROR(VLOOKUP(C7,#REF!,8,FALSE),"")</f>
        <v/>
      </c>
      <c r="J7" s="18">
        <v>7936000</v>
      </c>
      <c r="K7" s="18">
        <v>7936000</v>
      </c>
      <c r="L7" s="17" t="str">
        <f>IFERROR(VLOOKUP(C7,#REF!,11,FALSE),"")</f>
        <v/>
      </c>
      <c r="M7" s="18">
        <v>7952000</v>
      </c>
      <c r="N7" s="19" t="s">
        <v>74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5776000</v>
      </c>
      <c r="U7" s="18">
        <v>0</v>
      </c>
      <c r="V7" s="18">
        <v>2176000</v>
      </c>
      <c r="W7" s="18">
        <v>0</v>
      </c>
      <c r="X7" s="22">
        <v>15888000</v>
      </c>
      <c r="Y7" s="16">
        <v>34.9</v>
      </c>
      <c r="Z7" s="23">
        <v>25.3</v>
      </c>
      <c r="AA7" s="22">
        <v>455000</v>
      </c>
      <c r="AB7" s="18">
        <v>627471</v>
      </c>
      <c r="AC7" s="24">
        <v>1.4</v>
      </c>
      <c r="AD7" s="25">
        <f t="shared" si="5"/>
        <v>100</v>
      </c>
      <c r="AE7" s="18">
        <v>2768779</v>
      </c>
      <c r="AF7" s="18">
        <v>1450027</v>
      </c>
      <c r="AG7" s="18">
        <v>3310538</v>
      </c>
      <c r="AH7" s="18">
        <v>1097856</v>
      </c>
      <c r="AI7" s="14" t="s">
        <v>44</v>
      </c>
    </row>
    <row r="8" spans="1:35" ht="16.5" customHeight="1">
      <c r="A8">
        <v>6241</v>
      </c>
      <c r="B8" s="12" t="str">
        <f t="shared" si="0"/>
        <v>OverStock</v>
      </c>
      <c r="C8" s="13" t="s">
        <v>285</v>
      </c>
      <c r="D8" s="14" t="s">
        <v>73</v>
      </c>
      <c r="E8" s="15">
        <f t="shared" si="1"/>
        <v>128</v>
      </c>
      <c r="F8" s="16">
        <f t="shared" si="2"/>
        <v>86.7</v>
      </c>
      <c r="G8" s="16">
        <f t="shared" si="3"/>
        <v>50</v>
      </c>
      <c r="H8" s="16">
        <f t="shared" si="4"/>
        <v>33.9</v>
      </c>
      <c r="I8" s="17" t="str">
        <f>IFERROR(VLOOKUP(C8,#REF!,8,FALSE),"")</f>
        <v/>
      </c>
      <c r="J8" s="18">
        <v>150000</v>
      </c>
      <c r="K8" s="18">
        <v>6000</v>
      </c>
      <c r="L8" s="17" t="str">
        <f>IFERROR(VLOOKUP(C8,#REF!,11,FALSE),"")</f>
        <v/>
      </c>
      <c r="M8" s="18">
        <v>384000</v>
      </c>
      <c r="N8" s="19" t="s">
        <v>74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303000</v>
      </c>
      <c r="U8" s="18">
        <v>0</v>
      </c>
      <c r="V8" s="18">
        <v>81000</v>
      </c>
      <c r="W8" s="18">
        <v>0</v>
      </c>
      <c r="X8" s="22">
        <v>534000</v>
      </c>
      <c r="Y8" s="16">
        <v>178</v>
      </c>
      <c r="Z8" s="23">
        <v>120.5</v>
      </c>
      <c r="AA8" s="22">
        <v>3000</v>
      </c>
      <c r="AB8" s="18">
        <v>4430</v>
      </c>
      <c r="AC8" s="24">
        <v>1.5</v>
      </c>
      <c r="AD8" s="25">
        <f t="shared" si="5"/>
        <v>100</v>
      </c>
      <c r="AE8" s="18">
        <v>5234</v>
      </c>
      <c r="AF8" s="18">
        <v>17461</v>
      </c>
      <c r="AG8" s="18">
        <v>38638</v>
      </c>
      <c r="AH8" s="18">
        <v>14605</v>
      </c>
      <c r="AI8" s="14" t="s">
        <v>44</v>
      </c>
    </row>
    <row r="9" spans="1:35" ht="16.5" customHeight="1">
      <c r="A9">
        <v>6239</v>
      </c>
      <c r="B9" s="12" t="str">
        <f t="shared" si="0"/>
        <v>OverStock</v>
      </c>
      <c r="C9" s="13" t="s">
        <v>245</v>
      </c>
      <c r="D9" s="14" t="s">
        <v>73</v>
      </c>
      <c r="E9" s="15">
        <f t="shared" si="1"/>
        <v>8.5</v>
      </c>
      <c r="F9" s="16">
        <f t="shared" si="2"/>
        <v>9.6</v>
      </c>
      <c r="G9" s="16">
        <f t="shared" si="3"/>
        <v>9.5</v>
      </c>
      <c r="H9" s="16">
        <f t="shared" si="4"/>
        <v>10.8</v>
      </c>
      <c r="I9" s="17" t="str">
        <f>IFERROR(VLOOKUP(C9,#REF!,8,FALSE),"")</f>
        <v/>
      </c>
      <c r="J9" s="18">
        <v>1852000</v>
      </c>
      <c r="K9" s="18">
        <v>1240000</v>
      </c>
      <c r="L9" s="17" t="str">
        <f>IFERROR(VLOOKUP(C9,#REF!,11,FALSE),"")</f>
        <v/>
      </c>
      <c r="M9" s="18">
        <v>1644000</v>
      </c>
      <c r="N9" s="19" t="s">
        <v>74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1008000</v>
      </c>
      <c r="U9" s="18">
        <v>0</v>
      </c>
      <c r="V9" s="18">
        <v>636000</v>
      </c>
      <c r="W9" s="18">
        <v>0</v>
      </c>
      <c r="X9" s="22">
        <v>3496000</v>
      </c>
      <c r="Y9" s="16">
        <v>18</v>
      </c>
      <c r="Z9" s="23">
        <v>20.3</v>
      </c>
      <c r="AA9" s="22">
        <v>194500</v>
      </c>
      <c r="AB9" s="18">
        <v>171995</v>
      </c>
      <c r="AC9" s="24">
        <v>0.9</v>
      </c>
      <c r="AD9" s="25">
        <f t="shared" si="5"/>
        <v>100</v>
      </c>
      <c r="AE9" s="18">
        <v>845660</v>
      </c>
      <c r="AF9" s="18">
        <v>513829</v>
      </c>
      <c r="AG9" s="18">
        <v>709845</v>
      </c>
      <c r="AH9" s="18">
        <v>247861</v>
      </c>
      <c r="AI9" s="14" t="s">
        <v>44</v>
      </c>
    </row>
    <row r="10" spans="1:35" ht="16.5" customHeight="1">
      <c r="A10">
        <v>6244</v>
      </c>
      <c r="B10" s="12" t="str">
        <f t="shared" si="0"/>
        <v>OverStock</v>
      </c>
      <c r="C10" s="13" t="s">
        <v>109</v>
      </c>
      <c r="D10" s="14" t="s">
        <v>73</v>
      </c>
      <c r="E10" s="15">
        <f t="shared" si="1"/>
        <v>19.8</v>
      </c>
      <c r="F10" s="16">
        <f t="shared" si="2"/>
        <v>28.5</v>
      </c>
      <c r="G10" s="16">
        <f t="shared" si="3"/>
        <v>10.9</v>
      </c>
      <c r="H10" s="16">
        <f t="shared" si="4"/>
        <v>15.7</v>
      </c>
      <c r="I10" s="17" t="str">
        <f>IFERROR(VLOOKUP(C10,#REF!,8,FALSE),"")</f>
        <v/>
      </c>
      <c r="J10" s="18">
        <v>1590000</v>
      </c>
      <c r="K10" s="18">
        <v>1140000</v>
      </c>
      <c r="L10" s="17" t="str">
        <f>IFERROR(VLOOKUP(C10,#REF!,11,FALSE),"")</f>
        <v/>
      </c>
      <c r="M10" s="18">
        <v>2890550</v>
      </c>
      <c r="N10" s="19" t="s">
        <v>74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2080550</v>
      </c>
      <c r="U10" s="18">
        <v>0</v>
      </c>
      <c r="V10" s="18">
        <v>810000</v>
      </c>
      <c r="W10" s="18">
        <v>0</v>
      </c>
      <c r="X10" s="22">
        <v>4480550</v>
      </c>
      <c r="Y10" s="16">
        <v>30.6</v>
      </c>
      <c r="Z10" s="23">
        <v>44.2</v>
      </c>
      <c r="AA10" s="22">
        <v>146250</v>
      </c>
      <c r="AB10" s="18">
        <v>101381</v>
      </c>
      <c r="AC10" s="24">
        <v>0.7</v>
      </c>
      <c r="AD10" s="25">
        <f t="shared" si="5"/>
        <v>100</v>
      </c>
      <c r="AE10" s="18">
        <v>201778</v>
      </c>
      <c r="AF10" s="18">
        <v>590388</v>
      </c>
      <c r="AG10" s="18">
        <v>779048</v>
      </c>
      <c r="AH10" s="18">
        <v>937324</v>
      </c>
      <c r="AI10" s="14" t="s">
        <v>44</v>
      </c>
    </row>
    <row r="11" spans="1:35" ht="16.5" customHeight="1">
      <c r="A11">
        <v>6245</v>
      </c>
      <c r="B11" s="12" t="str">
        <f t="shared" si="0"/>
        <v>OverStock</v>
      </c>
      <c r="C11" s="13" t="s">
        <v>193</v>
      </c>
      <c r="D11" s="14" t="s">
        <v>73</v>
      </c>
      <c r="E11" s="15">
        <f t="shared" si="1"/>
        <v>241.1</v>
      </c>
      <c r="F11" s="16">
        <f t="shared" si="2"/>
        <v>11.6</v>
      </c>
      <c r="G11" s="16">
        <f t="shared" si="3"/>
        <v>1138.3</v>
      </c>
      <c r="H11" s="16">
        <f t="shared" si="4"/>
        <v>54.6</v>
      </c>
      <c r="I11" s="17" t="str">
        <f>IFERROR(VLOOKUP(C11,#REF!,8,FALSE),"")</f>
        <v/>
      </c>
      <c r="J11" s="18">
        <v>5976000</v>
      </c>
      <c r="K11" s="18">
        <v>5976000</v>
      </c>
      <c r="L11" s="17" t="str">
        <f>IFERROR(VLOOKUP(C11,#REF!,11,FALSE),"")</f>
        <v/>
      </c>
      <c r="M11" s="18">
        <v>1266000</v>
      </c>
      <c r="N11" s="19" t="s">
        <v>74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246000</v>
      </c>
      <c r="U11" s="18">
        <v>0</v>
      </c>
      <c r="V11" s="18">
        <v>1020000</v>
      </c>
      <c r="W11" s="18">
        <v>0</v>
      </c>
      <c r="X11" s="22">
        <v>7242000</v>
      </c>
      <c r="Y11" s="16">
        <v>1379.4</v>
      </c>
      <c r="Z11" s="23">
        <v>66.099999999999994</v>
      </c>
      <c r="AA11" s="22">
        <v>5250</v>
      </c>
      <c r="AB11" s="18">
        <v>109505</v>
      </c>
      <c r="AC11" s="24">
        <v>20.9</v>
      </c>
      <c r="AD11" s="25">
        <f t="shared" si="5"/>
        <v>150</v>
      </c>
      <c r="AE11" s="18">
        <v>16005</v>
      </c>
      <c r="AF11" s="18">
        <v>873522</v>
      </c>
      <c r="AG11" s="18">
        <v>218938</v>
      </c>
      <c r="AH11" s="18">
        <v>61036</v>
      </c>
      <c r="AI11" s="14" t="s">
        <v>44</v>
      </c>
    </row>
    <row r="12" spans="1:35" ht="16.5" customHeight="1">
      <c r="A12">
        <v>6424</v>
      </c>
      <c r="B12" s="12" t="str">
        <f t="shared" si="0"/>
        <v>OverStock</v>
      </c>
      <c r="C12" s="13" t="s">
        <v>299</v>
      </c>
      <c r="D12" s="14" t="s">
        <v>73</v>
      </c>
      <c r="E12" s="15">
        <f t="shared" si="1"/>
        <v>13.8</v>
      </c>
      <c r="F12" s="16">
        <f t="shared" si="2"/>
        <v>8.5</v>
      </c>
      <c r="G12" s="16">
        <f t="shared" si="3"/>
        <v>34.4</v>
      </c>
      <c r="H12" s="16">
        <f t="shared" si="4"/>
        <v>21.1</v>
      </c>
      <c r="I12" s="17" t="str">
        <f>IFERROR(VLOOKUP(C12,#REF!,8,FALSE),"")</f>
        <v/>
      </c>
      <c r="J12" s="18">
        <v>550000</v>
      </c>
      <c r="K12" s="18">
        <v>190000</v>
      </c>
      <c r="L12" s="17" t="str">
        <f>IFERROR(VLOOKUP(C12,#REF!,11,FALSE),"")</f>
        <v/>
      </c>
      <c r="M12" s="18">
        <v>220000</v>
      </c>
      <c r="N12" s="19" t="s">
        <v>74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0</v>
      </c>
      <c r="U12" s="18">
        <v>0</v>
      </c>
      <c r="V12" s="18">
        <v>220000</v>
      </c>
      <c r="W12" s="18">
        <v>0</v>
      </c>
      <c r="X12" s="22">
        <v>770000</v>
      </c>
      <c r="Y12" s="16">
        <v>48.1</v>
      </c>
      <c r="Z12" s="23">
        <v>29.6</v>
      </c>
      <c r="AA12" s="22">
        <v>16000</v>
      </c>
      <c r="AB12" s="18">
        <v>26025</v>
      </c>
      <c r="AC12" s="24">
        <v>1.6</v>
      </c>
      <c r="AD12" s="25">
        <f t="shared" si="5"/>
        <v>100</v>
      </c>
      <c r="AE12" s="18">
        <v>201006</v>
      </c>
      <c r="AF12" s="18">
        <v>60232</v>
      </c>
      <c r="AG12" s="18">
        <v>17920</v>
      </c>
      <c r="AH12" s="18">
        <v>0</v>
      </c>
      <c r="AI12" s="14" t="s">
        <v>44</v>
      </c>
    </row>
    <row r="13" spans="1:35" ht="16.5" customHeight="1">
      <c r="A13">
        <v>6240</v>
      </c>
      <c r="B13" s="12" t="str">
        <f t="shared" si="0"/>
        <v>OverStock</v>
      </c>
      <c r="C13" s="13" t="s">
        <v>298</v>
      </c>
      <c r="D13" s="14" t="s">
        <v>73</v>
      </c>
      <c r="E13" s="15">
        <f t="shared" si="1"/>
        <v>184</v>
      </c>
      <c r="F13" s="16" t="str">
        <f t="shared" si="2"/>
        <v>--</v>
      </c>
      <c r="G13" s="16">
        <f t="shared" si="3"/>
        <v>96</v>
      </c>
      <c r="H13" s="16" t="str">
        <f t="shared" si="4"/>
        <v>--</v>
      </c>
      <c r="I13" s="17" t="str">
        <f>IFERROR(VLOOKUP(C13,#REF!,8,FALSE),"")</f>
        <v/>
      </c>
      <c r="J13" s="18">
        <v>60000</v>
      </c>
      <c r="K13" s="18">
        <v>0</v>
      </c>
      <c r="L13" s="17" t="str">
        <f>IFERROR(VLOOKUP(C13,#REF!,11,FALSE),"")</f>
        <v/>
      </c>
      <c r="M13" s="18">
        <v>115000</v>
      </c>
      <c r="N13" s="19" t="s">
        <v>74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110000</v>
      </c>
      <c r="U13" s="18">
        <v>0</v>
      </c>
      <c r="V13" s="18">
        <v>5000</v>
      </c>
      <c r="W13" s="18">
        <v>0</v>
      </c>
      <c r="X13" s="22">
        <v>175000</v>
      </c>
      <c r="Y13" s="16">
        <v>280</v>
      </c>
      <c r="Z13" s="23" t="s">
        <v>39</v>
      </c>
      <c r="AA13" s="22">
        <v>625</v>
      </c>
      <c r="AB13" s="18" t="s">
        <v>39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6235</v>
      </c>
      <c r="B14" s="12" t="str">
        <f t="shared" si="0"/>
        <v>OverStock</v>
      </c>
      <c r="C14" s="13" t="s">
        <v>279</v>
      </c>
      <c r="D14" s="14" t="s">
        <v>73</v>
      </c>
      <c r="E14" s="15">
        <f t="shared" si="1"/>
        <v>16.600000000000001</v>
      </c>
      <c r="F14" s="16">
        <f t="shared" si="2"/>
        <v>46.7</v>
      </c>
      <c r="G14" s="16">
        <f t="shared" si="3"/>
        <v>14.1</v>
      </c>
      <c r="H14" s="16">
        <f t="shared" si="4"/>
        <v>39.700000000000003</v>
      </c>
      <c r="I14" s="17" t="str">
        <f>IFERROR(VLOOKUP(C14,#REF!,8,FALSE),"")</f>
        <v/>
      </c>
      <c r="J14" s="18">
        <v>2310000</v>
      </c>
      <c r="K14" s="18">
        <v>2310000</v>
      </c>
      <c r="L14" s="17" t="str">
        <f>IFERROR(VLOOKUP(C14,#REF!,11,FALSE),"")</f>
        <v/>
      </c>
      <c r="M14" s="18">
        <v>2718000</v>
      </c>
      <c r="N14" s="19" t="s">
        <v>108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2718000</v>
      </c>
      <c r="U14" s="18">
        <v>0</v>
      </c>
      <c r="V14" s="18">
        <v>0</v>
      </c>
      <c r="W14" s="18">
        <v>0</v>
      </c>
      <c r="X14" s="22">
        <v>5028000</v>
      </c>
      <c r="Y14" s="16">
        <v>30.7</v>
      </c>
      <c r="Z14" s="23">
        <v>86.3</v>
      </c>
      <c r="AA14" s="22">
        <v>163875</v>
      </c>
      <c r="AB14" s="18">
        <v>58230</v>
      </c>
      <c r="AC14" s="24">
        <v>0.4</v>
      </c>
      <c r="AD14" s="25">
        <f t="shared" si="5"/>
        <v>50</v>
      </c>
      <c r="AE14" s="18">
        <v>108772</v>
      </c>
      <c r="AF14" s="18">
        <v>232812</v>
      </c>
      <c r="AG14" s="18">
        <v>623748</v>
      </c>
      <c r="AH14" s="18">
        <v>570883</v>
      </c>
      <c r="AI14" s="14" t="s">
        <v>44</v>
      </c>
    </row>
    <row r="15" spans="1:35" ht="16.5" customHeight="1">
      <c r="A15">
        <v>6236</v>
      </c>
      <c r="B15" s="12" t="str">
        <f t="shared" si="0"/>
        <v>OverStock</v>
      </c>
      <c r="C15" s="13" t="s">
        <v>227</v>
      </c>
      <c r="D15" s="14" t="s">
        <v>73</v>
      </c>
      <c r="E15" s="15">
        <f t="shared" si="1"/>
        <v>73.599999999999994</v>
      </c>
      <c r="F15" s="16">
        <f t="shared" si="2"/>
        <v>23.5</v>
      </c>
      <c r="G15" s="16">
        <f t="shared" si="3"/>
        <v>48</v>
      </c>
      <c r="H15" s="16">
        <f t="shared" si="4"/>
        <v>15.3</v>
      </c>
      <c r="I15" s="17" t="str">
        <f>IFERROR(VLOOKUP(C15,#REF!,8,FALSE),"")</f>
        <v/>
      </c>
      <c r="J15" s="18">
        <v>90000</v>
      </c>
      <c r="K15" s="18">
        <v>87000</v>
      </c>
      <c r="L15" s="17" t="str">
        <f>IFERROR(VLOOKUP(C15,#REF!,11,FALSE),"")</f>
        <v/>
      </c>
      <c r="M15" s="18">
        <v>138000</v>
      </c>
      <c r="N15" s="19" t="s">
        <v>59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138000</v>
      </c>
      <c r="U15" s="18">
        <v>0</v>
      </c>
      <c r="V15" s="18">
        <v>0</v>
      </c>
      <c r="W15" s="18">
        <v>0</v>
      </c>
      <c r="X15" s="22">
        <v>228000</v>
      </c>
      <c r="Y15" s="16">
        <v>121.6</v>
      </c>
      <c r="Z15" s="23">
        <v>38.9</v>
      </c>
      <c r="AA15" s="22">
        <v>1875</v>
      </c>
      <c r="AB15" s="18">
        <v>5866</v>
      </c>
      <c r="AC15" s="24">
        <v>3.1</v>
      </c>
      <c r="AD15" s="25">
        <f t="shared" si="5"/>
        <v>150</v>
      </c>
      <c r="AE15" s="18">
        <v>0</v>
      </c>
      <c r="AF15" s="18">
        <v>42983</v>
      </c>
      <c r="AG15" s="18">
        <v>18180</v>
      </c>
      <c r="AH15" s="18">
        <v>14413</v>
      </c>
      <c r="AI15" s="14" t="s">
        <v>44</v>
      </c>
    </row>
    <row r="16" spans="1:35" ht="16.5" customHeight="1">
      <c r="A16">
        <v>8861</v>
      </c>
      <c r="B16" s="12" t="str">
        <f t="shared" si="0"/>
        <v>FCST</v>
      </c>
      <c r="C16" s="13" t="s">
        <v>95</v>
      </c>
      <c r="D16" s="14" t="s">
        <v>58</v>
      </c>
      <c r="E16" s="15" t="str">
        <f t="shared" si="1"/>
        <v>前八週無拉料</v>
      </c>
      <c r="F16" s="16">
        <f t="shared" si="2"/>
        <v>131.1</v>
      </c>
      <c r="G16" s="16" t="str">
        <f t="shared" si="3"/>
        <v>--</v>
      </c>
      <c r="H16" s="16">
        <f t="shared" si="4"/>
        <v>131.1</v>
      </c>
      <c r="I16" s="17" t="str">
        <f>IFERROR(VLOOKUP(C16,#REF!,8,FALSE),"")</f>
        <v/>
      </c>
      <c r="J16" s="18">
        <v>8000</v>
      </c>
      <c r="K16" s="18">
        <v>8000</v>
      </c>
      <c r="L16" s="17" t="str">
        <f>IFERROR(VLOOKUP(C16,#REF!,11,FALSE),"")</f>
        <v/>
      </c>
      <c r="M16" s="18">
        <v>8000</v>
      </c>
      <c r="N16" s="19" t="s">
        <v>59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8000</v>
      </c>
      <c r="U16" s="18">
        <v>0</v>
      </c>
      <c r="V16" s="18">
        <v>0</v>
      </c>
      <c r="W16" s="18">
        <v>0</v>
      </c>
      <c r="X16" s="22">
        <v>16000</v>
      </c>
      <c r="Y16" s="16" t="s">
        <v>39</v>
      </c>
      <c r="Z16" s="23">
        <v>262.3</v>
      </c>
      <c r="AA16" s="22">
        <v>0</v>
      </c>
      <c r="AB16" s="18">
        <v>61</v>
      </c>
      <c r="AC16" s="24" t="s">
        <v>48</v>
      </c>
      <c r="AD16" s="25" t="str">
        <f t="shared" si="5"/>
        <v>F</v>
      </c>
      <c r="AE16" s="18">
        <v>0</v>
      </c>
      <c r="AF16" s="18">
        <v>549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8860</v>
      </c>
      <c r="B17" s="12" t="str">
        <f t="shared" si="0"/>
        <v>OverStock</v>
      </c>
      <c r="C17" s="13" t="s">
        <v>187</v>
      </c>
      <c r="D17" s="14" t="s">
        <v>73</v>
      </c>
      <c r="E17" s="15">
        <f t="shared" si="1"/>
        <v>14.1</v>
      </c>
      <c r="F17" s="16">
        <f t="shared" si="2"/>
        <v>13.9</v>
      </c>
      <c r="G17" s="16">
        <f t="shared" si="3"/>
        <v>24.6</v>
      </c>
      <c r="H17" s="16">
        <f t="shared" si="4"/>
        <v>24.3</v>
      </c>
      <c r="I17" s="17" t="str">
        <f>IFERROR(VLOOKUP(C17,#REF!,8,FALSE),"")</f>
        <v/>
      </c>
      <c r="J17" s="18">
        <v>462000</v>
      </c>
      <c r="K17" s="18">
        <v>462000</v>
      </c>
      <c r="L17" s="17" t="str">
        <f>IFERROR(VLOOKUP(C17,#REF!,11,FALSE),"")</f>
        <v/>
      </c>
      <c r="M17" s="18">
        <v>264000</v>
      </c>
      <c r="N17" s="19" t="s">
        <v>108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219000</v>
      </c>
      <c r="U17" s="18">
        <v>0</v>
      </c>
      <c r="V17" s="18">
        <v>45000</v>
      </c>
      <c r="W17" s="18">
        <v>0</v>
      </c>
      <c r="X17" s="22">
        <v>726000</v>
      </c>
      <c r="Y17" s="16">
        <v>38.700000000000003</v>
      </c>
      <c r="Z17" s="23">
        <v>38.1</v>
      </c>
      <c r="AA17" s="22">
        <v>18750</v>
      </c>
      <c r="AB17" s="18">
        <v>19050</v>
      </c>
      <c r="AC17" s="24">
        <v>1</v>
      </c>
      <c r="AD17" s="25">
        <f t="shared" si="5"/>
        <v>100</v>
      </c>
      <c r="AE17" s="18">
        <v>42084</v>
      </c>
      <c r="AF17" s="18">
        <v>99189</v>
      </c>
      <c r="AG17" s="18">
        <v>46910</v>
      </c>
      <c r="AH17" s="18">
        <v>28826</v>
      </c>
      <c r="AI17" s="14" t="s">
        <v>44</v>
      </c>
    </row>
    <row r="18" spans="1:35" ht="16.5" customHeight="1">
      <c r="A18">
        <v>9070</v>
      </c>
      <c r="B18" s="12" t="str">
        <f t="shared" si="0"/>
        <v>OverStock</v>
      </c>
      <c r="C18" s="13" t="s">
        <v>222</v>
      </c>
      <c r="D18" s="14" t="s">
        <v>73</v>
      </c>
      <c r="E18" s="15">
        <f t="shared" si="1"/>
        <v>235.8</v>
      </c>
      <c r="F18" s="16">
        <f t="shared" si="2"/>
        <v>24.3</v>
      </c>
      <c r="G18" s="16">
        <f t="shared" si="3"/>
        <v>900</v>
      </c>
      <c r="H18" s="16">
        <f t="shared" si="4"/>
        <v>92.8</v>
      </c>
      <c r="I18" s="17" t="str">
        <f>IFERROR(VLOOKUP(C18,#REF!,8,FALSE),"")</f>
        <v/>
      </c>
      <c r="J18" s="18">
        <v>9000</v>
      </c>
      <c r="K18" s="18">
        <v>0</v>
      </c>
      <c r="L18" s="17" t="str">
        <f>IFERROR(VLOOKUP(C18,#REF!,11,FALSE),"")</f>
        <v/>
      </c>
      <c r="M18" s="18">
        <v>2358</v>
      </c>
      <c r="N18" s="19" t="s">
        <v>59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2358</v>
      </c>
      <c r="U18" s="18">
        <v>0</v>
      </c>
      <c r="V18" s="18">
        <v>0</v>
      </c>
      <c r="W18" s="18">
        <v>0</v>
      </c>
      <c r="X18" s="22">
        <v>11358</v>
      </c>
      <c r="Y18" s="16">
        <v>1135.8</v>
      </c>
      <c r="Z18" s="23">
        <v>117.1</v>
      </c>
      <c r="AA18" s="22">
        <v>10</v>
      </c>
      <c r="AB18" s="18">
        <v>97</v>
      </c>
      <c r="AC18" s="24">
        <v>9.6999999999999993</v>
      </c>
      <c r="AD18" s="25">
        <f t="shared" si="5"/>
        <v>150</v>
      </c>
      <c r="AE18" s="18">
        <v>0</v>
      </c>
      <c r="AF18" s="18">
        <v>370</v>
      </c>
      <c r="AG18" s="18">
        <v>1000</v>
      </c>
      <c r="AH18" s="18">
        <v>1250</v>
      </c>
      <c r="AI18" s="14" t="s">
        <v>44</v>
      </c>
    </row>
    <row r="19" spans="1:35" ht="16.5" customHeight="1">
      <c r="A19">
        <v>8862</v>
      </c>
      <c r="B19" s="12" t="str">
        <f t="shared" si="0"/>
        <v>OverStock</v>
      </c>
      <c r="C19" s="13" t="s">
        <v>111</v>
      </c>
      <c r="D19" s="14" t="s">
        <v>73</v>
      </c>
      <c r="E19" s="15">
        <f t="shared" si="1"/>
        <v>55</v>
      </c>
      <c r="F19" s="16">
        <f t="shared" si="2"/>
        <v>28.7</v>
      </c>
      <c r="G19" s="16">
        <f t="shared" si="3"/>
        <v>212</v>
      </c>
      <c r="H19" s="16">
        <f t="shared" si="4"/>
        <v>110.5</v>
      </c>
      <c r="I19" s="17" t="str">
        <f>IFERROR(VLOOKUP(C19,#REF!,8,FALSE),"")</f>
        <v/>
      </c>
      <c r="J19" s="18">
        <v>2120000</v>
      </c>
      <c r="K19" s="18">
        <v>1760000</v>
      </c>
      <c r="L19" s="17" t="str">
        <f>IFERROR(VLOOKUP(C19,#REF!,11,FALSE),"")</f>
        <v/>
      </c>
      <c r="M19" s="18">
        <v>550000</v>
      </c>
      <c r="N19" s="19" t="s">
        <v>74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550000</v>
      </c>
      <c r="U19" s="18">
        <v>0</v>
      </c>
      <c r="V19" s="18">
        <v>0</v>
      </c>
      <c r="W19" s="18">
        <v>0</v>
      </c>
      <c r="X19" s="22">
        <v>2670000</v>
      </c>
      <c r="Y19" s="16">
        <v>267</v>
      </c>
      <c r="Z19" s="23">
        <v>139.1</v>
      </c>
      <c r="AA19" s="22">
        <v>10000</v>
      </c>
      <c r="AB19" s="18">
        <v>19188</v>
      </c>
      <c r="AC19" s="24">
        <v>1.9</v>
      </c>
      <c r="AD19" s="25">
        <f t="shared" si="5"/>
        <v>100</v>
      </c>
      <c r="AE19" s="18">
        <v>10000</v>
      </c>
      <c r="AF19" s="18">
        <v>122695</v>
      </c>
      <c r="AG19" s="18">
        <v>60225</v>
      </c>
      <c r="AH19" s="18">
        <v>2400</v>
      </c>
      <c r="AI19" s="14" t="s">
        <v>44</v>
      </c>
    </row>
    <row r="20" spans="1:35" ht="16.5" customHeight="1">
      <c r="A20">
        <v>8863</v>
      </c>
      <c r="B20" s="12" t="str">
        <f t="shared" si="0"/>
        <v>ZeroZero</v>
      </c>
      <c r="C20" s="13" t="s">
        <v>310</v>
      </c>
      <c r="D20" s="14" t="s">
        <v>309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15400</v>
      </c>
      <c r="N20" s="19" t="s">
        <v>59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15400</v>
      </c>
      <c r="U20" s="18">
        <v>0</v>
      </c>
      <c r="V20" s="18">
        <v>0</v>
      </c>
      <c r="W20" s="18">
        <v>0</v>
      </c>
      <c r="X20" s="22">
        <v>15400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8859</v>
      </c>
      <c r="B21" s="12" t="str">
        <f t="shared" si="0"/>
        <v>OverStock</v>
      </c>
      <c r="C21" s="13" t="s">
        <v>206</v>
      </c>
      <c r="D21" s="14" t="s">
        <v>73</v>
      </c>
      <c r="E21" s="15">
        <f t="shared" si="1"/>
        <v>12.3</v>
      </c>
      <c r="F21" s="16">
        <f t="shared" si="2"/>
        <v>13.8</v>
      </c>
      <c r="G21" s="16">
        <f t="shared" si="3"/>
        <v>9.4</v>
      </c>
      <c r="H21" s="16">
        <f t="shared" si="4"/>
        <v>10.5</v>
      </c>
      <c r="I21" s="17" t="str">
        <f>IFERROR(VLOOKUP(C21,#REF!,8,FALSE),"")</f>
        <v/>
      </c>
      <c r="J21" s="18">
        <v>360000</v>
      </c>
      <c r="K21" s="18">
        <v>176000</v>
      </c>
      <c r="L21" s="17" t="str">
        <f>IFERROR(VLOOKUP(C21,#REF!,11,FALSE),"")</f>
        <v/>
      </c>
      <c r="M21" s="18">
        <v>472000</v>
      </c>
      <c r="N21" s="19" t="s">
        <v>74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336000</v>
      </c>
      <c r="U21" s="18">
        <v>0</v>
      </c>
      <c r="V21" s="18">
        <v>136000</v>
      </c>
      <c r="W21" s="18">
        <v>0</v>
      </c>
      <c r="X21" s="22">
        <v>832000</v>
      </c>
      <c r="Y21" s="16">
        <v>21.6</v>
      </c>
      <c r="Z21" s="23">
        <v>24.3</v>
      </c>
      <c r="AA21" s="22">
        <v>38500</v>
      </c>
      <c r="AB21" s="18">
        <v>34272</v>
      </c>
      <c r="AC21" s="24">
        <v>0.9</v>
      </c>
      <c r="AD21" s="25">
        <f t="shared" si="5"/>
        <v>100</v>
      </c>
      <c r="AE21" s="18">
        <v>169467</v>
      </c>
      <c r="AF21" s="18">
        <v>101543</v>
      </c>
      <c r="AG21" s="18">
        <v>104066</v>
      </c>
      <c r="AH21" s="18">
        <v>11242</v>
      </c>
      <c r="AI21" s="14" t="s">
        <v>44</v>
      </c>
    </row>
    <row r="22" spans="1:35" ht="16.5" customHeight="1">
      <c r="A22">
        <v>8193</v>
      </c>
      <c r="B22" s="12" t="str">
        <f t="shared" si="0"/>
        <v>FCST</v>
      </c>
      <c r="C22" s="13" t="s">
        <v>98</v>
      </c>
      <c r="D22" s="14" t="s">
        <v>58</v>
      </c>
      <c r="E22" s="15" t="str">
        <f t="shared" si="1"/>
        <v>前八週無拉料</v>
      </c>
      <c r="F22" s="16">
        <f t="shared" si="2"/>
        <v>13.7</v>
      </c>
      <c r="G22" s="16" t="str">
        <f t="shared" si="3"/>
        <v>--</v>
      </c>
      <c r="H22" s="16">
        <f t="shared" si="4"/>
        <v>22.9</v>
      </c>
      <c r="I22" s="17" t="str">
        <f>IFERROR(VLOOKUP(C22,#REF!,8,FALSE),"")</f>
        <v/>
      </c>
      <c r="J22" s="18">
        <v>20000</v>
      </c>
      <c r="K22" s="18">
        <v>20000</v>
      </c>
      <c r="L22" s="17" t="str">
        <f>IFERROR(VLOOKUP(C22,#REF!,11,FALSE),"")</f>
        <v/>
      </c>
      <c r="M22" s="18">
        <v>12000</v>
      </c>
      <c r="N22" s="19" t="s">
        <v>59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12000</v>
      </c>
      <c r="U22" s="18">
        <v>0</v>
      </c>
      <c r="V22" s="18">
        <v>0</v>
      </c>
      <c r="W22" s="18">
        <v>0</v>
      </c>
      <c r="X22" s="22">
        <v>32000</v>
      </c>
      <c r="Y22" s="16" t="s">
        <v>39</v>
      </c>
      <c r="Z22" s="23">
        <v>36.6</v>
      </c>
      <c r="AA22" s="22">
        <v>0</v>
      </c>
      <c r="AB22" s="18">
        <v>874</v>
      </c>
      <c r="AC22" s="24" t="s">
        <v>48</v>
      </c>
      <c r="AD22" s="25" t="str">
        <f t="shared" si="5"/>
        <v>F</v>
      </c>
      <c r="AE22" s="18">
        <v>2586</v>
      </c>
      <c r="AF22" s="18">
        <v>3000</v>
      </c>
      <c r="AG22" s="18">
        <v>4320</v>
      </c>
      <c r="AH22" s="18">
        <v>4200</v>
      </c>
      <c r="AI22" s="14" t="s">
        <v>44</v>
      </c>
    </row>
    <row r="23" spans="1:35" ht="16.5" customHeight="1">
      <c r="A23">
        <v>8958</v>
      </c>
      <c r="B23" s="12" t="str">
        <f t="shared" si="0"/>
        <v>OverStock</v>
      </c>
      <c r="C23" s="13" t="s">
        <v>194</v>
      </c>
      <c r="D23" s="14" t="s">
        <v>73</v>
      </c>
      <c r="E23" s="15">
        <f t="shared" si="1"/>
        <v>14.1</v>
      </c>
      <c r="F23" s="16">
        <f t="shared" si="2"/>
        <v>8.6999999999999993</v>
      </c>
      <c r="G23" s="16">
        <f t="shared" si="3"/>
        <v>32.299999999999997</v>
      </c>
      <c r="H23" s="16">
        <f t="shared" si="4"/>
        <v>19.899999999999999</v>
      </c>
      <c r="I23" s="17" t="str">
        <f>IFERROR(VLOOKUP(C23,#REF!,8,FALSE),"")</f>
        <v/>
      </c>
      <c r="J23" s="18">
        <v>897000</v>
      </c>
      <c r="K23" s="18">
        <v>864000</v>
      </c>
      <c r="L23" s="17" t="str">
        <f>IFERROR(VLOOKUP(C23,#REF!,11,FALSE),"")</f>
        <v/>
      </c>
      <c r="M23" s="18">
        <v>390000</v>
      </c>
      <c r="N23" s="19" t="s">
        <v>74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45000</v>
      </c>
      <c r="U23" s="18">
        <v>0</v>
      </c>
      <c r="V23" s="18">
        <v>345000</v>
      </c>
      <c r="W23" s="18">
        <v>0</v>
      </c>
      <c r="X23" s="22">
        <v>1287000</v>
      </c>
      <c r="Y23" s="16">
        <v>46.4</v>
      </c>
      <c r="Z23" s="23">
        <v>28.6</v>
      </c>
      <c r="AA23" s="22">
        <v>27750</v>
      </c>
      <c r="AB23" s="18">
        <v>44979</v>
      </c>
      <c r="AC23" s="24">
        <v>1.6</v>
      </c>
      <c r="AD23" s="25">
        <f t="shared" si="5"/>
        <v>100</v>
      </c>
      <c r="AE23" s="18">
        <v>185623</v>
      </c>
      <c r="AF23" s="18">
        <v>156472</v>
      </c>
      <c r="AG23" s="18">
        <v>120318</v>
      </c>
      <c r="AH23" s="18">
        <v>16769</v>
      </c>
      <c r="AI23" s="14" t="s">
        <v>44</v>
      </c>
    </row>
    <row r="24" spans="1:35" ht="16.5" customHeight="1">
      <c r="A24">
        <v>8857</v>
      </c>
      <c r="B24" s="12" t="str">
        <f t="shared" si="0"/>
        <v>OverStock</v>
      </c>
      <c r="C24" s="13" t="s">
        <v>75</v>
      </c>
      <c r="D24" s="14" t="s">
        <v>73</v>
      </c>
      <c r="E24" s="15">
        <f t="shared" si="1"/>
        <v>53.3</v>
      </c>
      <c r="F24" s="16">
        <f t="shared" si="2"/>
        <v>13.6</v>
      </c>
      <c r="G24" s="16">
        <f t="shared" si="3"/>
        <v>60</v>
      </c>
      <c r="H24" s="16">
        <f t="shared" si="4"/>
        <v>15.2</v>
      </c>
      <c r="I24" s="17" t="str">
        <f>IFERROR(VLOOKUP(C24,#REF!,8,FALSE),"")</f>
        <v/>
      </c>
      <c r="J24" s="18">
        <v>450000</v>
      </c>
      <c r="K24" s="18">
        <v>240000</v>
      </c>
      <c r="L24" s="17" t="str">
        <f>IFERROR(VLOOKUP(C24,#REF!,11,FALSE),"")</f>
        <v/>
      </c>
      <c r="M24" s="18">
        <v>400000</v>
      </c>
      <c r="N24" s="19" t="s">
        <v>74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330000</v>
      </c>
      <c r="U24" s="18">
        <v>0</v>
      </c>
      <c r="V24" s="18">
        <v>70000</v>
      </c>
      <c r="W24" s="18">
        <v>0</v>
      </c>
      <c r="X24" s="22">
        <v>850000</v>
      </c>
      <c r="Y24" s="16">
        <v>113.3</v>
      </c>
      <c r="Z24" s="23">
        <v>28.8</v>
      </c>
      <c r="AA24" s="22">
        <v>7500</v>
      </c>
      <c r="AB24" s="18">
        <v>29519</v>
      </c>
      <c r="AC24" s="24">
        <v>3.9</v>
      </c>
      <c r="AD24" s="25">
        <f t="shared" si="5"/>
        <v>150</v>
      </c>
      <c r="AE24" s="18">
        <v>34528</v>
      </c>
      <c r="AF24" s="18">
        <v>201145</v>
      </c>
      <c r="AG24" s="18">
        <v>30000</v>
      </c>
      <c r="AH24" s="18">
        <v>0</v>
      </c>
      <c r="AI24" s="14" t="s">
        <v>44</v>
      </c>
    </row>
    <row r="25" spans="1:35" ht="16.5" customHeight="1">
      <c r="A25">
        <v>8858</v>
      </c>
      <c r="B25" s="12" t="str">
        <f t="shared" si="0"/>
        <v>ZeroZero</v>
      </c>
      <c r="C25" s="13" t="s">
        <v>215</v>
      </c>
      <c r="D25" s="14" t="s">
        <v>73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4000</v>
      </c>
      <c r="N25" s="19" t="s">
        <v>59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4000</v>
      </c>
      <c r="U25" s="18">
        <v>0</v>
      </c>
      <c r="V25" s="18">
        <v>0</v>
      </c>
      <c r="W25" s="18">
        <v>0</v>
      </c>
      <c r="X25" s="22">
        <v>4000</v>
      </c>
      <c r="Y25" s="16" t="s">
        <v>39</v>
      </c>
      <c r="Z25" s="23" t="s">
        <v>39</v>
      </c>
      <c r="AA25" s="22">
        <v>0</v>
      </c>
      <c r="AB25" s="18">
        <v>0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6550</v>
      </c>
      <c r="B26" s="12" t="str">
        <f t="shared" si="0"/>
        <v>FCST</v>
      </c>
      <c r="C26" s="13" t="s">
        <v>135</v>
      </c>
      <c r="D26" s="14" t="s">
        <v>115</v>
      </c>
      <c r="E26" s="15" t="str">
        <f t="shared" si="1"/>
        <v>前八週無拉料</v>
      </c>
      <c r="F26" s="16">
        <f t="shared" si="2"/>
        <v>2236.4</v>
      </c>
      <c r="G26" s="16" t="str">
        <f t="shared" si="3"/>
        <v>--</v>
      </c>
      <c r="H26" s="16">
        <f t="shared" si="4"/>
        <v>1036.4000000000001</v>
      </c>
      <c r="I26" s="17" t="str">
        <f>IFERROR(VLOOKUP(C26,#REF!,8,FALSE),"")</f>
        <v/>
      </c>
      <c r="J26" s="18">
        <v>57000</v>
      </c>
      <c r="K26" s="18">
        <v>57000</v>
      </c>
      <c r="L26" s="17" t="str">
        <f>IFERROR(VLOOKUP(C26,#REF!,11,FALSE),"")</f>
        <v/>
      </c>
      <c r="M26" s="18">
        <v>123000</v>
      </c>
      <c r="N26" s="19" t="s">
        <v>42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24000</v>
      </c>
      <c r="U26" s="18">
        <v>0</v>
      </c>
      <c r="V26" s="18">
        <v>99000</v>
      </c>
      <c r="W26" s="18">
        <v>0</v>
      </c>
      <c r="X26" s="22">
        <v>180000</v>
      </c>
      <c r="Y26" s="16" t="s">
        <v>39</v>
      </c>
      <c r="Z26" s="23">
        <v>3272.7</v>
      </c>
      <c r="AA26" s="22">
        <v>0</v>
      </c>
      <c r="AB26" s="18">
        <v>55</v>
      </c>
      <c r="AC26" s="24" t="s">
        <v>48</v>
      </c>
      <c r="AD26" s="25" t="str">
        <f t="shared" si="5"/>
        <v>F</v>
      </c>
      <c r="AE26" s="18">
        <v>539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6260</v>
      </c>
      <c r="B27" s="12" t="str">
        <f t="shared" si="0"/>
        <v>OverStock</v>
      </c>
      <c r="C27" s="13" t="s">
        <v>250</v>
      </c>
      <c r="D27" s="14" t="s">
        <v>73</v>
      </c>
      <c r="E27" s="15">
        <f t="shared" si="1"/>
        <v>38.299999999999997</v>
      </c>
      <c r="F27" s="16">
        <f t="shared" si="2"/>
        <v>14.1</v>
      </c>
      <c r="G27" s="16">
        <f t="shared" si="3"/>
        <v>77.5</v>
      </c>
      <c r="H27" s="16">
        <f t="shared" si="4"/>
        <v>28.5</v>
      </c>
      <c r="I27" s="17" t="str">
        <f>IFERROR(VLOOKUP(C27,#REF!,8,FALSE),"")</f>
        <v/>
      </c>
      <c r="J27" s="18">
        <v>930000</v>
      </c>
      <c r="K27" s="18">
        <v>930000</v>
      </c>
      <c r="L27" s="17" t="str">
        <f>IFERROR(VLOOKUP(C27,#REF!,11,FALSE),"")</f>
        <v/>
      </c>
      <c r="M27" s="18">
        <v>459000</v>
      </c>
      <c r="N27" s="19" t="s">
        <v>74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297000</v>
      </c>
      <c r="U27" s="18">
        <v>0</v>
      </c>
      <c r="V27" s="18">
        <v>162000</v>
      </c>
      <c r="W27" s="18">
        <v>0</v>
      </c>
      <c r="X27" s="22">
        <v>1389000</v>
      </c>
      <c r="Y27" s="16">
        <v>115.8</v>
      </c>
      <c r="Z27" s="23">
        <v>42.6</v>
      </c>
      <c r="AA27" s="22">
        <v>12000</v>
      </c>
      <c r="AB27" s="18">
        <v>32630</v>
      </c>
      <c r="AC27" s="24">
        <v>2.7</v>
      </c>
      <c r="AD27" s="25">
        <f t="shared" si="5"/>
        <v>150</v>
      </c>
      <c r="AE27" s="18">
        <v>148941</v>
      </c>
      <c r="AF27" s="18">
        <v>104722</v>
      </c>
      <c r="AG27" s="18">
        <v>75015</v>
      </c>
      <c r="AH27" s="18">
        <v>4406</v>
      </c>
      <c r="AI27" s="14" t="s">
        <v>44</v>
      </c>
    </row>
    <row r="28" spans="1:35" ht="16.5" customHeight="1">
      <c r="A28">
        <v>2570</v>
      </c>
      <c r="B28" s="12" t="str">
        <f t="shared" si="0"/>
        <v>OverStock</v>
      </c>
      <c r="C28" s="13" t="s">
        <v>306</v>
      </c>
      <c r="D28" s="14" t="s">
        <v>73</v>
      </c>
      <c r="E28" s="15">
        <f t="shared" si="1"/>
        <v>19.600000000000001</v>
      </c>
      <c r="F28" s="16">
        <f t="shared" si="2"/>
        <v>14.7</v>
      </c>
      <c r="G28" s="16">
        <f t="shared" si="3"/>
        <v>11.6</v>
      </c>
      <c r="H28" s="16">
        <f t="shared" si="4"/>
        <v>8.6999999999999993</v>
      </c>
      <c r="I28" s="17" t="str">
        <f>IFERROR(VLOOKUP(C28,#REF!,8,FALSE),"")</f>
        <v/>
      </c>
      <c r="J28" s="18">
        <v>87000</v>
      </c>
      <c r="K28" s="18">
        <v>87000</v>
      </c>
      <c r="L28" s="17" t="str">
        <f>IFERROR(VLOOKUP(C28,#REF!,11,FALSE),"")</f>
        <v/>
      </c>
      <c r="M28" s="18">
        <v>147000</v>
      </c>
      <c r="N28" s="19" t="s">
        <v>74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141000</v>
      </c>
      <c r="U28" s="18">
        <v>0</v>
      </c>
      <c r="V28" s="18">
        <v>6000</v>
      </c>
      <c r="W28" s="18">
        <v>0</v>
      </c>
      <c r="X28" s="22">
        <v>234000</v>
      </c>
      <c r="Y28" s="16">
        <v>31.2</v>
      </c>
      <c r="Z28" s="23">
        <v>23.5</v>
      </c>
      <c r="AA28" s="22">
        <v>7500</v>
      </c>
      <c r="AB28" s="18">
        <v>9978</v>
      </c>
      <c r="AC28" s="24">
        <v>1.3</v>
      </c>
      <c r="AD28" s="25">
        <f t="shared" si="5"/>
        <v>100</v>
      </c>
      <c r="AE28" s="18">
        <v>15228</v>
      </c>
      <c r="AF28" s="18">
        <v>56040</v>
      </c>
      <c r="AG28" s="18">
        <v>60929</v>
      </c>
      <c r="AH28" s="18">
        <v>22830</v>
      </c>
      <c r="AI28" s="14" t="s">
        <v>44</v>
      </c>
    </row>
    <row r="29" spans="1:35" ht="16.5" customHeight="1">
      <c r="A29">
        <v>2626</v>
      </c>
      <c r="B29" s="12" t="str">
        <f t="shared" si="0"/>
        <v>OverStock</v>
      </c>
      <c r="C29" s="13" t="s">
        <v>201</v>
      </c>
      <c r="D29" s="14" t="s">
        <v>73</v>
      </c>
      <c r="E29" s="15">
        <f t="shared" si="1"/>
        <v>1984</v>
      </c>
      <c r="F29" s="16">
        <f t="shared" si="2"/>
        <v>62</v>
      </c>
      <c r="G29" s="16">
        <f t="shared" si="3"/>
        <v>1040</v>
      </c>
      <c r="H29" s="16">
        <f t="shared" si="4"/>
        <v>32.5</v>
      </c>
      <c r="I29" s="17" t="str">
        <f>IFERROR(VLOOKUP(C29,#REF!,8,FALSE),"")</f>
        <v/>
      </c>
      <c r="J29" s="18">
        <v>390000</v>
      </c>
      <c r="K29" s="18">
        <v>270000</v>
      </c>
      <c r="L29" s="17" t="str">
        <f>IFERROR(VLOOKUP(C29,#REF!,11,FALSE),"")</f>
        <v/>
      </c>
      <c r="M29" s="18">
        <v>744000</v>
      </c>
      <c r="N29" s="19" t="s">
        <v>74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588000</v>
      </c>
      <c r="U29" s="18">
        <v>0</v>
      </c>
      <c r="V29" s="18">
        <v>156000</v>
      </c>
      <c r="W29" s="18">
        <v>0</v>
      </c>
      <c r="X29" s="22">
        <v>1134000</v>
      </c>
      <c r="Y29" s="16">
        <v>3024</v>
      </c>
      <c r="Z29" s="23">
        <v>94.5</v>
      </c>
      <c r="AA29" s="22">
        <v>375</v>
      </c>
      <c r="AB29" s="18">
        <v>12000</v>
      </c>
      <c r="AC29" s="24">
        <v>32</v>
      </c>
      <c r="AD29" s="25">
        <f t="shared" si="5"/>
        <v>150</v>
      </c>
      <c r="AE29" s="18">
        <v>76330</v>
      </c>
      <c r="AF29" s="18">
        <v>11568</v>
      </c>
      <c r="AG29" s="18">
        <v>60093</v>
      </c>
      <c r="AH29" s="18">
        <v>8488</v>
      </c>
      <c r="AI29" s="14" t="s">
        <v>44</v>
      </c>
    </row>
    <row r="30" spans="1:35" ht="16.5" customHeight="1">
      <c r="A30">
        <v>2627</v>
      </c>
      <c r="B30" s="12" t="str">
        <f t="shared" si="0"/>
        <v>ZeroZero</v>
      </c>
      <c r="C30" s="13" t="s">
        <v>281</v>
      </c>
      <c r="D30" s="14" t="s">
        <v>73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57500</v>
      </c>
      <c r="N30" s="19" t="s">
        <v>108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57500</v>
      </c>
      <c r="U30" s="18">
        <v>0</v>
      </c>
      <c r="V30" s="18">
        <v>0</v>
      </c>
      <c r="W30" s="18">
        <v>0</v>
      </c>
      <c r="X30" s="22">
        <v>57500</v>
      </c>
      <c r="Y30" s="16" t="s">
        <v>39</v>
      </c>
      <c r="Z30" s="23" t="s">
        <v>39</v>
      </c>
      <c r="AA30" s="22">
        <v>0</v>
      </c>
      <c r="AB30" s="18">
        <v>0</v>
      </c>
      <c r="AC30" s="24" t="s">
        <v>43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44</v>
      </c>
    </row>
    <row r="31" spans="1:35" ht="16.5" customHeight="1">
      <c r="A31">
        <v>8520</v>
      </c>
      <c r="B31" s="12" t="str">
        <f t="shared" si="0"/>
        <v>OverStock</v>
      </c>
      <c r="C31" s="13" t="s">
        <v>198</v>
      </c>
      <c r="D31" s="14" t="s">
        <v>73</v>
      </c>
      <c r="E31" s="15">
        <f t="shared" si="1"/>
        <v>170.7</v>
      </c>
      <c r="F31" s="16" t="str">
        <f t="shared" si="2"/>
        <v>--</v>
      </c>
      <c r="G31" s="16">
        <f t="shared" si="3"/>
        <v>2496</v>
      </c>
      <c r="H31" s="16" t="str">
        <f t="shared" si="4"/>
        <v>--</v>
      </c>
      <c r="I31" s="17" t="str">
        <f>IFERROR(VLOOKUP(C31,#REF!,8,FALSE),"")</f>
        <v/>
      </c>
      <c r="J31" s="18">
        <v>2808000</v>
      </c>
      <c r="K31" s="18">
        <v>0</v>
      </c>
      <c r="L31" s="17" t="str">
        <f>IFERROR(VLOOKUP(C31,#REF!,11,FALSE),"")</f>
        <v/>
      </c>
      <c r="M31" s="18">
        <v>192000</v>
      </c>
      <c r="N31" s="19" t="s">
        <v>39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192000</v>
      </c>
      <c r="U31" s="18">
        <v>0</v>
      </c>
      <c r="V31" s="18">
        <v>0</v>
      </c>
      <c r="W31" s="18">
        <v>0</v>
      </c>
      <c r="X31" s="22">
        <v>3000000</v>
      </c>
      <c r="Y31" s="16">
        <v>2666.7</v>
      </c>
      <c r="Z31" s="23" t="s">
        <v>39</v>
      </c>
      <c r="AA31" s="22">
        <v>1125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2629</v>
      </c>
      <c r="B32" s="12" t="str">
        <f t="shared" si="0"/>
        <v>FCST</v>
      </c>
      <c r="C32" s="13" t="s">
        <v>199</v>
      </c>
      <c r="D32" s="14" t="s">
        <v>73</v>
      </c>
      <c r="E32" s="15" t="str">
        <f t="shared" si="1"/>
        <v>前八週無拉料</v>
      </c>
      <c r="F32" s="16">
        <f t="shared" si="2"/>
        <v>11.7</v>
      </c>
      <c r="G32" s="16" t="str">
        <f t="shared" si="3"/>
        <v>--</v>
      </c>
      <c r="H32" s="16">
        <f t="shared" si="4"/>
        <v>106.2</v>
      </c>
      <c r="I32" s="17" t="str">
        <f>IFERROR(VLOOKUP(C32,#REF!,8,FALSE),"")</f>
        <v/>
      </c>
      <c r="J32" s="18">
        <v>1180000</v>
      </c>
      <c r="K32" s="18">
        <v>1140000</v>
      </c>
      <c r="L32" s="17" t="str">
        <f>IFERROR(VLOOKUP(C32,#REF!,11,FALSE),"")</f>
        <v/>
      </c>
      <c r="M32" s="18">
        <v>130000</v>
      </c>
      <c r="N32" s="19" t="s">
        <v>74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120000</v>
      </c>
      <c r="U32" s="18">
        <v>0</v>
      </c>
      <c r="V32" s="18">
        <v>10000</v>
      </c>
      <c r="W32" s="18">
        <v>0</v>
      </c>
      <c r="X32" s="22">
        <v>1310000</v>
      </c>
      <c r="Y32" s="16" t="s">
        <v>39</v>
      </c>
      <c r="Z32" s="23">
        <v>117.9</v>
      </c>
      <c r="AA32" s="22">
        <v>0</v>
      </c>
      <c r="AB32" s="18">
        <v>11111</v>
      </c>
      <c r="AC32" s="24" t="s">
        <v>48</v>
      </c>
      <c r="AD32" s="25" t="str">
        <f t="shared" si="5"/>
        <v>F</v>
      </c>
      <c r="AE32" s="18">
        <v>0</v>
      </c>
      <c r="AF32" s="18">
        <v>60000</v>
      </c>
      <c r="AG32" s="18">
        <v>98927</v>
      </c>
      <c r="AH32" s="18">
        <v>44400</v>
      </c>
      <c r="AI32" s="14" t="s">
        <v>44</v>
      </c>
    </row>
    <row r="33" spans="1:35" ht="16.5" customHeight="1">
      <c r="A33">
        <v>9172</v>
      </c>
      <c r="B33" s="12" t="str">
        <f t="shared" si="0"/>
        <v>OverStock</v>
      </c>
      <c r="C33" s="13" t="s">
        <v>105</v>
      </c>
      <c r="D33" s="14" t="s">
        <v>73</v>
      </c>
      <c r="E33" s="15">
        <f t="shared" si="1"/>
        <v>21</v>
      </c>
      <c r="F33" s="16">
        <f t="shared" si="2"/>
        <v>8.9</v>
      </c>
      <c r="G33" s="16">
        <f t="shared" si="3"/>
        <v>32</v>
      </c>
      <c r="H33" s="16">
        <f t="shared" si="4"/>
        <v>13.6</v>
      </c>
      <c r="I33" s="17" t="str">
        <f>IFERROR(VLOOKUP(C33,#REF!,8,FALSE),"")</f>
        <v/>
      </c>
      <c r="J33" s="18">
        <v>96000</v>
      </c>
      <c r="K33" s="18">
        <v>90000</v>
      </c>
      <c r="L33" s="17" t="str">
        <f>IFERROR(VLOOKUP(C33,#REF!,11,FALSE),"")</f>
        <v/>
      </c>
      <c r="M33" s="18">
        <v>63000</v>
      </c>
      <c r="N33" s="19" t="s">
        <v>74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30000</v>
      </c>
      <c r="U33" s="18">
        <v>0</v>
      </c>
      <c r="V33" s="18">
        <v>33000</v>
      </c>
      <c r="W33" s="18">
        <v>0</v>
      </c>
      <c r="X33" s="22">
        <v>159000</v>
      </c>
      <c r="Y33" s="16">
        <v>53</v>
      </c>
      <c r="Z33" s="23">
        <v>22.5</v>
      </c>
      <c r="AA33" s="22">
        <v>3000</v>
      </c>
      <c r="AB33" s="18">
        <v>7065</v>
      </c>
      <c r="AC33" s="24">
        <v>2.4</v>
      </c>
      <c r="AD33" s="25">
        <f t="shared" si="5"/>
        <v>150</v>
      </c>
      <c r="AE33" s="18">
        <v>20583</v>
      </c>
      <c r="AF33" s="18">
        <v>29000</v>
      </c>
      <c r="AG33" s="18">
        <v>28000</v>
      </c>
      <c r="AH33" s="18">
        <v>25000</v>
      </c>
      <c r="AI33" s="14" t="s">
        <v>44</v>
      </c>
    </row>
    <row r="34" spans="1:35" ht="16.5" customHeight="1">
      <c r="A34">
        <v>9091</v>
      </c>
      <c r="B34" s="12" t="str">
        <f t="shared" si="0"/>
        <v>ZeroZero</v>
      </c>
      <c r="C34" s="13" t="s">
        <v>189</v>
      </c>
      <c r="D34" s="14" t="s">
        <v>73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144000</v>
      </c>
      <c r="K34" s="18">
        <v>144000</v>
      </c>
      <c r="L34" s="17" t="str">
        <f>IFERROR(VLOOKUP(C34,#REF!,11,FALSE),"")</f>
        <v/>
      </c>
      <c r="M34" s="18">
        <v>150000</v>
      </c>
      <c r="N34" s="19" t="s">
        <v>74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150000</v>
      </c>
      <c r="U34" s="18">
        <v>0</v>
      </c>
      <c r="V34" s="18">
        <v>0</v>
      </c>
      <c r="W34" s="18">
        <v>0</v>
      </c>
      <c r="X34" s="22">
        <v>294000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9206</v>
      </c>
      <c r="B35" s="12" t="str">
        <f t="shared" si="0"/>
        <v>ZeroZero</v>
      </c>
      <c r="C35" s="13" t="s">
        <v>101</v>
      </c>
      <c r="D35" s="14" t="s">
        <v>73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100000</v>
      </c>
      <c r="N35" s="19" t="s">
        <v>74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70000</v>
      </c>
      <c r="U35" s="18">
        <v>0</v>
      </c>
      <c r="V35" s="18">
        <v>30000</v>
      </c>
      <c r="W35" s="18">
        <v>0</v>
      </c>
      <c r="X35" s="22">
        <v>100000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9090</v>
      </c>
      <c r="B36" s="12" t="str">
        <f t="shared" si="0"/>
        <v>OverStock</v>
      </c>
      <c r="C36" s="13" t="s">
        <v>261</v>
      </c>
      <c r="D36" s="14" t="s">
        <v>73</v>
      </c>
      <c r="E36" s="15">
        <f t="shared" si="1"/>
        <v>32</v>
      </c>
      <c r="F36" s="16">
        <f t="shared" si="2"/>
        <v>16.399999999999999</v>
      </c>
      <c r="G36" s="16">
        <f t="shared" si="3"/>
        <v>28</v>
      </c>
      <c r="H36" s="16">
        <f t="shared" si="4"/>
        <v>14.4</v>
      </c>
      <c r="I36" s="17" t="str">
        <f>IFERROR(VLOOKUP(C36,#REF!,8,FALSE),"")</f>
        <v/>
      </c>
      <c r="J36" s="18">
        <v>42000</v>
      </c>
      <c r="K36" s="18">
        <v>30000</v>
      </c>
      <c r="L36" s="17" t="str">
        <f>IFERROR(VLOOKUP(C36,#REF!,11,FALSE),"")</f>
        <v/>
      </c>
      <c r="M36" s="18">
        <v>48000</v>
      </c>
      <c r="N36" s="19" t="s">
        <v>74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42000</v>
      </c>
      <c r="U36" s="18">
        <v>0</v>
      </c>
      <c r="V36" s="18">
        <v>6000</v>
      </c>
      <c r="W36" s="18">
        <v>0</v>
      </c>
      <c r="X36" s="22">
        <v>90000</v>
      </c>
      <c r="Y36" s="16">
        <v>60</v>
      </c>
      <c r="Z36" s="23">
        <v>30.8</v>
      </c>
      <c r="AA36" s="22">
        <v>1500</v>
      </c>
      <c r="AB36" s="18">
        <v>2919</v>
      </c>
      <c r="AC36" s="24">
        <v>1.9</v>
      </c>
      <c r="AD36" s="25">
        <f t="shared" si="5"/>
        <v>100</v>
      </c>
      <c r="AE36" s="18">
        <v>16034</v>
      </c>
      <c r="AF36" s="18">
        <v>4966</v>
      </c>
      <c r="AG36" s="18">
        <v>10854</v>
      </c>
      <c r="AH36" s="18">
        <v>12662</v>
      </c>
      <c r="AI36" s="14" t="s">
        <v>44</v>
      </c>
    </row>
    <row r="37" spans="1:35" ht="16.5" customHeight="1">
      <c r="A37">
        <v>9081</v>
      </c>
      <c r="B37" s="12" t="str">
        <f t="shared" si="0"/>
        <v>ZeroZero</v>
      </c>
      <c r="C37" s="13" t="s">
        <v>85</v>
      </c>
      <c r="D37" s="14" t="s">
        <v>84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10000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10000</v>
      </c>
      <c r="U37" s="18">
        <v>0</v>
      </c>
      <c r="V37" s="18">
        <v>0</v>
      </c>
      <c r="W37" s="18">
        <v>0</v>
      </c>
      <c r="X37" s="22">
        <v>10000</v>
      </c>
      <c r="Y37" s="16" t="s">
        <v>39</v>
      </c>
      <c r="Z37" s="23" t="s">
        <v>39</v>
      </c>
      <c r="AA37" s="22">
        <v>0</v>
      </c>
      <c r="AB37" s="18">
        <v>0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1690</v>
      </c>
      <c r="B38" s="12" t="str">
        <f t="shared" si="0"/>
        <v>ZeroZero</v>
      </c>
      <c r="C38" s="13" t="s">
        <v>112</v>
      </c>
      <c r="D38" s="14" t="s">
        <v>73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280000</v>
      </c>
      <c r="N38" s="19" t="s">
        <v>74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280000</v>
      </c>
      <c r="U38" s="18">
        <v>0</v>
      </c>
      <c r="V38" s="18">
        <v>0</v>
      </c>
      <c r="W38" s="18">
        <v>0</v>
      </c>
      <c r="X38" s="22">
        <v>280000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1691</v>
      </c>
      <c r="B39" s="12" t="str">
        <f t="shared" si="0"/>
        <v>ZeroZero</v>
      </c>
      <c r="C39" s="13" t="s">
        <v>120</v>
      </c>
      <c r="D39" s="14" t="s">
        <v>115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10000</v>
      </c>
      <c r="K39" s="18">
        <v>10000</v>
      </c>
      <c r="L39" s="17" t="str">
        <f>IFERROR(VLOOKUP(C39,#REF!,11,FALSE),"")</f>
        <v/>
      </c>
      <c r="M39" s="18">
        <v>6000</v>
      </c>
      <c r="N39" s="19" t="s">
        <v>42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6000</v>
      </c>
      <c r="U39" s="18">
        <v>0</v>
      </c>
      <c r="V39" s="18">
        <v>0</v>
      </c>
      <c r="W39" s="18">
        <v>0</v>
      </c>
      <c r="X39" s="22">
        <v>16000</v>
      </c>
      <c r="Y39" s="16" t="s">
        <v>39</v>
      </c>
      <c r="Z39" s="23" t="s">
        <v>39</v>
      </c>
      <c r="AA39" s="22">
        <v>0</v>
      </c>
      <c r="AB39" s="18">
        <v>0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8754</v>
      </c>
      <c r="B40" s="12" t="str">
        <f t="shared" si="0"/>
        <v>ZeroZero</v>
      </c>
      <c r="C40" s="13" t="s">
        <v>122</v>
      </c>
      <c r="D40" s="14" t="s">
        <v>115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6000</v>
      </c>
      <c r="N40" s="19" t="s">
        <v>42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6000</v>
      </c>
      <c r="U40" s="18">
        <v>0</v>
      </c>
      <c r="V40" s="18">
        <v>0</v>
      </c>
      <c r="W40" s="18">
        <v>0</v>
      </c>
      <c r="X40" s="22">
        <v>6000</v>
      </c>
      <c r="Y40" s="16" t="s">
        <v>39</v>
      </c>
      <c r="Z40" s="23" t="s">
        <v>39</v>
      </c>
      <c r="AA40" s="22">
        <v>0</v>
      </c>
      <c r="AB40" s="18">
        <v>0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9093</v>
      </c>
      <c r="B41" s="12" t="str">
        <f t="shared" si="0"/>
        <v>ZeroZero</v>
      </c>
      <c r="C41" s="13" t="s">
        <v>165</v>
      </c>
      <c r="D41" s="14" t="s">
        <v>115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7000</v>
      </c>
      <c r="N41" s="19" t="s">
        <v>42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7000</v>
      </c>
      <c r="U41" s="18">
        <v>0</v>
      </c>
      <c r="V41" s="18">
        <v>0</v>
      </c>
      <c r="W41" s="18">
        <v>0</v>
      </c>
      <c r="X41" s="22">
        <v>7000</v>
      </c>
      <c r="Y41" s="16" t="s">
        <v>39</v>
      </c>
      <c r="Z41" s="23" t="s">
        <v>39</v>
      </c>
      <c r="AA41" s="22">
        <v>0</v>
      </c>
      <c r="AB41" s="18">
        <v>0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1655</v>
      </c>
      <c r="B42" s="12" t="str">
        <f t="shared" si="0"/>
        <v>OverStock</v>
      </c>
      <c r="C42" s="13" t="s">
        <v>262</v>
      </c>
      <c r="D42" s="14" t="s">
        <v>73</v>
      </c>
      <c r="E42" s="15">
        <f t="shared" si="1"/>
        <v>14.7</v>
      </c>
      <c r="F42" s="16">
        <f t="shared" si="2"/>
        <v>22.5</v>
      </c>
      <c r="G42" s="16">
        <f t="shared" si="3"/>
        <v>14.7</v>
      </c>
      <c r="H42" s="16">
        <f t="shared" si="4"/>
        <v>22.5</v>
      </c>
      <c r="I42" s="17" t="str">
        <f>IFERROR(VLOOKUP(C42,#REF!,8,FALSE),"")</f>
        <v/>
      </c>
      <c r="J42" s="18">
        <v>33000</v>
      </c>
      <c r="K42" s="18">
        <v>18000</v>
      </c>
      <c r="L42" s="17" t="str">
        <f>IFERROR(VLOOKUP(C42,#REF!,11,FALSE),"")</f>
        <v/>
      </c>
      <c r="M42" s="18">
        <v>33000</v>
      </c>
      <c r="N42" s="19" t="s">
        <v>74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21000</v>
      </c>
      <c r="U42" s="18">
        <v>0</v>
      </c>
      <c r="V42" s="18">
        <v>12000</v>
      </c>
      <c r="W42" s="18">
        <v>0</v>
      </c>
      <c r="X42" s="22">
        <v>66000</v>
      </c>
      <c r="Y42" s="16">
        <v>29.3</v>
      </c>
      <c r="Z42" s="23">
        <v>45</v>
      </c>
      <c r="AA42" s="22">
        <v>2250</v>
      </c>
      <c r="AB42" s="18">
        <v>1467</v>
      </c>
      <c r="AC42" s="24">
        <v>0.7</v>
      </c>
      <c r="AD42" s="25">
        <f t="shared" si="5"/>
        <v>100</v>
      </c>
      <c r="AE42" s="18">
        <v>7519</v>
      </c>
      <c r="AF42" s="18">
        <v>3600</v>
      </c>
      <c r="AG42" s="18">
        <v>3580</v>
      </c>
      <c r="AH42" s="18">
        <v>4262</v>
      </c>
      <c r="AI42" s="14" t="s">
        <v>44</v>
      </c>
    </row>
    <row r="43" spans="1:35" ht="16.5" customHeight="1">
      <c r="A43">
        <v>4957</v>
      </c>
      <c r="B43" s="12" t="str">
        <f t="shared" si="0"/>
        <v>ZeroZero</v>
      </c>
      <c r="C43" s="13" t="s">
        <v>196</v>
      </c>
      <c r="D43" s="14" t="s">
        <v>73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297000</v>
      </c>
      <c r="K43" s="18">
        <v>213000</v>
      </c>
      <c r="L43" s="17" t="str">
        <f>IFERROR(VLOOKUP(C43,#REF!,11,FALSE),"")</f>
        <v/>
      </c>
      <c r="M43" s="18">
        <v>69000</v>
      </c>
      <c r="N43" s="19" t="s">
        <v>74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69000</v>
      </c>
      <c r="U43" s="18">
        <v>0</v>
      </c>
      <c r="V43" s="18">
        <v>0</v>
      </c>
      <c r="W43" s="18">
        <v>0</v>
      </c>
      <c r="X43" s="22">
        <v>366000</v>
      </c>
      <c r="Y43" s="16" t="s">
        <v>39</v>
      </c>
      <c r="Z43" s="23" t="s">
        <v>39</v>
      </c>
      <c r="AA43" s="22">
        <v>0</v>
      </c>
      <c r="AB43" s="18">
        <v>0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1892</v>
      </c>
      <c r="AI43" s="14" t="s">
        <v>44</v>
      </c>
    </row>
    <row r="44" spans="1:35" ht="16.5" customHeight="1">
      <c r="A44">
        <v>8820</v>
      </c>
      <c r="B44" s="12" t="str">
        <f t="shared" si="0"/>
        <v>ZeroZero</v>
      </c>
      <c r="C44" s="13" t="s">
        <v>213</v>
      </c>
      <c r="D44" s="14" t="s">
        <v>73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1000</v>
      </c>
      <c r="N44" s="19" t="s">
        <v>59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1000</v>
      </c>
      <c r="U44" s="18">
        <v>0</v>
      </c>
      <c r="V44" s="18">
        <v>0</v>
      </c>
      <c r="W44" s="18">
        <v>0</v>
      </c>
      <c r="X44" s="22">
        <v>1000</v>
      </c>
      <c r="Y44" s="16" t="s">
        <v>39</v>
      </c>
      <c r="Z44" s="23" t="s">
        <v>39</v>
      </c>
      <c r="AA44" s="22">
        <v>0</v>
      </c>
      <c r="AB44" s="18">
        <v>0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5016</v>
      </c>
      <c r="B45" s="12" t="str">
        <f t="shared" si="0"/>
        <v>OverStock</v>
      </c>
      <c r="C45" s="13" t="s">
        <v>173</v>
      </c>
      <c r="D45" s="14" t="s">
        <v>171</v>
      </c>
      <c r="E45" s="15">
        <f t="shared" si="1"/>
        <v>13.3</v>
      </c>
      <c r="F45" s="16">
        <f t="shared" si="2"/>
        <v>14.6</v>
      </c>
      <c r="G45" s="16">
        <f t="shared" si="3"/>
        <v>21.3</v>
      </c>
      <c r="H45" s="16">
        <f t="shared" si="4"/>
        <v>23.3</v>
      </c>
      <c r="I45" s="17" t="str">
        <f>IFERROR(VLOOKUP(C45,#REF!,8,FALSE),"")</f>
        <v/>
      </c>
      <c r="J45" s="18">
        <v>24000</v>
      </c>
      <c r="K45" s="18">
        <v>0</v>
      </c>
      <c r="L45" s="17" t="str">
        <f>IFERROR(VLOOKUP(C45,#REF!,11,FALSE),"")</f>
        <v/>
      </c>
      <c r="M45" s="18">
        <v>15000</v>
      </c>
      <c r="N45" s="19" t="s">
        <v>59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15000</v>
      </c>
      <c r="U45" s="18">
        <v>0</v>
      </c>
      <c r="V45" s="18">
        <v>0</v>
      </c>
      <c r="W45" s="18">
        <v>0</v>
      </c>
      <c r="X45" s="22">
        <v>39000</v>
      </c>
      <c r="Y45" s="16">
        <v>34.700000000000003</v>
      </c>
      <c r="Z45" s="23">
        <v>37.9</v>
      </c>
      <c r="AA45" s="22">
        <v>1125</v>
      </c>
      <c r="AB45" s="18">
        <v>1030</v>
      </c>
      <c r="AC45" s="24">
        <v>0.9</v>
      </c>
      <c r="AD45" s="25">
        <f t="shared" si="5"/>
        <v>100</v>
      </c>
      <c r="AE45" s="18">
        <v>12841</v>
      </c>
      <c r="AF45" s="18">
        <v>3169</v>
      </c>
      <c r="AG45" s="18">
        <v>663</v>
      </c>
      <c r="AH45" s="18">
        <v>1589</v>
      </c>
      <c r="AI45" s="14" t="s">
        <v>44</v>
      </c>
    </row>
    <row r="46" spans="1:35" ht="16.5" customHeight="1">
      <c r="A46">
        <v>3954</v>
      </c>
      <c r="B46" s="12" t="str">
        <f t="shared" si="0"/>
        <v>OverStock</v>
      </c>
      <c r="C46" s="13" t="s">
        <v>302</v>
      </c>
      <c r="D46" s="14" t="s">
        <v>73</v>
      </c>
      <c r="E46" s="15">
        <f t="shared" si="1"/>
        <v>32</v>
      </c>
      <c r="F46" s="16" t="str">
        <f t="shared" si="2"/>
        <v>--</v>
      </c>
      <c r="G46" s="16">
        <f t="shared" si="3"/>
        <v>48</v>
      </c>
      <c r="H46" s="16" t="str">
        <f t="shared" si="4"/>
        <v>--</v>
      </c>
      <c r="I46" s="17" t="str">
        <f>IFERROR(VLOOKUP(C46,#REF!,8,FALSE),"")</f>
        <v/>
      </c>
      <c r="J46" s="18">
        <v>18000</v>
      </c>
      <c r="K46" s="18">
        <v>6000</v>
      </c>
      <c r="L46" s="17" t="str">
        <f>IFERROR(VLOOKUP(C46,#REF!,11,FALSE),"")</f>
        <v/>
      </c>
      <c r="M46" s="18">
        <v>12000</v>
      </c>
      <c r="N46" s="19" t="s">
        <v>74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12000</v>
      </c>
      <c r="U46" s="18">
        <v>0</v>
      </c>
      <c r="V46" s="18">
        <v>0</v>
      </c>
      <c r="W46" s="18">
        <v>0</v>
      </c>
      <c r="X46" s="22">
        <v>30000</v>
      </c>
      <c r="Y46" s="16">
        <v>80</v>
      </c>
      <c r="Z46" s="23" t="s">
        <v>39</v>
      </c>
      <c r="AA46" s="22">
        <v>375</v>
      </c>
      <c r="AB46" s="18">
        <v>0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1708</v>
      </c>
      <c r="B47" s="12" t="str">
        <f t="shared" si="0"/>
        <v>ZeroZero</v>
      </c>
      <c r="C47" s="13" t="s">
        <v>247</v>
      </c>
      <c r="D47" s="14" t="s">
        <v>73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12000</v>
      </c>
      <c r="K47" s="18">
        <v>12000</v>
      </c>
      <c r="L47" s="17" t="str">
        <f>IFERROR(VLOOKUP(C47,#REF!,11,FALSE),"")</f>
        <v/>
      </c>
      <c r="M47" s="18">
        <v>63000</v>
      </c>
      <c r="N47" s="19" t="s">
        <v>74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63000</v>
      </c>
      <c r="U47" s="18">
        <v>0</v>
      </c>
      <c r="V47" s="18">
        <v>0</v>
      </c>
      <c r="W47" s="18">
        <v>0</v>
      </c>
      <c r="X47" s="22">
        <v>75000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4863</v>
      </c>
      <c r="B48" s="12" t="str">
        <f t="shared" si="0"/>
        <v>ZeroZero</v>
      </c>
      <c r="C48" s="13" t="s">
        <v>110</v>
      </c>
      <c r="D48" s="14" t="s">
        <v>73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65000</v>
      </c>
      <c r="N48" s="19" t="s">
        <v>74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65000</v>
      </c>
      <c r="U48" s="18">
        <v>0</v>
      </c>
      <c r="V48" s="18">
        <v>0</v>
      </c>
      <c r="W48" s="18">
        <v>0</v>
      </c>
      <c r="X48" s="22">
        <v>65000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1707</v>
      </c>
      <c r="B49" s="12" t="str">
        <f t="shared" si="0"/>
        <v>OverStock</v>
      </c>
      <c r="C49" s="13" t="s">
        <v>204</v>
      </c>
      <c r="D49" s="14" t="s">
        <v>73</v>
      </c>
      <c r="E49" s="15">
        <f t="shared" si="1"/>
        <v>152</v>
      </c>
      <c r="F49" s="16" t="str">
        <f t="shared" si="2"/>
        <v>--</v>
      </c>
      <c r="G49" s="16">
        <f t="shared" si="3"/>
        <v>224</v>
      </c>
      <c r="H49" s="16" t="str">
        <f t="shared" si="4"/>
        <v>--</v>
      </c>
      <c r="I49" s="17" t="str">
        <f>IFERROR(VLOOKUP(C49,#REF!,8,FALSE),"")</f>
        <v/>
      </c>
      <c r="J49" s="18">
        <v>112000</v>
      </c>
      <c r="K49" s="18">
        <v>112000</v>
      </c>
      <c r="L49" s="17" t="str">
        <f>IFERROR(VLOOKUP(C49,#REF!,11,FALSE),"")</f>
        <v/>
      </c>
      <c r="M49" s="18">
        <v>76000</v>
      </c>
      <c r="N49" s="19" t="s">
        <v>74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72000</v>
      </c>
      <c r="U49" s="18">
        <v>0</v>
      </c>
      <c r="V49" s="18">
        <v>4000</v>
      </c>
      <c r="W49" s="18">
        <v>0</v>
      </c>
      <c r="X49" s="22">
        <v>188000</v>
      </c>
      <c r="Y49" s="16">
        <v>376</v>
      </c>
      <c r="Z49" s="23" t="s">
        <v>39</v>
      </c>
      <c r="AA49" s="22">
        <v>500</v>
      </c>
      <c r="AB49" s="18">
        <v>0</v>
      </c>
      <c r="AC49" s="24" t="s">
        <v>43</v>
      </c>
      <c r="AD49" s="25" t="str">
        <f t="shared" si="5"/>
        <v>E</v>
      </c>
      <c r="AE49" s="18">
        <v>19195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1692</v>
      </c>
      <c r="B50" s="12" t="str">
        <f t="shared" si="0"/>
        <v>OverStock</v>
      </c>
      <c r="C50" s="13" t="s">
        <v>78</v>
      </c>
      <c r="D50" s="14" t="s">
        <v>73</v>
      </c>
      <c r="E50" s="15">
        <f t="shared" si="1"/>
        <v>25.5</v>
      </c>
      <c r="F50" s="16">
        <f t="shared" si="2"/>
        <v>11.2</v>
      </c>
      <c r="G50" s="16">
        <f t="shared" si="3"/>
        <v>29.8</v>
      </c>
      <c r="H50" s="16">
        <f t="shared" si="4"/>
        <v>13.2</v>
      </c>
      <c r="I50" s="17" t="str">
        <f>IFERROR(VLOOKUP(C50,#REF!,8,FALSE),"")</f>
        <v/>
      </c>
      <c r="J50" s="18">
        <v>123000</v>
      </c>
      <c r="K50" s="18">
        <v>27000</v>
      </c>
      <c r="L50" s="17" t="str">
        <f>IFERROR(VLOOKUP(C50,#REF!,11,FALSE),"")</f>
        <v/>
      </c>
      <c r="M50" s="18">
        <v>105000</v>
      </c>
      <c r="N50" s="19" t="s">
        <v>74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51000</v>
      </c>
      <c r="U50" s="18">
        <v>0</v>
      </c>
      <c r="V50" s="18">
        <v>54000</v>
      </c>
      <c r="W50" s="18">
        <v>0</v>
      </c>
      <c r="X50" s="22">
        <v>228000</v>
      </c>
      <c r="Y50" s="16">
        <v>55.3</v>
      </c>
      <c r="Z50" s="23">
        <v>24.4</v>
      </c>
      <c r="AA50" s="22">
        <v>4125</v>
      </c>
      <c r="AB50" s="18">
        <v>9349</v>
      </c>
      <c r="AC50" s="24">
        <v>2.2999999999999998</v>
      </c>
      <c r="AD50" s="25">
        <f t="shared" si="5"/>
        <v>150</v>
      </c>
      <c r="AE50" s="18">
        <v>26980</v>
      </c>
      <c r="AF50" s="18">
        <v>50907</v>
      </c>
      <c r="AG50" s="18">
        <v>27650</v>
      </c>
      <c r="AH50" s="18">
        <v>17669</v>
      </c>
      <c r="AI50" s="14" t="s">
        <v>44</v>
      </c>
    </row>
    <row r="51" spans="1:35" ht="16.5" customHeight="1">
      <c r="A51">
        <v>5010</v>
      </c>
      <c r="B51" s="12" t="str">
        <f t="shared" si="0"/>
        <v>ZeroZero</v>
      </c>
      <c r="C51" s="13" t="s">
        <v>200</v>
      </c>
      <c r="D51" s="14" t="s">
        <v>73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57000</v>
      </c>
      <c r="K51" s="18">
        <v>39000</v>
      </c>
      <c r="L51" s="17" t="str">
        <f>IFERROR(VLOOKUP(C51,#REF!,11,FALSE),"")</f>
        <v/>
      </c>
      <c r="M51" s="18">
        <v>45000</v>
      </c>
      <c r="N51" s="19" t="s">
        <v>74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45000</v>
      </c>
      <c r="U51" s="18">
        <v>0</v>
      </c>
      <c r="V51" s="18">
        <v>0</v>
      </c>
      <c r="W51" s="18">
        <v>0</v>
      </c>
      <c r="X51" s="22">
        <v>102000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1701</v>
      </c>
      <c r="B52" s="12" t="str">
        <f t="shared" si="0"/>
        <v>ZeroZero</v>
      </c>
      <c r="C52" s="13" t="s">
        <v>274</v>
      </c>
      <c r="D52" s="14" t="s">
        <v>73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16</v>
      </c>
      <c r="N52" s="19" t="s">
        <v>59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16</v>
      </c>
      <c r="U52" s="18">
        <v>0</v>
      </c>
      <c r="V52" s="18">
        <v>0</v>
      </c>
      <c r="W52" s="18">
        <v>0</v>
      </c>
      <c r="X52" s="22">
        <v>16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1700</v>
      </c>
      <c r="B53" s="12" t="str">
        <f t="shared" si="0"/>
        <v>ZeroZero</v>
      </c>
      <c r="C53" s="13" t="s">
        <v>191</v>
      </c>
      <c r="D53" s="14" t="s">
        <v>73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144000</v>
      </c>
      <c r="K53" s="18">
        <v>144000</v>
      </c>
      <c r="L53" s="17" t="str">
        <f>IFERROR(VLOOKUP(C53,#REF!,11,FALSE),"")</f>
        <v/>
      </c>
      <c r="M53" s="18">
        <v>72000</v>
      </c>
      <c r="N53" s="19" t="s">
        <v>74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72000</v>
      </c>
      <c r="U53" s="18">
        <v>0</v>
      </c>
      <c r="V53" s="18">
        <v>0</v>
      </c>
      <c r="W53" s="18">
        <v>0</v>
      </c>
      <c r="X53" s="22">
        <v>216000</v>
      </c>
      <c r="Y53" s="16" t="s">
        <v>39</v>
      </c>
      <c r="Z53" s="23" t="s">
        <v>39</v>
      </c>
      <c r="AA53" s="22">
        <v>0</v>
      </c>
      <c r="AB53" s="18">
        <v>0</v>
      </c>
      <c r="AC53" s="24" t="s">
        <v>43</v>
      </c>
      <c r="AD53" s="25" t="str">
        <f t="shared" si="5"/>
        <v>E</v>
      </c>
      <c r="AE53" s="18">
        <v>8302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1699</v>
      </c>
      <c r="B54" s="12" t="str">
        <f t="shared" si="0"/>
        <v>ZeroZero</v>
      </c>
      <c r="C54" s="13" t="s">
        <v>225</v>
      </c>
      <c r="D54" s="14" t="s">
        <v>73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12000</v>
      </c>
      <c r="K54" s="18">
        <v>0</v>
      </c>
      <c r="L54" s="17" t="str">
        <f>IFERROR(VLOOKUP(C54,#REF!,11,FALSE),"")</f>
        <v/>
      </c>
      <c r="M54" s="18">
        <v>8000</v>
      </c>
      <c r="N54" s="19" t="s">
        <v>39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8000</v>
      </c>
      <c r="U54" s="18">
        <v>0</v>
      </c>
      <c r="V54" s="18">
        <v>0</v>
      </c>
      <c r="W54" s="18">
        <v>0</v>
      </c>
      <c r="X54" s="22">
        <v>20000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4365</v>
      </c>
      <c r="B55" s="12" t="str">
        <f t="shared" si="0"/>
        <v>OverStock</v>
      </c>
      <c r="C55" s="13" t="s">
        <v>232</v>
      </c>
      <c r="D55" s="14" t="s">
        <v>73</v>
      </c>
      <c r="E55" s="15">
        <f t="shared" si="1"/>
        <v>21.3</v>
      </c>
      <c r="F55" s="16">
        <f t="shared" si="2"/>
        <v>8.5</v>
      </c>
      <c r="G55" s="16">
        <f t="shared" si="3"/>
        <v>22.7</v>
      </c>
      <c r="H55" s="16">
        <f t="shared" si="4"/>
        <v>9</v>
      </c>
      <c r="I55" s="17" t="str">
        <f>IFERROR(VLOOKUP(C55,#REF!,8,FALSE),"")</f>
        <v/>
      </c>
      <c r="J55" s="18">
        <v>51000</v>
      </c>
      <c r="K55" s="18">
        <v>0</v>
      </c>
      <c r="L55" s="17" t="str">
        <f>IFERROR(VLOOKUP(C55,#REF!,11,FALSE),"")</f>
        <v/>
      </c>
      <c r="M55" s="18">
        <v>48000</v>
      </c>
      <c r="N55" s="19" t="s">
        <v>74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0</v>
      </c>
      <c r="U55" s="18">
        <v>0</v>
      </c>
      <c r="V55" s="18">
        <v>48000</v>
      </c>
      <c r="W55" s="18">
        <v>0</v>
      </c>
      <c r="X55" s="22">
        <v>99000</v>
      </c>
      <c r="Y55" s="16">
        <v>44</v>
      </c>
      <c r="Z55" s="23">
        <v>17.5</v>
      </c>
      <c r="AA55" s="22">
        <v>2250</v>
      </c>
      <c r="AB55" s="18">
        <v>5667</v>
      </c>
      <c r="AC55" s="24">
        <v>2.5</v>
      </c>
      <c r="AD55" s="25">
        <f t="shared" si="5"/>
        <v>150</v>
      </c>
      <c r="AE55" s="18">
        <v>39628</v>
      </c>
      <c r="AF55" s="18">
        <v>11372</v>
      </c>
      <c r="AG55" s="18">
        <v>3892</v>
      </c>
      <c r="AH55" s="18">
        <v>4470</v>
      </c>
      <c r="AI55" s="14" t="s">
        <v>44</v>
      </c>
    </row>
    <row r="56" spans="1:35" ht="16.5" customHeight="1">
      <c r="A56">
        <v>2690</v>
      </c>
      <c r="B56" s="12" t="str">
        <f t="shared" si="0"/>
        <v>OverStock</v>
      </c>
      <c r="C56" s="13" t="s">
        <v>91</v>
      </c>
      <c r="D56" s="14" t="s">
        <v>73</v>
      </c>
      <c r="E56" s="15">
        <f t="shared" si="1"/>
        <v>21.3</v>
      </c>
      <c r="F56" s="16">
        <f t="shared" si="2"/>
        <v>35.1</v>
      </c>
      <c r="G56" s="16">
        <f t="shared" si="3"/>
        <v>37.299999999999997</v>
      </c>
      <c r="H56" s="16">
        <f t="shared" si="4"/>
        <v>61.4</v>
      </c>
      <c r="I56" s="17" t="str">
        <f>IFERROR(VLOOKUP(C56,#REF!,8,FALSE),"")</f>
        <v/>
      </c>
      <c r="J56" s="18">
        <v>42000</v>
      </c>
      <c r="K56" s="18">
        <v>33000</v>
      </c>
      <c r="L56" s="17" t="str">
        <f>IFERROR(VLOOKUP(C56,#REF!,11,FALSE),"")</f>
        <v/>
      </c>
      <c r="M56" s="18">
        <v>24000</v>
      </c>
      <c r="N56" s="19" t="s">
        <v>74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24000</v>
      </c>
      <c r="U56" s="18">
        <v>0</v>
      </c>
      <c r="V56" s="18">
        <v>0</v>
      </c>
      <c r="W56" s="18">
        <v>0</v>
      </c>
      <c r="X56" s="22">
        <v>66000</v>
      </c>
      <c r="Y56" s="16">
        <v>58.7</v>
      </c>
      <c r="Z56" s="23">
        <v>96.5</v>
      </c>
      <c r="AA56" s="22">
        <v>1125</v>
      </c>
      <c r="AB56" s="18">
        <v>684</v>
      </c>
      <c r="AC56" s="24">
        <v>0.6</v>
      </c>
      <c r="AD56" s="25">
        <f t="shared" si="5"/>
        <v>100</v>
      </c>
      <c r="AE56" s="18">
        <v>317</v>
      </c>
      <c r="AF56" s="18">
        <v>4588</v>
      </c>
      <c r="AG56" s="18">
        <v>1494</v>
      </c>
      <c r="AH56" s="18">
        <v>0</v>
      </c>
      <c r="AI56" s="14" t="s">
        <v>44</v>
      </c>
    </row>
    <row r="57" spans="1:35" ht="16.5" customHeight="1">
      <c r="A57">
        <v>9175</v>
      </c>
      <c r="B57" s="12" t="str">
        <f t="shared" si="0"/>
        <v>ZeroZero</v>
      </c>
      <c r="C57" s="13" t="s">
        <v>121</v>
      </c>
      <c r="D57" s="14" t="s">
        <v>115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11000</v>
      </c>
      <c r="K57" s="18">
        <v>11000</v>
      </c>
      <c r="L57" s="17" t="str">
        <f>IFERROR(VLOOKUP(C57,#REF!,11,FALSE),"")</f>
        <v/>
      </c>
      <c r="M57" s="18">
        <v>5000</v>
      </c>
      <c r="N57" s="19" t="s">
        <v>42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5000</v>
      </c>
      <c r="U57" s="18">
        <v>0</v>
      </c>
      <c r="V57" s="18">
        <v>0</v>
      </c>
      <c r="W57" s="18">
        <v>0</v>
      </c>
      <c r="X57" s="22">
        <v>16000</v>
      </c>
      <c r="Y57" s="16" t="s">
        <v>39</v>
      </c>
      <c r="Z57" s="23" t="s">
        <v>39</v>
      </c>
      <c r="AA57" s="22">
        <v>0</v>
      </c>
      <c r="AB57" s="18">
        <v>0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1716</v>
      </c>
      <c r="B58" s="12" t="str">
        <f t="shared" si="0"/>
        <v>ZeroZero</v>
      </c>
      <c r="C58" s="13" t="s">
        <v>272</v>
      </c>
      <c r="D58" s="14" t="s">
        <v>73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54</v>
      </c>
      <c r="K58" s="18">
        <v>54</v>
      </c>
      <c r="L58" s="17" t="str">
        <f>IFERROR(VLOOKUP(C58,#REF!,11,FALSE),"")</f>
        <v/>
      </c>
      <c r="M58" s="18">
        <v>54</v>
      </c>
      <c r="N58" s="19" t="s">
        <v>59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54</v>
      </c>
      <c r="U58" s="18">
        <v>0</v>
      </c>
      <c r="V58" s="18">
        <v>0</v>
      </c>
      <c r="W58" s="18">
        <v>0</v>
      </c>
      <c r="X58" s="22">
        <v>108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2575</v>
      </c>
      <c r="B59" s="12" t="str">
        <f t="shared" si="0"/>
        <v>OverStock</v>
      </c>
      <c r="C59" s="13" t="s">
        <v>170</v>
      </c>
      <c r="D59" s="14" t="s">
        <v>171</v>
      </c>
      <c r="E59" s="15">
        <f t="shared" si="1"/>
        <v>16</v>
      </c>
      <c r="F59" s="16">
        <f t="shared" si="2"/>
        <v>12</v>
      </c>
      <c r="G59" s="16">
        <f t="shared" si="3"/>
        <v>16</v>
      </c>
      <c r="H59" s="16">
        <f t="shared" si="4"/>
        <v>12</v>
      </c>
      <c r="I59" s="17" t="str">
        <f>IFERROR(VLOOKUP(C59,#REF!,8,FALSE),"")</f>
        <v/>
      </c>
      <c r="J59" s="18">
        <v>12000</v>
      </c>
      <c r="K59" s="18">
        <v>0</v>
      </c>
      <c r="L59" s="17" t="str">
        <f>IFERROR(VLOOKUP(C59,#REF!,11,FALSE),"")</f>
        <v/>
      </c>
      <c r="M59" s="18">
        <v>12000</v>
      </c>
      <c r="N59" s="19" t="s">
        <v>59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12000</v>
      </c>
      <c r="U59" s="18">
        <v>0</v>
      </c>
      <c r="V59" s="18">
        <v>0</v>
      </c>
      <c r="W59" s="18">
        <v>0</v>
      </c>
      <c r="X59" s="22">
        <v>24000</v>
      </c>
      <c r="Y59" s="16">
        <v>32</v>
      </c>
      <c r="Z59" s="23">
        <v>24</v>
      </c>
      <c r="AA59" s="22">
        <v>750</v>
      </c>
      <c r="AB59" s="18">
        <v>999</v>
      </c>
      <c r="AC59" s="24">
        <v>1.3</v>
      </c>
      <c r="AD59" s="25">
        <f t="shared" si="5"/>
        <v>100</v>
      </c>
      <c r="AE59" s="18">
        <v>6597</v>
      </c>
      <c r="AF59" s="18">
        <v>3169</v>
      </c>
      <c r="AG59" s="18">
        <v>663</v>
      </c>
      <c r="AH59" s="18">
        <v>1589</v>
      </c>
      <c r="AI59" s="14" t="s">
        <v>44</v>
      </c>
    </row>
    <row r="60" spans="1:35" ht="16.5" customHeight="1">
      <c r="A60">
        <v>2969</v>
      </c>
      <c r="B60" s="12" t="str">
        <f t="shared" si="0"/>
        <v>ZeroZero</v>
      </c>
      <c r="C60" s="13" t="s">
        <v>40</v>
      </c>
      <c r="D60" s="14" t="s">
        <v>41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2500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0</v>
      </c>
      <c r="U60" s="18">
        <v>0</v>
      </c>
      <c r="V60" s="18">
        <v>2500</v>
      </c>
      <c r="W60" s="18">
        <v>0</v>
      </c>
      <c r="X60" s="22">
        <v>2500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8822</v>
      </c>
      <c r="B61" s="12" t="str">
        <f t="shared" si="0"/>
        <v>ZeroZero</v>
      </c>
      <c r="C61" s="13" t="s">
        <v>243</v>
      </c>
      <c r="D61" s="14" t="s">
        <v>73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8000</v>
      </c>
      <c r="K61" s="18">
        <v>8000</v>
      </c>
      <c r="L61" s="17" t="str">
        <f>IFERROR(VLOOKUP(C61,#REF!,11,FALSE),"")</f>
        <v/>
      </c>
      <c r="M61" s="18">
        <v>16000</v>
      </c>
      <c r="N61" s="19" t="s">
        <v>74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16000</v>
      </c>
      <c r="U61" s="18">
        <v>0</v>
      </c>
      <c r="V61" s="18">
        <v>0</v>
      </c>
      <c r="W61" s="18">
        <v>0</v>
      </c>
      <c r="X61" s="22">
        <v>24000</v>
      </c>
      <c r="Y61" s="16" t="s">
        <v>39</v>
      </c>
      <c r="Z61" s="23" t="s">
        <v>39</v>
      </c>
      <c r="AA61" s="22">
        <v>0</v>
      </c>
      <c r="AB61" s="18">
        <v>0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1718</v>
      </c>
      <c r="B62" s="12" t="str">
        <f t="shared" si="0"/>
        <v>ZeroZero</v>
      </c>
      <c r="C62" s="13" t="s">
        <v>197</v>
      </c>
      <c r="D62" s="14" t="s">
        <v>73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32000</v>
      </c>
      <c r="K62" s="18">
        <v>32000</v>
      </c>
      <c r="L62" s="17" t="str">
        <f>IFERROR(VLOOKUP(C62,#REF!,11,FALSE),"")</f>
        <v/>
      </c>
      <c r="M62" s="18">
        <v>16000</v>
      </c>
      <c r="N62" s="19" t="s">
        <v>74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16000</v>
      </c>
      <c r="U62" s="18">
        <v>0</v>
      </c>
      <c r="V62" s="18">
        <v>0</v>
      </c>
      <c r="W62" s="18">
        <v>0</v>
      </c>
      <c r="X62" s="22">
        <v>48000</v>
      </c>
      <c r="Y62" s="16" t="s">
        <v>39</v>
      </c>
      <c r="Z62" s="23" t="s">
        <v>39</v>
      </c>
      <c r="AA62" s="22">
        <v>0</v>
      </c>
      <c r="AB62" s="18">
        <v>0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1140</v>
      </c>
      <c r="AH62" s="18">
        <v>0</v>
      </c>
      <c r="AI62" s="14" t="s">
        <v>44</v>
      </c>
    </row>
    <row r="63" spans="1:35" ht="16.5" customHeight="1">
      <c r="A63">
        <v>1719</v>
      </c>
      <c r="B63" s="12" t="str">
        <f t="shared" si="0"/>
        <v>ZeroZero</v>
      </c>
      <c r="C63" s="13" t="s">
        <v>276</v>
      </c>
      <c r="D63" s="14" t="s">
        <v>73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10000</v>
      </c>
      <c r="K63" s="18">
        <v>0</v>
      </c>
      <c r="L63" s="17" t="str">
        <f>IFERROR(VLOOKUP(C63,#REF!,11,FALSE),"")</f>
        <v/>
      </c>
      <c r="M63" s="18">
        <v>2000</v>
      </c>
      <c r="N63" s="19" t="s">
        <v>74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0</v>
      </c>
      <c r="U63" s="18">
        <v>0</v>
      </c>
      <c r="V63" s="18">
        <v>2000</v>
      </c>
      <c r="W63" s="18">
        <v>0</v>
      </c>
      <c r="X63" s="22">
        <v>12000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1717</v>
      </c>
      <c r="B64" s="12" t="str">
        <f t="shared" si="0"/>
        <v>ZeroZero</v>
      </c>
      <c r="C64" s="13" t="s">
        <v>278</v>
      </c>
      <c r="D64" s="14" t="s">
        <v>73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2000</v>
      </c>
      <c r="N64" s="19" t="s">
        <v>74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2000</v>
      </c>
      <c r="U64" s="18">
        <v>0</v>
      </c>
      <c r="V64" s="18">
        <v>0</v>
      </c>
      <c r="W64" s="18">
        <v>0</v>
      </c>
      <c r="X64" s="22">
        <v>2000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1724</v>
      </c>
      <c r="B65" s="12" t="str">
        <f t="shared" si="0"/>
        <v>ZeroZero</v>
      </c>
      <c r="C65" s="13" t="s">
        <v>126</v>
      </c>
      <c r="D65" s="14" t="s">
        <v>115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9000</v>
      </c>
      <c r="K65" s="18">
        <v>9000</v>
      </c>
      <c r="L65" s="17" t="str">
        <f>IFERROR(VLOOKUP(C65,#REF!,11,FALSE),"")</f>
        <v/>
      </c>
      <c r="M65" s="18">
        <v>3000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3000</v>
      </c>
      <c r="U65" s="18">
        <v>0</v>
      </c>
      <c r="V65" s="18">
        <v>0</v>
      </c>
      <c r="W65" s="18">
        <v>0</v>
      </c>
      <c r="X65" s="22">
        <v>12000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1720</v>
      </c>
      <c r="B66" s="12" t="str">
        <f t="shared" si="0"/>
        <v>ZeroZero</v>
      </c>
      <c r="C66" s="13" t="s">
        <v>233</v>
      </c>
      <c r="D66" s="14" t="s">
        <v>73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8000</v>
      </c>
      <c r="N66" s="19" t="s">
        <v>74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8000</v>
      </c>
      <c r="U66" s="18">
        <v>0</v>
      </c>
      <c r="V66" s="18">
        <v>0</v>
      </c>
      <c r="W66" s="18">
        <v>0</v>
      </c>
      <c r="X66" s="22">
        <v>8000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2576</v>
      </c>
      <c r="B67" s="12" t="str">
        <f t="shared" si="0"/>
        <v>ZeroZero</v>
      </c>
      <c r="C67" s="13" t="s">
        <v>124</v>
      </c>
      <c r="D67" s="14" t="s">
        <v>115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2000</v>
      </c>
      <c r="N67" s="19" t="s">
        <v>42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2000</v>
      </c>
      <c r="U67" s="18">
        <v>0</v>
      </c>
      <c r="V67" s="18">
        <v>0</v>
      </c>
      <c r="W67" s="18">
        <v>0</v>
      </c>
      <c r="X67" s="22">
        <v>2000</v>
      </c>
      <c r="Y67" s="16" t="s">
        <v>39</v>
      </c>
      <c r="Z67" s="23" t="s">
        <v>39</v>
      </c>
      <c r="AA67" s="22">
        <v>0</v>
      </c>
      <c r="AB67" s="18">
        <v>0</v>
      </c>
      <c r="AC67" s="24" t="s">
        <v>43</v>
      </c>
      <c r="AD67" s="25" t="str">
        <f t="shared" si="5"/>
        <v>E</v>
      </c>
      <c r="AE67" s="18">
        <v>29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2577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202</v>
      </c>
      <c r="D68" s="14" t="s">
        <v>73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3000</v>
      </c>
      <c r="N68" s="19" t="s">
        <v>74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0</v>
      </c>
      <c r="U68" s="18">
        <v>0</v>
      </c>
      <c r="V68" s="18">
        <v>3000</v>
      </c>
      <c r="W68" s="18">
        <v>0</v>
      </c>
      <c r="X68" s="22">
        <v>3000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1705</v>
      </c>
      <c r="B69" s="12" t="str">
        <f t="shared" si="6"/>
        <v>FCST</v>
      </c>
      <c r="C69" s="13" t="s">
        <v>136</v>
      </c>
      <c r="D69" s="14" t="s">
        <v>115</v>
      </c>
      <c r="E69" s="15" t="str">
        <f t="shared" si="7"/>
        <v>前八週無拉料</v>
      </c>
      <c r="F69" s="16">
        <f t="shared" si="8"/>
        <v>55.6</v>
      </c>
      <c r="G69" s="16" t="str">
        <f t="shared" si="9"/>
        <v>--</v>
      </c>
      <c r="H69" s="16">
        <f t="shared" si="10"/>
        <v>2222.1999999999998</v>
      </c>
      <c r="I69" s="17" t="str">
        <f>IFERROR(VLOOKUP(C69,#REF!,8,FALSE),"")</f>
        <v/>
      </c>
      <c r="J69" s="18">
        <v>120000</v>
      </c>
      <c r="K69" s="18">
        <v>120000</v>
      </c>
      <c r="L69" s="17" t="str">
        <f>IFERROR(VLOOKUP(C69,#REF!,11,FALSE),"")</f>
        <v/>
      </c>
      <c r="M69" s="18">
        <v>3000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3000</v>
      </c>
      <c r="U69" s="18">
        <v>0</v>
      </c>
      <c r="V69" s="18">
        <v>0</v>
      </c>
      <c r="W69" s="18">
        <v>0</v>
      </c>
      <c r="X69" s="22">
        <v>123000</v>
      </c>
      <c r="Y69" s="16" t="s">
        <v>39</v>
      </c>
      <c r="Z69" s="23">
        <v>2277.8000000000002</v>
      </c>
      <c r="AA69" s="22">
        <v>0</v>
      </c>
      <c r="AB69" s="18">
        <v>54</v>
      </c>
      <c r="AC69" s="24" t="s">
        <v>48</v>
      </c>
      <c r="AD69" s="25" t="str">
        <f t="shared" si="11"/>
        <v>F</v>
      </c>
      <c r="AE69" s="18">
        <v>188</v>
      </c>
      <c r="AF69" s="18">
        <v>300</v>
      </c>
      <c r="AG69" s="18">
        <v>2200</v>
      </c>
      <c r="AH69" s="18">
        <v>0</v>
      </c>
      <c r="AI69" s="14" t="s">
        <v>44</v>
      </c>
    </row>
    <row r="70" spans="1:35" ht="16.5" customHeight="1">
      <c r="A70">
        <v>1694</v>
      </c>
      <c r="B70" s="12" t="str">
        <f t="shared" si="6"/>
        <v>ZeroZero</v>
      </c>
      <c r="C70" s="13" t="s">
        <v>237</v>
      </c>
      <c r="D70" s="14" t="s">
        <v>73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42000</v>
      </c>
      <c r="K70" s="18">
        <v>0</v>
      </c>
      <c r="L70" s="17" t="str">
        <f>IFERROR(VLOOKUP(C70,#REF!,11,FALSE),"")</f>
        <v/>
      </c>
      <c r="M70" s="18">
        <v>6000</v>
      </c>
      <c r="N70" s="19" t="s">
        <v>39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6000</v>
      </c>
      <c r="U70" s="18">
        <v>0</v>
      </c>
      <c r="V70" s="18">
        <v>0</v>
      </c>
      <c r="W70" s="18">
        <v>0</v>
      </c>
      <c r="X70" s="22">
        <v>48000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1722</v>
      </c>
      <c r="B71" s="12" t="str">
        <f t="shared" si="6"/>
        <v>ZeroZero</v>
      </c>
      <c r="C71" s="13" t="s">
        <v>77</v>
      </c>
      <c r="D71" s="14" t="s">
        <v>73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9000</v>
      </c>
      <c r="K71" s="18">
        <v>9000</v>
      </c>
      <c r="L71" s="17" t="str">
        <f>IFERROR(VLOOKUP(C71,#REF!,11,FALSE),"")</f>
        <v/>
      </c>
      <c r="M71" s="18">
        <v>15000</v>
      </c>
      <c r="N71" s="19" t="s">
        <v>74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15000</v>
      </c>
      <c r="U71" s="18">
        <v>0</v>
      </c>
      <c r="V71" s="18">
        <v>0</v>
      </c>
      <c r="W71" s="18">
        <v>0</v>
      </c>
      <c r="X71" s="22">
        <v>24000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1721</v>
      </c>
      <c r="B72" s="12" t="str">
        <f t="shared" si="6"/>
        <v>FCST</v>
      </c>
      <c r="C72" s="13" t="s">
        <v>259</v>
      </c>
      <c r="D72" s="14" t="s">
        <v>73</v>
      </c>
      <c r="E72" s="15" t="str">
        <f t="shared" si="7"/>
        <v>前八週無拉料</v>
      </c>
      <c r="F72" s="16">
        <f t="shared" si="8"/>
        <v>9</v>
      </c>
      <c r="G72" s="16" t="str">
        <f t="shared" si="9"/>
        <v>--</v>
      </c>
      <c r="H72" s="16">
        <f t="shared" si="10"/>
        <v>9</v>
      </c>
      <c r="I72" s="17" t="str">
        <f>IFERROR(VLOOKUP(C72,#REF!,8,FALSE),"")</f>
        <v/>
      </c>
      <c r="J72" s="18">
        <v>3000</v>
      </c>
      <c r="K72" s="18">
        <v>3000</v>
      </c>
      <c r="L72" s="17" t="str">
        <f>IFERROR(VLOOKUP(C72,#REF!,11,FALSE),"")</f>
        <v/>
      </c>
      <c r="M72" s="18">
        <v>3000</v>
      </c>
      <c r="N72" s="19" t="s">
        <v>74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3000</v>
      </c>
      <c r="W72" s="18">
        <v>0</v>
      </c>
      <c r="X72" s="22">
        <v>6000</v>
      </c>
      <c r="Y72" s="16" t="s">
        <v>39</v>
      </c>
      <c r="Z72" s="23">
        <v>17.899999999999999</v>
      </c>
      <c r="AA72" s="22">
        <v>0</v>
      </c>
      <c r="AB72" s="18">
        <v>335</v>
      </c>
      <c r="AC72" s="24" t="s">
        <v>48</v>
      </c>
      <c r="AD72" s="25" t="str">
        <f t="shared" si="11"/>
        <v>F</v>
      </c>
      <c r="AE72" s="18">
        <v>767</v>
      </c>
      <c r="AF72" s="18">
        <v>2250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1702</v>
      </c>
      <c r="B73" s="12" t="str">
        <f t="shared" si="6"/>
        <v>ZeroZero</v>
      </c>
      <c r="C73" s="13" t="s">
        <v>231</v>
      </c>
      <c r="D73" s="14" t="s">
        <v>73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3000</v>
      </c>
      <c r="N73" s="19" t="s">
        <v>74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3000</v>
      </c>
      <c r="U73" s="18">
        <v>0</v>
      </c>
      <c r="V73" s="18">
        <v>0</v>
      </c>
      <c r="W73" s="18">
        <v>0</v>
      </c>
      <c r="X73" s="22">
        <v>3000</v>
      </c>
      <c r="Y73" s="16" t="s">
        <v>39</v>
      </c>
      <c r="Z73" s="23" t="s">
        <v>39</v>
      </c>
      <c r="AA73" s="22">
        <v>0</v>
      </c>
      <c r="AB73" s="18">
        <v>0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1706</v>
      </c>
      <c r="B74" s="12" t="str">
        <f t="shared" si="6"/>
        <v>FCST</v>
      </c>
      <c r="C74" s="13" t="s">
        <v>47</v>
      </c>
      <c r="D74" s="14" t="s">
        <v>41</v>
      </c>
      <c r="E74" s="15" t="str">
        <f t="shared" si="7"/>
        <v>前八週無拉料</v>
      </c>
      <c r="F74" s="16">
        <f t="shared" si="8"/>
        <v>12</v>
      </c>
      <c r="G74" s="16" t="str">
        <f t="shared" si="9"/>
        <v>--</v>
      </c>
      <c r="H74" s="16">
        <f t="shared" si="10"/>
        <v>0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10000</v>
      </c>
      <c r="N74" s="19" t="s">
        <v>42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10000</v>
      </c>
      <c r="U74" s="18">
        <v>0</v>
      </c>
      <c r="V74" s="18">
        <v>0</v>
      </c>
      <c r="W74" s="18">
        <v>0</v>
      </c>
      <c r="X74" s="22">
        <v>10000</v>
      </c>
      <c r="Y74" s="16" t="s">
        <v>39</v>
      </c>
      <c r="Z74" s="23">
        <v>12</v>
      </c>
      <c r="AA74" s="22">
        <v>0</v>
      </c>
      <c r="AB74" s="18">
        <v>834</v>
      </c>
      <c r="AC74" s="24" t="s">
        <v>48</v>
      </c>
      <c r="AD74" s="25" t="str">
        <f t="shared" si="11"/>
        <v>F</v>
      </c>
      <c r="AE74" s="18">
        <v>4654</v>
      </c>
      <c r="AF74" s="18">
        <v>3000</v>
      </c>
      <c r="AG74" s="18">
        <v>1080</v>
      </c>
      <c r="AH74" s="18">
        <v>2016</v>
      </c>
      <c r="AI74" s="14" t="s">
        <v>44</v>
      </c>
    </row>
    <row r="75" spans="1:35" ht="16.5" customHeight="1">
      <c r="A75">
        <v>5041</v>
      </c>
      <c r="B75" s="12" t="str">
        <f t="shared" si="6"/>
        <v>FCST</v>
      </c>
      <c r="C75" s="13" t="s">
        <v>49</v>
      </c>
      <c r="D75" s="14" t="s">
        <v>41</v>
      </c>
      <c r="E75" s="15" t="str">
        <f t="shared" si="7"/>
        <v>前八週無拉料</v>
      </c>
      <c r="F75" s="16">
        <f t="shared" si="8"/>
        <v>31</v>
      </c>
      <c r="G75" s="16" t="str">
        <f t="shared" si="9"/>
        <v>--</v>
      </c>
      <c r="H75" s="16">
        <f t="shared" si="10"/>
        <v>0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7500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5000</v>
      </c>
      <c r="U75" s="18">
        <v>0</v>
      </c>
      <c r="V75" s="18">
        <v>2500</v>
      </c>
      <c r="W75" s="18">
        <v>0</v>
      </c>
      <c r="X75" s="22">
        <v>7500</v>
      </c>
      <c r="Y75" s="16" t="s">
        <v>39</v>
      </c>
      <c r="Z75" s="23">
        <v>31</v>
      </c>
      <c r="AA75" s="22">
        <v>0</v>
      </c>
      <c r="AB75" s="18">
        <v>242</v>
      </c>
      <c r="AC75" s="24" t="s">
        <v>48</v>
      </c>
      <c r="AD75" s="25" t="str">
        <f t="shared" si="11"/>
        <v>F</v>
      </c>
      <c r="AE75" s="18">
        <v>0</v>
      </c>
      <c r="AF75" s="18">
        <v>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1704</v>
      </c>
      <c r="B76" s="12" t="str">
        <f t="shared" si="6"/>
        <v>FCST</v>
      </c>
      <c r="C76" s="13" t="s">
        <v>57</v>
      </c>
      <c r="D76" s="14" t="s">
        <v>58</v>
      </c>
      <c r="E76" s="15" t="str">
        <f t="shared" si="7"/>
        <v>前八週無拉料</v>
      </c>
      <c r="F76" s="16">
        <f t="shared" si="8"/>
        <v>9</v>
      </c>
      <c r="G76" s="16" t="str">
        <f t="shared" si="9"/>
        <v>--</v>
      </c>
      <c r="H76" s="16">
        <f t="shared" si="10"/>
        <v>0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14000</v>
      </c>
      <c r="N76" s="19" t="s">
        <v>59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14000</v>
      </c>
      <c r="U76" s="18">
        <v>0</v>
      </c>
      <c r="V76" s="18">
        <v>0</v>
      </c>
      <c r="W76" s="18">
        <v>0</v>
      </c>
      <c r="X76" s="22">
        <v>14000</v>
      </c>
      <c r="Y76" s="16" t="s">
        <v>39</v>
      </c>
      <c r="Z76" s="23">
        <v>9</v>
      </c>
      <c r="AA76" s="22">
        <v>0</v>
      </c>
      <c r="AB76" s="18">
        <v>1549</v>
      </c>
      <c r="AC76" s="24" t="s">
        <v>48</v>
      </c>
      <c r="AD76" s="25" t="str">
        <f t="shared" si="11"/>
        <v>F</v>
      </c>
      <c r="AE76" s="18">
        <v>0</v>
      </c>
      <c r="AF76" s="18">
        <v>13941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1703</v>
      </c>
      <c r="B77" s="12" t="str">
        <f t="shared" si="6"/>
        <v>FCST</v>
      </c>
      <c r="C77" s="13" t="s">
        <v>60</v>
      </c>
      <c r="D77" s="14" t="s">
        <v>58</v>
      </c>
      <c r="E77" s="15" t="str">
        <f t="shared" si="7"/>
        <v>前八週無拉料</v>
      </c>
      <c r="F77" s="16">
        <f t="shared" si="8"/>
        <v>10.1</v>
      </c>
      <c r="G77" s="16" t="str">
        <f t="shared" si="9"/>
        <v>--</v>
      </c>
      <c r="H77" s="16">
        <f t="shared" si="10"/>
        <v>0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4000</v>
      </c>
      <c r="N77" s="19" t="s">
        <v>59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4000</v>
      </c>
      <c r="U77" s="18">
        <v>0</v>
      </c>
      <c r="V77" s="18">
        <v>0</v>
      </c>
      <c r="W77" s="18">
        <v>0</v>
      </c>
      <c r="X77" s="22">
        <v>4000</v>
      </c>
      <c r="Y77" s="16" t="s">
        <v>39</v>
      </c>
      <c r="Z77" s="23">
        <v>10.1</v>
      </c>
      <c r="AA77" s="22">
        <v>0</v>
      </c>
      <c r="AB77" s="18">
        <v>396</v>
      </c>
      <c r="AC77" s="24" t="s">
        <v>48</v>
      </c>
      <c r="AD77" s="25" t="str">
        <f t="shared" si="11"/>
        <v>F</v>
      </c>
      <c r="AE77" s="18">
        <v>0</v>
      </c>
      <c r="AF77" s="18">
        <v>3568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1710</v>
      </c>
      <c r="B78" s="12" t="str">
        <f t="shared" si="6"/>
        <v>FCST</v>
      </c>
      <c r="C78" s="13" t="s">
        <v>70</v>
      </c>
      <c r="D78" s="14" t="s">
        <v>71</v>
      </c>
      <c r="E78" s="15" t="str">
        <f t="shared" si="7"/>
        <v>前八週無拉料</v>
      </c>
      <c r="F78" s="16">
        <f t="shared" si="8"/>
        <v>8.5</v>
      </c>
      <c r="G78" s="16" t="str">
        <f t="shared" si="9"/>
        <v>--</v>
      </c>
      <c r="H78" s="16">
        <f t="shared" si="10"/>
        <v>0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27000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27000</v>
      </c>
      <c r="U78" s="18">
        <v>0</v>
      </c>
      <c r="V78" s="18">
        <v>0</v>
      </c>
      <c r="W78" s="18">
        <v>0</v>
      </c>
      <c r="X78" s="22">
        <v>27000</v>
      </c>
      <c r="Y78" s="16" t="s">
        <v>39</v>
      </c>
      <c r="Z78" s="23">
        <v>8.5</v>
      </c>
      <c r="AA78" s="22">
        <v>0</v>
      </c>
      <c r="AB78" s="18">
        <v>3182</v>
      </c>
      <c r="AC78" s="24" t="s">
        <v>48</v>
      </c>
      <c r="AD78" s="25" t="str">
        <f t="shared" si="11"/>
        <v>F</v>
      </c>
      <c r="AE78" s="18">
        <v>7768</v>
      </c>
      <c r="AF78" s="18">
        <v>20870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2722</v>
      </c>
      <c r="B79" s="12" t="str">
        <f t="shared" si="6"/>
        <v>FCST</v>
      </c>
      <c r="C79" s="13" t="s">
        <v>72</v>
      </c>
      <c r="D79" s="14" t="s">
        <v>73</v>
      </c>
      <c r="E79" s="15" t="str">
        <f t="shared" si="7"/>
        <v>前八週無拉料</v>
      </c>
      <c r="F79" s="16">
        <f t="shared" si="8"/>
        <v>108.1</v>
      </c>
      <c r="G79" s="16" t="str">
        <f t="shared" si="9"/>
        <v>--</v>
      </c>
      <c r="H79" s="16">
        <f t="shared" si="10"/>
        <v>0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36000</v>
      </c>
      <c r="N79" s="19" t="s">
        <v>74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36000</v>
      </c>
      <c r="U79" s="18">
        <v>0</v>
      </c>
      <c r="V79" s="18">
        <v>0</v>
      </c>
      <c r="W79" s="18">
        <v>0</v>
      </c>
      <c r="X79" s="22">
        <v>36000</v>
      </c>
      <c r="Y79" s="16" t="s">
        <v>39</v>
      </c>
      <c r="Z79" s="23">
        <v>108.1</v>
      </c>
      <c r="AA79" s="22">
        <v>0</v>
      </c>
      <c r="AB79" s="18">
        <v>333</v>
      </c>
      <c r="AC79" s="24" t="s">
        <v>48</v>
      </c>
      <c r="AD79" s="25" t="str">
        <f t="shared" si="11"/>
        <v>F</v>
      </c>
      <c r="AE79" s="18">
        <v>0</v>
      </c>
      <c r="AF79" s="18">
        <v>3000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1712</v>
      </c>
      <c r="B80" s="12" t="str">
        <f t="shared" si="6"/>
        <v>FCST</v>
      </c>
      <c r="C80" s="13" t="s">
        <v>76</v>
      </c>
      <c r="D80" s="14" t="s">
        <v>73</v>
      </c>
      <c r="E80" s="15" t="str">
        <f t="shared" si="7"/>
        <v>前八週無拉料</v>
      </c>
      <c r="F80" s="16">
        <f t="shared" si="8"/>
        <v>1</v>
      </c>
      <c r="G80" s="16" t="str">
        <f t="shared" si="9"/>
        <v>--</v>
      </c>
      <c r="H80" s="16">
        <f t="shared" si="10"/>
        <v>17.100000000000001</v>
      </c>
      <c r="I80" s="17" t="str">
        <f>IFERROR(VLOOKUP(C80,#REF!,8,FALSE),"")</f>
        <v/>
      </c>
      <c r="J80" s="18">
        <v>51000</v>
      </c>
      <c r="K80" s="18">
        <v>45000</v>
      </c>
      <c r="L80" s="17" t="str">
        <f>IFERROR(VLOOKUP(C80,#REF!,11,FALSE),"")</f>
        <v/>
      </c>
      <c r="M80" s="18">
        <v>3000</v>
      </c>
      <c r="N80" s="19" t="s">
        <v>74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0</v>
      </c>
      <c r="U80" s="18">
        <v>0</v>
      </c>
      <c r="V80" s="18">
        <v>3000</v>
      </c>
      <c r="W80" s="18">
        <v>0</v>
      </c>
      <c r="X80" s="22">
        <v>54000</v>
      </c>
      <c r="Y80" s="16" t="s">
        <v>39</v>
      </c>
      <c r="Z80" s="23">
        <v>18.100000000000001</v>
      </c>
      <c r="AA80" s="22">
        <v>0</v>
      </c>
      <c r="AB80" s="18">
        <v>2990</v>
      </c>
      <c r="AC80" s="24" t="s">
        <v>48</v>
      </c>
      <c r="AD80" s="25" t="str">
        <f t="shared" si="11"/>
        <v>F</v>
      </c>
      <c r="AE80" s="18">
        <v>8274</v>
      </c>
      <c r="AF80" s="18">
        <v>11016</v>
      </c>
      <c r="AG80" s="18">
        <v>19000</v>
      </c>
      <c r="AH80" s="18">
        <v>1512</v>
      </c>
      <c r="AI80" s="14" t="s">
        <v>44</v>
      </c>
    </row>
    <row r="81" spans="1:35" ht="16.5" customHeight="1">
      <c r="A81">
        <v>1711</v>
      </c>
      <c r="B81" s="12" t="str">
        <f t="shared" si="6"/>
        <v>FCST</v>
      </c>
      <c r="C81" s="13" t="s">
        <v>82</v>
      </c>
      <c r="D81" s="14" t="s">
        <v>80</v>
      </c>
      <c r="E81" s="15" t="str">
        <f t="shared" si="7"/>
        <v>前八週無拉料</v>
      </c>
      <c r="F81" s="16">
        <f t="shared" si="8"/>
        <v>0</v>
      </c>
      <c r="G81" s="16" t="str">
        <f t="shared" si="9"/>
        <v>--</v>
      </c>
      <c r="H81" s="16">
        <f t="shared" si="10"/>
        <v>0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0</v>
      </c>
      <c r="N81" s="19" t="s">
        <v>39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0</v>
      </c>
      <c r="Y81" s="16" t="s">
        <v>39</v>
      </c>
      <c r="Z81" s="23">
        <v>0</v>
      </c>
      <c r="AA81" s="22">
        <v>0</v>
      </c>
      <c r="AB81" s="18">
        <v>1024</v>
      </c>
      <c r="AC81" s="24" t="s">
        <v>48</v>
      </c>
      <c r="AD81" s="25" t="str">
        <f t="shared" si="11"/>
        <v>F</v>
      </c>
      <c r="AE81" s="18">
        <v>7843</v>
      </c>
      <c r="AF81" s="18">
        <v>3560</v>
      </c>
      <c r="AG81" s="18">
        <v>1816</v>
      </c>
      <c r="AH81" s="18">
        <v>6212</v>
      </c>
      <c r="AI81" s="14" t="s">
        <v>44</v>
      </c>
    </row>
    <row r="82" spans="1:35" ht="16.5" customHeight="1">
      <c r="A82">
        <v>2635</v>
      </c>
      <c r="B82" s="12" t="str">
        <f t="shared" si="6"/>
        <v>FCST</v>
      </c>
      <c r="C82" s="13" t="s">
        <v>83</v>
      </c>
      <c r="D82" s="14" t="s">
        <v>80</v>
      </c>
      <c r="E82" s="15" t="str">
        <f t="shared" si="7"/>
        <v>前八週無拉料</v>
      </c>
      <c r="F82" s="16">
        <f t="shared" si="8"/>
        <v>0</v>
      </c>
      <c r="G82" s="16" t="str">
        <f t="shared" si="9"/>
        <v>--</v>
      </c>
      <c r="H82" s="16">
        <f t="shared" si="10"/>
        <v>28.3</v>
      </c>
      <c r="I82" s="17" t="str">
        <f>IFERROR(VLOOKUP(C82,#REF!,8,FALSE),"")</f>
        <v/>
      </c>
      <c r="J82" s="18">
        <v>360000</v>
      </c>
      <c r="K82" s="18">
        <v>177000</v>
      </c>
      <c r="L82" s="17" t="str">
        <f>IFERROR(VLOOKUP(C82,#REF!,11,FALSE),"")</f>
        <v/>
      </c>
      <c r="M82" s="18">
        <v>0</v>
      </c>
      <c r="N82" s="19" t="s">
        <v>39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0</v>
      </c>
      <c r="W82" s="18">
        <v>0</v>
      </c>
      <c r="X82" s="22">
        <v>360000</v>
      </c>
      <c r="Y82" s="16" t="s">
        <v>39</v>
      </c>
      <c r="Z82" s="23">
        <v>28.3</v>
      </c>
      <c r="AA82" s="22">
        <v>0</v>
      </c>
      <c r="AB82" s="18">
        <v>12719</v>
      </c>
      <c r="AC82" s="24" t="s">
        <v>48</v>
      </c>
      <c r="AD82" s="25" t="str">
        <f t="shared" si="11"/>
        <v>F</v>
      </c>
      <c r="AE82" s="18">
        <v>56224</v>
      </c>
      <c r="AF82" s="18">
        <v>35580</v>
      </c>
      <c r="AG82" s="18">
        <v>25471</v>
      </c>
      <c r="AH82" s="18">
        <v>37447</v>
      </c>
      <c r="AI82" s="14" t="s">
        <v>44</v>
      </c>
    </row>
    <row r="83" spans="1:35" ht="16.5" customHeight="1">
      <c r="A83">
        <v>8944</v>
      </c>
      <c r="B83" s="12" t="str">
        <f t="shared" si="6"/>
        <v>FCST</v>
      </c>
      <c r="C83" s="13" t="s">
        <v>87</v>
      </c>
      <c r="D83" s="14" t="s">
        <v>84</v>
      </c>
      <c r="E83" s="15" t="str">
        <f t="shared" si="7"/>
        <v>前八週無拉料</v>
      </c>
      <c r="F83" s="16">
        <f t="shared" si="8"/>
        <v>0</v>
      </c>
      <c r="G83" s="16" t="str">
        <f t="shared" si="9"/>
        <v>--</v>
      </c>
      <c r="H83" s="16">
        <f t="shared" si="10"/>
        <v>0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0</v>
      </c>
      <c r="N83" s="19" t="s">
        <v>39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0</v>
      </c>
      <c r="W83" s="18">
        <v>0</v>
      </c>
      <c r="X83" s="22">
        <v>0</v>
      </c>
      <c r="Y83" s="16" t="s">
        <v>39</v>
      </c>
      <c r="Z83" s="23">
        <v>0</v>
      </c>
      <c r="AA83" s="22">
        <v>0</v>
      </c>
      <c r="AB83" s="18">
        <v>463</v>
      </c>
      <c r="AC83" s="24" t="s">
        <v>48</v>
      </c>
      <c r="AD83" s="25" t="str">
        <f t="shared" si="11"/>
        <v>F</v>
      </c>
      <c r="AE83" s="18">
        <v>0</v>
      </c>
      <c r="AF83" s="18">
        <v>4171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9174</v>
      </c>
      <c r="B84" s="12" t="str">
        <f t="shared" si="6"/>
        <v>FCST</v>
      </c>
      <c r="C84" s="13" t="s">
        <v>125</v>
      </c>
      <c r="D84" s="14" t="s">
        <v>115</v>
      </c>
      <c r="E84" s="15" t="str">
        <f t="shared" si="7"/>
        <v>前八週無拉料</v>
      </c>
      <c r="F84" s="16">
        <f t="shared" si="8"/>
        <v>0</v>
      </c>
      <c r="G84" s="16" t="str">
        <f t="shared" si="9"/>
        <v>--</v>
      </c>
      <c r="H84" s="16">
        <f t="shared" si="10"/>
        <v>18.7</v>
      </c>
      <c r="I84" s="17" t="str">
        <f>IFERROR(VLOOKUP(C84,#REF!,8,FALSE),"")</f>
        <v/>
      </c>
      <c r="J84" s="18">
        <v>2000</v>
      </c>
      <c r="K84" s="18">
        <v>0</v>
      </c>
      <c r="L84" s="17" t="str">
        <f>IFERROR(VLOOKUP(C84,#REF!,11,FALSE),"")</f>
        <v/>
      </c>
      <c r="M84" s="18">
        <v>0</v>
      </c>
      <c r="N84" s="19" t="s">
        <v>39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0</v>
      </c>
      <c r="U84" s="18">
        <v>0</v>
      </c>
      <c r="V84" s="18">
        <v>0</v>
      </c>
      <c r="W84" s="18">
        <v>0</v>
      </c>
      <c r="X84" s="22">
        <v>2000</v>
      </c>
      <c r="Y84" s="16" t="s">
        <v>39</v>
      </c>
      <c r="Z84" s="23">
        <v>18.7</v>
      </c>
      <c r="AA84" s="22">
        <v>0</v>
      </c>
      <c r="AB84" s="18">
        <v>107</v>
      </c>
      <c r="AC84" s="24" t="s">
        <v>48</v>
      </c>
      <c r="AD84" s="25" t="str">
        <f t="shared" si="11"/>
        <v>F</v>
      </c>
      <c r="AE84" s="18">
        <v>959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2723</v>
      </c>
      <c r="B85" s="12" t="str">
        <f t="shared" si="6"/>
        <v>FCST</v>
      </c>
      <c r="C85" s="13" t="s">
        <v>128</v>
      </c>
      <c r="D85" s="14" t="s">
        <v>115</v>
      </c>
      <c r="E85" s="15" t="str">
        <f t="shared" si="7"/>
        <v>前八週無拉料</v>
      </c>
      <c r="F85" s="16">
        <f t="shared" si="8"/>
        <v>0</v>
      </c>
      <c r="G85" s="16" t="str">
        <f t="shared" si="9"/>
        <v>--</v>
      </c>
      <c r="H85" s="16">
        <f t="shared" si="10"/>
        <v>9</v>
      </c>
      <c r="I85" s="17" t="str">
        <f>IFERROR(VLOOKUP(C85,#REF!,8,FALSE),"")</f>
        <v/>
      </c>
      <c r="J85" s="18">
        <v>3000</v>
      </c>
      <c r="K85" s="18">
        <v>3000</v>
      </c>
      <c r="L85" s="17" t="str">
        <f>IFERROR(VLOOKUP(C85,#REF!,11,FALSE),"")</f>
        <v/>
      </c>
      <c r="M85" s="18">
        <v>0</v>
      </c>
      <c r="N85" s="19" t="s">
        <v>42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3000</v>
      </c>
      <c r="Y85" s="16" t="s">
        <v>39</v>
      </c>
      <c r="Z85" s="23">
        <v>9</v>
      </c>
      <c r="AA85" s="22">
        <v>0</v>
      </c>
      <c r="AB85" s="18">
        <v>333</v>
      </c>
      <c r="AC85" s="24" t="s">
        <v>48</v>
      </c>
      <c r="AD85" s="25" t="str">
        <f t="shared" si="11"/>
        <v>F</v>
      </c>
      <c r="AE85" s="18">
        <v>48</v>
      </c>
      <c r="AF85" s="18">
        <v>1437</v>
      </c>
      <c r="AG85" s="18">
        <v>1515</v>
      </c>
      <c r="AH85" s="18">
        <v>0</v>
      </c>
      <c r="AI85" s="14" t="s">
        <v>44</v>
      </c>
    </row>
    <row r="86" spans="1:35" ht="16.5" customHeight="1">
      <c r="A86">
        <v>5611</v>
      </c>
      <c r="B86" s="12" t="str">
        <f t="shared" si="6"/>
        <v>FCST</v>
      </c>
      <c r="C86" s="13" t="s">
        <v>132</v>
      </c>
      <c r="D86" s="14" t="s">
        <v>115</v>
      </c>
      <c r="E86" s="15" t="str">
        <f t="shared" si="7"/>
        <v>前八週無拉料</v>
      </c>
      <c r="F86" s="16">
        <f t="shared" si="8"/>
        <v>3.7</v>
      </c>
      <c r="G86" s="16" t="str">
        <f t="shared" si="9"/>
        <v>--</v>
      </c>
      <c r="H86" s="16">
        <f t="shared" si="10"/>
        <v>6.2</v>
      </c>
      <c r="I86" s="17" t="str">
        <f>IFERROR(VLOOKUP(C86,#REF!,8,FALSE),"")</f>
        <v/>
      </c>
      <c r="J86" s="18">
        <v>144000</v>
      </c>
      <c r="K86" s="18">
        <v>0</v>
      </c>
      <c r="L86" s="17" t="str">
        <f>IFERROR(VLOOKUP(C86,#REF!,11,FALSE),"")</f>
        <v/>
      </c>
      <c r="M86" s="18">
        <v>87000</v>
      </c>
      <c r="N86" s="19" t="s">
        <v>42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33000</v>
      </c>
      <c r="U86" s="18">
        <v>0</v>
      </c>
      <c r="V86" s="18">
        <v>54000</v>
      </c>
      <c r="W86" s="18">
        <v>0</v>
      </c>
      <c r="X86" s="22">
        <v>231000</v>
      </c>
      <c r="Y86" s="16" t="s">
        <v>39</v>
      </c>
      <c r="Z86" s="23">
        <v>9.9</v>
      </c>
      <c r="AA86" s="22">
        <v>0</v>
      </c>
      <c r="AB86" s="18">
        <v>23361</v>
      </c>
      <c r="AC86" s="24" t="s">
        <v>48</v>
      </c>
      <c r="AD86" s="25" t="str">
        <f t="shared" si="11"/>
        <v>F</v>
      </c>
      <c r="AE86" s="18">
        <v>131323</v>
      </c>
      <c r="AF86" s="18">
        <v>67607</v>
      </c>
      <c r="AG86" s="18">
        <v>34550</v>
      </c>
      <c r="AH86" s="18">
        <v>3378</v>
      </c>
      <c r="AI86" s="14" t="s">
        <v>44</v>
      </c>
    </row>
    <row r="87" spans="1:35" ht="16.5" customHeight="1">
      <c r="A87">
        <v>1709</v>
      </c>
      <c r="B87" s="12" t="str">
        <f t="shared" si="6"/>
        <v>FCST</v>
      </c>
      <c r="C87" s="13" t="s">
        <v>138</v>
      </c>
      <c r="D87" s="14" t="s">
        <v>115</v>
      </c>
      <c r="E87" s="15" t="str">
        <f t="shared" si="7"/>
        <v>前八週無拉料</v>
      </c>
      <c r="F87" s="16">
        <f t="shared" si="8"/>
        <v>3.7</v>
      </c>
      <c r="G87" s="16" t="str">
        <f t="shared" si="9"/>
        <v>--</v>
      </c>
      <c r="H87" s="16">
        <f t="shared" si="10"/>
        <v>1.8</v>
      </c>
      <c r="I87" s="17" t="str">
        <f>IFERROR(VLOOKUP(C87,#REF!,8,FALSE),"")</f>
        <v/>
      </c>
      <c r="J87" s="18">
        <v>3000</v>
      </c>
      <c r="K87" s="18">
        <v>0</v>
      </c>
      <c r="L87" s="17" t="str">
        <f>IFERROR(VLOOKUP(C87,#REF!,11,FALSE),"")</f>
        <v/>
      </c>
      <c r="M87" s="18">
        <v>6000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6000</v>
      </c>
      <c r="U87" s="18">
        <v>0</v>
      </c>
      <c r="V87" s="18">
        <v>0</v>
      </c>
      <c r="W87" s="18">
        <v>0</v>
      </c>
      <c r="X87" s="22">
        <v>9000</v>
      </c>
      <c r="Y87" s="16" t="s">
        <v>39</v>
      </c>
      <c r="Z87" s="23">
        <v>5.5</v>
      </c>
      <c r="AA87" s="22">
        <v>0</v>
      </c>
      <c r="AB87" s="18">
        <v>1642</v>
      </c>
      <c r="AC87" s="24" t="s">
        <v>48</v>
      </c>
      <c r="AD87" s="25" t="str">
        <f t="shared" si="11"/>
        <v>F</v>
      </c>
      <c r="AE87" s="18">
        <v>7547</v>
      </c>
      <c r="AF87" s="18">
        <v>4277</v>
      </c>
      <c r="AG87" s="18">
        <v>7183</v>
      </c>
      <c r="AH87" s="18">
        <v>812</v>
      </c>
      <c r="AI87" s="14" t="s">
        <v>44</v>
      </c>
    </row>
    <row r="88" spans="1:35" ht="16.5" customHeight="1">
      <c r="A88">
        <v>1714</v>
      </c>
      <c r="B88" s="12" t="str">
        <f t="shared" si="6"/>
        <v>FCST</v>
      </c>
      <c r="C88" s="13" t="s">
        <v>143</v>
      </c>
      <c r="D88" s="14" t="s">
        <v>115</v>
      </c>
      <c r="E88" s="15" t="str">
        <f t="shared" si="7"/>
        <v>前八週無拉料</v>
      </c>
      <c r="F88" s="16">
        <f t="shared" si="8"/>
        <v>6.3</v>
      </c>
      <c r="G88" s="16" t="str">
        <f t="shared" si="9"/>
        <v>--</v>
      </c>
      <c r="H88" s="16">
        <f t="shared" si="10"/>
        <v>3.8</v>
      </c>
      <c r="I88" s="17" t="str">
        <f>IFERROR(VLOOKUP(C88,#REF!,8,FALSE),"")</f>
        <v/>
      </c>
      <c r="J88" s="18">
        <v>9000</v>
      </c>
      <c r="K88" s="18">
        <v>6000</v>
      </c>
      <c r="L88" s="17" t="str">
        <f>IFERROR(VLOOKUP(C88,#REF!,11,FALSE),"")</f>
        <v/>
      </c>
      <c r="M88" s="18">
        <v>15000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6000</v>
      </c>
      <c r="U88" s="18">
        <v>0</v>
      </c>
      <c r="V88" s="18">
        <v>9000</v>
      </c>
      <c r="W88" s="18">
        <v>0</v>
      </c>
      <c r="X88" s="22">
        <v>24000</v>
      </c>
      <c r="Y88" s="16" t="s">
        <v>39</v>
      </c>
      <c r="Z88" s="23">
        <v>10.1</v>
      </c>
      <c r="AA88" s="22">
        <v>0</v>
      </c>
      <c r="AB88" s="18">
        <v>2372</v>
      </c>
      <c r="AC88" s="24" t="s">
        <v>48</v>
      </c>
      <c r="AD88" s="25" t="str">
        <f t="shared" si="11"/>
        <v>F</v>
      </c>
      <c r="AE88" s="18">
        <v>6948</v>
      </c>
      <c r="AF88" s="18">
        <v>9600</v>
      </c>
      <c r="AG88" s="18">
        <v>12000</v>
      </c>
      <c r="AH88" s="18">
        <v>9600</v>
      </c>
      <c r="AI88" s="14" t="s">
        <v>44</v>
      </c>
    </row>
    <row r="89" spans="1:35" ht="16.5" customHeight="1">
      <c r="A89">
        <v>1696</v>
      </c>
      <c r="B89" s="12" t="str">
        <f t="shared" si="6"/>
        <v>FCST</v>
      </c>
      <c r="C89" s="13" t="s">
        <v>151</v>
      </c>
      <c r="D89" s="14" t="s">
        <v>115</v>
      </c>
      <c r="E89" s="15" t="str">
        <f t="shared" si="7"/>
        <v>前八週無拉料</v>
      </c>
      <c r="F89" s="16">
        <f t="shared" si="8"/>
        <v>0</v>
      </c>
      <c r="G89" s="16" t="str">
        <f t="shared" si="9"/>
        <v>--</v>
      </c>
      <c r="H89" s="16">
        <f t="shared" si="10"/>
        <v>8.9</v>
      </c>
      <c r="I89" s="17" t="str">
        <f>IFERROR(VLOOKUP(C89,#REF!,8,FALSE),"")</f>
        <v/>
      </c>
      <c r="J89" s="18">
        <v>30000</v>
      </c>
      <c r="K89" s="18">
        <v>0</v>
      </c>
      <c r="L89" s="17" t="str">
        <f>IFERROR(VLOOKUP(C89,#REF!,11,FALSE),"")</f>
        <v/>
      </c>
      <c r="M89" s="18">
        <v>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0</v>
      </c>
      <c r="W89" s="18">
        <v>0</v>
      </c>
      <c r="X89" s="22">
        <v>30000</v>
      </c>
      <c r="Y89" s="16" t="s">
        <v>39</v>
      </c>
      <c r="Z89" s="23">
        <v>8.9</v>
      </c>
      <c r="AA89" s="22">
        <v>0</v>
      </c>
      <c r="AB89" s="18">
        <v>3387</v>
      </c>
      <c r="AC89" s="24" t="s">
        <v>48</v>
      </c>
      <c r="AD89" s="25" t="str">
        <f t="shared" si="11"/>
        <v>F</v>
      </c>
      <c r="AE89" s="18">
        <v>18463</v>
      </c>
      <c r="AF89" s="18">
        <v>9046</v>
      </c>
      <c r="AG89" s="18">
        <v>2970</v>
      </c>
      <c r="AH89" s="18">
        <v>0</v>
      </c>
      <c r="AI89" s="14" t="s">
        <v>44</v>
      </c>
    </row>
    <row r="90" spans="1:35" ht="16.5" customHeight="1">
      <c r="A90">
        <v>1697</v>
      </c>
      <c r="B90" s="12" t="str">
        <f t="shared" si="6"/>
        <v>FCST</v>
      </c>
      <c r="C90" s="13" t="s">
        <v>152</v>
      </c>
      <c r="D90" s="14" t="s">
        <v>115</v>
      </c>
      <c r="E90" s="15" t="str">
        <f t="shared" si="7"/>
        <v>前八週無拉料</v>
      </c>
      <c r="F90" s="16">
        <f t="shared" si="8"/>
        <v>0</v>
      </c>
      <c r="G90" s="16" t="str">
        <f t="shared" si="9"/>
        <v>--</v>
      </c>
      <c r="H90" s="16">
        <f t="shared" si="10"/>
        <v>23.1</v>
      </c>
      <c r="I90" s="17" t="str">
        <f>IFERROR(VLOOKUP(C90,#REF!,8,FALSE),"")</f>
        <v/>
      </c>
      <c r="J90" s="18">
        <v>3000</v>
      </c>
      <c r="K90" s="18">
        <v>0</v>
      </c>
      <c r="L90" s="17" t="str">
        <f>IFERROR(VLOOKUP(C90,#REF!,11,FALSE),"")</f>
        <v/>
      </c>
      <c r="M90" s="18">
        <v>0</v>
      </c>
      <c r="N90" s="19" t="s">
        <v>39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0</v>
      </c>
      <c r="W90" s="18">
        <v>0</v>
      </c>
      <c r="X90" s="22">
        <v>3000</v>
      </c>
      <c r="Y90" s="16" t="s">
        <v>39</v>
      </c>
      <c r="Z90" s="23">
        <v>23.1</v>
      </c>
      <c r="AA90" s="22">
        <v>0</v>
      </c>
      <c r="AB90" s="18">
        <v>130</v>
      </c>
      <c r="AC90" s="24" t="s">
        <v>48</v>
      </c>
      <c r="AD90" s="25" t="str">
        <f t="shared" si="11"/>
        <v>F</v>
      </c>
      <c r="AE90" s="18">
        <v>1166</v>
      </c>
      <c r="AF90" s="18">
        <v>0</v>
      </c>
      <c r="AG90" s="18">
        <v>0</v>
      </c>
      <c r="AH90" s="18">
        <v>0</v>
      </c>
      <c r="AI90" s="14" t="s">
        <v>44</v>
      </c>
    </row>
    <row r="91" spans="1:35" ht="16.5" customHeight="1">
      <c r="A91">
        <v>2579</v>
      </c>
      <c r="B91" s="12" t="str">
        <f t="shared" si="6"/>
        <v>FCST</v>
      </c>
      <c r="C91" s="13" t="s">
        <v>154</v>
      </c>
      <c r="D91" s="14" t="s">
        <v>115</v>
      </c>
      <c r="E91" s="15" t="str">
        <f t="shared" si="7"/>
        <v>前八週無拉料</v>
      </c>
      <c r="F91" s="16">
        <f t="shared" si="8"/>
        <v>0</v>
      </c>
      <c r="G91" s="16" t="str">
        <f t="shared" si="9"/>
        <v>--</v>
      </c>
      <c r="H91" s="16">
        <f t="shared" si="10"/>
        <v>8.6</v>
      </c>
      <c r="I91" s="17" t="str">
        <f>IFERROR(VLOOKUP(C91,#REF!,8,FALSE),"")</f>
        <v/>
      </c>
      <c r="J91" s="18">
        <v>3000</v>
      </c>
      <c r="K91" s="18">
        <v>0</v>
      </c>
      <c r="L91" s="17" t="str">
        <f>IFERROR(VLOOKUP(C91,#REF!,11,FALSE),"")</f>
        <v/>
      </c>
      <c r="M91" s="18">
        <v>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3000</v>
      </c>
      <c r="Y91" s="16" t="s">
        <v>39</v>
      </c>
      <c r="Z91" s="23">
        <v>8.6</v>
      </c>
      <c r="AA91" s="22">
        <v>0</v>
      </c>
      <c r="AB91" s="18">
        <v>348</v>
      </c>
      <c r="AC91" s="24" t="s">
        <v>48</v>
      </c>
      <c r="AD91" s="25" t="str">
        <f t="shared" si="11"/>
        <v>F</v>
      </c>
      <c r="AE91" s="18">
        <v>0</v>
      </c>
      <c r="AF91" s="18">
        <v>0</v>
      </c>
      <c r="AG91" s="18">
        <v>3136</v>
      </c>
      <c r="AH91" s="18">
        <v>0</v>
      </c>
      <c r="AI91" s="14" t="s">
        <v>44</v>
      </c>
    </row>
    <row r="92" spans="1:35" ht="16.5" customHeight="1">
      <c r="A92">
        <v>2580</v>
      </c>
      <c r="B92" s="12" t="str">
        <f t="shared" si="6"/>
        <v>FCST</v>
      </c>
      <c r="C92" s="13" t="s">
        <v>161</v>
      </c>
      <c r="D92" s="14" t="s">
        <v>115</v>
      </c>
      <c r="E92" s="15" t="str">
        <f t="shared" si="7"/>
        <v>前八週無拉料</v>
      </c>
      <c r="F92" s="16">
        <f t="shared" si="8"/>
        <v>0</v>
      </c>
      <c r="G92" s="16" t="str">
        <f t="shared" si="9"/>
        <v>--</v>
      </c>
      <c r="H92" s="16">
        <f t="shared" si="10"/>
        <v>8.8000000000000007</v>
      </c>
      <c r="I92" s="17" t="str">
        <f>IFERROR(VLOOKUP(C92,#REF!,8,FALSE),"")</f>
        <v/>
      </c>
      <c r="J92" s="18">
        <v>21000</v>
      </c>
      <c r="K92" s="18">
        <v>0</v>
      </c>
      <c r="L92" s="17" t="str">
        <f>IFERROR(VLOOKUP(C92,#REF!,11,FALSE),"")</f>
        <v/>
      </c>
      <c r="M92" s="18">
        <v>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21000</v>
      </c>
      <c r="Y92" s="16" t="s">
        <v>39</v>
      </c>
      <c r="Z92" s="23">
        <v>8.8000000000000007</v>
      </c>
      <c r="AA92" s="22">
        <v>0</v>
      </c>
      <c r="AB92" s="18">
        <v>2381</v>
      </c>
      <c r="AC92" s="24" t="s">
        <v>48</v>
      </c>
      <c r="AD92" s="25" t="str">
        <f t="shared" si="11"/>
        <v>F</v>
      </c>
      <c r="AE92" s="18">
        <v>9413</v>
      </c>
      <c r="AF92" s="18">
        <v>9046</v>
      </c>
      <c r="AG92" s="18">
        <v>2970</v>
      </c>
      <c r="AH92" s="18">
        <v>0</v>
      </c>
      <c r="AI92" s="14" t="s">
        <v>44</v>
      </c>
    </row>
    <row r="93" spans="1:35" ht="16.5" customHeight="1">
      <c r="A93">
        <v>8945</v>
      </c>
      <c r="B93" s="12" t="str">
        <f t="shared" si="6"/>
        <v>FCST</v>
      </c>
      <c r="C93" s="13" t="s">
        <v>184</v>
      </c>
      <c r="D93" s="14" t="s">
        <v>171</v>
      </c>
      <c r="E93" s="15" t="str">
        <f t="shared" si="7"/>
        <v>前八週無拉料</v>
      </c>
      <c r="F93" s="16">
        <f t="shared" si="8"/>
        <v>0</v>
      </c>
      <c r="G93" s="16" t="str">
        <f t="shared" si="9"/>
        <v>--</v>
      </c>
      <c r="H93" s="16">
        <f t="shared" si="10"/>
        <v>375</v>
      </c>
      <c r="I93" s="17" t="str">
        <f>IFERROR(VLOOKUP(C93,#REF!,8,FALSE),"")</f>
        <v/>
      </c>
      <c r="J93" s="18">
        <v>12000</v>
      </c>
      <c r="K93" s="18">
        <v>12000</v>
      </c>
      <c r="L93" s="17" t="str">
        <f>IFERROR(VLOOKUP(C93,#REF!,11,FALSE),"")</f>
        <v/>
      </c>
      <c r="M93" s="18">
        <v>0</v>
      </c>
      <c r="N93" s="19" t="s">
        <v>59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12000</v>
      </c>
      <c r="Y93" s="16" t="s">
        <v>39</v>
      </c>
      <c r="Z93" s="23">
        <v>375</v>
      </c>
      <c r="AA93" s="22">
        <v>0</v>
      </c>
      <c r="AB93" s="18">
        <v>32</v>
      </c>
      <c r="AC93" s="24" t="s">
        <v>48</v>
      </c>
      <c r="AD93" s="25" t="str">
        <f t="shared" si="11"/>
        <v>F</v>
      </c>
      <c r="AE93" s="18">
        <v>338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1740</v>
      </c>
      <c r="B94" s="12" t="str">
        <f t="shared" si="6"/>
        <v>FCST</v>
      </c>
      <c r="C94" s="13" t="s">
        <v>185</v>
      </c>
      <c r="D94" s="14" t="s">
        <v>73</v>
      </c>
      <c r="E94" s="15" t="str">
        <f t="shared" si="7"/>
        <v>前八週無拉料</v>
      </c>
      <c r="F94" s="16">
        <f t="shared" si="8"/>
        <v>89.4</v>
      </c>
      <c r="G94" s="16" t="str">
        <f t="shared" si="9"/>
        <v>--</v>
      </c>
      <c r="H94" s="16">
        <f t="shared" si="10"/>
        <v>0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39000</v>
      </c>
      <c r="N94" s="19" t="s">
        <v>39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39000</v>
      </c>
      <c r="U94" s="18">
        <v>0</v>
      </c>
      <c r="V94" s="18">
        <v>0</v>
      </c>
      <c r="W94" s="18">
        <v>0</v>
      </c>
      <c r="X94" s="22">
        <v>39000</v>
      </c>
      <c r="Y94" s="16" t="s">
        <v>39</v>
      </c>
      <c r="Z94" s="23">
        <v>89.4</v>
      </c>
      <c r="AA94" s="22">
        <v>0</v>
      </c>
      <c r="AB94" s="18">
        <v>436</v>
      </c>
      <c r="AC94" s="24" t="s">
        <v>48</v>
      </c>
      <c r="AD94" s="25" t="str">
        <f t="shared" si="11"/>
        <v>F</v>
      </c>
      <c r="AE94" s="18">
        <v>910</v>
      </c>
      <c r="AF94" s="18">
        <v>3016</v>
      </c>
      <c r="AG94" s="18">
        <v>504</v>
      </c>
      <c r="AH94" s="18">
        <v>4495</v>
      </c>
      <c r="AI94" s="14" t="s">
        <v>44</v>
      </c>
    </row>
    <row r="95" spans="1:35" ht="16.5" customHeight="1">
      <c r="A95">
        <v>4056</v>
      </c>
      <c r="B95" s="12" t="str">
        <f t="shared" si="6"/>
        <v>FCST</v>
      </c>
      <c r="C95" s="13" t="s">
        <v>188</v>
      </c>
      <c r="D95" s="14" t="s">
        <v>73</v>
      </c>
      <c r="E95" s="15" t="str">
        <f t="shared" si="7"/>
        <v>前八週無拉料</v>
      </c>
      <c r="F95" s="16">
        <f t="shared" si="8"/>
        <v>0</v>
      </c>
      <c r="G95" s="16" t="str">
        <f t="shared" si="9"/>
        <v>--</v>
      </c>
      <c r="H95" s="16">
        <f t="shared" si="10"/>
        <v>123</v>
      </c>
      <c r="I95" s="17" t="str">
        <f>IFERROR(VLOOKUP(C95,#REF!,8,FALSE),"")</f>
        <v/>
      </c>
      <c r="J95" s="18">
        <v>84000</v>
      </c>
      <c r="K95" s="18">
        <v>72000</v>
      </c>
      <c r="L95" s="17" t="str">
        <f>IFERROR(VLOOKUP(C95,#REF!,11,FALSE),"")</f>
        <v/>
      </c>
      <c r="M95" s="18">
        <v>0</v>
      </c>
      <c r="N95" s="19" t="s">
        <v>74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84000</v>
      </c>
      <c r="Y95" s="16" t="s">
        <v>39</v>
      </c>
      <c r="Z95" s="23">
        <v>123</v>
      </c>
      <c r="AA95" s="22">
        <v>0</v>
      </c>
      <c r="AB95" s="18">
        <v>683</v>
      </c>
      <c r="AC95" s="24" t="s">
        <v>48</v>
      </c>
      <c r="AD95" s="25" t="str">
        <f t="shared" si="11"/>
        <v>F</v>
      </c>
      <c r="AE95" s="18">
        <v>6150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8168</v>
      </c>
      <c r="B96" s="12" t="str">
        <f t="shared" si="6"/>
        <v>FCST</v>
      </c>
      <c r="C96" s="13" t="s">
        <v>192</v>
      </c>
      <c r="D96" s="14" t="s">
        <v>73</v>
      </c>
      <c r="E96" s="15" t="str">
        <f t="shared" si="7"/>
        <v>前八週無拉料</v>
      </c>
      <c r="F96" s="16">
        <f t="shared" si="8"/>
        <v>0</v>
      </c>
      <c r="G96" s="16" t="str">
        <f t="shared" si="9"/>
        <v>--</v>
      </c>
      <c r="H96" s="16">
        <f t="shared" si="10"/>
        <v>31.3</v>
      </c>
      <c r="I96" s="17" t="str">
        <f>IFERROR(VLOOKUP(C96,#REF!,8,FALSE),"")</f>
        <v/>
      </c>
      <c r="J96" s="18">
        <v>39000</v>
      </c>
      <c r="K96" s="18">
        <v>0</v>
      </c>
      <c r="L96" s="17" t="str">
        <f>IFERROR(VLOOKUP(C96,#REF!,11,FALSE),"")</f>
        <v/>
      </c>
      <c r="M96" s="18">
        <v>0</v>
      </c>
      <c r="N96" s="19" t="s">
        <v>39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0</v>
      </c>
      <c r="W96" s="18">
        <v>0</v>
      </c>
      <c r="X96" s="22">
        <v>39000</v>
      </c>
      <c r="Y96" s="16" t="s">
        <v>39</v>
      </c>
      <c r="Z96" s="23">
        <v>31.3</v>
      </c>
      <c r="AA96" s="22">
        <v>0</v>
      </c>
      <c r="AB96" s="18">
        <v>1247</v>
      </c>
      <c r="AC96" s="24" t="s">
        <v>48</v>
      </c>
      <c r="AD96" s="25" t="str">
        <f t="shared" si="11"/>
        <v>F</v>
      </c>
      <c r="AE96" s="18">
        <v>0</v>
      </c>
      <c r="AF96" s="18">
        <v>1725</v>
      </c>
      <c r="AG96" s="18">
        <v>21500</v>
      </c>
      <c r="AH96" s="18">
        <v>6000</v>
      </c>
      <c r="AI96" s="14" t="s">
        <v>44</v>
      </c>
    </row>
    <row r="97" spans="1:35" ht="16.5" customHeight="1">
      <c r="A97">
        <v>1698</v>
      </c>
      <c r="B97" s="12" t="str">
        <f t="shared" si="6"/>
        <v>FCST</v>
      </c>
      <c r="C97" s="13" t="s">
        <v>195</v>
      </c>
      <c r="D97" s="14" t="s">
        <v>73</v>
      </c>
      <c r="E97" s="15" t="str">
        <f t="shared" si="7"/>
        <v>前八週無拉料</v>
      </c>
      <c r="F97" s="16">
        <f t="shared" si="8"/>
        <v>11.7</v>
      </c>
      <c r="G97" s="16" t="str">
        <f t="shared" si="9"/>
        <v>--</v>
      </c>
      <c r="H97" s="16">
        <f t="shared" si="10"/>
        <v>3.6</v>
      </c>
      <c r="I97" s="17" t="str">
        <f>IFERROR(VLOOKUP(C97,#REF!,8,FALSE),"")</f>
        <v/>
      </c>
      <c r="J97" s="18">
        <v>32000</v>
      </c>
      <c r="K97" s="18">
        <v>0</v>
      </c>
      <c r="L97" s="17" t="str">
        <f>IFERROR(VLOOKUP(C97,#REF!,11,FALSE),"")</f>
        <v/>
      </c>
      <c r="M97" s="18">
        <v>104000</v>
      </c>
      <c r="N97" s="19" t="s">
        <v>39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104000</v>
      </c>
      <c r="U97" s="18">
        <v>0</v>
      </c>
      <c r="V97" s="18">
        <v>0</v>
      </c>
      <c r="W97" s="18">
        <v>0</v>
      </c>
      <c r="X97" s="22">
        <v>136000</v>
      </c>
      <c r="Y97" s="16" t="s">
        <v>39</v>
      </c>
      <c r="Z97" s="23">
        <v>15.3</v>
      </c>
      <c r="AA97" s="22">
        <v>0</v>
      </c>
      <c r="AB97" s="18">
        <v>8889</v>
      </c>
      <c r="AC97" s="24" t="s">
        <v>48</v>
      </c>
      <c r="AD97" s="25" t="str">
        <f t="shared" si="11"/>
        <v>F</v>
      </c>
      <c r="AE97" s="18">
        <v>0</v>
      </c>
      <c r="AF97" s="18">
        <v>50000</v>
      </c>
      <c r="AG97" s="18">
        <v>30000</v>
      </c>
      <c r="AH97" s="18">
        <v>0</v>
      </c>
      <c r="AI97" s="14" t="s">
        <v>44</v>
      </c>
    </row>
    <row r="98" spans="1:35" ht="16.5" customHeight="1">
      <c r="A98">
        <v>1713</v>
      </c>
      <c r="B98" s="12" t="str">
        <f t="shared" si="6"/>
        <v>FCST</v>
      </c>
      <c r="C98" s="13" t="s">
        <v>214</v>
      </c>
      <c r="D98" s="14" t="s">
        <v>73</v>
      </c>
      <c r="E98" s="15" t="str">
        <f t="shared" si="7"/>
        <v>前八週無拉料</v>
      </c>
      <c r="F98" s="16">
        <f t="shared" si="8"/>
        <v>53.2</v>
      </c>
      <c r="G98" s="16" t="str">
        <f t="shared" si="9"/>
        <v>--</v>
      </c>
      <c r="H98" s="16">
        <f t="shared" si="10"/>
        <v>5.0999999999999996</v>
      </c>
      <c r="I98" s="17" t="str">
        <f>IFERROR(VLOOKUP(C98,#REF!,8,FALSE),"")</f>
        <v/>
      </c>
      <c r="J98" s="18">
        <v>2000</v>
      </c>
      <c r="K98" s="18">
        <v>2000</v>
      </c>
      <c r="L98" s="17" t="str">
        <f>IFERROR(VLOOKUP(C98,#REF!,11,FALSE),"")</f>
        <v/>
      </c>
      <c r="M98" s="18">
        <v>21000</v>
      </c>
      <c r="N98" s="19" t="s">
        <v>59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19000</v>
      </c>
      <c r="U98" s="18">
        <v>0</v>
      </c>
      <c r="V98" s="18">
        <v>2000</v>
      </c>
      <c r="W98" s="18">
        <v>0</v>
      </c>
      <c r="X98" s="22">
        <v>23000</v>
      </c>
      <c r="Y98" s="16" t="s">
        <v>39</v>
      </c>
      <c r="Z98" s="23">
        <v>58.2</v>
      </c>
      <c r="AA98" s="22">
        <v>0</v>
      </c>
      <c r="AB98" s="18">
        <v>395</v>
      </c>
      <c r="AC98" s="24" t="s">
        <v>48</v>
      </c>
      <c r="AD98" s="25" t="str">
        <f t="shared" si="11"/>
        <v>F</v>
      </c>
      <c r="AE98" s="18">
        <v>1513</v>
      </c>
      <c r="AF98" s="18">
        <v>2040</v>
      </c>
      <c r="AG98" s="18">
        <v>7824</v>
      </c>
      <c r="AH98" s="18">
        <v>0</v>
      </c>
      <c r="AI98" s="14" t="s">
        <v>44</v>
      </c>
    </row>
    <row r="99" spans="1:35" ht="16.5" customHeight="1">
      <c r="A99">
        <v>2636</v>
      </c>
      <c r="B99" s="12" t="str">
        <f t="shared" si="6"/>
        <v>FCST</v>
      </c>
      <c r="C99" s="13" t="s">
        <v>226</v>
      </c>
      <c r="D99" s="14" t="s">
        <v>73</v>
      </c>
      <c r="E99" s="15" t="str">
        <f t="shared" si="7"/>
        <v>前八週無拉料</v>
      </c>
      <c r="F99" s="16">
        <f t="shared" si="8"/>
        <v>0</v>
      </c>
      <c r="G99" s="16" t="str">
        <f t="shared" si="9"/>
        <v>--</v>
      </c>
      <c r="H99" s="16">
        <f t="shared" si="10"/>
        <v>0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74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 t="s">
        <v>39</v>
      </c>
      <c r="Z99" s="23">
        <v>0</v>
      </c>
      <c r="AA99" s="22">
        <v>0</v>
      </c>
      <c r="AB99" s="18">
        <v>35</v>
      </c>
      <c r="AC99" s="24" t="s">
        <v>48</v>
      </c>
      <c r="AD99" s="25" t="str">
        <f t="shared" si="11"/>
        <v>F</v>
      </c>
      <c r="AE99" s="18">
        <v>311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2582</v>
      </c>
      <c r="B100" s="12" t="str">
        <f t="shared" si="6"/>
        <v>FCST</v>
      </c>
      <c r="C100" s="13" t="s">
        <v>229</v>
      </c>
      <c r="D100" s="14" t="s">
        <v>73</v>
      </c>
      <c r="E100" s="15" t="str">
        <f t="shared" si="7"/>
        <v>前八週無拉料</v>
      </c>
      <c r="F100" s="16">
        <f t="shared" si="8"/>
        <v>1724.1</v>
      </c>
      <c r="G100" s="16" t="str">
        <f t="shared" si="9"/>
        <v>--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50000</v>
      </c>
      <c r="N100" s="19" t="s">
        <v>74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40000</v>
      </c>
      <c r="U100" s="18">
        <v>0</v>
      </c>
      <c r="V100" s="18">
        <v>10000</v>
      </c>
      <c r="W100" s="18">
        <v>0</v>
      </c>
      <c r="X100" s="22">
        <v>50000</v>
      </c>
      <c r="Y100" s="16" t="s">
        <v>39</v>
      </c>
      <c r="Z100" s="23">
        <v>1724.1</v>
      </c>
      <c r="AA100" s="22">
        <v>0</v>
      </c>
      <c r="AB100" s="18">
        <v>29</v>
      </c>
      <c r="AC100" s="24" t="s">
        <v>48</v>
      </c>
      <c r="AD100" s="25" t="str">
        <f t="shared" si="11"/>
        <v>F</v>
      </c>
      <c r="AE100" s="18">
        <v>0</v>
      </c>
      <c r="AF100" s="18">
        <v>24</v>
      </c>
      <c r="AG100" s="18">
        <v>13120</v>
      </c>
      <c r="AH100" s="18">
        <v>0</v>
      </c>
      <c r="AI100" s="14" t="s">
        <v>44</v>
      </c>
    </row>
    <row r="101" spans="1:35" ht="16.5" customHeight="1">
      <c r="A101">
        <v>4270</v>
      </c>
      <c r="B101" s="12" t="str">
        <f t="shared" si="6"/>
        <v>FCST</v>
      </c>
      <c r="C101" s="13" t="s">
        <v>236</v>
      </c>
      <c r="D101" s="14" t="s">
        <v>73</v>
      </c>
      <c r="E101" s="15" t="str">
        <f t="shared" si="7"/>
        <v>前八週無拉料</v>
      </c>
      <c r="F101" s="16">
        <f t="shared" si="8"/>
        <v>3.2</v>
      </c>
      <c r="G101" s="16" t="str">
        <f t="shared" si="9"/>
        <v>--</v>
      </c>
      <c r="H101" s="16">
        <f t="shared" si="10"/>
        <v>0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6000</v>
      </c>
      <c r="N101" s="19" t="s">
        <v>74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6000</v>
      </c>
      <c r="U101" s="18">
        <v>0</v>
      </c>
      <c r="V101" s="18">
        <v>0</v>
      </c>
      <c r="W101" s="18">
        <v>0</v>
      </c>
      <c r="X101" s="22">
        <v>6000</v>
      </c>
      <c r="Y101" s="16" t="s">
        <v>39</v>
      </c>
      <c r="Z101" s="23">
        <v>3.2</v>
      </c>
      <c r="AA101" s="22">
        <v>0</v>
      </c>
      <c r="AB101" s="18">
        <v>1853</v>
      </c>
      <c r="AC101" s="24" t="s">
        <v>48</v>
      </c>
      <c r="AD101" s="25" t="str">
        <f t="shared" si="11"/>
        <v>F</v>
      </c>
      <c r="AE101" s="18">
        <v>11068</v>
      </c>
      <c r="AF101" s="18">
        <v>5608</v>
      </c>
      <c r="AG101" s="18">
        <v>337</v>
      </c>
      <c r="AH101" s="18">
        <v>782</v>
      </c>
      <c r="AI101" s="14" t="s">
        <v>44</v>
      </c>
    </row>
    <row r="102" spans="1:35" ht="16.5" customHeight="1">
      <c r="A102">
        <v>1728</v>
      </c>
      <c r="B102" s="12" t="str">
        <f t="shared" si="6"/>
        <v>FCST</v>
      </c>
      <c r="C102" s="13" t="s">
        <v>256</v>
      </c>
      <c r="D102" s="14" t="s">
        <v>73</v>
      </c>
      <c r="E102" s="15" t="str">
        <f t="shared" si="7"/>
        <v>前八週無拉料</v>
      </c>
      <c r="F102" s="16">
        <f t="shared" si="8"/>
        <v>24.1</v>
      </c>
      <c r="G102" s="16" t="str">
        <f t="shared" si="9"/>
        <v>--</v>
      </c>
      <c r="H102" s="16">
        <f t="shared" si="10"/>
        <v>4.8</v>
      </c>
      <c r="I102" s="17" t="str">
        <f>IFERROR(VLOOKUP(C102,#REF!,8,FALSE),"")</f>
        <v/>
      </c>
      <c r="J102" s="18">
        <v>6000</v>
      </c>
      <c r="K102" s="18">
        <v>0</v>
      </c>
      <c r="L102" s="17" t="str">
        <f>IFERROR(VLOOKUP(C102,#REF!,11,FALSE),"")</f>
        <v/>
      </c>
      <c r="M102" s="18">
        <v>30000</v>
      </c>
      <c r="N102" s="19" t="s">
        <v>39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30000</v>
      </c>
      <c r="U102" s="18">
        <v>0</v>
      </c>
      <c r="V102" s="18">
        <v>0</v>
      </c>
      <c r="W102" s="18">
        <v>0</v>
      </c>
      <c r="X102" s="22">
        <v>36000</v>
      </c>
      <c r="Y102" s="16" t="s">
        <v>39</v>
      </c>
      <c r="Z102" s="23">
        <v>28.9</v>
      </c>
      <c r="AA102" s="22">
        <v>0</v>
      </c>
      <c r="AB102" s="18">
        <v>1247</v>
      </c>
      <c r="AC102" s="24" t="s">
        <v>48</v>
      </c>
      <c r="AD102" s="25" t="str">
        <f t="shared" si="11"/>
        <v>F</v>
      </c>
      <c r="AE102" s="18">
        <v>0</v>
      </c>
      <c r="AF102" s="18">
        <v>1722</v>
      </c>
      <c r="AG102" s="18">
        <v>21500</v>
      </c>
      <c r="AH102" s="18">
        <v>6000</v>
      </c>
      <c r="AI102" s="14" t="s">
        <v>44</v>
      </c>
    </row>
    <row r="103" spans="1:35" ht="16.5" customHeight="1">
      <c r="A103">
        <v>2583</v>
      </c>
      <c r="B103" s="12" t="str">
        <f t="shared" si="6"/>
        <v>FCST</v>
      </c>
      <c r="C103" s="13" t="s">
        <v>258</v>
      </c>
      <c r="D103" s="14" t="s">
        <v>73</v>
      </c>
      <c r="E103" s="15" t="str">
        <f t="shared" si="7"/>
        <v>前八週無拉料</v>
      </c>
      <c r="F103" s="16">
        <f t="shared" si="8"/>
        <v>17.3</v>
      </c>
      <c r="G103" s="16" t="str">
        <f t="shared" si="9"/>
        <v>--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6000</v>
      </c>
      <c r="N103" s="19" t="s">
        <v>74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6000</v>
      </c>
      <c r="W103" s="18">
        <v>0</v>
      </c>
      <c r="X103" s="22">
        <v>6000</v>
      </c>
      <c r="Y103" s="16" t="s">
        <v>39</v>
      </c>
      <c r="Z103" s="23">
        <v>17.3</v>
      </c>
      <c r="AA103" s="22">
        <v>0</v>
      </c>
      <c r="AB103" s="18">
        <v>347</v>
      </c>
      <c r="AC103" s="24" t="s">
        <v>48</v>
      </c>
      <c r="AD103" s="25" t="str">
        <f t="shared" si="11"/>
        <v>F</v>
      </c>
      <c r="AE103" s="18">
        <v>875</v>
      </c>
      <c r="AF103" s="18">
        <v>2250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2584</v>
      </c>
      <c r="B104" s="12" t="str">
        <f t="shared" si="6"/>
        <v>FCST</v>
      </c>
      <c r="C104" s="13" t="s">
        <v>260</v>
      </c>
      <c r="D104" s="14" t="s">
        <v>73</v>
      </c>
      <c r="E104" s="15" t="str">
        <f t="shared" si="7"/>
        <v>前八週無拉料</v>
      </c>
      <c r="F104" s="16">
        <f t="shared" si="8"/>
        <v>17.2</v>
      </c>
      <c r="G104" s="16" t="str">
        <f t="shared" si="9"/>
        <v>--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6000</v>
      </c>
      <c r="N104" s="19" t="s">
        <v>74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3000</v>
      </c>
      <c r="U104" s="18">
        <v>0</v>
      </c>
      <c r="V104" s="18">
        <v>3000</v>
      </c>
      <c r="W104" s="18">
        <v>0</v>
      </c>
      <c r="X104" s="22">
        <v>6000</v>
      </c>
      <c r="Y104" s="16" t="s">
        <v>39</v>
      </c>
      <c r="Z104" s="23">
        <v>17.2</v>
      </c>
      <c r="AA104" s="22">
        <v>0</v>
      </c>
      <c r="AB104" s="18">
        <v>348</v>
      </c>
      <c r="AC104" s="24" t="s">
        <v>48</v>
      </c>
      <c r="AD104" s="25" t="str">
        <f t="shared" si="11"/>
        <v>F</v>
      </c>
      <c r="AE104" s="18">
        <v>880</v>
      </c>
      <c r="AF104" s="18">
        <v>2250</v>
      </c>
      <c r="AG104" s="18">
        <v>0</v>
      </c>
      <c r="AH104" s="18">
        <v>0</v>
      </c>
      <c r="AI104" s="14" t="s">
        <v>44</v>
      </c>
    </row>
    <row r="105" spans="1:35" ht="16.5" customHeight="1">
      <c r="A105">
        <v>2585</v>
      </c>
      <c r="B105" s="12" t="str">
        <f t="shared" si="6"/>
        <v>FCST</v>
      </c>
      <c r="C105" s="13" t="s">
        <v>263</v>
      </c>
      <c r="D105" s="14" t="s">
        <v>73</v>
      </c>
      <c r="E105" s="15" t="str">
        <f t="shared" si="7"/>
        <v>前八週無拉料</v>
      </c>
      <c r="F105" s="16">
        <f t="shared" si="8"/>
        <v>3.5</v>
      </c>
      <c r="G105" s="16" t="str">
        <f t="shared" si="9"/>
        <v>--</v>
      </c>
      <c r="H105" s="16">
        <f t="shared" si="10"/>
        <v>28.2</v>
      </c>
      <c r="I105" s="17" t="str">
        <f>IFERROR(VLOOKUP(C105,#REF!,8,FALSE),"")</f>
        <v/>
      </c>
      <c r="J105" s="18">
        <v>48000</v>
      </c>
      <c r="K105" s="18">
        <v>48000</v>
      </c>
      <c r="L105" s="17" t="str">
        <f>IFERROR(VLOOKUP(C105,#REF!,11,FALSE),"")</f>
        <v/>
      </c>
      <c r="M105" s="18">
        <v>6000</v>
      </c>
      <c r="N105" s="19" t="s">
        <v>74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6000</v>
      </c>
      <c r="U105" s="18">
        <v>0</v>
      </c>
      <c r="V105" s="18">
        <v>0</v>
      </c>
      <c r="W105" s="18">
        <v>0</v>
      </c>
      <c r="X105" s="22">
        <v>54000</v>
      </c>
      <c r="Y105" s="16" t="s">
        <v>39</v>
      </c>
      <c r="Z105" s="23">
        <v>31.8</v>
      </c>
      <c r="AA105" s="22">
        <v>0</v>
      </c>
      <c r="AB105" s="18">
        <v>1700</v>
      </c>
      <c r="AC105" s="24" t="s">
        <v>48</v>
      </c>
      <c r="AD105" s="25" t="str">
        <f t="shared" si="11"/>
        <v>F</v>
      </c>
      <c r="AE105" s="18">
        <v>4738</v>
      </c>
      <c r="AF105" s="18">
        <v>6000</v>
      </c>
      <c r="AG105" s="18">
        <v>8640</v>
      </c>
      <c r="AH105" s="18">
        <v>8400</v>
      </c>
      <c r="AI105" s="14" t="s">
        <v>44</v>
      </c>
    </row>
    <row r="106" spans="1:35" ht="16.5" customHeight="1">
      <c r="A106">
        <v>2637</v>
      </c>
      <c r="B106" s="12" t="str">
        <f t="shared" si="6"/>
        <v>FCST</v>
      </c>
      <c r="C106" s="13" t="s">
        <v>265</v>
      </c>
      <c r="D106" s="14" t="s">
        <v>73</v>
      </c>
      <c r="E106" s="15" t="str">
        <f t="shared" si="7"/>
        <v>前八週無拉料</v>
      </c>
      <c r="F106" s="16">
        <f t="shared" si="8"/>
        <v>512.79999999999995</v>
      </c>
      <c r="G106" s="16" t="str">
        <f t="shared" si="9"/>
        <v>--</v>
      </c>
      <c r="H106" s="16">
        <f t="shared" si="10"/>
        <v>0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40000</v>
      </c>
      <c r="N106" s="19" t="s">
        <v>74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30000</v>
      </c>
      <c r="U106" s="18">
        <v>0</v>
      </c>
      <c r="V106" s="18">
        <v>10000</v>
      </c>
      <c r="W106" s="18">
        <v>0</v>
      </c>
      <c r="X106" s="22">
        <v>40000</v>
      </c>
      <c r="Y106" s="16" t="s">
        <v>39</v>
      </c>
      <c r="Z106" s="23">
        <v>512.79999999999995</v>
      </c>
      <c r="AA106" s="22">
        <v>0</v>
      </c>
      <c r="AB106" s="18">
        <v>78</v>
      </c>
      <c r="AC106" s="24" t="s">
        <v>48</v>
      </c>
      <c r="AD106" s="25" t="str">
        <f t="shared" si="11"/>
        <v>F</v>
      </c>
      <c r="AE106" s="18">
        <v>0</v>
      </c>
      <c r="AF106" s="18">
        <v>0</v>
      </c>
      <c r="AG106" s="18">
        <v>705</v>
      </c>
      <c r="AH106" s="18">
        <v>0</v>
      </c>
      <c r="AI106" s="14" t="s">
        <v>44</v>
      </c>
    </row>
    <row r="107" spans="1:35" ht="16.5" customHeight="1">
      <c r="A107">
        <v>2638</v>
      </c>
      <c r="B107" s="12" t="str">
        <f t="shared" si="6"/>
        <v>FCST</v>
      </c>
      <c r="C107" s="13" t="s">
        <v>266</v>
      </c>
      <c r="D107" s="14" t="s">
        <v>73</v>
      </c>
      <c r="E107" s="15" t="str">
        <f t="shared" si="7"/>
        <v>前八週無拉料</v>
      </c>
      <c r="F107" s="16">
        <f t="shared" si="8"/>
        <v>66.900000000000006</v>
      </c>
      <c r="G107" s="16" t="str">
        <f t="shared" si="9"/>
        <v>--</v>
      </c>
      <c r="H107" s="16">
        <f t="shared" si="10"/>
        <v>0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20000</v>
      </c>
      <c r="N107" s="19" t="s">
        <v>74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10000</v>
      </c>
      <c r="U107" s="18">
        <v>0</v>
      </c>
      <c r="V107" s="18">
        <v>10000</v>
      </c>
      <c r="W107" s="18">
        <v>0</v>
      </c>
      <c r="X107" s="22">
        <v>20000</v>
      </c>
      <c r="Y107" s="16" t="s">
        <v>39</v>
      </c>
      <c r="Z107" s="23">
        <v>66.900000000000006</v>
      </c>
      <c r="AA107" s="22">
        <v>0</v>
      </c>
      <c r="AB107" s="18">
        <v>299</v>
      </c>
      <c r="AC107" s="24" t="s">
        <v>48</v>
      </c>
      <c r="AD107" s="25" t="str">
        <f t="shared" si="11"/>
        <v>F</v>
      </c>
      <c r="AE107" s="18">
        <v>0</v>
      </c>
      <c r="AF107" s="18">
        <v>2695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1731</v>
      </c>
      <c r="B108" s="12" t="str">
        <f t="shared" si="6"/>
        <v>FCST</v>
      </c>
      <c r="C108" s="13" t="s">
        <v>283</v>
      </c>
      <c r="D108" s="14" t="s">
        <v>73</v>
      </c>
      <c r="E108" s="15" t="str">
        <f t="shared" si="7"/>
        <v>前八週無拉料</v>
      </c>
      <c r="F108" s="16">
        <f t="shared" si="8"/>
        <v>21.2</v>
      </c>
      <c r="G108" s="16" t="str">
        <f t="shared" si="9"/>
        <v>--</v>
      </c>
      <c r="H108" s="16">
        <f t="shared" si="10"/>
        <v>7.5</v>
      </c>
      <c r="I108" s="17" t="str">
        <f>IFERROR(VLOOKUP(C108,#REF!,8,FALSE),"")</f>
        <v/>
      </c>
      <c r="J108" s="18">
        <v>15000</v>
      </c>
      <c r="K108" s="18">
        <v>10000</v>
      </c>
      <c r="L108" s="17" t="str">
        <f>IFERROR(VLOOKUP(C108,#REF!,11,FALSE),"")</f>
        <v/>
      </c>
      <c r="M108" s="18">
        <v>42500</v>
      </c>
      <c r="N108" s="19" t="s">
        <v>74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42500</v>
      </c>
      <c r="U108" s="18">
        <v>0</v>
      </c>
      <c r="V108" s="18">
        <v>0</v>
      </c>
      <c r="W108" s="18">
        <v>0</v>
      </c>
      <c r="X108" s="22">
        <v>57500</v>
      </c>
      <c r="Y108" s="16" t="s">
        <v>39</v>
      </c>
      <c r="Z108" s="23">
        <v>28.7</v>
      </c>
      <c r="AA108" s="22">
        <v>0</v>
      </c>
      <c r="AB108" s="18">
        <v>2001</v>
      </c>
      <c r="AC108" s="24" t="s">
        <v>48</v>
      </c>
      <c r="AD108" s="25" t="str">
        <f t="shared" si="11"/>
        <v>F</v>
      </c>
      <c r="AE108" s="18">
        <v>7448</v>
      </c>
      <c r="AF108" s="18">
        <v>6000</v>
      </c>
      <c r="AG108" s="18">
        <v>8640</v>
      </c>
      <c r="AH108" s="18">
        <v>8400</v>
      </c>
      <c r="AI108" s="14" t="s">
        <v>44</v>
      </c>
    </row>
    <row r="109" spans="1:35" ht="16.5" customHeight="1">
      <c r="A109">
        <v>1727</v>
      </c>
      <c r="B109" s="12" t="str">
        <f t="shared" si="6"/>
        <v>FCST</v>
      </c>
      <c r="C109" s="13" t="s">
        <v>305</v>
      </c>
      <c r="D109" s="14" t="s">
        <v>73</v>
      </c>
      <c r="E109" s="15" t="str">
        <f t="shared" si="7"/>
        <v>前八週無拉料</v>
      </c>
      <c r="F109" s="16">
        <f t="shared" si="8"/>
        <v>0</v>
      </c>
      <c r="G109" s="16" t="str">
        <f t="shared" si="9"/>
        <v>--</v>
      </c>
      <c r="H109" s="16">
        <f t="shared" si="10"/>
        <v>3157.9</v>
      </c>
      <c r="I109" s="17" t="str">
        <f>IFERROR(VLOOKUP(C109,#REF!,8,FALSE),"")</f>
        <v/>
      </c>
      <c r="J109" s="18">
        <v>120000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39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120000</v>
      </c>
      <c r="Y109" s="16" t="s">
        <v>39</v>
      </c>
      <c r="Z109" s="23">
        <v>3157.9</v>
      </c>
      <c r="AA109" s="22">
        <v>0</v>
      </c>
      <c r="AB109" s="18">
        <v>38</v>
      </c>
      <c r="AC109" s="24" t="s">
        <v>48</v>
      </c>
      <c r="AD109" s="25" t="str">
        <f t="shared" si="11"/>
        <v>F</v>
      </c>
      <c r="AE109" s="18">
        <v>342</v>
      </c>
      <c r="AF109" s="18">
        <v>0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2639</v>
      </c>
      <c r="B110" s="12" t="str">
        <f t="shared" si="6"/>
        <v>Normal</v>
      </c>
      <c r="C110" s="13" t="s">
        <v>45</v>
      </c>
      <c r="D110" s="14" t="s">
        <v>41</v>
      </c>
      <c r="E110" s="15">
        <f t="shared" si="7"/>
        <v>5.8</v>
      </c>
      <c r="F110" s="16">
        <f t="shared" si="8"/>
        <v>6.1</v>
      </c>
      <c r="G110" s="16">
        <f t="shared" si="9"/>
        <v>1.6</v>
      </c>
      <c r="H110" s="16">
        <f t="shared" si="10"/>
        <v>1.7</v>
      </c>
      <c r="I110" s="17" t="str">
        <f>IFERROR(VLOOKUP(C110,#REF!,8,FALSE),"")</f>
        <v/>
      </c>
      <c r="J110" s="18">
        <v>12500</v>
      </c>
      <c r="K110" s="18">
        <v>12500</v>
      </c>
      <c r="L110" s="17" t="str">
        <f>IFERROR(VLOOKUP(C110,#REF!,11,FALSE),"")</f>
        <v/>
      </c>
      <c r="M110" s="18">
        <v>45000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45000</v>
      </c>
      <c r="W110" s="18">
        <v>0</v>
      </c>
      <c r="X110" s="22">
        <v>57500</v>
      </c>
      <c r="Y110" s="16">
        <v>7.4</v>
      </c>
      <c r="Z110" s="23">
        <v>7.8</v>
      </c>
      <c r="AA110" s="22">
        <v>7813</v>
      </c>
      <c r="AB110" s="18">
        <v>7337</v>
      </c>
      <c r="AC110" s="24">
        <v>0.9</v>
      </c>
      <c r="AD110" s="25">
        <f t="shared" si="11"/>
        <v>100</v>
      </c>
      <c r="AE110" s="18">
        <v>40813</v>
      </c>
      <c r="AF110" s="18">
        <v>17965</v>
      </c>
      <c r="AG110" s="18">
        <v>9004</v>
      </c>
      <c r="AH110" s="18">
        <v>812</v>
      </c>
      <c r="AI110" s="14" t="s">
        <v>44</v>
      </c>
    </row>
    <row r="111" spans="1:35" ht="16.5" customHeight="1">
      <c r="A111">
        <v>2587</v>
      </c>
      <c r="B111" s="12" t="str">
        <f t="shared" si="6"/>
        <v>Normal</v>
      </c>
      <c r="C111" s="13" t="s">
        <v>50</v>
      </c>
      <c r="D111" s="14" t="s">
        <v>41</v>
      </c>
      <c r="E111" s="15">
        <f t="shared" si="7"/>
        <v>10</v>
      </c>
      <c r="F111" s="16">
        <f t="shared" si="8"/>
        <v>14.2</v>
      </c>
      <c r="G111" s="16">
        <f t="shared" si="9"/>
        <v>0</v>
      </c>
      <c r="H111" s="16">
        <f t="shared" si="10"/>
        <v>0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12500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5000</v>
      </c>
      <c r="U111" s="18">
        <v>0</v>
      </c>
      <c r="V111" s="18">
        <v>7500</v>
      </c>
      <c r="W111" s="18">
        <v>0</v>
      </c>
      <c r="X111" s="22">
        <v>12500</v>
      </c>
      <c r="Y111" s="16">
        <v>10</v>
      </c>
      <c r="Z111" s="23">
        <v>14.2</v>
      </c>
      <c r="AA111" s="22">
        <v>1250</v>
      </c>
      <c r="AB111" s="18">
        <v>879</v>
      </c>
      <c r="AC111" s="24">
        <v>0.7</v>
      </c>
      <c r="AD111" s="25">
        <f t="shared" si="11"/>
        <v>100</v>
      </c>
      <c r="AE111" s="18">
        <v>0</v>
      </c>
      <c r="AF111" s="18">
        <v>7545</v>
      </c>
      <c r="AG111" s="18">
        <v>2550</v>
      </c>
      <c r="AH111" s="18">
        <v>0</v>
      </c>
      <c r="AI111" s="14" t="s">
        <v>44</v>
      </c>
    </row>
    <row r="112" spans="1:35" ht="16.5" customHeight="1">
      <c r="A112">
        <v>2641</v>
      </c>
      <c r="B112" s="12" t="str">
        <f t="shared" si="6"/>
        <v>Normal</v>
      </c>
      <c r="C112" s="13" t="s">
        <v>51</v>
      </c>
      <c r="D112" s="14" t="s">
        <v>41</v>
      </c>
      <c r="E112" s="15">
        <f t="shared" si="7"/>
        <v>0</v>
      </c>
      <c r="F112" s="16">
        <f t="shared" si="8"/>
        <v>0</v>
      </c>
      <c r="G112" s="16">
        <f t="shared" si="9"/>
        <v>4</v>
      </c>
      <c r="H112" s="16">
        <f t="shared" si="10"/>
        <v>22.9</v>
      </c>
      <c r="I112" s="17" t="str">
        <f>IFERROR(VLOOKUP(C112,#REF!,8,FALSE),"")</f>
        <v/>
      </c>
      <c r="J112" s="18">
        <v>2500</v>
      </c>
      <c r="K112" s="18">
        <v>2500</v>
      </c>
      <c r="L112" s="17" t="str">
        <f>IFERROR(VLOOKUP(C112,#REF!,11,FALSE),"")</f>
        <v/>
      </c>
      <c r="M112" s="18">
        <v>2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2</v>
      </c>
      <c r="U112" s="18">
        <v>0</v>
      </c>
      <c r="V112" s="18">
        <v>0</v>
      </c>
      <c r="W112" s="18">
        <v>0</v>
      </c>
      <c r="X112" s="22">
        <v>2502</v>
      </c>
      <c r="Y112" s="16">
        <v>4</v>
      </c>
      <c r="Z112" s="23">
        <v>23</v>
      </c>
      <c r="AA112" s="22">
        <v>625</v>
      </c>
      <c r="AB112" s="18">
        <v>109</v>
      </c>
      <c r="AC112" s="24">
        <v>0.2</v>
      </c>
      <c r="AD112" s="25">
        <f t="shared" si="11"/>
        <v>50</v>
      </c>
      <c r="AE112" s="18">
        <v>0</v>
      </c>
      <c r="AF112" s="18">
        <v>0</v>
      </c>
      <c r="AG112" s="18">
        <v>3687</v>
      </c>
      <c r="AH112" s="18">
        <v>0</v>
      </c>
      <c r="AI112" s="14" t="s">
        <v>44</v>
      </c>
    </row>
    <row r="113" spans="1:35" ht="16.5" customHeight="1">
      <c r="A113">
        <v>2683</v>
      </c>
      <c r="B113" s="12" t="str">
        <f t="shared" si="6"/>
        <v>Normal</v>
      </c>
      <c r="C113" s="13" t="s">
        <v>52</v>
      </c>
      <c r="D113" s="14" t="s">
        <v>41</v>
      </c>
      <c r="E113" s="15">
        <f t="shared" si="7"/>
        <v>0</v>
      </c>
      <c r="F113" s="16">
        <f t="shared" si="8"/>
        <v>0</v>
      </c>
      <c r="G113" s="16">
        <f t="shared" si="9"/>
        <v>16</v>
      </c>
      <c r="H113" s="16">
        <f t="shared" si="10"/>
        <v>125</v>
      </c>
      <c r="I113" s="17" t="str">
        <f>IFERROR(VLOOKUP(C113,#REF!,8,FALSE),"")</f>
        <v/>
      </c>
      <c r="J113" s="18">
        <v>10000</v>
      </c>
      <c r="K113" s="18">
        <v>10000</v>
      </c>
      <c r="L113" s="17" t="str">
        <f>IFERROR(VLOOKUP(C113,#REF!,11,FALSE),"")</f>
        <v/>
      </c>
      <c r="M113" s="18">
        <v>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10000</v>
      </c>
      <c r="Y113" s="16">
        <v>16</v>
      </c>
      <c r="Z113" s="23">
        <v>125</v>
      </c>
      <c r="AA113" s="22">
        <v>625</v>
      </c>
      <c r="AB113" s="18">
        <v>80</v>
      </c>
      <c r="AC113" s="24">
        <v>0.1</v>
      </c>
      <c r="AD113" s="25">
        <f t="shared" si="11"/>
        <v>50</v>
      </c>
      <c r="AE113" s="18">
        <v>0</v>
      </c>
      <c r="AF113" s="18">
        <v>0</v>
      </c>
      <c r="AG113" s="18">
        <v>9363</v>
      </c>
      <c r="AH113" s="18">
        <v>50000</v>
      </c>
      <c r="AI113" s="14" t="s">
        <v>44</v>
      </c>
    </row>
    <row r="114" spans="1:35" ht="16.5" customHeight="1">
      <c r="A114">
        <v>9112</v>
      </c>
      <c r="B114" s="12" t="str">
        <f t="shared" si="6"/>
        <v>Normal</v>
      </c>
      <c r="C114" s="13" t="s">
        <v>53</v>
      </c>
      <c r="D114" s="14" t="s">
        <v>41</v>
      </c>
      <c r="E114" s="15">
        <f t="shared" si="7"/>
        <v>0</v>
      </c>
      <c r="F114" s="16">
        <f t="shared" si="8"/>
        <v>0</v>
      </c>
      <c r="G114" s="16">
        <f t="shared" si="9"/>
        <v>8</v>
      </c>
      <c r="H114" s="16">
        <f t="shared" si="10"/>
        <v>12.8</v>
      </c>
      <c r="I114" s="17" t="str">
        <f>IFERROR(VLOOKUP(C114,#REF!,8,FALSE),"")</f>
        <v/>
      </c>
      <c r="J114" s="18">
        <v>2500</v>
      </c>
      <c r="K114" s="18">
        <v>2500</v>
      </c>
      <c r="L114" s="17" t="str">
        <f>IFERROR(VLOOKUP(C114,#REF!,11,FALSE),"")</f>
        <v/>
      </c>
      <c r="M114" s="18">
        <v>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2500</v>
      </c>
      <c r="Y114" s="16">
        <v>8</v>
      </c>
      <c r="Z114" s="23">
        <v>12.8</v>
      </c>
      <c r="AA114" s="22">
        <v>313</v>
      </c>
      <c r="AB114" s="18">
        <v>195</v>
      </c>
      <c r="AC114" s="24">
        <v>0.6</v>
      </c>
      <c r="AD114" s="25">
        <f t="shared" si="11"/>
        <v>100</v>
      </c>
      <c r="AE114" s="18">
        <v>0</v>
      </c>
      <c r="AF114" s="18">
        <v>1767</v>
      </c>
      <c r="AG114" s="18">
        <v>2490</v>
      </c>
      <c r="AH114" s="18">
        <v>0</v>
      </c>
      <c r="AI114" s="14" t="s">
        <v>44</v>
      </c>
    </row>
    <row r="115" spans="1:35" ht="16.5" customHeight="1">
      <c r="A115">
        <v>3020</v>
      </c>
      <c r="B115" s="12" t="str">
        <f t="shared" si="6"/>
        <v>Normal</v>
      </c>
      <c r="C115" s="13" t="s">
        <v>54</v>
      </c>
      <c r="D115" s="14" t="s">
        <v>41</v>
      </c>
      <c r="E115" s="15">
        <f t="shared" si="7"/>
        <v>0</v>
      </c>
      <c r="F115" s="16">
        <f t="shared" si="8"/>
        <v>0</v>
      </c>
      <c r="G115" s="16">
        <f t="shared" si="9"/>
        <v>1.5</v>
      </c>
      <c r="H115" s="16">
        <f t="shared" si="10"/>
        <v>3.4</v>
      </c>
      <c r="I115" s="17" t="str">
        <f>IFERROR(VLOOKUP(C115,#REF!,8,FALSE),"")</f>
        <v/>
      </c>
      <c r="J115" s="18">
        <v>3000</v>
      </c>
      <c r="K115" s="18">
        <v>3000</v>
      </c>
      <c r="L115" s="17" t="str">
        <f>IFERROR(VLOOKUP(C115,#REF!,11,FALSE),"")</f>
        <v/>
      </c>
      <c r="M115" s="18">
        <v>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3000</v>
      </c>
      <c r="Y115" s="16">
        <v>1.5</v>
      </c>
      <c r="Z115" s="23">
        <v>3.4</v>
      </c>
      <c r="AA115" s="22">
        <v>2063</v>
      </c>
      <c r="AB115" s="18">
        <v>886</v>
      </c>
      <c r="AC115" s="24">
        <v>0.4</v>
      </c>
      <c r="AD115" s="25">
        <f t="shared" si="11"/>
        <v>50</v>
      </c>
      <c r="AE115" s="18">
        <v>0</v>
      </c>
      <c r="AF115" s="18">
        <v>7563</v>
      </c>
      <c r="AG115" s="18">
        <v>2550</v>
      </c>
      <c r="AH115" s="18">
        <v>0</v>
      </c>
      <c r="AI115" s="14" t="s">
        <v>44</v>
      </c>
    </row>
    <row r="116" spans="1:35" ht="16.5" customHeight="1">
      <c r="A116">
        <v>8505</v>
      </c>
      <c r="B116" s="12" t="str">
        <f t="shared" si="6"/>
        <v>Normal</v>
      </c>
      <c r="C116" s="13" t="s">
        <v>55</v>
      </c>
      <c r="D116" s="14" t="s">
        <v>41</v>
      </c>
      <c r="E116" s="15">
        <f t="shared" si="7"/>
        <v>2.9</v>
      </c>
      <c r="F116" s="16">
        <f t="shared" si="8"/>
        <v>2.4</v>
      </c>
      <c r="G116" s="16">
        <f t="shared" si="9"/>
        <v>8.6999999999999993</v>
      </c>
      <c r="H116" s="16">
        <f t="shared" si="10"/>
        <v>7.3</v>
      </c>
      <c r="I116" s="17" t="str">
        <f>IFERROR(VLOOKUP(C116,#REF!,8,FALSE),"")</f>
        <v/>
      </c>
      <c r="J116" s="18">
        <v>18000</v>
      </c>
      <c r="K116" s="18">
        <v>18000</v>
      </c>
      <c r="L116" s="17" t="str">
        <f>IFERROR(VLOOKUP(C116,#REF!,11,FALSE),"")</f>
        <v/>
      </c>
      <c r="M116" s="18">
        <v>6000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6000</v>
      </c>
      <c r="W116" s="18">
        <v>0</v>
      </c>
      <c r="X116" s="22">
        <v>24000</v>
      </c>
      <c r="Y116" s="16">
        <v>11.6</v>
      </c>
      <c r="Z116" s="23">
        <v>9.6999999999999993</v>
      </c>
      <c r="AA116" s="22">
        <v>2063</v>
      </c>
      <c r="AB116" s="18">
        <v>2465</v>
      </c>
      <c r="AC116" s="24">
        <v>1.2</v>
      </c>
      <c r="AD116" s="25">
        <f t="shared" si="11"/>
        <v>100</v>
      </c>
      <c r="AE116" s="18">
        <v>3721</v>
      </c>
      <c r="AF116" s="18">
        <v>18540</v>
      </c>
      <c r="AG116" s="18">
        <v>1000</v>
      </c>
      <c r="AH116" s="18">
        <v>0</v>
      </c>
      <c r="AI116" s="14" t="s">
        <v>44</v>
      </c>
    </row>
    <row r="117" spans="1:35" ht="16.5" customHeight="1">
      <c r="A117">
        <v>5485</v>
      </c>
      <c r="B117" s="12" t="str">
        <f t="shared" si="6"/>
        <v>Normal</v>
      </c>
      <c r="C117" s="13" t="s">
        <v>56</v>
      </c>
      <c r="D117" s="14" t="s">
        <v>41</v>
      </c>
      <c r="E117" s="15">
        <f t="shared" si="7"/>
        <v>5.5</v>
      </c>
      <c r="F117" s="16">
        <f t="shared" si="8"/>
        <v>7.4</v>
      </c>
      <c r="G117" s="16">
        <f t="shared" si="9"/>
        <v>0.7</v>
      </c>
      <c r="H117" s="16">
        <f t="shared" si="10"/>
        <v>0.9</v>
      </c>
      <c r="I117" s="17" t="str">
        <f>IFERROR(VLOOKUP(C117,#REF!,8,FALSE),"")</f>
        <v/>
      </c>
      <c r="J117" s="18">
        <v>4500</v>
      </c>
      <c r="K117" s="18">
        <v>4500</v>
      </c>
      <c r="L117" s="17" t="str">
        <f>IFERROR(VLOOKUP(C117,#REF!,11,FALSE),"")</f>
        <v/>
      </c>
      <c r="M117" s="18">
        <v>36000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24000</v>
      </c>
      <c r="U117" s="18">
        <v>0</v>
      </c>
      <c r="V117" s="18">
        <v>12000</v>
      </c>
      <c r="W117" s="18">
        <v>0</v>
      </c>
      <c r="X117" s="22">
        <v>40500</v>
      </c>
      <c r="Y117" s="16">
        <v>6.2</v>
      </c>
      <c r="Z117" s="23">
        <v>8.3000000000000007</v>
      </c>
      <c r="AA117" s="22">
        <v>6563</v>
      </c>
      <c r="AB117" s="18">
        <v>4870</v>
      </c>
      <c r="AC117" s="24">
        <v>0.7</v>
      </c>
      <c r="AD117" s="25">
        <f t="shared" si="11"/>
        <v>100</v>
      </c>
      <c r="AE117" s="18">
        <v>7310</v>
      </c>
      <c r="AF117" s="18">
        <v>29039</v>
      </c>
      <c r="AG117" s="18">
        <v>18720</v>
      </c>
      <c r="AH117" s="18">
        <v>0</v>
      </c>
      <c r="AI117" s="14" t="s">
        <v>44</v>
      </c>
    </row>
    <row r="118" spans="1:35" ht="16.5" customHeight="1">
      <c r="A118">
        <v>2973</v>
      </c>
      <c r="B118" s="12" t="str">
        <f t="shared" si="6"/>
        <v>Normal</v>
      </c>
      <c r="C118" s="13" t="s">
        <v>61</v>
      </c>
      <c r="D118" s="14" t="s">
        <v>41</v>
      </c>
      <c r="E118" s="15">
        <f t="shared" si="7"/>
        <v>0</v>
      </c>
      <c r="F118" s="16" t="str">
        <f t="shared" si="8"/>
        <v>--</v>
      </c>
      <c r="G118" s="16">
        <f t="shared" si="9"/>
        <v>0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0</v>
      </c>
      <c r="N118" s="19" t="s">
        <v>39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0</v>
      </c>
      <c r="W118" s="18">
        <v>0</v>
      </c>
      <c r="X118" s="22">
        <v>0</v>
      </c>
      <c r="Y118" s="16">
        <v>0</v>
      </c>
      <c r="Z118" s="23" t="s">
        <v>39</v>
      </c>
      <c r="AA118" s="22">
        <v>25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2588</v>
      </c>
      <c r="B119" s="12" t="str">
        <f t="shared" si="6"/>
        <v>Normal</v>
      </c>
      <c r="C119" s="13" t="s">
        <v>64</v>
      </c>
      <c r="D119" s="14" t="s">
        <v>58</v>
      </c>
      <c r="E119" s="15">
        <f t="shared" si="7"/>
        <v>0</v>
      </c>
      <c r="F119" s="16" t="str">
        <f t="shared" si="8"/>
        <v>--</v>
      </c>
      <c r="G119" s="16">
        <f t="shared" si="9"/>
        <v>7.3</v>
      </c>
      <c r="H119" s="16" t="str">
        <f t="shared" si="10"/>
        <v>--</v>
      </c>
      <c r="I119" s="17" t="str">
        <f>IFERROR(VLOOKUP(C119,#REF!,8,FALSE),"")</f>
        <v/>
      </c>
      <c r="J119" s="18">
        <v>40000</v>
      </c>
      <c r="K119" s="18">
        <v>40000</v>
      </c>
      <c r="L119" s="17" t="str">
        <f>IFERROR(VLOOKUP(C119,#REF!,11,FALSE),"")</f>
        <v/>
      </c>
      <c r="M119" s="18">
        <v>137</v>
      </c>
      <c r="N119" s="19" t="s">
        <v>59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137</v>
      </c>
      <c r="U119" s="18">
        <v>0</v>
      </c>
      <c r="V119" s="18">
        <v>0</v>
      </c>
      <c r="W119" s="18">
        <v>0</v>
      </c>
      <c r="X119" s="22">
        <v>40137</v>
      </c>
      <c r="Y119" s="16">
        <v>7.3</v>
      </c>
      <c r="Z119" s="23" t="s">
        <v>39</v>
      </c>
      <c r="AA119" s="22">
        <v>5500</v>
      </c>
      <c r="AB119" s="18" t="s">
        <v>39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2642</v>
      </c>
      <c r="B120" s="12" t="str">
        <f t="shared" si="6"/>
        <v>Normal</v>
      </c>
      <c r="C120" s="13" t="s">
        <v>65</v>
      </c>
      <c r="D120" s="14" t="s">
        <v>58</v>
      </c>
      <c r="E120" s="15">
        <f t="shared" si="7"/>
        <v>0</v>
      </c>
      <c r="F120" s="16" t="str">
        <f t="shared" si="8"/>
        <v>--</v>
      </c>
      <c r="G120" s="16">
        <f t="shared" si="9"/>
        <v>1.8</v>
      </c>
      <c r="H120" s="16" t="str">
        <f t="shared" si="10"/>
        <v>--</v>
      </c>
      <c r="I120" s="17" t="str">
        <f>IFERROR(VLOOKUP(C120,#REF!,8,FALSE),"")</f>
        <v/>
      </c>
      <c r="J120" s="18">
        <v>4000</v>
      </c>
      <c r="K120" s="18">
        <v>0</v>
      </c>
      <c r="L120" s="17" t="str">
        <f>IFERROR(VLOOKUP(C120,#REF!,11,FALSE),"")</f>
        <v/>
      </c>
      <c r="M120" s="18">
        <v>0</v>
      </c>
      <c r="N120" s="19" t="s">
        <v>59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4000</v>
      </c>
      <c r="Y120" s="16">
        <v>1.8</v>
      </c>
      <c r="Z120" s="23" t="s">
        <v>39</v>
      </c>
      <c r="AA120" s="22">
        <v>2250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8751</v>
      </c>
      <c r="B121" s="12" t="str">
        <f t="shared" si="6"/>
        <v>Normal</v>
      </c>
      <c r="C121" s="13" t="s">
        <v>66</v>
      </c>
      <c r="D121" s="14" t="s">
        <v>67</v>
      </c>
      <c r="E121" s="15">
        <f t="shared" si="7"/>
        <v>0</v>
      </c>
      <c r="F121" s="16" t="str">
        <f t="shared" si="8"/>
        <v>--</v>
      </c>
      <c r="G121" s="16">
        <f t="shared" si="9"/>
        <v>0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0</v>
      </c>
      <c r="N121" s="19" t="s">
        <v>59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0</v>
      </c>
      <c r="Y121" s="16">
        <v>0</v>
      </c>
      <c r="Z121" s="23" t="s">
        <v>39</v>
      </c>
      <c r="AA121" s="22">
        <v>56</v>
      </c>
      <c r="AB121" s="18" t="s">
        <v>39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2589</v>
      </c>
      <c r="B122" s="12" t="str">
        <f t="shared" si="6"/>
        <v>Normal</v>
      </c>
      <c r="C122" s="13" t="s">
        <v>68</v>
      </c>
      <c r="D122" s="14" t="s">
        <v>67</v>
      </c>
      <c r="E122" s="15">
        <f t="shared" si="7"/>
        <v>0</v>
      </c>
      <c r="F122" s="16" t="str">
        <f t="shared" si="8"/>
        <v>--</v>
      </c>
      <c r="G122" s="16">
        <f t="shared" si="9"/>
        <v>0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0</v>
      </c>
      <c r="N122" s="19" t="s">
        <v>59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0</v>
      </c>
      <c r="Y122" s="16">
        <v>0</v>
      </c>
      <c r="Z122" s="23" t="s">
        <v>39</v>
      </c>
      <c r="AA122" s="22">
        <v>2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2590</v>
      </c>
      <c r="B123" s="12" t="str">
        <f t="shared" si="6"/>
        <v>Normal</v>
      </c>
      <c r="C123" s="13" t="s">
        <v>69</v>
      </c>
      <c r="D123" s="14" t="s">
        <v>67</v>
      </c>
      <c r="E123" s="15">
        <f t="shared" si="7"/>
        <v>0</v>
      </c>
      <c r="F123" s="16" t="str">
        <f t="shared" si="8"/>
        <v>--</v>
      </c>
      <c r="G123" s="16">
        <f t="shared" si="9"/>
        <v>0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0</v>
      </c>
      <c r="N123" s="19" t="s">
        <v>59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0</v>
      </c>
      <c r="Y123" s="16">
        <v>0</v>
      </c>
      <c r="Z123" s="23" t="s">
        <v>39</v>
      </c>
      <c r="AA123" s="22">
        <v>2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1750</v>
      </c>
      <c r="B124" s="12" t="str">
        <f t="shared" si="6"/>
        <v>Normal</v>
      </c>
      <c r="C124" s="13" t="s">
        <v>88</v>
      </c>
      <c r="D124" s="14" t="s">
        <v>84</v>
      </c>
      <c r="E124" s="15">
        <f t="shared" si="7"/>
        <v>0</v>
      </c>
      <c r="F124" s="16">
        <f t="shared" si="8"/>
        <v>0</v>
      </c>
      <c r="G124" s="16">
        <f t="shared" si="9"/>
        <v>0</v>
      </c>
      <c r="H124" s="16">
        <f t="shared" si="10"/>
        <v>0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0</v>
      </c>
      <c r="U124" s="18">
        <v>0</v>
      </c>
      <c r="V124" s="18">
        <v>0</v>
      </c>
      <c r="W124" s="18">
        <v>0</v>
      </c>
      <c r="X124" s="22">
        <v>0</v>
      </c>
      <c r="Y124" s="16">
        <v>0</v>
      </c>
      <c r="Z124" s="23">
        <v>0</v>
      </c>
      <c r="AA124" s="22">
        <v>63</v>
      </c>
      <c r="AB124" s="18">
        <v>3</v>
      </c>
      <c r="AC124" s="24">
        <v>0</v>
      </c>
      <c r="AD124" s="25">
        <f t="shared" si="11"/>
        <v>50</v>
      </c>
      <c r="AE124" s="18">
        <v>30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9176</v>
      </c>
      <c r="B125" s="12" t="str">
        <f t="shared" si="6"/>
        <v>Normal</v>
      </c>
      <c r="C125" s="13" t="s">
        <v>89</v>
      </c>
      <c r="D125" s="14" t="s">
        <v>84</v>
      </c>
      <c r="E125" s="15">
        <f t="shared" si="7"/>
        <v>0</v>
      </c>
      <c r="F125" s="16">
        <f t="shared" si="8"/>
        <v>0</v>
      </c>
      <c r="G125" s="16">
        <f t="shared" si="9"/>
        <v>0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0</v>
      </c>
      <c r="Y125" s="16">
        <v>0</v>
      </c>
      <c r="Z125" s="23">
        <v>0</v>
      </c>
      <c r="AA125" s="22">
        <v>63</v>
      </c>
      <c r="AB125" s="18">
        <v>13</v>
      </c>
      <c r="AC125" s="24">
        <v>0.2</v>
      </c>
      <c r="AD125" s="25">
        <f t="shared" si="11"/>
        <v>50</v>
      </c>
      <c r="AE125" s="18">
        <v>117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2591</v>
      </c>
      <c r="B126" s="12" t="str">
        <f t="shared" si="6"/>
        <v>Normal</v>
      </c>
      <c r="C126" s="13" t="s">
        <v>92</v>
      </c>
      <c r="D126" s="14" t="s">
        <v>73</v>
      </c>
      <c r="E126" s="15">
        <f t="shared" si="7"/>
        <v>0</v>
      </c>
      <c r="F126" s="16" t="str">
        <f t="shared" si="8"/>
        <v>--</v>
      </c>
      <c r="G126" s="16">
        <f t="shared" si="9"/>
        <v>0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0</v>
      </c>
      <c r="N126" s="19" t="s">
        <v>74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0</v>
      </c>
      <c r="Y126" s="16">
        <v>0</v>
      </c>
      <c r="Z126" s="23" t="s">
        <v>39</v>
      </c>
      <c r="AA126" s="22">
        <v>375</v>
      </c>
      <c r="AB126" s="18">
        <v>0</v>
      </c>
      <c r="AC126" s="24" t="s">
        <v>43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2592</v>
      </c>
      <c r="B127" s="12" t="str">
        <f t="shared" si="6"/>
        <v>Normal</v>
      </c>
      <c r="C127" s="13" t="s">
        <v>96</v>
      </c>
      <c r="D127" s="14" t="s">
        <v>58</v>
      </c>
      <c r="E127" s="15">
        <f t="shared" si="7"/>
        <v>5.7</v>
      </c>
      <c r="F127" s="16">
        <f t="shared" si="8"/>
        <v>14.1</v>
      </c>
      <c r="G127" s="16">
        <f t="shared" si="9"/>
        <v>5.7</v>
      </c>
      <c r="H127" s="16">
        <f t="shared" si="10"/>
        <v>14.1</v>
      </c>
      <c r="I127" s="17" t="str">
        <f>IFERROR(VLOOKUP(C127,#REF!,8,FALSE),"")</f>
        <v/>
      </c>
      <c r="J127" s="18">
        <v>10000</v>
      </c>
      <c r="K127" s="18">
        <v>10000</v>
      </c>
      <c r="L127" s="17" t="str">
        <f>IFERROR(VLOOKUP(C127,#REF!,11,FALSE),"")</f>
        <v/>
      </c>
      <c r="M127" s="18">
        <v>10000</v>
      </c>
      <c r="N127" s="19" t="s">
        <v>59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4000</v>
      </c>
      <c r="U127" s="18">
        <v>0</v>
      </c>
      <c r="V127" s="18">
        <v>6000</v>
      </c>
      <c r="W127" s="18">
        <v>0</v>
      </c>
      <c r="X127" s="22">
        <v>20000</v>
      </c>
      <c r="Y127" s="16">
        <v>11.4</v>
      </c>
      <c r="Z127" s="23">
        <v>28.1</v>
      </c>
      <c r="AA127" s="22">
        <v>1750</v>
      </c>
      <c r="AB127" s="18">
        <v>711</v>
      </c>
      <c r="AC127" s="24">
        <v>0.4</v>
      </c>
      <c r="AD127" s="25">
        <f t="shared" si="11"/>
        <v>50</v>
      </c>
      <c r="AE127" s="18">
        <v>3200</v>
      </c>
      <c r="AF127" s="18">
        <v>600</v>
      </c>
      <c r="AG127" s="18">
        <v>2760</v>
      </c>
      <c r="AH127" s="18">
        <v>1580</v>
      </c>
      <c r="AI127" s="14" t="s">
        <v>44</v>
      </c>
    </row>
    <row r="128" spans="1:35" ht="16.5" customHeight="1">
      <c r="A128">
        <v>9089</v>
      </c>
      <c r="B128" s="12" t="str">
        <f t="shared" si="6"/>
        <v>Normal</v>
      </c>
      <c r="C128" s="13" t="s">
        <v>97</v>
      </c>
      <c r="D128" s="14" t="s">
        <v>58</v>
      </c>
      <c r="E128" s="15">
        <f t="shared" si="7"/>
        <v>3.9</v>
      </c>
      <c r="F128" s="16">
        <f t="shared" si="8"/>
        <v>4.8</v>
      </c>
      <c r="G128" s="16">
        <f t="shared" si="9"/>
        <v>7.4</v>
      </c>
      <c r="H128" s="16">
        <f t="shared" si="10"/>
        <v>9</v>
      </c>
      <c r="I128" s="17" t="str">
        <f>IFERROR(VLOOKUP(C128,#REF!,8,FALSE),"")</f>
        <v/>
      </c>
      <c r="J128" s="18">
        <v>120000</v>
      </c>
      <c r="K128" s="18">
        <v>120000</v>
      </c>
      <c r="L128" s="17" t="str">
        <f>IFERROR(VLOOKUP(C128,#REF!,11,FALSE),"")</f>
        <v/>
      </c>
      <c r="M128" s="18">
        <v>64000</v>
      </c>
      <c r="N128" s="19" t="s">
        <v>59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40000</v>
      </c>
      <c r="U128" s="18">
        <v>0</v>
      </c>
      <c r="V128" s="18">
        <v>24000</v>
      </c>
      <c r="W128" s="18">
        <v>0</v>
      </c>
      <c r="X128" s="22">
        <v>184000</v>
      </c>
      <c r="Y128" s="16">
        <v>11.3</v>
      </c>
      <c r="Z128" s="23">
        <v>13.8</v>
      </c>
      <c r="AA128" s="22">
        <v>16250</v>
      </c>
      <c r="AB128" s="18">
        <v>13311</v>
      </c>
      <c r="AC128" s="24">
        <v>0.8</v>
      </c>
      <c r="AD128" s="25">
        <f t="shared" si="11"/>
        <v>100</v>
      </c>
      <c r="AE128" s="18">
        <v>57700</v>
      </c>
      <c r="AF128" s="18">
        <v>35600</v>
      </c>
      <c r="AG128" s="18">
        <v>45000</v>
      </c>
      <c r="AH128" s="18">
        <v>28440</v>
      </c>
      <c r="AI128" s="14" t="s">
        <v>44</v>
      </c>
    </row>
    <row r="129" spans="1:35" ht="16.5" customHeight="1">
      <c r="A129">
        <v>5825</v>
      </c>
      <c r="B129" s="12" t="str">
        <f t="shared" si="6"/>
        <v>Normal</v>
      </c>
      <c r="C129" s="13" t="s">
        <v>116</v>
      </c>
      <c r="D129" s="14" t="s">
        <v>115</v>
      </c>
      <c r="E129" s="15">
        <f t="shared" si="7"/>
        <v>7.2</v>
      </c>
      <c r="F129" s="16">
        <f t="shared" si="8"/>
        <v>4.9000000000000004</v>
      </c>
      <c r="G129" s="16">
        <f t="shared" si="9"/>
        <v>4.3</v>
      </c>
      <c r="H129" s="16">
        <f t="shared" si="10"/>
        <v>2.9</v>
      </c>
      <c r="I129" s="17" t="str">
        <f>IFERROR(VLOOKUP(C129,#REF!,8,FALSE),"")</f>
        <v/>
      </c>
      <c r="J129" s="18">
        <v>189000</v>
      </c>
      <c r="K129" s="18">
        <v>0</v>
      </c>
      <c r="L129" s="17" t="str">
        <f>IFERROR(VLOOKUP(C129,#REF!,11,FALSE),"")</f>
        <v/>
      </c>
      <c r="M129" s="18">
        <v>318000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318000</v>
      </c>
      <c r="W129" s="18">
        <v>0</v>
      </c>
      <c r="X129" s="22">
        <v>507000</v>
      </c>
      <c r="Y129" s="16">
        <v>11.6</v>
      </c>
      <c r="Z129" s="23">
        <v>7.8</v>
      </c>
      <c r="AA129" s="22">
        <v>43875</v>
      </c>
      <c r="AB129" s="18">
        <v>65306</v>
      </c>
      <c r="AC129" s="24">
        <v>1.5</v>
      </c>
      <c r="AD129" s="25">
        <f t="shared" si="11"/>
        <v>100</v>
      </c>
      <c r="AE129" s="18">
        <v>321000</v>
      </c>
      <c r="AF129" s="18">
        <v>190108</v>
      </c>
      <c r="AG129" s="18">
        <v>220892</v>
      </c>
      <c r="AH129" s="18">
        <v>75000</v>
      </c>
      <c r="AI129" s="14" t="s">
        <v>44</v>
      </c>
    </row>
    <row r="130" spans="1:35" ht="16.5" customHeight="1">
      <c r="A130">
        <v>2645</v>
      </c>
      <c r="B130" s="12" t="str">
        <f t="shared" si="6"/>
        <v>Normal</v>
      </c>
      <c r="C130" s="13" t="s">
        <v>117</v>
      </c>
      <c r="D130" s="14" t="s">
        <v>115</v>
      </c>
      <c r="E130" s="15">
        <f t="shared" si="7"/>
        <v>4.2</v>
      </c>
      <c r="F130" s="16">
        <f t="shared" si="8"/>
        <v>3.5</v>
      </c>
      <c r="G130" s="16">
        <f t="shared" si="9"/>
        <v>7</v>
      </c>
      <c r="H130" s="16">
        <f t="shared" si="10"/>
        <v>5.8</v>
      </c>
      <c r="I130" s="17" t="str">
        <f>IFERROR(VLOOKUP(C130,#REF!,8,FALSE),"")</f>
        <v/>
      </c>
      <c r="J130" s="18">
        <v>40000</v>
      </c>
      <c r="K130" s="18">
        <v>0</v>
      </c>
      <c r="L130" s="17" t="str">
        <f>IFERROR(VLOOKUP(C130,#REF!,11,FALSE),"")</f>
        <v/>
      </c>
      <c r="M130" s="18">
        <v>24000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24000</v>
      </c>
      <c r="W130" s="18">
        <v>0</v>
      </c>
      <c r="X130" s="22">
        <v>64000</v>
      </c>
      <c r="Y130" s="16">
        <v>11.1</v>
      </c>
      <c r="Z130" s="23">
        <v>9.4</v>
      </c>
      <c r="AA130" s="22">
        <v>5750</v>
      </c>
      <c r="AB130" s="18">
        <v>6844</v>
      </c>
      <c r="AC130" s="24">
        <v>1.2</v>
      </c>
      <c r="AD130" s="25">
        <f t="shared" si="11"/>
        <v>100</v>
      </c>
      <c r="AE130" s="18">
        <v>22756</v>
      </c>
      <c r="AF130" s="18">
        <v>26212</v>
      </c>
      <c r="AG130" s="18">
        <v>30086</v>
      </c>
      <c r="AH130" s="18">
        <v>29800</v>
      </c>
      <c r="AI130" s="14" t="s">
        <v>44</v>
      </c>
    </row>
    <row r="131" spans="1:35" ht="16.5" customHeight="1">
      <c r="A131">
        <v>8967</v>
      </c>
      <c r="B131" s="12" t="str">
        <f t="shared" si="6"/>
        <v>Normal</v>
      </c>
      <c r="C131" s="13" t="s">
        <v>127</v>
      </c>
      <c r="D131" s="14" t="s">
        <v>115</v>
      </c>
      <c r="E131" s="15">
        <f t="shared" si="7"/>
        <v>2</v>
      </c>
      <c r="F131" s="16">
        <f t="shared" si="8"/>
        <v>9</v>
      </c>
      <c r="G131" s="16">
        <f t="shared" si="9"/>
        <v>2</v>
      </c>
      <c r="H131" s="16">
        <f t="shared" si="10"/>
        <v>9</v>
      </c>
      <c r="I131" s="17" t="str">
        <f>IFERROR(VLOOKUP(C131,#REF!,8,FALSE),"")</f>
        <v/>
      </c>
      <c r="J131" s="18">
        <v>3000</v>
      </c>
      <c r="K131" s="18">
        <v>0</v>
      </c>
      <c r="L131" s="17" t="str">
        <f>IFERROR(VLOOKUP(C131,#REF!,11,FALSE),"")</f>
        <v/>
      </c>
      <c r="M131" s="18">
        <v>3000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3000</v>
      </c>
      <c r="U131" s="18">
        <v>0</v>
      </c>
      <c r="V131" s="18">
        <v>0</v>
      </c>
      <c r="W131" s="18">
        <v>0</v>
      </c>
      <c r="X131" s="22">
        <v>6000</v>
      </c>
      <c r="Y131" s="16">
        <v>4</v>
      </c>
      <c r="Z131" s="23">
        <v>18</v>
      </c>
      <c r="AA131" s="22">
        <v>1500</v>
      </c>
      <c r="AB131" s="18">
        <v>333</v>
      </c>
      <c r="AC131" s="24">
        <v>0.2</v>
      </c>
      <c r="AD131" s="25">
        <f t="shared" si="11"/>
        <v>50</v>
      </c>
      <c r="AE131" s="18">
        <v>3000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2700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129</v>
      </c>
      <c r="D132" s="14" t="s">
        <v>115</v>
      </c>
      <c r="E132" s="15">
        <f t="shared" ref="E132:E195" si="13">IF(AA132=0,"前八週無拉料",ROUND(M132/AA132,1))</f>
        <v>0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0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0</v>
      </c>
      <c r="Y132" s="16">
        <v>0</v>
      </c>
      <c r="Z132" s="23" t="s">
        <v>39</v>
      </c>
      <c r="AA132" s="22">
        <v>375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5827</v>
      </c>
      <c r="B133" s="12" t="str">
        <f t="shared" si="12"/>
        <v>Normal</v>
      </c>
      <c r="C133" s="13" t="s">
        <v>133</v>
      </c>
      <c r="D133" s="14" t="s">
        <v>115</v>
      </c>
      <c r="E133" s="15">
        <f t="shared" si="13"/>
        <v>7.2</v>
      </c>
      <c r="F133" s="16">
        <f t="shared" si="14"/>
        <v>6.9</v>
      </c>
      <c r="G133" s="16">
        <f t="shared" si="15"/>
        <v>7.2</v>
      </c>
      <c r="H133" s="16">
        <f t="shared" si="16"/>
        <v>6.9</v>
      </c>
      <c r="I133" s="17" t="str">
        <f>IFERROR(VLOOKUP(C133,#REF!,8,FALSE),"")</f>
        <v/>
      </c>
      <c r="J133" s="18">
        <v>57000</v>
      </c>
      <c r="K133" s="18">
        <v>3000</v>
      </c>
      <c r="L133" s="17" t="str">
        <f>IFERROR(VLOOKUP(C133,#REF!,11,FALSE),"")</f>
        <v/>
      </c>
      <c r="M133" s="18">
        <v>57000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57000</v>
      </c>
      <c r="W133" s="18">
        <v>0</v>
      </c>
      <c r="X133" s="22">
        <v>114000</v>
      </c>
      <c r="Y133" s="16">
        <v>14.5</v>
      </c>
      <c r="Z133" s="23">
        <v>13.7</v>
      </c>
      <c r="AA133" s="22">
        <v>7875</v>
      </c>
      <c r="AB133" s="18">
        <v>8313</v>
      </c>
      <c r="AC133" s="24">
        <v>1.1000000000000001</v>
      </c>
      <c r="AD133" s="25">
        <f t="shared" si="17"/>
        <v>100</v>
      </c>
      <c r="AE133" s="18">
        <v>30012</v>
      </c>
      <c r="AF133" s="18">
        <v>31381</v>
      </c>
      <c r="AG133" s="18">
        <v>26188</v>
      </c>
      <c r="AH133" s="18">
        <v>7000</v>
      </c>
      <c r="AI133" s="14" t="s">
        <v>44</v>
      </c>
    </row>
    <row r="134" spans="1:35" ht="16.5" customHeight="1">
      <c r="A134">
        <v>1729</v>
      </c>
      <c r="B134" s="12" t="str">
        <f t="shared" si="12"/>
        <v>Normal</v>
      </c>
      <c r="C134" s="13" t="s">
        <v>137</v>
      </c>
      <c r="D134" s="14" t="s">
        <v>115</v>
      </c>
      <c r="E134" s="15">
        <f t="shared" si="13"/>
        <v>2.2999999999999998</v>
      </c>
      <c r="F134" s="16">
        <f t="shared" si="14"/>
        <v>2.4</v>
      </c>
      <c r="G134" s="16">
        <f t="shared" si="15"/>
        <v>7.8</v>
      </c>
      <c r="H134" s="16">
        <f t="shared" si="16"/>
        <v>8.1999999999999993</v>
      </c>
      <c r="I134" s="17" t="str">
        <f>IFERROR(VLOOKUP(C134,#REF!,8,FALSE),"")</f>
        <v/>
      </c>
      <c r="J134" s="18">
        <v>683000</v>
      </c>
      <c r="K134" s="18">
        <v>0</v>
      </c>
      <c r="L134" s="17" t="str">
        <f>IFERROR(VLOOKUP(C134,#REF!,11,FALSE),"")</f>
        <v/>
      </c>
      <c r="M134" s="18">
        <v>200000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100000</v>
      </c>
      <c r="U134" s="18">
        <v>0</v>
      </c>
      <c r="V134" s="18">
        <v>100000</v>
      </c>
      <c r="W134" s="18">
        <v>0</v>
      </c>
      <c r="X134" s="22">
        <v>883000</v>
      </c>
      <c r="Y134" s="16">
        <v>10.1</v>
      </c>
      <c r="Z134" s="23">
        <v>10.6</v>
      </c>
      <c r="AA134" s="22">
        <v>87500</v>
      </c>
      <c r="AB134" s="18">
        <v>83010</v>
      </c>
      <c r="AC134" s="24">
        <v>0.9</v>
      </c>
      <c r="AD134" s="25">
        <f t="shared" si="17"/>
        <v>100</v>
      </c>
      <c r="AE134" s="18">
        <v>240796</v>
      </c>
      <c r="AF134" s="18">
        <v>348652</v>
      </c>
      <c r="AG134" s="18">
        <v>351820</v>
      </c>
      <c r="AH134" s="18">
        <v>139003</v>
      </c>
      <c r="AI134" s="14" t="s">
        <v>44</v>
      </c>
    </row>
    <row r="135" spans="1:35" ht="16.5" customHeight="1">
      <c r="A135">
        <v>2593</v>
      </c>
      <c r="B135" s="12" t="str">
        <f t="shared" si="12"/>
        <v>Normal</v>
      </c>
      <c r="C135" s="13" t="s">
        <v>139</v>
      </c>
      <c r="D135" s="14" t="s">
        <v>115</v>
      </c>
      <c r="E135" s="15">
        <f t="shared" si="13"/>
        <v>0</v>
      </c>
      <c r="F135" s="16" t="str">
        <f t="shared" si="14"/>
        <v>--</v>
      </c>
      <c r="G135" s="16">
        <f t="shared" si="15"/>
        <v>0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0</v>
      </c>
      <c r="Y135" s="16">
        <v>0</v>
      </c>
      <c r="Z135" s="23" t="s">
        <v>39</v>
      </c>
      <c r="AA135" s="22">
        <v>375</v>
      </c>
      <c r="AB135" s="18">
        <v>0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2685</v>
      </c>
      <c r="B136" s="12" t="str">
        <f t="shared" si="12"/>
        <v>Normal</v>
      </c>
      <c r="C136" s="13" t="s">
        <v>140</v>
      </c>
      <c r="D136" s="14" t="s">
        <v>115</v>
      </c>
      <c r="E136" s="15">
        <f t="shared" si="13"/>
        <v>0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0</v>
      </c>
      <c r="W136" s="18">
        <v>0</v>
      </c>
      <c r="X136" s="22">
        <v>0</v>
      </c>
      <c r="Y136" s="16">
        <v>0</v>
      </c>
      <c r="Z136" s="23" t="s">
        <v>39</v>
      </c>
      <c r="AA136" s="22">
        <v>375</v>
      </c>
      <c r="AB136" s="18">
        <v>0</v>
      </c>
      <c r="AC136" s="24" t="s">
        <v>43</v>
      </c>
      <c r="AD136" s="25" t="str">
        <f t="shared" si="17"/>
        <v>E</v>
      </c>
      <c r="AE136" s="18">
        <v>213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2594</v>
      </c>
      <c r="B137" s="12" t="str">
        <f t="shared" si="12"/>
        <v>Normal</v>
      </c>
      <c r="C137" s="13" t="s">
        <v>141</v>
      </c>
      <c r="D137" s="14" t="s">
        <v>115</v>
      </c>
      <c r="E137" s="15">
        <f t="shared" si="13"/>
        <v>2.7</v>
      </c>
      <c r="F137" s="16">
        <f t="shared" si="14"/>
        <v>5.2</v>
      </c>
      <c r="G137" s="16">
        <f t="shared" si="15"/>
        <v>12.8</v>
      </c>
      <c r="H137" s="16">
        <f t="shared" si="16"/>
        <v>25</v>
      </c>
      <c r="I137" s="17" t="str">
        <f>IFERROR(VLOOKUP(C137,#REF!,8,FALSE),"")</f>
        <v/>
      </c>
      <c r="J137" s="18">
        <v>488000</v>
      </c>
      <c r="K137" s="18">
        <v>122000</v>
      </c>
      <c r="L137" s="17" t="str">
        <f>IFERROR(VLOOKUP(C137,#REF!,11,FALSE),"")</f>
        <v/>
      </c>
      <c r="M137" s="18">
        <v>102000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102000</v>
      </c>
      <c r="W137" s="18">
        <v>0</v>
      </c>
      <c r="X137" s="22">
        <v>590000</v>
      </c>
      <c r="Y137" s="16">
        <v>15.4</v>
      </c>
      <c r="Z137" s="23">
        <v>30.3</v>
      </c>
      <c r="AA137" s="22">
        <v>38250</v>
      </c>
      <c r="AB137" s="18">
        <v>19498</v>
      </c>
      <c r="AC137" s="24">
        <v>0.5</v>
      </c>
      <c r="AD137" s="25">
        <f t="shared" si="17"/>
        <v>100</v>
      </c>
      <c r="AE137" s="18">
        <v>75000</v>
      </c>
      <c r="AF137" s="18">
        <v>63000</v>
      </c>
      <c r="AG137" s="18">
        <v>126000</v>
      </c>
      <c r="AH137" s="18">
        <v>48000</v>
      </c>
      <c r="AI137" s="14" t="s">
        <v>44</v>
      </c>
    </row>
    <row r="138" spans="1:35" ht="16.5" customHeight="1">
      <c r="A138">
        <v>1751</v>
      </c>
      <c r="B138" s="12" t="str">
        <f t="shared" si="12"/>
        <v>Normal</v>
      </c>
      <c r="C138" s="13" t="s">
        <v>142</v>
      </c>
      <c r="D138" s="14" t="s">
        <v>115</v>
      </c>
      <c r="E138" s="15">
        <f t="shared" si="13"/>
        <v>3.5</v>
      </c>
      <c r="F138" s="16">
        <f t="shared" si="14"/>
        <v>4.8</v>
      </c>
      <c r="G138" s="16">
        <f t="shared" si="15"/>
        <v>6.7</v>
      </c>
      <c r="H138" s="16">
        <f t="shared" si="16"/>
        <v>9.1</v>
      </c>
      <c r="I138" s="17" t="str">
        <f>IFERROR(VLOOKUP(C138,#REF!,8,FALSE),"")</f>
        <v/>
      </c>
      <c r="J138" s="18">
        <v>696000</v>
      </c>
      <c r="K138" s="18">
        <v>0</v>
      </c>
      <c r="L138" s="17" t="str">
        <f>IFERROR(VLOOKUP(C138,#REF!,11,FALSE),"")</f>
        <v/>
      </c>
      <c r="M138" s="18">
        <v>369000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369000</v>
      </c>
      <c r="W138" s="18">
        <v>0</v>
      </c>
      <c r="X138" s="22">
        <v>1065000</v>
      </c>
      <c r="Y138" s="16">
        <v>10.199999999999999</v>
      </c>
      <c r="Z138" s="23">
        <v>13.9</v>
      </c>
      <c r="AA138" s="22">
        <v>104625</v>
      </c>
      <c r="AB138" s="18">
        <v>76566</v>
      </c>
      <c r="AC138" s="24">
        <v>0.7</v>
      </c>
      <c r="AD138" s="25">
        <f t="shared" si="17"/>
        <v>100</v>
      </c>
      <c r="AE138" s="18">
        <v>361314</v>
      </c>
      <c r="AF138" s="18">
        <v>185850</v>
      </c>
      <c r="AG138" s="18">
        <v>379953</v>
      </c>
      <c r="AH138" s="18">
        <v>232232</v>
      </c>
      <c r="AI138" s="14" t="s">
        <v>44</v>
      </c>
    </row>
    <row r="139" spans="1:35" ht="16.5" customHeight="1">
      <c r="A139">
        <v>2646</v>
      </c>
      <c r="B139" s="12" t="str">
        <f t="shared" si="12"/>
        <v>Normal</v>
      </c>
      <c r="C139" s="13" t="s">
        <v>144</v>
      </c>
      <c r="D139" s="14" t="s">
        <v>115</v>
      </c>
      <c r="E139" s="15">
        <f t="shared" si="13"/>
        <v>0.6</v>
      </c>
      <c r="F139" s="16">
        <f t="shared" si="14"/>
        <v>0.8</v>
      </c>
      <c r="G139" s="16">
        <f t="shared" si="15"/>
        <v>7.5</v>
      </c>
      <c r="H139" s="16">
        <f t="shared" si="16"/>
        <v>9.6</v>
      </c>
      <c r="I139" s="17" t="str">
        <f>IFERROR(VLOOKUP(C139,#REF!,8,FALSE),"")</f>
        <v/>
      </c>
      <c r="J139" s="18">
        <v>144000</v>
      </c>
      <c r="K139" s="18">
        <v>0</v>
      </c>
      <c r="L139" s="17" t="str">
        <f>IFERROR(VLOOKUP(C139,#REF!,11,FALSE),"")</f>
        <v/>
      </c>
      <c r="M139" s="18">
        <v>12000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12000</v>
      </c>
      <c r="W139" s="18">
        <v>0</v>
      </c>
      <c r="X139" s="22">
        <v>156000</v>
      </c>
      <c r="Y139" s="16">
        <v>8.1999999999999993</v>
      </c>
      <c r="Z139" s="23">
        <v>10.4</v>
      </c>
      <c r="AA139" s="22">
        <v>19125</v>
      </c>
      <c r="AB139" s="18">
        <v>14966</v>
      </c>
      <c r="AC139" s="24">
        <v>0.8</v>
      </c>
      <c r="AD139" s="25">
        <f t="shared" si="17"/>
        <v>100</v>
      </c>
      <c r="AE139" s="18">
        <v>62049</v>
      </c>
      <c r="AF139" s="18">
        <v>43418</v>
      </c>
      <c r="AG139" s="18">
        <v>52033</v>
      </c>
      <c r="AH139" s="18">
        <v>5621</v>
      </c>
      <c r="AI139" s="14" t="s">
        <v>44</v>
      </c>
    </row>
    <row r="140" spans="1:35" ht="16.5" customHeight="1">
      <c r="A140">
        <v>1746</v>
      </c>
      <c r="B140" s="12" t="str">
        <f t="shared" si="12"/>
        <v>Normal</v>
      </c>
      <c r="C140" s="13" t="s">
        <v>145</v>
      </c>
      <c r="D140" s="14" t="s">
        <v>115</v>
      </c>
      <c r="E140" s="15">
        <f t="shared" si="13"/>
        <v>7.6</v>
      </c>
      <c r="F140" s="16">
        <f t="shared" si="14"/>
        <v>10.1</v>
      </c>
      <c r="G140" s="16">
        <f t="shared" si="15"/>
        <v>5.5</v>
      </c>
      <c r="H140" s="16">
        <f t="shared" si="16"/>
        <v>7.4</v>
      </c>
      <c r="I140" s="17" t="str">
        <f>IFERROR(VLOOKUP(C140,#REF!,8,FALSE),"")</f>
        <v/>
      </c>
      <c r="J140" s="18">
        <v>116000</v>
      </c>
      <c r="K140" s="18">
        <v>0</v>
      </c>
      <c r="L140" s="17" t="str">
        <f>IFERROR(VLOOKUP(C140,#REF!,11,FALSE),"")</f>
        <v/>
      </c>
      <c r="M140" s="18">
        <v>159000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51000</v>
      </c>
      <c r="U140" s="18">
        <v>0</v>
      </c>
      <c r="V140" s="18">
        <v>108000</v>
      </c>
      <c r="W140" s="18">
        <v>0</v>
      </c>
      <c r="X140" s="22">
        <v>275000</v>
      </c>
      <c r="Y140" s="16">
        <v>13.1</v>
      </c>
      <c r="Z140" s="23">
        <v>17.600000000000001</v>
      </c>
      <c r="AA140" s="22">
        <v>21000</v>
      </c>
      <c r="AB140" s="18">
        <v>15667</v>
      </c>
      <c r="AC140" s="24">
        <v>0.7</v>
      </c>
      <c r="AD140" s="25">
        <f t="shared" si="17"/>
        <v>100</v>
      </c>
      <c r="AE140" s="18">
        <v>60377</v>
      </c>
      <c r="AF140" s="18">
        <v>53623</v>
      </c>
      <c r="AG140" s="18">
        <v>65527</v>
      </c>
      <c r="AH140" s="18">
        <v>36250</v>
      </c>
      <c r="AI140" s="14" t="s">
        <v>44</v>
      </c>
    </row>
    <row r="141" spans="1:35" ht="16.5" customHeight="1">
      <c r="A141">
        <v>1747</v>
      </c>
      <c r="B141" s="12" t="str">
        <f t="shared" si="12"/>
        <v>Normal</v>
      </c>
      <c r="C141" s="13" t="s">
        <v>146</v>
      </c>
      <c r="D141" s="14" t="s">
        <v>115</v>
      </c>
      <c r="E141" s="15">
        <f t="shared" si="13"/>
        <v>4</v>
      </c>
      <c r="F141" s="16">
        <f t="shared" si="14"/>
        <v>4.9000000000000004</v>
      </c>
      <c r="G141" s="16">
        <f t="shared" si="15"/>
        <v>8.1</v>
      </c>
      <c r="H141" s="16">
        <f t="shared" si="16"/>
        <v>9.9</v>
      </c>
      <c r="I141" s="17" t="str">
        <f>IFERROR(VLOOKUP(C141,#REF!,8,FALSE),"")</f>
        <v/>
      </c>
      <c r="J141" s="18">
        <v>162000</v>
      </c>
      <c r="K141" s="18">
        <v>0</v>
      </c>
      <c r="L141" s="17" t="str">
        <f>IFERROR(VLOOKUP(C141,#REF!,11,FALSE),"")</f>
        <v/>
      </c>
      <c r="M141" s="18">
        <v>80000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0</v>
      </c>
      <c r="U141" s="18">
        <v>0</v>
      </c>
      <c r="V141" s="18">
        <v>80000</v>
      </c>
      <c r="W141" s="18">
        <v>0</v>
      </c>
      <c r="X141" s="22">
        <v>242000</v>
      </c>
      <c r="Y141" s="16">
        <v>12.1</v>
      </c>
      <c r="Z141" s="23">
        <v>14.7</v>
      </c>
      <c r="AA141" s="22">
        <v>20000</v>
      </c>
      <c r="AB141" s="18">
        <v>16445</v>
      </c>
      <c r="AC141" s="24">
        <v>0.8</v>
      </c>
      <c r="AD141" s="25">
        <f t="shared" si="17"/>
        <v>100</v>
      </c>
      <c r="AE141" s="18">
        <v>66510</v>
      </c>
      <c r="AF141" s="18">
        <v>43939</v>
      </c>
      <c r="AG141" s="18">
        <v>99609</v>
      </c>
      <c r="AH141" s="18">
        <v>37326</v>
      </c>
      <c r="AI141" s="14" t="s">
        <v>44</v>
      </c>
    </row>
    <row r="142" spans="1:35" ht="16.5" customHeight="1">
      <c r="A142">
        <v>2648</v>
      </c>
      <c r="B142" s="12" t="str">
        <f t="shared" si="12"/>
        <v>Normal</v>
      </c>
      <c r="C142" s="13" t="s">
        <v>147</v>
      </c>
      <c r="D142" s="14" t="s">
        <v>115</v>
      </c>
      <c r="E142" s="15">
        <f t="shared" si="13"/>
        <v>4.3</v>
      </c>
      <c r="F142" s="16">
        <f t="shared" si="14"/>
        <v>3.7</v>
      </c>
      <c r="G142" s="16">
        <f t="shared" si="15"/>
        <v>8.4</v>
      </c>
      <c r="H142" s="16">
        <f t="shared" si="16"/>
        <v>7.3</v>
      </c>
      <c r="I142" s="17" t="str">
        <f>IFERROR(VLOOKUP(C142,#REF!,8,FALSE),"")</f>
        <v/>
      </c>
      <c r="J142" s="18">
        <v>189000</v>
      </c>
      <c r="K142" s="18">
        <v>0</v>
      </c>
      <c r="L142" s="17" t="str">
        <f>IFERROR(VLOOKUP(C142,#REF!,11,FALSE),"")</f>
        <v/>
      </c>
      <c r="M142" s="18">
        <v>96000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96000</v>
      </c>
      <c r="W142" s="18">
        <v>0</v>
      </c>
      <c r="X142" s="22">
        <v>285000</v>
      </c>
      <c r="Y142" s="16">
        <v>12.7</v>
      </c>
      <c r="Z142" s="23">
        <v>11.1</v>
      </c>
      <c r="AA142" s="22">
        <v>22500</v>
      </c>
      <c r="AB142" s="18">
        <v>25748</v>
      </c>
      <c r="AC142" s="24">
        <v>1.1000000000000001</v>
      </c>
      <c r="AD142" s="25">
        <f t="shared" si="17"/>
        <v>100</v>
      </c>
      <c r="AE142" s="18">
        <v>98579</v>
      </c>
      <c r="AF142" s="18">
        <v>60421</v>
      </c>
      <c r="AG142" s="18">
        <v>152399</v>
      </c>
      <c r="AH142" s="18">
        <v>28472</v>
      </c>
      <c r="AI142" s="14" t="s">
        <v>44</v>
      </c>
    </row>
    <row r="143" spans="1:35" ht="16.5" customHeight="1">
      <c r="A143">
        <v>2595</v>
      </c>
      <c r="B143" s="12" t="str">
        <f t="shared" si="12"/>
        <v>Normal</v>
      </c>
      <c r="C143" s="13" t="s">
        <v>150</v>
      </c>
      <c r="D143" s="14" t="s">
        <v>115</v>
      </c>
      <c r="E143" s="15">
        <f t="shared" si="13"/>
        <v>0.2</v>
      </c>
      <c r="F143" s="16">
        <f t="shared" si="14"/>
        <v>0.3</v>
      </c>
      <c r="G143" s="16">
        <f t="shared" si="15"/>
        <v>7.5</v>
      </c>
      <c r="H143" s="16">
        <f t="shared" si="16"/>
        <v>10.3</v>
      </c>
      <c r="I143" s="17" t="str">
        <f>IFERROR(VLOOKUP(C143,#REF!,8,FALSE),"")</f>
        <v/>
      </c>
      <c r="J143" s="18">
        <v>672000</v>
      </c>
      <c r="K143" s="18">
        <v>0</v>
      </c>
      <c r="L143" s="17" t="str">
        <f>IFERROR(VLOOKUP(C143,#REF!,11,FALSE),"")</f>
        <v/>
      </c>
      <c r="M143" s="18">
        <v>21000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21000</v>
      </c>
      <c r="W143" s="18">
        <v>0</v>
      </c>
      <c r="X143" s="22">
        <v>693000</v>
      </c>
      <c r="Y143" s="16">
        <v>7.7</v>
      </c>
      <c r="Z143" s="23">
        <v>10.6</v>
      </c>
      <c r="AA143" s="22">
        <v>90000</v>
      </c>
      <c r="AB143" s="18">
        <v>65166</v>
      </c>
      <c r="AC143" s="24">
        <v>0.7</v>
      </c>
      <c r="AD143" s="25">
        <f t="shared" si="17"/>
        <v>100</v>
      </c>
      <c r="AE143" s="18">
        <v>279000</v>
      </c>
      <c r="AF143" s="18">
        <v>219751</v>
      </c>
      <c r="AG143" s="18">
        <v>241390</v>
      </c>
      <c r="AH143" s="18">
        <v>180859</v>
      </c>
      <c r="AI143" s="14" t="s">
        <v>44</v>
      </c>
    </row>
    <row r="144" spans="1:35" ht="16.5" customHeight="1">
      <c r="A144">
        <v>1748</v>
      </c>
      <c r="B144" s="12" t="str">
        <f t="shared" si="12"/>
        <v>Normal</v>
      </c>
      <c r="C144" s="13" t="s">
        <v>153</v>
      </c>
      <c r="D144" s="14" t="s">
        <v>115</v>
      </c>
      <c r="E144" s="15">
        <f t="shared" si="13"/>
        <v>4.4000000000000004</v>
      </c>
      <c r="F144" s="16">
        <f t="shared" si="14"/>
        <v>3.7</v>
      </c>
      <c r="G144" s="16">
        <f t="shared" si="15"/>
        <v>5.8</v>
      </c>
      <c r="H144" s="16">
        <f t="shared" si="16"/>
        <v>4.9000000000000004</v>
      </c>
      <c r="I144" s="17" t="str">
        <f>IFERROR(VLOOKUP(C144,#REF!,8,FALSE),"")</f>
        <v/>
      </c>
      <c r="J144" s="18">
        <v>713000</v>
      </c>
      <c r="K144" s="18">
        <v>0</v>
      </c>
      <c r="L144" s="17" t="str">
        <f>IFERROR(VLOOKUP(C144,#REF!,11,FALSE),"")</f>
        <v/>
      </c>
      <c r="M144" s="18">
        <v>540000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190000</v>
      </c>
      <c r="U144" s="18">
        <v>0</v>
      </c>
      <c r="V144" s="18">
        <v>350000</v>
      </c>
      <c r="W144" s="18">
        <v>0</v>
      </c>
      <c r="X144" s="22">
        <v>1253000</v>
      </c>
      <c r="Y144" s="16">
        <v>10.1</v>
      </c>
      <c r="Z144" s="23">
        <v>8.6</v>
      </c>
      <c r="AA144" s="22">
        <v>123750</v>
      </c>
      <c r="AB144" s="18">
        <v>145583</v>
      </c>
      <c r="AC144" s="24">
        <v>1.2</v>
      </c>
      <c r="AD144" s="25">
        <f t="shared" si="17"/>
        <v>100</v>
      </c>
      <c r="AE144" s="18">
        <v>361000</v>
      </c>
      <c r="AF144" s="18">
        <v>760000</v>
      </c>
      <c r="AG144" s="18">
        <v>290288</v>
      </c>
      <c r="AH144" s="18">
        <v>249712</v>
      </c>
      <c r="AI144" s="14" t="s">
        <v>44</v>
      </c>
    </row>
    <row r="145" spans="1:35" ht="16.5" customHeight="1">
      <c r="A145">
        <v>2649</v>
      </c>
      <c r="B145" s="12" t="str">
        <f t="shared" si="12"/>
        <v>Normal</v>
      </c>
      <c r="C145" s="13" t="s">
        <v>155</v>
      </c>
      <c r="D145" s="14" t="s">
        <v>115</v>
      </c>
      <c r="E145" s="15">
        <f t="shared" si="13"/>
        <v>4.2</v>
      </c>
      <c r="F145" s="16">
        <f t="shared" si="14"/>
        <v>4.3</v>
      </c>
      <c r="G145" s="16">
        <f t="shared" si="15"/>
        <v>5.6</v>
      </c>
      <c r="H145" s="16">
        <f t="shared" si="16"/>
        <v>5.7</v>
      </c>
      <c r="I145" s="17" t="str">
        <f>IFERROR(VLOOKUP(C145,#REF!,8,FALSE),"")</f>
        <v/>
      </c>
      <c r="J145" s="18">
        <v>249000</v>
      </c>
      <c r="K145" s="18">
        <v>156000</v>
      </c>
      <c r="L145" s="17" t="str">
        <f>IFERROR(VLOOKUP(C145,#REF!,11,FALSE),"")</f>
        <v/>
      </c>
      <c r="M145" s="18">
        <v>186000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33000</v>
      </c>
      <c r="U145" s="18">
        <v>0</v>
      </c>
      <c r="V145" s="18">
        <v>153000</v>
      </c>
      <c r="W145" s="18">
        <v>0</v>
      </c>
      <c r="X145" s="22">
        <v>435000</v>
      </c>
      <c r="Y145" s="16">
        <v>9.8000000000000007</v>
      </c>
      <c r="Z145" s="23">
        <v>10</v>
      </c>
      <c r="AA145" s="22">
        <v>44250</v>
      </c>
      <c r="AB145" s="18">
        <v>43386</v>
      </c>
      <c r="AC145" s="24">
        <v>1</v>
      </c>
      <c r="AD145" s="25">
        <f t="shared" si="17"/>
        <v>100</v>
      </c>
      <c r="AE145" s="18">
        <v>117000</v>
      </c>
      <c r="AF145" s="18">
        <v>221877</v>
      </c>
      <c r="AG145" s="18">
        <v>109255</v>
      </c>
      <c r="AH145" s="18">
        <v>83368</v>
      </c>
      <c r="AI145" s="14" t="s">
        <v>44</v>
      </c>
    </row>
    <row r="146" spans="1:35" ht="16.5" customHeight="1">
      <c r="A146">
        <v>2650</v>
      </c>
      <c r="B146" s="12" t="str">
        <f t="shared" si="12"/>
        <v>Normal</v>
      </c>
      <c r="C146" s="13" t="s">
        <v>156</v>
      </c>
      <c r="D146" s="14" t="s">
        <v>115</v>
      </c>
      <c r="E146" s="15">
        <f t="shared" si="13"/>
        <v>7.2</v>
      </c>
      <c r="F146" s="16">
        <f t="shared" si="14"/>
        <v>7.2</v>
      </c>
      <c r="G146" s="16">
        <f t="shared" si="15"/>
        <v>4.2</v>
      </c>
      <c r="H146" s="16">
        <f t="shared" si="16"/>
        <v>4.2</v>
      </c>
      <c r="I146" s="17" t="str">
        <f>IFERROR(VLOOKUP(C146,#REF!,8,FALSE),"")</f>
        <v/>
      </c>
      <c r="J146" s="18">
        <v>303000</v>
      </c>
      <c r="K146" s="18">
        <v>0</v>
      </c>
      <c r="L146" s="17" t="str">
        <f>IFERROR(VLOOKUP(C146,#REF!,11,FALSE),"")</f>
        <v/>
      </c>
      <c r="M146" s="18">
        <v>522000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522000</v>
      </c>
      <c r="W146" s="18">
        <v>0</v>
      </c>
      <c r="X146" s="22">
        <v>825000</v>
      </c>
      <c r="Y146" s="16">
        <v>11.4</v>
      </c>
      <c r="Z146" s="23">
        <v>11.4</v>
      </c>
      <c r="AA146" s="22">
        <v>72375</v>
      </c>
      <c r="AB146" s="18">
        <v>72408</v>
      </c>
      <c r="AC146" s="24">
        <v>1</v>
      </c>
      <c r="AD146" s="25">
        <f t="shared" si="17"/>
        <v>100</v>
      </c>
      <c r="AE146" s="18">
        <v>318349</v>
      </c>
      <c r="AF146" s="18">
        <v>221175</v>
      </c>
      <c r="AG146" s="18">
        <v>209096</v>
      </c>
      <c r="AH146" s="18">
        <v>55343</v>
      </c>
      <c r="AI146" s="14" t="s">
        <v>44</v>
      </c>
    </row>
    <row r="147" spans="1:35" ht="16.5" customHeight="1">
      <c r="A147">
        <v>2596</v>
      </c>
      <c r="B147" s="12" t="str">
        <f t="shared" si="12"/>
        <v>Normal</v>
      </c>
      <c r="C147" s="13" t="s">
        <v>159</v>
      </c>
      <c r="D147" s="14" t="s">
        <v>115</v>
      </c>
      <c r="E147" s="15">
        <f t="shared" si="13"/>
        <v>8.8000000000000007</v>
      </c>
      <c r="F147" s="16">
        <f t="shared" si="14"/>
        <v>11.6</v>
      </c>
      <c r="G147" s="16">
        <f t="shared" si="15"/>
        <v>0.8</v>
      </c>
      <c r="H147" s="16">
        <f t="shared" si="16"/>
        <v>1.1000000000000001</v>
      </c>
      <c r="I147" s="17" t="str">
        <f>IFERROR(VLOOKUP(C147,#REF!,8,FALSE),"")</f>
        <v/>
      </c>
      <c r="J147" s="18">
        <v>3000</v>
      </c>
      <c r="K147" s="18">
        <v>0</v>
      </c>
      <c r="L147" s="17" t="str">
        <f>IFERROR(VLOOKUP(C147,#REF!,11,FALSE),"")</f>
        <v/>
      </c>
      <c r="M147" s="18">
        <v>33000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15000</v>
      </c>
      <c r="U147" s="18">
        <v>0</v>
      </c>
      <c r="V147" s="18">
        <v>18000</v>
      </c>
      <c r="W147" s="18">
        <v>0</v>
      </c>
      <c r="X147" s="22">
        <v>36000</v>
      </c>
      <c r="Y147" s="16">
        <v>9.6</v>
      </c>
      <c r="Z147" s="23">
        <v>12.7</v>
      </c>
      <c r="AA147" s="22">
        <v>3750</v>
      </c>
      <c r="AB147" s="18">
        <v>2835</v>
      </c>
      <c r="AC147" s="24">
        <v>0.8</v>
      </c>
      <c r="AD147" s="25">
        <f t="shared" si="17"/>
        <v>100</v>
      </c>
      <c r="AE147" s="18">
        <v>13519</v>
      </c>
      <c r="AF147" s="18">
        <v>8000</v>
      </c>
      <c r="AG147" s="18">
        <v>8000</v>
      </c>
      <c r="AH147" s="18">
        <v>4000</v>
      </c>
      <c r="AI147" s="14" t="s">
        <v>44</v>
      </c>
    </row>
    <row r="148" spans="1:35" ht="16.5" customHeight="1">
      <c r="A148">
        <v>1733</v>
      </c>
      <c r="B148" s="12" t="str">
        <f t="shared" si="12"/>
        <v>Normal</v>
      </c>
      <c r="C148" s="13" t="s">
        <v>160</v>
      </c>
      <c r="D148" s="14" t="s">
        <v>115</v>
      </c>
      <c r="E148" s="15">
        <f t="shared" si="13"/>
        <v>3.2</v>
      </c>
      <c r="F148" s="16">
        <f t="shared" si="14"/>
        <v>6</v>
      </c>
      <c r="G148" s="16">
        <f t="shared" si="15"/>
        <v>3.2</v>
      </c>
      <c r="H148" s="16">
        <f t="shared" si="16"/>
        <v>6</v>
      </c>
      <c r="I148" s="17" t="str">
        <f>IFERROR(VLOOKUP(C148,#REF!,8,FALSE),"")</f>
        <v/>
      </c>
      <c r="J148" s="18">
        <v>6000</v>
      </c>
      <c r="K148" s="18">
        <v>0</v>
      </c>
      <c r="L148" s="17" t="str">
        <f>IFERROR(VLOOKUP(C148,#REF!,11,FALSE),"")</f>
        <v/>
      </c>
      <c r="M148" s="18">
        <v>6000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6000</v>
      </c>
      <c r="W148" s="18">
        <v>0</v>
      </c>
      <c r="X148" s="22">
        <v>12000</v>
      </c>
      <c r="Y148" s="16">
        <v>6.4</v>
      </c>
      <c r="Z148" s="23">
        <v>12</v>
      </c>
      <c r="AA148" s="22">
        <v>1875</v>
      </c>
      <c r="AB148" s="18">
        <v>1000</v>
      </c>
      <c r="AC148" s="24">
        <v>0.5</v>
      </c>
      <c r="AD148" s="25">
        <f t="shared" si="17"/>
        <v>100</v>
      </c>
      <c r="AE148" s="18">
        <v>3000</v>
      </c>
      <c r="AF148" s="18">
        <v>6000</v>
      </c>
      <c r="AG148" s="18">
        <v>4175</v>
      </c>
      <c r="AH148" s="18">
        <v>0</v>
      </c>
      <c r="AI148" s="14" t="s">
        <v>44</v>
      </c>
    </row>
    <row r="149" spans="1:35" ht="16.5" customHeight="1">
      <c r="A149">
        <v>2651</v>
      </c>
      <c r="B149" s="12" t="str">
        <f t="shared" si="12"/>
        <v>Normal</v>
      </c>
      <c r="C149" s="13" t="s">
        <v>162</v>
      </c>
      <c r="D149" s="14" t="s">
        <v>73</v>
      </c>
      <c r="E149" s="15">
        <f t="shared" si="13"/>
        <v>9.4</v>
      </c>
      <c r="F149" s="16">
        <f t="shared" si="14"/>
        <v>51.6</v>
      </c>
      <c r="G149" s="16">
        <f t="shared" si="15"/>
        <v>4.5999999999999996</v>
      </c>
      <c r="H149" s="16">
        <f t="shared" si="16"/>
        <v>25.3</v>
      </c>
      <c r="I149" s="17" t="str">
        <f>IFERROR(VLOOKUP(C149,#REF!,8,FALSE),"")</f>
        <v/>
      </c>
      <c r="J149" s="18">
        <v>88000</v>
      </c>
      <c r="K149" s="18">
        <v>72000</v>
      </c>
      <c r="L149" s="17" t="str">
        <f>IFERROR(VLOOKUP(C149,#REF!,11,FALSE),"")</f>
        <v/>
      </c>
      <c r="M149" s="18">
        <v>179500</v>
      </c>
      <c r="N149" s="19" t="s">
        <v>74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139500</v>
      </c>
      <c r="U149" s="18">
        <v>0</v>
      </c>
      <c r="V149" s="18">
        <v>40000</v>
      </c>
      <c r="W149" s="18">
        <v>0</v>
      </c>
      <c r="X149" s="22">
        <v>267500</v>
      </c>
      <c r="Y149" s="16">
        <v>14.1</v>
      </c>
      <c r="Z149" s="23">
        <v>76.900000000000006</v>
      </c>
      <c r="AA149" s="22">
        <v>19000</v>
      </c>
      <c r="AB149" s="18">
        <v>3477</v>
      </c>
      <c r="AC149" s="24">
        <v>0.2</v>
      </c>
      <c r="AD149" s="25">
        <f t="shared" si="17"/>
        <v>50</v>
      </c>
      <c r="AE149" s="18">
        <v>0</v>
      </c>
      <c r="AF149" s="18">
        <v>8797</v>
      </c>
      <c r="AG149" s="18">
        <v>42500</v>
      </c>
      <c r="AH149" s="18">
        <v>6800</v>
      </c>
      <c r="AI149" s="14" t="s">
        <v>44</v>
      </c>
    </row>
    <row r="150" spans="1:35" ht="16.5" customHeight="1">
      <c r="A150">
        <v>2689</v>
      </c>
      <c r="B150" s="12" t="str">
        <f t="shared" si="12"/>
        <v>Normal</v>
      </c>
      <c r="C150" s="13" t="s">
        <v>166</v>
      </c>
      <c r="D150" s="14" t="s">
        <v>115</v>
      </c>
      <c r="E150" s="15">
        <f t="shared" si="13"/>
        <v>1.1000000000000001</v>
      </c>
      <c r="F150" s="16">
        <f t="shared" si="14"/>
        <v>1.5</v>
      </c>
      <c r="G150" s="16">
        <f t="shared" si="15"/>
        <v>9.1</v>
      </c>
      <c r="H150" s="16">
        <f t="shared" si="16"/>
        <v>12.3</v>
      </c>
      <c r="I150" s="17" t="str">
        <f>IFERROR(VLOOKUP(C150,#REF!,8,FALSE),"")</f>
        <v/>
      </c>
      <c r="J150" s="18">
        <v>51000</v>
      </c>
      <c r="K150" s="18">
        <v>0</v>
      </c>
      <c r="L150" s="17" t="str">
        <f>IFERROR(VLOOKUP(C150,#REF!,11,FALSE),"")</f>
        <v/>
      </c>
      <c r="M150" s="18">
        <v>6000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6000</v>
      </c>
      <c r="W150" s="18">
        <v>0</v>
      </c>
      <c r="X150" s="22">
        <v>57000</v>
      </c>
      <c r="Y150" s="16">
        <v>10.1</v>
      </c>
      <c r="Z150" s="23">
        <v>13.8</v>
      </c>
      <c r="AA150" s="22">
        <v>5625</v>
      </c>
      <c r="AB150" s="18">
        <v>4130</v>
      </c>
      <c r="AC150" s="24">
        <v>0.7</v>
      </c>
      <c r="AD150" s="25">
        <f t="shared" si="17"/>
        <v>100</v>
      </c>
      <c r="AE150" s="18">
        <v>12403</v>
      </c>
      <c r="AF150" s="18">
        <v>16400</v>
      </c>
      <c r="AG150" s="18">
        <v>18752</v>
      </c>
      <c r="AH150" s="18">
        <v>11504</v>
      </c>
      <c r="AI150" s="14" t="s">
        <v>44</v>
      </c>
    </row>
    <row r="151" spans="1:35" ht="16.5" customHeight="1">
      <c r="A151">
        <v>5612</v>
      </c>
      <c r="B151" s="12" t="str">
        <f t="shared" si="12"/>
        <v>Normal</v>
      </c>
      <c r="C151" s="13" t="s">
        <v>167</v>
      </c>
      <c r="D151" s="14" t="s">
        <v>115</v>
      </c>
      <c r="E151" s="15">
        <f t="shared" si="13"/>
        <v>0</v>
      </c>
      <c r="F151" s="16" t="str">
        <f t="shared" si="14"/>
        <v>--</v>
      </c>
      <c r="G151" s="16">
        <f t="shared" si="15"/>
        <v>12</v>
      </c>
      <c r="H151" s="16" t="str">
        <f t="shared" si="16"/>
        <v>--</v>
      </c>
      <c r="I151" s="17" t="str">
        <f>IFERROR(VLOOKUP(C151,#REF!,8,FALSE),"")</f>
        <v/>
      </c>
      <c r="J151" s="18">
        <v>6000</v>
      </c>
      <c r="K151" s="18">
        <v>2000</v>
      </c>
      <c r="L151" s="17" t="str">
        <f>IFERROR(VLOOKUP(C151,#REF!,11,FALSE),"")</f>
        <v/>
      </c>
      <c r="M151" s="18">
        <v>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6000</v>
      </c>
      <c r="Y151" s="16">
        <v>12</v>
      </c>
      <c r="Z151" s="23" t="s">
        <v>39</v>
      </c>
      <c r="AA151" s="22">
        <v>500</v>
      </c>
      <c r="AB151" s="18" t="s">
        <v>39</v>
      </c>
      <c r="AC151" s="24" t="s">
        <v>43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2653</v>
      </c>
      <c r="B152" s="12" t="str">
        <f t="shared" si="12"/>
        <v>Normal</v>
      </c>
      <c r="C152" s="13" t="s">
        <v>168</v>
      </c>
      <c r="D152" s="14" t="s">
        <v>169</v>
      </c>
      <c r="E152" s="15">
        <f t="shared" si="13"/>
        <v>10.8</v>
      </c>
      <c r="F152" s="16">
        <f t="shared" si="14"/>
        <v>125.4</v>
      </c>
      <c r="G152" s="16">
        <f t="shared" si="15"/>
        <v>0</v>
      </c>
      <c r="H152" s="16">
        <f t="shared" si="16"/>
        <v>0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81000</v>
      </c>
      <c r="N152" s="19" t="s">
        <v>59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81000</v>
      </c>
      <c r="U152" s="18">
        <v>0</v>
      </c>
      <c r="V152" s="18">
        <v>0</v>
      </c>
      <c r="W152" s="18">
        <v>0</v>
      </c>
      <c r="X152" s="22">
        <v>81000</v>
      </c>
      <c r="Y152" s="16">
        <v>10.8</v>
      </c>
      <c r="Z152" s="23">
        <v>125.4</v>
      </c>
      <c r="AA152" s="22">
        <v>7500</v>
      </c>
      <c r="AB152" s="18">
        <v>646</v>
      </c>
      <c r="AC152" s="24">
        <v>0.1</v>
      </c>
      <c r="AD152" s="25">
        <f t="shared" si="17"/>
        <v>50</v>
      </c>
      <c r="AE152" s="18">
        <v>0</v>
      </c>
      <c r="AF152" s="18">
        <v>1970</v>
      </c>
      <c r="AG152" s="18">
        <v>16360</v>
      </c>
      <c r="AH152" s="18">
        <v>14706</v>
      </c>
      <c r="AI152" s="14" t="s">
        <v>44</v>
      </c>
    </row>
    <row r="153" spans="1:35" ht="16.5" customHeight="1">
      <c r="A153">
        <v>5122</v>
      </c>
      <c r="B153" s="12" t="str">
        <f t="shared" si="12"/>
        <v>Normal</v>
      </c>
      <c r="C153" s="13" t="s">
        <v>175</v>
      </c>
      <c r="D153" s="14" t="s">
        <v>73</v>
      </c>
      <c r="E153" s="15">
        <f t="shared" si="13"/>
        <v>7.1</v>
      </c>
      <c r="F153" s="16">
        <f t="shared" si="14"/>
        <v>25.4</v>
      </c>
      <c r="G153" s="16">
        <f t="shared" si="15"/>
        <v>1.8</v>
      </c>
      <c r="H153" s="16">
        <f t="shared" si="16"/>
        <v>6.3</v>
      </c>
      <c r="I153" s="17" t="str">
        <f>IFERROR(VLOOKUP(C153,#REF!,8,FALSE),"")</f>
        <v/>
      </c>
      <c r="J153" s="18">
        <v>48000</v>
      </c>
      <c r="K153" s="18">
        <v>48000</v>
      </c>
      <c r="L153" s="17" t="str">
        <f>IFERROR(VLOOKUP(C153,#REF!,11,FALSE),"")</f>
        <v/>
      </c>
      <c r="M153" s="18">
        <v>192000</v>
      </c>
      <c r="N153" s="19" t="s">
        <v>74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152000</v>
      </c>
      <c r="U153" s="18">
        <v>0</v>
      </c>
      <c r="V153" s="18">
        <v>40000</v>
      </c>
      <c r="W153" s="18">
        <v>0</v>
      </c>
      <c r="X153" s="22">
        <v>240000</v>
      </c>
      <c r="Y153" s="16">
        <v>8.9</v>
      </c>
      <c r="Z153" s="23">
        <v>31.7</v>
      </c>
      <c r="AA153" s="22">
        <v>27000</v>
      </c>
      <c r="AB153" s="18">
        <v>7567</v>
      </c>
      <c r="AC153" s="24">
        <v>0.3</v>
      </c>
      <c r="AD153" s="25">
        <f t="shared" si="17"/>
        <v>50</v>
      </c>
      <c r="AE153" s="18">
        <v>48000</v>
      </c>
      <c r="AF153" s="18">
        <v>0</v>
      </c>
      <c r="AG153" s="18">
        <v>20107</v>
      </c>
      <c r="AH153" s="18">
        <v>0</v>
      </c>
      <c r="AI153" s="14" t="s">
        <v>44</v>
      </c>
    </row>
    <row r="154" spans="1:35" ht="16.5" customHeight="1">
      <c r="A154">
        <v>2597</v>
      </c>
      <c r="B154" s="12" t="str">
        <f t="shared" si="12"/>
        <v>Normal</v>
      </c>
      <c r="C154" s="13" t="s">
        <v>178</v>
      </c>
      <c r="D154" s="14" t="s">
        <v>179</v>
      </c>
      <c r="E154" s="15">
        <f t="shared" si="13"/>
        <v>7.1</v>
      </c>
      <c r="F154" s="16">
        <f t="shared" si="14"/>
        <v>6.9</v>
      </c>
      <c r="G154" s="16">
        <f t="shared" si="15"/>
        <v>0</v>
      </c>
      <c r="H154" s="16">
        <f t="shared" si="16"/>
        <v>0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126000</v>
      </c>
      <c r="N154" s="19" t="s">
        <v>74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108000</v>
      </c>
      <c r="U154" s="18">
        <v>0</v>
      </c>
      <c r="V154" s="18">
        <v>18000</v>
      </c>
      <c r="W154" s="18">
        <v>0</v>
      </c>
      <c r="X154" s="22">
        <v>126000</v>
      </c>
      <c r="Y154" s="16">
        <v>7.1</v>
      </c>
      <c r="Z154" s="23">
        <v>6.9</v>
      </c>
      <c r="AA154" s="22">
        <v>17625</v>
      </c>
      <c r="AB154" s="18">
        <v>18205</v>
      </c>
      <c r="AC154" s="24">
        <v>1</v>
      </c>
      <c r="AD154" s="25">
        <f t="shared" si="17"/>
        <v>100</v>
      </c>
      <c r="AE154" s="18">
        <v>16319</v>
      </c>
      <c r="AF154" s="18">
        <v>89567</v>
      </c>
      <c r="AG154" s="18">
        <v>76680</v>
      </c>
      <c r="AH154" s="18">
        <v>0</v>
      </c>
      <c r="AI154" s="14" t="s">
        <v>44</v>
      </c>
    </row>
    <row r="155" spans="1:35" ht="16.5" customHeight="1">
      <c r="A155">
        <v>2944</v>
      </c>
      <c r="B155" s="12" t="str">
        <f t="shared" si="12"/>
        <v>Normal</v>
      </c>
      <c r="C155" s="13" t="s">
        <v>180</v>
      </c>
      <c r="D155" s="14" t="s">
        <v>179</v>
      </c>
      <c r="E155" s="15">
        <f t="shared" si="13"/>
        <v>4.8</v>
      </c>
      <c r="F155" s="16">
        <f t="shared" si="14"/>
        <v>6.6</v>
      </c>
      <c r="G155" s="16">
        <f t="shared" si="15"/>
        <v>2</v>
      </c>
      <c r="H155" s="16">
        <f t="shared" si="16"/>
        <v>2.8</v>
      </c>
      <c r="I155" s="17" t="str">
        <f>IFERROR(VLOOKUP(C155,#REF!,8,FALSE),"")</f>
        <v/>
      </c>
      <c r="J155" s="18">
        <v>24000</v>
      </c>
      <c r="K155" s="18">
        <v>24000</v>
      </c>
      <c r="L155" s="17" t="str">
        <f>IFERROR(VLOOKUP(C155,#REF!,11,FALSE),"")</f>
        <v/>
      </c>
      <c r="M155" s="18">
        <v>57000</v>
      </c>
      <c r="N155" s="19" t="s">
        <v>74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30000</v>
      </c>
      <c r="U155" s="18">
        <v>0</v>
      </c>
      <c r="V155" s="18">
        <v>27000</v>
      </c>
      <c r="W155" s="18">
        <v>0</v>
      </c>
      <c r="X155" s="22">
        <v>81000</v>
      </c>
      <c r="Y155" s="16">
        <v>6.8</v>
      </c>
      <c r="Z155" s="23">
        <v>9.3000000000000007</v>
      </c>
      <c r="AA155" s="22">
        <v>12000</v>
      </c>
      <c r="AB155" s="18">
        <v>8698</v>
      </c>
      <c r="AC155" s="24">
        <v>0.7</v>
      </c>
      <c r="AD155" s="25">
        <f t="shared" si="17"/>
        <v>100</v>
      </c>
      <c r="AE155" s="18">
        <v>37326</v>
      </c>
      <c r="AF155" s="18">
        <v>28302</v>
      </c>
      <c r="AG155" s="18">
        <v>16344</v>
      </c>
      <c r="AH155" s="18">
        <v>0</v>
      </c>
      <c r="AI155" s="14" t="s">
        <v>44</v>
      </c>
    </row>
    <row r="156" spans="1:35" ht="16.5" customHeight="1">
      <c r="A156">
        <v>2695</v>
      </c>
      <c r="B156" s="12" t="str">
        <f t="shared" si="12"/>
        <v>Normal</v>
      </c>
      <c r="C156" s="13" t="s">
        <v>181</v>
      </c>
      <c r="D156" s="14" t="s">
        <v>179</v>
      </c>
      <c r="E156" s="15">
        <f t="shared" si="13"/>
        <v>2.7</v>
      </c>
      <c r="F156" s="16">
        <f t="shared" si="14"/>
        <v>1.7</v>
      </c>
      <c r="G156" s="16">
        <f t="shared" si="15"/>
        <v>6.3</v>
      </c>
      <c r="H156" s="16">
        <f t="shared" si="16"/>
        <v>4.0999999999999996</v>
      </c>
      <c r="I156" s="17" t="str">
        <f>IFERROR(VLOOKUP(C156,#REF!,8,FALSE),"")</f>
        <v/>
      </c>
      <c r="J156" s="18">
        <v>216000</v>
      </c>
      <c r="K156" s="18">
        <v>216000</v>
      </c>
      <c r="L156" s="17" t="str">
        <f>IFERROR(VLOOKUP(C156,#REF!,11,FALSE),"")</f>
        <v/>
      </c>
      <c r="M156" s="18">
        <v>93000</v>
      </c>
      <c r="N156" s="19" t="s">
        <v>74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93000</v>
      </c>
      <c r="W156" s="18">
        <v>0</v>
      </c>
      <c r="X156" s="22">
        <v>309000</v>
      </c>
      <c r="Y156" s="16">
        <v>9</v>
      </c>
      <c r="Z156" s="23">
        <v>5.8</v>
      </c>
      <c r="AA156" s="22">
        <v>34500</v>
      </c>
      <c r="AB156" s="18">
        <v>53228</v>
      </c>
      <c r="AC156" s="24">
        <v>1.5</v>
      </c>
      <c r="AD156" s="25">
        <f t="shared" si="17"/>
        <v>100</v>
      </c>
      <c r="AE156" s="18">
        <v>87803</v>
      </c>
      <c r="AF156" s="18">
        <v>347346</v>
      </c>
      <c r="AG156" s="18">
        <v>43900</v>
      </c>
      <c r="AH156" s="18">
        <v>0</v>
      </c>
      <c r="AI156" s="14" t="s">
        <v>44</v>
      </c>
    </row>
    <row r="157" spans="1:35" ht="16.5" customHeight="1">
      <c r="A157">
        <v>6549</v>
      </c>
      <c r="B157" s="12" t="str">
        <f t="shared" si="12"/>
        <v>Normal</v>
      </c>
      <c r="C157" s="13" t="s">
        <v>221</v>
      </c>
      <c r="D157" s="14" t="s">
        <v>73</v>
      </c>
      <c r="E157" s="15">
        <f t="shared" si="13"/>
        <v>0</v>
      </c>
      <c r="F157" s="16" t="str">
        <f t="shared" si="14"/>
        <v>--</v>
      </c>
      <c r="G157" s="16">
        <f t="shared" si="15"/>
        <v>0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0</v>
      </c>
      <c r="N157" s="19" t="s">
        <v>59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0</v>
      </c>
      <c r="W157" s="18">
        <v>0</v>
      </c>
      <c r="X157" s="22">
        <v>0</v>
      </c>
      <c r="Y157" s="16">
        <v>0</v>
      </c>
      <c r="Z157" s="23" t="s">
        <v>39</v>
      </c>
      <c r="AA157" s="22">
        <v>125</v>
      </c>
      <c r="AB157" s="18" t="s">
        <v>39</v>
      </c>
      <c r="AC157" s="24" t="s">
        <v>43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44</v>
      </c>
    </row>
    <row r="158" spans="1:35" ht="16.5" customHeight="1">
      <c r="A158">
        <v>4390</v>
      </c>
      <c r="B158" s="12" t="str">
        <f t="shared" si="12"/>
        <v>Normal</v>
      </c>
      <c r="C158" s="13" t="s">
        <v>224</v>
      </c>
      <c r="D158" s="14" t="s">
        <v>73</v>
      </c>
      <c r="E158" s="15">
        <f t="shared" si="13"/>
        <v>0</v>
      </c>
      <c r="F158" s="16" t="str">
        <f t="shared" si="14"/>
        <v>--</v>
      </c>
      <c r="G158" s="16">
        <f t="shared" si="15"/>
        <v>0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0</v>
      </c>
      <c r="N158" s="19" t="s">
        <v>74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0</v>
      </c>
      <c r="Y158" s="16">
        <v>0</v>
      </c>
      <c r="Z158" s="23" t="s">
        <v>39</v>
      </c>
      <c r="AA158" s="22">
        <v>250</v>
      </c>
      <c r="AB158" s="18" t="s">
        <v>39</v>
      </c>
      <c r="AC158" s="24" t="s">
        <v>43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2696</v>
      </c>
      <c r="B159" s="12" t="str">
        <f t="shared" si="12"/>
        <v>Normal</v>
      </c>
      <c r="C159" s="13" t="s">
        <v>230</v>
      </c>
      <c r="D159" s="14" t="s">
        <v>73</v>
      </c>
      <c r="E159" s="15">
        <f t="shared" si="13"/>
        <v>15.4</v>
      </c>
      <c r="F159" s="16">
        <f t="shared" si="14"/>
        <v>15</v>
      </c>
      <c r="G159" s="16">
        <f t="shared" si="15"/>
        <v>0</v>
      </c>
      <c r="H159" s="16">
        <f t="shared" si="16"/>
        <v>0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168000</v>
      </c>
      <c r="N159" s="19" t="s">
        <v>74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132000</v>
      </c>
      <c r="U159" s="18">
        <v>0</v>
      </c>
      <c r="V159" s="18">
        <v>36000</v>
      </c>
      <c r="W159" s="18">
        <v>0</v>
      </c>
      <c r="X159" s="22">
        <v>168000</v>
      </c>
      <c r="Y159" s="16">
        <v>15.4</v>
      </c>
      <c r="Z159" s="23">
        <v>15</v>
      </c>
      <c r="AA159" s="22">
        <v>10875</v>
      </c>
      <c r="AB159" s="18">
        <v>11189</v>
      </c>
      <c r="AC159" s="24">
        <v>1</v>
      </c>
      <c r="AD159" s="25">
        <f t="shared" si="17"/>
        <v>100</v>
      </c>
      <c r="AE159" s="18">
        <v>32754</v>
      </c>
      <c r="AF159" s="18">
        <v>46578</v>
      </c>
      <c r="AG159" s="18">
        <v>48722</v>
      </c>
      <c r="AH159" s="18">
        <v>35454</v>
      </c>
      <c r="AI159" s="14" t="s">
        <v>44</v>
      </c>
    </row>
    <row r="160" spans="1:35" ht="16.5" customHeight="1">
      <c r="A160">
        <v>4956</v>
      </c>
      <c r="B160" s="12" t="str">
        <f t="shared" si="12"/>
        <v>Normal</v>
      </c>
      <c r="C160" s="13" t="s">
        <v>239</v>
      </c>
      <c r="D160" s="14" t="s">
        <v>73</v>
      </c>
      <c r="E160" s="15">
        <f t="shared" si="13"/>
        <v>2.7</v>
      </c>
      <c r="F160" s="16">
        <f t="shared" si="14"/>
        <v>4.8</v>
      </c>
      <c r="G160" s="16">
        <f t="shared" si="15"/>
        <v>5.3</v>
      </c>
      <c r="H160" s="16">
        <f t="shared" si="16"/>
        <v>9.6</v>
      </c>
      <c r="I160" s="17" t="str">
        <f>IFERROR(VLOOKUP(C160,#REF!,8,FALSE),"")</f>
        <v/>
      </c>
      <c r="J160" s="18">
        <v>6000</v>
      </c>
      <c r="K160" s="18">
        <v>3000</v>
      </c>
      <c r="L160" s="17" t="str">
        <f>IFERROR(VLOOKUP(C160,#REF!,11,FALSE),"")</f>
        <v/>
      </c>
      <c r="M160" s="18">
        <v>3000</v>
      </c>
      <c r="N160" s="19" t="s">
        <v>74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3000</v>
      </c>
      <c r="U160" s="18">
        <v>0</v>
      </c>
      <c r="V160" s="18">
        <v>0</v>
      </c>
      <c r="W160" s="18">
        <v>0</v>
      </c>
      <c r="X160" s="22">
        <v>9000</v>
      </c>
      <c r="Y160" s="16">
        <v>8</v>
      </c>
      <c r="Z160" s="23">
        <v>14.4</v>
      </c>
      <c r="AA160" s="22">
        <v>1125</v>
      </c>
      <c r="AB160" s="18">
        <v>623</v>
      </c>
      <c r="AC160" s="24">
        <v>0.6</v>
      </c>
      <c r="AD160" s="25">
        <f t="shared" si="17"/>
        <v>100</v>
      </c>
      <c r="AE160" s="18">
        <v>1203</v>
      </c>
      <c r="AF160" s="18">
        <v>3012</v>
      </c>
      <c r="AG160" s="18">
        <v>2358</v>
      </c>
      <c r="AH160" s="18">
        <v>4574</v>
      </c>
      <c r="AI160" s="14" t="s">
        <v>44</v>
      </c>
    </row>
    <row r="161" spans="1:35" ht="16.5" customHeight="1">
      <c r="A161">
        <v>9223</v>
      </c>
      <c r="B161" s="12" t="str">
        <f t="shared" si="12"/>
        <v>Normal</v>
      </c>
      <c r="C161" s="13" t="s">
        <v>240</v>
      </c>
      <c r="D161" s="14" t="s">
        <v>73</v>
      </c>
      <c r="E161" s="15">
        <f t="shared" si="13"/>
        <v>0</v>
      </c>
      <c r="F161" s="16" t="str">
        <f t="shared" si="14"/>
        <v>--</v>
      </c>
      <c r="G161" s="16">
        <f t="shared" si="15"/>
        <v>0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0</v>
      </c>
      <c r="N161" s="19" t="s">
        <v>74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0</v>
      </c>
      <c r="W161" s="18">
        <v>0</v>
      </c>
      <c r="X161" s="22">
        <v>0</v>
      </c>
      <c r="Y161" s="16">
        <v>0</v>
      </c>
      <c r="Z161" s="23" t="s">
        <v>39</v>
      </c>
      <c r="AA161" s="22">
        <v>375</v>
      </c>
      <c r="AB161" s="18">
        <v>0</v>
      </c>
      <c r="AC161" s="24" t="s">
        <v>43</v>
      </c>
      <c r="AD161" s="25" t="str">
        <f t="shared" si="17"/>
        <v>E</v>
      </c>
      <c r="AE161" s="18">
        <v>0</v>
      </c>
      <c r="AF161" s="18">
        <v>0</v>
      </c>
      <c r="AG161" s="18">
        <v>672</v>
      </c>
      <c r="AH161" s="18">
        <v>528</v>
      </c>
      <c r="AI161" s="14" t="s">
        <v>44</v>
      </c>
    </row>
    <row r="162" spans="1:35" ht="16.5" customHeight="1">
      <c r="A162">
        <v>2654</v>
      </c>
      <c r="B162" s="12" t="str">
        <f t="shared" si="12"/>
        <v>Normal</v>
      </c>
      <c r="C162" s="13" t="s">
        <v>270</v>
      </c>
      <c r="D162" s="14" t="s">
        <v>73</v>
      </c>
      <c r="E162" s="15">
        <f t="shared" si="13"/>
        <v>0</v>
      </c>
      <c r="F162" s="16" t="str">
        <f t="shared" si="14"/>
        <v>--</v>
      </c>
      <c r="G162" s="16">
        <f t="shared" si="15"/>
        <v>0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0</v>
      </c>
      <c r="N162" s="19" t="s">
        <v>39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0</v>
      </c>
      <c r="W162" s="18">
        <v>0</v>
      </c>
      <c r="X162" s="22">
        <v>0</v>
      </c>
      <c r="Y162" s="16">
        <v>0</v>
      </c>
      <c r="Z162" s="23" t="s">
        <v>39</v>
      </c>
      <c r="AA162" s="22">
        <v>9</v>
      </c>
      <c r="AB162" s="18" t="s">
        <v>39</v>
      </c>
      <c r="AC162" s="24" t="s">
        <v>43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5015</v>
      </c>
      <c r="B163" s="12" t="str">
        <f t="shared" si="12"/>
        <v>Normal</v>
      </c>
      <c r="C163" s="13" t="s">
        <v>273</v>
      </c>
      <c r="D163" s="14" t="s">
        <v>73</v>
      </c>
      <c r="E163" s="15">
        <f t="shared" si="13"/>
        <v>0.1</v>
      </c>
      <c r="F163" s="16" t="str">
        <f t="shared" si="14"/>
        <v>--</v>
      </c>
      <c r="G163" s="16">
        <f t="shared" si="15"/>
        <v>0.2</v>
      </c>
      <c r="H163" s="16" t="str">
        <f t="shared" si="16"/>
        <v>--</v>
      </c>
      <c r="I163" s="17" t="str">
        <f>IFERROR(VLOOKUP(C163,#REF!,8,FALSE),"")</f>
        <v/>
      </c>
      <c r="J163" s="18">
        <v>3</v>
      </c>
      <c r="K163" s="18">
        <v>3</v>
      </c>
      <c r="L163" s="17" t="str">
        <f>IFERROR(VLOOKUP(C163,#REF!,11,FALSE),"")</f>
        <v/>
      </c>
      <c r="M163" s="18">
        <v>2</v>
      </c>
      <c r="N163" s="19" t="s">
        <v>39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2</v>
      </c>
      <c r="U163" s="18">
        <v>0</v>
      </c>
      <c r="V163" s="18">
        <v>0</v>
      </c>
      <c r="W163" s="18">
        <v>0</v>
      </c>
      <c r="X163" s="22">
        <v>5</v>
      </c>
      <c r="Y163" s="16">
        <v>0.3</v>
      </c>
      <c r="Z163" s="23" t="s">
        <v>39</v>
      </c>
      <c r="AA163" s="22">
        <v>16</v>
      </c>
      <c r="AB163" s="18" t="s">
        <v>39</v>
      </c>
      <c r="AC163" s="24" t="s">
        <v>43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9173</v>
      </c>
      <c r="B164" s="12" t="str">
        <f t="shared" si="12"/>
        <v>Normal</v>
      </c>
      <c r="C164" s="13" t="s">
        <v>275</v>
      </c>
      <c r="D164" s="14" t="s">
        <v>73</v>
      </c>
      <c r="E164" s="15">
        <f t="shared" si="13"/>
        <v>0</v>
      </c>
      <c r="F164" s="16">
        <f t="shared" si="14"/>
        <v>0</v>
      </c>
      <c r="G164" s="16">
        <f t="shared" si="15"/>
        <v>9.6</v>
      </c>
      <c r="H164" s="16">
        <f t="shared" si="16"/>
        <v>13.1</v>
      </c>
      <c r="I164" s="17" t="str">
        <f>IFERROR(VLOOKUP(C164,#REF!,8,FALSE),"")</f>
        <v/>
      </c>
      <c r="J164" s="18">
        <v>35070</v>
      </c>
      <c r="K164" s="18">
        <v>0</v>
      </c>
      <c r="L164" s="17" t="str">
        <f>IFERROR(VLOOKUP(C164,#REF!,11,FALSE),"")</f>
        <v/>
      </c>
      <c r="M164" s="18">
        <v>0</v>
      </c>
      <c r="N164" s="19" t="s">
        <v>59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35070</v>
      </c>
      <c r="Y164" s="16">
        <v>9.6</v>
      </c>
      <c r="Z164" s="23">
        <v>13.1</v>
      </c>
      <c r="AA164" s="22">
        <v>3663</v>
      </c>
      <c r="AB164" s="18">
        <v>2672</v>
      </c>
      <c r="AC164" s="24">
        <v>0.7</v>
      </c>
      <c r="AD164" s="25">
        <f t="shared" si="17"/>
        <v>100</v>
      </c>
      <c r="AE164" s="18">
        <v>12045</v>
      </c>
      <c r="AF164" s="18">
        <v>8000</v>
      </c>
      <c r="AG164" s="18">
        <v>8000</v>
      </c>
      <c r="AH164" s="18">
        <v>4000</v>
      </c>
      <c r="AI164" s="14" t="s">
        <v>44</v>
      </c>
    </row>
    <row r="165" spans="1:35" ht="16.5" customHeight="1">
      <c r="A165">
        <v>4681</v>
      </c>
      <c r="B165" s="12" t="str">
        <f t="shared" si="12"/>
        <v>Normal</v>
      </c>
      <c r="C165" s="13" t="s">
        <v>287</v>
      </c>
      <c r="D165" s="14" t="s">
        <v>73</v>
      </c>
      <c r="E165" s="15">
        <f t="shared" si="13"/>
        <v>8.4</v>
      </c>
      <c r="F165" s="16">
        <f t="shared" si="14"/>
        <v>9.3000000000000007</v>
      </c>
      <c r="G165" s="16">
        <f t="shared" si="15"/>
        <v>6.4</v>
      </c>
      <c r="H165" s="16">
        <f t="shared" si="16"/>
        <v>7.1</v>
      </c>
      <c r="I165" s="17" t="str">
        <f>IFERROR(VLOOKUP(C165,#REF!,8,FALSE),"")</f>
        <v/>
      </c>
      <c r="J165" s="18">
        <v>1119000</v>
      </c>
      <c r="K165" s="18">
        <v>516000</v>
      </c>
      <c r="L165" s="17" t="str">
        <f>IFERROR(VLOOKUP(C165,#REF!,11,FALSE),"")</f>
        <v/>
      </c>
      <c r="M165" s="18">
        <v>1467000</v>
      </c>
      <c r="N165" s="19" t="s">
        <v>74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837000</v>
      </c>
      <c r="U165" s="18">
        <v>0</v>
      </c>
      <c r="V165" s="18">
        <v>630000</v>
      </c>
      <c r="W165" s="18">
        <v>0</v>
      </c>
      <c r="X165" s="22">
        <v>2586000</v>
      </c>
      <c r="Y165" s="16">
        <v>14.8</v>
      </c>
      <c r="Z165" s="23">
        <v>16.5</v>
      </c>
      <c r="AA165" s="22">
        <v>174375</v>
      </c>
      <c r="AB165" s="18">
        <v>157037</v>
      </c>
      <c r="AC165" s="24">
        <v>0.9</v>
      </c>
      <c r="AD165" s="25">
        <f t="shared" si="17"/>
        <v>100</v>
      </c>
      <c r="AE165" s="18">
        <v>415011</v>
      </c>
      <c r="AF165" s="18">
        <v>820838</v>
      </c>
      <c r="AG165" s="18">
        <v>478749</v>
      </c>
      <c r="AH165" s="18">
        <v>156831</v>
      </c>
      <c r="AI165" s="14" t="s">
        <v>44</v>
      </c>
    </row>
    <row r="166" spans="1:35" ht="16.5" customHeight="1">
      <c r="A166">
        <v>5039</v>
      </c>
      <c r="B166" s="12" t="str">
        <f t="shared" si="12"/>
        <v>Normal</v>
      </c>
      <c r="C166" s="13" t="s">
        <v>292</v>
      </c>
      <c r="D166" s="14" t="s">
        <v>73</v>
      </c>
      <c r="E166" s="15">
        <f t="shared" si="13"/>
        <v>1.8</v>
      </c>
      <c r="F166" s="16">
        <f t="shared" si="14"/>
        <v>3.9</v>
      </c>
      <c r="G166" s="16">
        <f t="shared" si="15"/>
        <v>12.2</v>
      </c>
      <c r="H166" s="16">
        <f t="shared" si="16"/>
        <v>26.5</v>
      </c>
      <c r="I166" s="17" t="str">
        <f>IFERROR(VLOOKUP(C166,#REF!,8,FALSE),"")</f>
        <v/>
      </c>
      <c r="J166" s="18">
        <v>2136000</v>
      </c>
      <c r="K166" s="18">
        <v>354000</v>
      </c>
      <c r="L166" s="17" t="str">
        <f>IFERROR(VLOOKUP(C166,#REF!,11,FALSE),"")</f>
        <v/>
      </c>
      <c r="M166" s="18">
        <v>318000</v>
      </c>
      <c r="N166" s="19" t="s">
        <v>74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282000</v>
      </c>
      <c r="U166" s="18">
        <v>0</v>
      </c>
      <c r="V166" s="18">
        <v>36000</v>
      </c>
      <c r="W166" s="18">
        <v>0</v>
      </c>
      <c r="X166" s="22">
        <v>2454000</v>
      </c>
      <c r="Y166" s="16">
        <v>14.1</v>
      </c>
      <c r="Z166" s="23">
        <v>30.5</v>
      </c>
      <c r="AA166" s="22">
        <v>174375</v>
      </c>
      <c r="AB166" s="18">
        <v>80588</v>
      </c>
      <c r="AC166" s="24">
        <v>0.5</v>
      </c>
      <c r="AD166" s="25">
        <f t="shared" si="17"/>
        <v>100</v>
      </c>
      <c r="AE166" s="18">
        <v>378591</v>
      </c>
      <c r="AF166" s="18">
        <v>285095</v>
      </c>
      <c r="AG166" s="18">
        <v>103394</v>
      </c>
      <c r="AH166" s="18">
        <v>11311</v>
      </c>
      <c r="AI166" s="14" t="s">
        <v>44</v>
      </c>
    </row>
    <row r="167" spans="1:35" ht="16.5" customHeight="1">
      <c r="A167">
        <v>2655</v>
      </c>
      <c r="B167" s="12" t="str">
        <f t="shared" si="12"/>
        <v>Normal</v>
      </c>
      <c r="C167" s="13" t="s">
        <v>293</v>
      </c>
      <c r="D167" s="14" t="s">
        <v>73</v>
      </c>
      <c r="E167" s="15">
        <f t="shared" si="13"/>
        <v>2.4</v>
      </c>
      <c r="F167" s="16">
        <f t="shared" si="14"/>
        <v>4.5999999999999996</v>
      </c>
      <c r="G167" s="16">
        <f t="shared" si="15"/>
        <v>8.4</v>
      </c>
      <c r="H167" s="16">
        <f t="shared" si="16"/>
        <v>16</v>
      </c>
      <c r="I167" s="17" t="str">
        <f>IFERROR(VLOOKUP(C167,#REF!,8,FALSE),"")</f>
        <v/>
      </c>
      <c r="J167" s="18">
        <v>1179000</v>
      </c>
      <c r="K167" s="18">
        <v>0</v>
      </c>
      <c r="L167" s="17" t="str">
        <f>IFERROR(VLOOKUP(C167,#REF!,11,FALSE),"")</f>
        <v/>
      </c>
      <c r="M167" s="18">
        <v>336000</v>
      </c>
      <c r="N167" s="19" t="s">
        <v>74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15000</v>
      </c>
      <c r="U167" s="18">
        <v>0</v>
      </c>
      <c r="V167" s="18">
        <v>321000</v>
      </c>
      <c r="W167" s="18">
        <v>0</v>
      </c>
      <c r="X167" s="22">
        <v>1515000</v>
      </c>
      <c r="Y167" s="16">
        <v>10.7</v>
      </c>
      <c r="Z167" s="23">
        <v>20.6</v>
      </c>
      <c r="AA167" s="22">
        <v>141000</v>
      </c>
      <c r="AB167" s="18">
        <v>73667</v>
      </c>
      <c r="AC167" s="24">
        <v>0.5</v>
      </c>
      <c r="AD167" s="25">
        <f t="shared" si="17"/>
        <v>100</v>
      </c>
      <c r="AE167" s="18">
        <v>270788</v>
      </c>
      <c r="AF167" s="18">
        <v>281387</v>
      </c>
      <c r="AG167" s="18">
        <v>224590</v>
      </c>
      <c r="AH167" s="18">
        <v>89484</v>
      </c>
      <c r="AI167" s="14" t="s">
        <v>44</v>
      </c>
    </row>
    <row r="168" spans="1:35" ht="16.5" customHeight="1">
      <c r="A168">
        <v>4011</v>
      </c>
      <c r="B168" s="12" t="str">
        <f t="shared" si="12"/>
        <v>Normal</v>
      </c>
      <c r="C168" s="13" t="s">
        <v>307</v>
      </c>
      <c r="D168" s="14" t="s">
        <v>73</v>
      </c>
      <c r="E168" s="15">
        <f t="shared" si="13"/>
        <v>0</v>
      </c>
      <c r="F168" s="16" t="str">
        <f t="shared" si="14"/>
        <v>--</v>
      </c>
      <c r="G168" s="16">
        <f t="shared" si="15"/>
        <v>0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0</v>
      </c>
      <c r="N168" s="19" t="s">
        <v>59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0</v>
      </c>
      <c r="W168" s="18">
        <v>0</v>
      </c>
      <c r="X168" s="22">
        <v>0</v>
      </c>
      <c r="Y168" s="16">
        <v>0</v>
      </c>
      <c r="Z168" s="23" t="s">
        <v>39</v>
      </c>
      <c r="AA168" s="22">
        <v>338</v>
      </c>
      <c r="AB168" s="18" t="s">
        <v>39</v>
      </c>
      <c r="AC168" s="24" t="s">
        <v>43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4386</v>
      </c>
      <c r="B169" s="12" t="str">
        <f t="shared" si="12"/>
        <v>Normal</v>
      </c>
      <c r="C169" s="13" t="s">
        <v>311</v>
      </c>
      <c r="D169" s="14" t="s">
        <v>309</v>
      </c>
      <c r="E169" s="15">
        <f t="shared" si="13"/>
        <v>2.6</v>
      </c>
      <c r="F169" s="16" t="str">
        <f t="shared" si="14"/>
        <v>--</v>
      </c>
      <c r="G169" s="16">
        <f t="shared" si="15"/>
        <v>9.4</v>
      </c>
      <c r="H169" s="16" t="str">
        <f t="shared" si="16"/>
        <v>--</v>
      </c>
      <c r="I169" s="17" t="str">
        <f>IFERROR(VLOOKUP(C169,#REF!,8,FALSE),"")</f>
        <v/>
      </c>
      <c r="J169" s="18">
        <v>290</v>
      </c>
      <c r="K169" s="18">
        <v>290</v>
      </c>
      <c r="L169" s="17" t="str">
        <f>IFERROR(VLOOKUP(C169,#REF!,11,FALSE),"")</f>
        <v/>
      </c>
      <c r="M169" s="18">
        <v>80</v>
      </c>
      <c r="N169" s="19" t="s">
        <v>59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80</v>
      </c>
      <c r="U169" s="18">
        <v>0</v>
      </c>
      <c r="V169" s="18">
        <v>0</v>
      </c>
      <c r="W169" s="18">
        <v>0</v>
      </c>
      <c r="X169" s="22">
        <v>370</v>
      </c>
      <c r="Y169" s="16">
        <v>11.9</v>
      </c>
      <c r="Z169" s="23" t="s">
        <v>39</v>
      </c>
      <c r="AA169" s="22">
        <v>31</v>
      </c>
      <c r="AB169" s="18" t="s">
        <v>39</v>
      </c>
      <c r="AC169" s="24" t="s">
        <v>43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2598</v>
      </c>
      <c r="B170" s="12" t="str">
        <f t="shared" si="12"/>
        <v>OverStock</v>
      </c>
      <c r="C170" s="13" t="s">
        <v>46</v>
      </c>
      <c r="D170" s="14" t="s">
        <v>41</v>
      </c>
      <c r="E170" s="15">
        <f t="shared" si="13"/>
        <v>18.8</v>
      </c>
      <c r="F170" s="16">
        <f t="shared" si="14"/>
        <v>29.1</v>
      </c>
      <c r="G170" s="16">
        <f t="shared" si="15"/>
        <v>0</v>
      </c>
      <c r="H170" s="16">
        <f t="shared" si="16"/>
        <v>0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7770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5270</v>
      </c>
      <c r="U170" s="18">
        <v>0</v>
      </c>
      <c r="V170" s="18">
        <v>2500</v>
      </c>
      <c r="W170" s="18">
        <v>0</v>
      </c>
      <c r="X170" s="22">
        <v>7770</v>
      </c>
      <c r="Y170" s="16">
        <v>18.8</v>
      </c>
      <c r="Z170" s="23">
        <v>29.1</v>
      </c>
      <c r="AA170" s="22">
        <v>413</v>
      </c>
      <c r="AB170" s="18">
        <v>267</v>
      </c>
      <c r="AC170" s="24">
        <v>0.6</v>
      </c>
      <c r="AD170" s="25">
        <f t="shared" si="17"/>
        <v>100</v>
      </c>
      <c r="AE170" s="18">
        <v>755</v>
      </c>
      <c r="AF170" s="18">
        <v>1605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1742</v>
      </c>
      <c r="B171" s="12" t="str">
        <f t="shared" si="12"/>
        <v>OverStock</v>
      </c>
      <c r="C171" s="13" t="s">
        <v>62</v>
      </c>
      <c r="D171" s="14" t="s">
        <v>58</v>
      </c>
      <c r="E171" s="15">
        <f t="shared" si="13"/>
        <v>16</v>
      </c>
      <c r="F171" s="16">
        <f t="shared" si="14"/>
        <v>5.5</v>
      </c>
      <c r="G171" s="16">
        <f t="shared" si="15"/>
        <v>40</v>
      </c>
      <c r="H171" s="16">
        <f t="shared" si="16"/>
        <v>13.7</v>
      </c>
      <c r="I171" s="17" t="str">
        <f>IFERROR(VLOOKUP(C171,#REF!,8,FALSE),"")</f>
        <v/>
      </c>
      <c r="J171" s="18">
        <v>10000</v>
      </c>
      <c r="K171" s="18">
        <v>10000</v>
      </c>
      <c r="L171" s="17" t="str">
        <f>IFERROR(VLOOKUP(C171,#REF!,11,FALSE),"")</f>
        <v/>
      </c>
      <c r="M171" s="18">
        <v>4000</v>
      </c>
      <c r="N171" s="19" t="s">
        <v>59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2000</v>
      </c>
      <c r="U171" s="18">
        <v>0</v>
      </c>
      <c r="V171" s="18">
        <v>2000</v>
      </c>
      <c r="W171" s="18">
        <v>0</v>
      </c>
      <c r="X171" s="22">
        <v>14000</v>
      </c>
      <c r="Y171" s="16">
        <v>56</v>
      </c>
      <c r="Z171" s="23">
        <v>19.2</v>
      </c>
      <c r="AA171" s="22">
        <v>250</v>
      </c>
      <c r="AB171" s="18">
        <v>731</v>
      </c>
      <c r="AC171" s="24">
        <v>2.9</v>
      </c>
      <c r="AD171" s="25">
        <f t="shared" si="17"/>
        <v>150</v>
      </c>
      <c r="AE171" s="18">
        <v>3378</v>
      </c>
      <c r="AF171" s="18">
        <v>2200</v>
      </c>
      <c r="AG171" s="18">
        <v>3334</v>
      </c>
      <c r="AH171" s="18">
        <v>1944</v>
      </c>
      <c r="AI171" s="14" t="s">
        <v>44</v>
      </c>
    </row>
    <row r="172" spans="1:35" ht="16.5" customHeight="1">
      <c r="A172">
        <v>2599</v>
      </c>
      <c r="B172" s="12" t="str">
        <f t="shared" si="12"/>
        <v>OverStock</v>
      </c>
      <c r="C172" s="13" t="s">
        <v>63</v>
      </c>
      <c r="D172" s="14" t="s">
        <v>58</v>
      </c>
      <c r="E172" s="15">
        <f t="shared" si="13"/>
        <v>16</v>
      </c>
      <c r="F172" s="16">
        <f t="shared" si="14"/>
        <v>1.5</v>
      </c>
      <c r="G172" s="16">
        <f t="shared" si="15"/>
        <v>160</v>
      </c>
      <c r="H172" s="16">
        <f t="shared" si="16"/>
        <v>14.6</v>
      </c>
      <c r="I172" s="17" t="str">
        <f>IFERROR(VLOOKUP(C172,#REF!,8,FALSE),"")</f>
        <v/>
      </c>
      <c r="J172" s="18">
        <v>40000</v>
      </c>
      <c r="K172" s="18">
        <v>34000</v>
      </c>
      <c r="L172" s="17" t="str">
        <f>IFERROR(VLOOKUP(C172,#REF!,11,FALSE),"")</f>
        <v/>
      </c>
      <c r="M172" s="18">
        <v>4000</v>
      </c>
      <c r="N172" s="19" t="s">
        <v>59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4000</v>
      </c>
      <c r="U172" s="18">
        <v>0</v>
      </c>
      <c r="V172" s="18">
        <v>0</v>
      </c>
      <c r="W172" s="18">
        <v>0</v>
      </c>
      <c r="X172" s="22">
        <v>44000</v>
      </c>
      <c r="Y172" s="16">
        <v>176</v>
      </c>
      <c r="Z172" s="23">
        <v>16.100000000000001</v>
      </c>
      <c r="AA172" s="22">
        <v>250</v>
      </c>
      <c r="AB172" s="18">
        <v>2731</v>
      </c>
      <c r="AC172" s="24">
        <v>10.9</v>
      </c>
      <c r="AD172" s="25">
        <f t="shared" si="17"/>
        <v>150</v>
      </c>
      <c r="AE172" s="18">
        <v>0</v>
      </c>
      <c r="AF172" s="18">
        <v>15082</v>
      </c>
      <c r="AG172" s="18">
        <v>21500</v>
      </c>
      <c r="AH172" s="18">
        <v>6000</v>
      </c>
      <c r="AI172" s="14" t="s">
        <v>44</v>
      </c>
    </row>
    <row r="173" spans="1:35" ht="16.5" customHeight="1">
      <c r="A173">
        <v>2600</v>
      </c>
      <c r="B173" s="12" t="str">
        <f t="shared" si="12"/>
        <v>OverStock</v>
      </c>
      <c r="C173" s="13" t="s">
        <v>86</v>
      </c>
      <c r="D173" s="14" t="s">
        <v>84</v>
      </c>
      <c r="E173" s="15">
        <f t="shared" si="13"/>
        <v>0</v>
      </c>
      <c r="F173" s="16" t="str">
        <f t="shared" si="14"/>
        <v>--</v>
      </c>
      <c r="G173" s="16">
        <f t="shared" si="15"/>
        <v>71.400000000000006</v>
      </c>
      <c r="H173" s="16" t="str">
        <f t="shared" si="16"/>
        <v>--</v>
      </c>
      <c r="I173" s="17" t="str">
        <f>IFERROR(VLOOKUP(C173,#REF!,8,FALSE),"")</f>
        <v/>
      </c>
      <c r="J173" s="18">
        <v>4500</v>
      </c>
      <c r="K173" s="18">
        <v>4500</v>
      </c>
      <c r="L173" s="17" t="str">
        <f>IFERROR(VLOOKUP(C173,#REF!,11,FALSE),"")</f>
        <v/>
      </c>
      <c r="M173" s="18">
        <v>0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4500</v>
      </c>
      <c r="Y173" s="16">
        <v>71.400000000000006</v>
      </c>
      <c r="Z173" s="23" t="s">
        <v>39</v>
      </c>
      <c r="AA173" s="22">
        <v>63</v>
      </c>
      <c r="AB173" s="18" t="s">
        <v>39</v>
      </c>
      <c r="AC173" s="24" t="s">
        <v>43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2974</v>
      </c>
      <c r="B174" s="12" t="str">
        <f t="shared" si="12"/>
        <v>OverStock</v>
      </c>
      <c r="C174" s="13" t="s">
        <v>90</v>
      </c>
      <c r="D174" s="14" t="s">
        <v>73</v>
      </c>
      <c r="E174" s="15">
        <f t="shared" si="13"/>
        <v>208</v>
      </c>
      <c r="F174" s="16">
        <f t="shared" si="14"/>
        <v>44.8</v>
      </c>
      <c r="G174" s="16">
        <f t="shared" si="15"/>
        <v>0</v>
      </c>
      <c r="H174" s="16">
        <f t="shared" si="16"/>
        <v>0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260000</v>
      </c>
      <c r="N174" s="19" t="s">
        <v>59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260000</v>
      </c>
      <c r="U174" s="18">
        <v>0</v>
      </c>
      <c r="V174" s="18">
        <v>0</v>
      </c>
      <c r="W174" s="18">
        <v>0</v>
      </c>
      <c r="X174" s="22">
        <v>260000</v>
      </c>
      <c r="Y174" s="16">
        <v>208</v>
      </c>
      <c r="Z174" s="23">
        <v>44.8</v>
      </c>
      <c r="AA174" s="22">
        <v>1250</v>
      </c>
      <c r="AB174" s="18">
        <v>5807</v>
      </c>
      <c r="AC174" s="24">
        <v>4.5999999999999996</v>
      </c>
      <c r="AD174" s="25">
        <f t="shared" si="17"/>
        <v>150</v>
      </c>
      <c r="AE174" s="18">
        <v>0</v>
      </c>
      <c r="AF174" s="18">
        <v>42454</v>
      </c>
      <c r="AG174" s="18">
        <v>18180</v>
      </c>
      <c r="AH174" s="18">
        <v>14413</v>
      </c>
      <c r="AI174" s="14" t="s">
        <v>44</v>
      </c>
    </row>
    <row r="175" spans="1:35" ht="16.5" customHeight="1">
      <c r="A175">
        <v>9226</v>
      </c>
      <c r="B175" s="12" t="str">
        <f t="shared" si="12"/>
        <v>OverStock</v>
      </c>
      <c r="C175" s="13" t="s">
        <v>94</v>
      </c>
      <c r="D175" s="14" t="s">
        <v>58</v>
      </c>
      <c r="E175" s="15">
        <f t="shared" si="13"/>
        <v>5.6</v>
      </c>
      <c r="F175" s="16">
        <f t="shared" si="14"/>
        <v>2.8</v>
      </c>
      <c r="G175" s="16">
        <f t="shared" si="15"/>
        <v>23.7</v>
      </c>
      <c r="H175" s="16">
        <f t="shared" si="16"/>
        <v>11.9</v>
      </c>
      <c r="I175" s="17" t="str">
        <f>IFERROR(VLOOKUP(C175,#REF!,8,FALSE),"")</f>
        <v/>
      </c>
      <c r="J175" s="18">
        <v>178000</v>
      </c>
      <c r="K175" s="18">
        <v>178000</v>
      </c>
      <c r="L175" s="17" t="str">
        <f>IFERROR(VLOOKUP(C175,#REF!,11,FALSE),"")</f>
        <v/>
      </c>
      <c r="M175" s="18">
        <v>42000</v>
      </c>
      <c r="N175" s="19" t="s">
        <v>59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42000</v>
      </c>
      <c r="W175" s="18">
        <v>0</v>
      </c>
      <c r="X175" s="22">
        <v>220000</v>
      </c>
      <c r="Y175" s="16">
        <v>29.3</v>
      </c>
      <c r="Z175" s="23">
        <v>14.7</v>
      </c>
      <c r="AA175" s="22">
        <v>7500</v>
      </c>
      <c r="AB175" s="18">
        <v>14917</v>
      </c>
      <c r="AC175" s="24">
        <v>2</v>
      </c>
      <c r="AD175" s="25">
        <f t="shared" si="17"/>
        <v>150</v>
      </c>
      <c r="AE175" s="18">
        <v>66195</v>
      </c>
      <c r="AF175" s="18">
        <v>58854</v>
      </c>
      <c r="AG175" s="18">
        <v>36306</v>
      </c>
      <c r="AH175" s="18">
        <v>49655</v>
      </c>
      <c r="AI175" s="14" t="s">
        <v>44</v>
      </c>
    </row>
    <row r="176" spans="1:35" ht="16.5" customHeight="1">
      <c r="A176">
        <v>2659</v>
      </c>
      <c r="B176" s="12" t="str">
        <f t="shared" si="12"/>
        <v>OverStock</v>
      </c>
      <c r="C176" s="13" t="s">
        <v>99</v>
      </c>
      <c r="D176" s="14" t="s">
        <v>58</v>
      </c>
      <c r="E176" s="15">
        <f t="shared" si="13"/>
        <v>10.7</v>
      </c>
      <c r="F176" s="16">
        <f t="shared" si="14"/>
        <v>6.2</v>
      </c>
      <c r="G176" s="16">
        <f t="shared" si="15"/>
        <v>17.3</v>
      </c>
      <c r="H176" s="16">
        <f t="shared" si="16"/>
        <v>10</v>
      </c>
      <c r="I176" s="17" t="str">
        <f>IFERROR(VLOOKUP(C176,#REF!,8,FALSE),"")</f>
        <v/>
      </c>
      <c r="J176" s="18">
        <v>26000</v>
      </c>
      <c r="K176" s="18">
        <v>26000</v>
      </c>
      <c r="L176" s="17" t="str">
        <f>IFERROR(VLOOKUP(C176,#REF!,11,FALSE),"")</f>
        <v/>
      </c>
      <c r="M176" s="18">
        <v>16000</v>
      </c>
      <c r="N176" s="19" t="s">
        <v>59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8000</v>
      </c>
      <c r="U176" s="18">
        <v>0</v>
      </c>
      <c r="V176" s="18">
        <v>8000</v>
      </c>
      <c r="W176" s="18">
        <v>0</v>
      </c>
      <c r="X176" s="22">
        <v>42000</v>
      </c>
      <c r="Y176" s="16">
        <v>28</v>
      </c>
      <c r="Z176" s="23">
        <v>16.2</v>
      </c>
      <c r="AA176" s="22">
        <v>1500</v>
      </c>
      <c r="AB176" s="18">
        <v>2590</v>
      </c>
      <c r="AC176" s="24">
        <v>1.7</v>
      </c>
      <c r="AD176" s="25">
        <f t="shared" si="17"/>
        <v>100</v>
      </c>
      <c r="AE176" s="18">
        <v>17634</v>
      </c>
      <c r="AF176" s="18">
        <v>3600</v>
      </c>
      <c r="AG176" s="18">
        <v>5214</v>
      </c>
      <c r="AH176" s="18">
        <v>4262</v>
      </c>
      <c r="AI176" s="14" t="s">
        <v>44</v>
      </c>
    </row>
    <row r="177" spans="1:35" ht="16.5" customHeight="1">
      <c r="A177">
        <v>2660</v>
      </c>
      <c r="B177" s="12" t="str">
        <f t="shared" si="12"/>
        <v>OverStock</v>
      </c>
      <c r="C177" s="13" t="s">
        <v>100</v>
      </c>
      <c r="D177" s="14" t="s">
        <v>58</v>
      </c>
      <c r="E177" s="15">
        <f t="shared" si="13"/>
        <v>8.4</v>
      </c>
      <c r="F177" s="16">
        <f t="shared" si="14"/>
        <v>5.9</v>
      </c>
      <c r="G177" s="16">
        <f t="shared" si="15"/>
        <v>14.4</v>
      </c>
      <c r="H177" s="16">
        <f t="shared" si="16"/>
        <v>10.1</v>
      </c>
      <c r="I177" s="17" t="str">
        <f>IFERROR(VLOOKUP(C177,#REF!,8,FALSE),"")</f>
        <v/>
      </c>
      <c r="J177" s="18">
        <v>36000</v>
      </c>
      <c r="K177" s="18">
        <v>36000</v>
      </c>
      <c r="L177" s="17" t="str">
        <f>IFERROR(VLOOKUP(C177,#REF!,11,FALSE),"")</f>
        <v/>
      </c>
      <c r="M177" s="18">
        <v>21000</v>
      </c>
      <c r="N177" s="19" t="s">
        <v>59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12000</v>
      </c>
      <c r="U177" s="18">
        <v>0</v>
      </c>
      <c r="V177" s="18">
        <v>9000</v>
      </c>
      <c r="W177" s="18">
        <v>0</v>
      </c>
      <c r="X177" s="22">
        <v>57000</v>
      </c>
      <c r="Y177" s="16">
        <v>22.8</v>
      </c>
      <c r="Z177" s="23">
        <v>15.9</v>
      </c>
      <c r="AA177" s="22">
        <v>2500</v>
      </c>
      <c r="AB177" s="18">
        <v>3575</v>
      </c>
      <c r="AC177" s="24">
        <v>1.4</v>
      </c>
      <c r="AD177" s="25">
        <f t="shared" si="17"/>
        <v>100</v>
      </c>
      <c r="AE177" s="18">
        <v>21216</v>
      </c>
      <c r="AF177" s="18">
        <v>6600</v>
      </c>
      <c r="AG177" s="18">
        <v>9534</v>
      </c>
      <c r="AH177" s="18">
        <v>8462</v>
      </c>
      <c r="AI177" s="14" t="s">
        <v>44</v>
      </c>
    </row>
    <row r="178" spans="1:35" ht="16.5" customHeight="1">
      <c r="A178">
        <v>2661</v>
      </c>
      <c r="B178" s="12" t="str">
        <f t="shared" si="12"/>
        <v>OverStock</v>
      </c>
      <c r="C178" s="13" t="s">
        <v>102</v>
      </c>
      <c r="D178" s="14" t="s">
        <v>73</v>
      </c>
      <c r="E178" s="15">
        <f t="shared" si="13"/>
        <v>16.600000000000001</v>
      </c>
      <c r="F178" s="16">
        <f t="shared" si="14"/>
        <v>56.3</v>
      </c>
      <c r="G178" s="16">
        <f t="shared" si="15"/>
        <v>4.9000000000000004</v>
      </c>
      <c r="H178" s="16">
        <f t="shared" si="16"/>
        <v>16.7</v>
      </c>
      <c r="I178" s="17" t="str">
        <f>IFERROR(VLOOKUP(C178,#REF!,8,FALSE),"")</f>
        <v/>
      </c>
      <c r="J178" s="18">
        <v>80000</v>
      </c>
      <c r="K178" s="18">
        <v>70000</v>
      </c>
      <c r="L178" s="17" t="str">
        <f>IFERROR(VLOOKUP(C178,#REF!,11,FALSE),"")</f>
        <v/>
      </c>
      <c r="M178" s="18">
        <v>270000</v>
      </c>
      <c r="N178" s="19" t="s">
        <v>74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270000</v>
      </c>
      <c r="U178" s="18">
        <v>0</v>
      </c>
      <c r="V178" s="18">
        <v>0</v>
      </c>
      <c r="W178" s="18">
        <v>0</v>
      </c>
      <c r="X178" s="22">
        <v>350000</v>
      </c>
      <c r="Y178" s="16">
        <v>21.5</v>
      </c>
      <c r="Z178" s="23">
        <v>72.900000000000006</v>
      </c>
      <c r="AA178" s="22">
        <v>16250</v>
      </c>
      <c r="AB178" s="18">
        <v>4800</v>
      </c>
      <c r="AC178" s="24">
        <v>0.3</v>
      </c>
      <c r="AD178" s="25">
        <f t="shared" si="17"/>
        <v>50</v>
      </c>
      <c r="AE178" s="18">
        <v>0</v>
      </c>
      <c r="AF178" s="18">
        <v>20696</v>
      </c>
      <c r="AG178" s="18">
        <v>58500</v>
      </c>
      <c r="AH178" s="18">
        <v>34800</v>
      </c>
      <c r="AI178" s="14" t="s">
        <v>44</v>
      </c>
    </row>
    <row r="179" spans="1:35" ht="16.5" customHeight="1">
      <c r="A179">
        <v>2663</v>
      </c>
      <c r="B179" s="12" t="str">
        <f t="shared" si="12"/>
        <v>OverStock</v>
      </c>
      <c r="C179" s="13" t="s">
        <v>103</v>
      </c>
      <c r="D179" s="14" t="s">
        <v>73</v>
      </c>
      <c r="E179" s="15">
        <f t="shared" si="13"/>
        <v>584.5</v>
      </c>
      <c r="F179" s="16" t="str">
        <f t="shared" si="14"/>
        <v>--</v>
      </c>
      <c r="G179" s="16">
        <f t="shared" si="15"/>
        <v>0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438410</v>
      </c>
      <c r="N179" s="19" t="s">
        <v>74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351410</v>
      </c>
      <c r="U179" s="18">
        <v>0</v>
      </c>
      <c r="V179" s="18">
        <v>87000</v>
      </c>
      <c r="W179" s="18">
        <v>0</v>
      </c>
      <c r="X179" s="22">
        <v>438410</v>
      </c>
      <c r="Y179" s="16">
        <v>584.5</v>
      </c>
      <c r="Z179" s="23" t="s">
        <v>39</v>
      </c>
      <c r="AA179" s="22">
        <v>750</v>
      </c>
      <c r="AB179" s="18">
        <v>0</v>
      </c>
      <c r="AC179" s="24" t="s">
        <v>43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2601</v>
      </c>
      <c r="B180" s="12" t="str">
        <f t="shared" si="12"/>
        <v>OverStock</v>
      </c>
      <c r="C180" s="13" t="s">
        <v>104</v>
      </c>
      <c r="D180" s="14" t="s">
        <v>73</v>
      </c>
      <c r="E180" s="15">
        <f t="shared" si="13"/>
        <v>99.9</v>
      </c>
      <c r="F180" s="16">
        <f t="shared" si="14"/>
        <v>28.3</v>
      </c>
      <c r="G180" s="16">
        <f t="shared" si="15"/>
        <v>10.199999999999999</v>
      </c>
      <c r="H180" s="16">
        <f t="shared" si="16"/>
        <v>2.9</v>
      </c>
      <c r="I180" s="17" t="str">
        <f>IFERROR(VLOOKUP(C180,#REF!,8,FALSE),"")</f>
        <v/>
      </c>
      <c r="J180" s="18">
        <v>141000</v>
      </c>
      <c r="K180" s="18">
        <v>0</v>
      </c>
      <c r="L180" s="17" t="str">
        <f>IFERROR(VLOOKUP(C180,#REF!,11,FALSE),"")</f>
        <v/>
      </c>
      <c r="M180" s="18">
        <v>1386000</v>
      </c>
      <c r="N180" s="19" t="s">
        <v>74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1224000</v>
      </c>
      <c r="U180" s="18">
        <v>0</v>
      </c>
      <c r="V180" s="18">
        <v>162000</v>
      </c>
      <c r="W180" s="18">
        <v>0</v>
      </c>
      <c r="X180" s="22">
        <v>1527000</v>
      </c>
      <c r="Y180" s="16">
        <v>110.1</v>
      </c>
      <c r="Z180" s="23">
        <v>31.2</v>
      </c>
      <c r="AA180" s="22">
        <v>13875</v>
      </c>
      <c r="AB180" s="18">
        <v>49000</v>
      </c>
      <c r="AC180" s="24">
        <v>3.5</v>
      </c>
      <c r="AD180" s="25">
        <f t="shared" si="17"/>
        <v>150</v>
      </c>
      <c r="AE180" s="18">
        <v>148621</v>
      </c>
      <c r="AF180" s="18">
        <v>100380</v>
      </c>
      <c r="AG180" s="18">
        <v>639000</v>
      </c>
      <c r="AH180" s="18">
        <v>150000</v>
      </c>
      <c r="AI180" s="14" t="s">
        <v>44</v>
      </c>
    </row>
    <row r="181" spans="1:35" ht="16.5" customHeight="1">
      <c r="A181">
        <v>1753</v>
      </c>
      <c r="B181" s="12" t="str">
        <f t="shared" si="12"/>
        <v>OverStock</v>
      </c>
      <c r="C181" s="13" t="s">
        <v>106</v>
      </c>
      <c r="D181" s="14" t="s">
        <v>73</v>
      </c>
      <c r="E181" s="15">
        <f t="shared" si="13"/>
        <v>157.5</v>
      </c>
      <c r="F181" s="16">
        <f t="shared" si="14"/>
        <v>9.9</v>
      </c>
      <c r="G181" s="16">
        <f t="shared" si="15"/>
        <v>0</v>
      </c>
      <c r="H181" s="16">
        <f t="shared" si="16"/>
        <v>0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3150000</v>
      </c>
      <c r="N181" s="19" t="s">
        <v>74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2020000</v>
      </c>
      <c r="U181" s="18">
        <v>0</v>
      </c>
      <c r="V181" s="18">
        <v>1130000</v>
      </c>
      <c r="W181" s="18">
        <v>0</v>
      </c>
      <c r="X181" s="22">
        <v>3150000</v>
      </c>
      <c r="Y181" s="16">
        <v>157.5</v>
      </c>
      <c r="Z181" s="23">
        <v>9.9</v>
      </c>
      <c r="AA181" s="22">
        <v>20000</v>
      </c>
      <c r="AB181" s="18">
        <v>319783</v>
      </c>
      <c r="AC181" s="24">
        <v>16</v>
      </c>
      <c r="AD181" s="25">
        <f t="shared" si="17"/>
        <v>150</v>
      </c>
      <c r="AE181" s="18">
        <v>850553</v>
      </c>
      <c r="AF181" s="18">
        <v>1245217</v>
      </c>
      <c r="AG181" s="18">
        <v>1752037</v>
      </c>
      <c r="AH181" s="18">
        <v>536673</v>
      </c>
      <c r="AI181" s="14" t="s">
        <v>44</v>
      </c>
    </row>
    <row r="182" spans="1:35" ht="16.5" customHeight="1">
      <c r="A182">
        <v>1759</v>
      </c>
      <c r="B182" s="12" t="str">
        <f t="shared" si="12"/>
        <v>OverStock</v>
      </c>
      <c r="C182" s="13" t="s">
        <v>107</v>
      </c>
      <c r="D182" s="14" t="s">
        <v>73</v>
      </c>
      <c r="E182" s="15">
        <f t="shared" si="13"/>
        <v>240</v>
      </c>
      <c r="F182" s="16">
        <f t="shared" si="14"/>
        <v>9.6</v>
      </c>
      <c r="G182" s="16">
        <f t="shared" si="15"/>
        <v>160</v>
      </c>
      <c r="H182" s="16">
        <f t="shared" si="16"/>
        <v>6.4</v>
      </c>
      <c r="I182" s="17" t="str">
        <f>IFERROR(VLOOKUP(C182,#REF!,8,FALSE),"")</f>
        <v/>
      </c>
      <c r="J182" s="18">
        <v>400000</v>
      </c>
      <c r="K182" s="18">
        <v>0</v>
      </c>
      <c r="L182" s="17" t="str">
        <f>IFERROR(VLOOKUP(C182,#REF!,11,FALSE),"")</f>
        <v/>
      </c>
      <c r="M182" s="18">
        <v>600000</v>
      </c>
      <c r="N182" s="19" t="s">
        <v>108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440000</v>
      </c>
      <c r="U182" s="18">
        <v>0</v>
      </c>
      <c r="V182" s="18">
        <v>160000</v>
      </c>
      <c r="W182" s="18">
        <v>0</v>
      </c>
      <c r="X182" s="22">
        <v>1000000</v>
      </c>
      <c r="Y182" s="16">
        <v>400</v>
      </c>
      <c r="Z182" s="23">
        <v>16</v>
      </c>
      <c r="AA182" s="22">
        <v>2500</v>
      </c>
      <c r="AB182" s="18">
        <v>62381</v>
      </c>
      <c r="AC182" s="24">
        <v>25</v>
      </c>
      <c r="AD182" s="25">
        <f t="shared" si="17"/>
        <v>150</v>
      </c>
      <c r="AE182" s="18">
        <v>152025</v>
      </c>
      <c r="AF182" s="18">
        <v>321733</v>
      </c>
      <c r="AG182" s="18">
        <v>96042</v>
      </c>
      <c r="AH182" s="18">
        <v>14413</v>
      </c>
      <c r="AI182" s="14" t="s">
        <v>44</v>
      </c>
    </row>
    <row r="183" spans="1:35" ht="16.5" customHeight="1">
      <c r="A183">
        <v>2602</v>
      </c>
      <c r="B183" s="12" t="str">
        <f t="shared" si="12"/>
        <v>OverStock</v>
      </c>
      <c r="C183" s="13" t="s">
        <v>113</v>
      </c>
      <c r="D183" s="14" t="s">
        <v>73</v>
      </c>
      <c r="E183" s="15">
        <f t="shared" si="13"/>
        <v>13</v>
      </c>
      <c r="F183" s="16">
        <f t="shared" si="14"/>
        <v>17.100000000000001</v>
      </c>
      <c r="G183" s="16">
        <f t="shared" si="15"/>
        <v>5.6</v>
      </c>
      <c r="H183" s="16">
        <f t="shared" si="16"/>
        <v>7.4</v>
      </c>
      <c r="I183" s="17" t="str">
        <f>IFERROR(VLOOKUP(C183,#REF!,8,FALSE),"")</f>
        <v/>
      </c>
      <c r="J183" s="18">
        <v>2850000</v>
      </c>
      <c r="K183" s="18">
        <v>2850000</v>
      </c>
      <c r="L183" s="17" t="str">
        <f>IFERROR(VLOOKUP(C183,#REF!,11,FALSE),"")</f>
        <v/>
      </c>
      <c r="M183" s="18">
        <v>6610000</v>
      </c>
      <c r="N183" s="19" t="s">
        <v>74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5440000</v>
      </c>
      <c r="U183" s="18">
        <v>0</v>
      </c>
      <c r="V183" s="18">
        <v>1170000</v>
      </c>
      <c r="W183" s="18">
        <v>0</v>
      </c>
      <c r="X183" s="22">
        <v>9460000</v>
      </c>
      <c r="Y183" s="16">
        <v>18.600000000000001</v>
      </c>
      <c r="Z183" s="23">
        <v>24.5</v>
      </c>
      <c r="AA183" s="22">
        <v>507500</v>
      </c>
      <c r="AB183" s="18">
        <v>385929</v>
      </c>
      <c r="AC183" s="24">
        <v>0.8</v>
      </c>
      <c r="AD183" s="25">
        <f t="shared" si="17"/>
        <v>100</v>
      </c>
      <c r="AE183" s="18">
        <v>745377</v>
      </c>
      <c r="AF183" s="18">
        <v>2308655</v>
      </c>
      <c r="AG183" s="18">
        <v>810878</v>
      </c>
      <c r="AH183" s="18">
        <v>731649</v>
      </c>
      <c r="AI183" s="14" t="s">
        <v>44</v>
      </c>
    </row>
    <row r="184" spans="1:35" ht="16.5" customHeight="1">
      <c r="A184">
        <v>2603</v>
      </c>
      <c r="B184" s="12" t="str">
        <f t="shared" si="12"/>
        <v>OverStock</v>
      </c>
      <c r="C184" s="13" t="s">
        <v>114</v>
      </c>
      <c r="D184" s="14" t="s">
        <v>115</v>
      </c>
      <c r="E184" s="15">
        <f t="shared" si="13"/>
        <v>8</v>
      </c>
      <c r="F184" s="16">
        <f t="shared" si="14"/>
        <v>6.4</v>
      </c>
      <c r="G184" s="16">
        <f t="shared" si="15"/>
        <v>12</v>
      </c>
      <c r="H184" s="16">
        <f t="shared" si="16"/>
        <v>9.6</v>
      </c>
      <c r="I184" s="17" t="str">
        <f>IFERROR(VLOOKUP(C184,#REF!,8,FALSE),"")</f>
        <v/>
      </c>
      <c r="J184" s="18">
        <v>18000</v>
      </c>
      <c r="K184" s="18">
        <v>0</v>
      </c>
      <c r="L184" s="17" t="str">
        <f>IFERROR(VLOOKUP(C184,#REF!,11,FALSE),"")</f>
        <v/>
      </c>
      <c r="M184" s="18">
        <v>12000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6000</v>
      </c>
      <c r="U184" s="18">
        <v>0</v>
      </c>
      <c r="V184" s="18">
        <v>6000</v>
      </c>
      <c r="W184" s="18">
        <v>0</v>
      </c>
      <c r="X184" s="22">
        <v>30000</v>
      </c>
      <c r="Y184" s="16">
        <v>20</v>
      </c>
      <c r="Z184" s="23">
        <v>16.100000000000001</v>
      </c>
      <c r="AA184" s="22">
        <v>1500</v>
      </c>
      <c r="AB184" s="18">
        <v>1867</v>
      </c>
      <c r="AC184" s="24">
        <v>1.2</v>
      </c>
      <c r="AD184" s="25">
        <f t="shared" si="17"/>
        <v>100</v>
      </c>
      <c r="AE184" s="18">
        <v>3365</v>
      </c>
      <c r="AF184" s="18">
        <v>8800</v>
      </c>
      <c r="AG184" s="18">
        <v>11360</v>
      </c>
      <c r="AH184" s="18">
        <v>7840</v>
      </c>
      <c r="AI184" s="14" t="s">
        <v>44</v>
      </c>
    </row>
    <row r="185" spans="1:35" ht="16.5" customHeight="1">
      <c r="A185">
        <v>2604</v>
      </c>
      <c r="B185" s="12" t="str">
        <f t="shared" si="12"/>
        <v>OverStock</v>
      </c>
      <c r="C185" s="13" t="s">
        <v>119</v>
      </c>
      <c r="D185" s="14" t="s">
        <v>115</v>
      </c>
      <c r="E185" s="15">
        <f t="shared" si="13"/>
        <v>0</v>
      </c>
      <c r="F185" s="16">
        <f t="shared" si="14"/>
        <v>0</v>
      </c>
      <c r="G185" s="16">
        <f t="shared" si="15"/>
        <v>20</v>
      </c>
      <c r="H185" s="16">
        <f t="shared" si="16"/>
        <v>22</v>
      </c>
      <c r="I185" s="17" t="str">
        <f>IFERROR(VLOOKUP(C185,#REF!,8,FALSE),"")</f>
        <v/>
      </c>
      <c r="J185" s="18">
        <v>2000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2000</v>
      </c>
      <c r="Y185" s="16">
        <v>20</v>
      </c>
      <c r="Z185" s="23">
        <v>22</v>
      </c>
      <c r="AA185" s="22">
        <v>100</v>
      </c>
      <c r="AB185" s="18">
        <v>91</v>
      </c>
      <c r="AC185" s="24">
        <v>0.9</v>
      </c>
      <c r="AD185" s="25">
        <f t="shared" si="17"/>
        <v>100</v>
      </c>
      <c r="AE185" s="18">
        <v>0</v>
      </c>
      <c r="AF185" s="18">
        <v>443</v>
      </c>
      <c r="AG185" s="18">
        <v>372</v>
      </c>
      <c r="AH185" s="18">
        <v>388</v>
      </c>
      <c r="AI185" s="14" t="s">
        <v>44</v>
      </c>
    </row>
    <row r="186" spans="1:35" ht="16.5" customHeight="1">
      <c r="A186">
        <v>2605</v>
      </c>
      <c r="B186" s="12" t="str">
        <f t="shared" si="12"/>
        <v>OverStock</v>
      </c>
      <c r="C186" s="13" t="s">
        <v>130</v>
      </c>
      <c r="D186" s="14" t="s">
        <v>115</v>
      </c>
      <c r="E186" s="15">
        <f t="shared" si="13"/>
        <v>48</v>
      </c>
      <c r="F186" s="16">
        <f t="shared" si="14"/>
        <v>3.8</v>
      </c>
      <c r="G186" s="16">
        <f t="shared" si="15"/>
        <v>88</v>
      </c>
      <c r="H186" s="16">
        <f t="shared" si="16"/>
        <v>6.9</v>
      </c>
      <c r="I186" s="17" t="str">
        <f>IFERROR(VLOOKUP(C186,#REF!,8,FALSE),"")</f>
        <v/>
      </c>
      <c r="J186" s="18">
        <v>33000</v>
      </c>
      <c r="K186" s="18">
        <v>0</v>
      </c>
      <c r="L186" s="17" t="str">
        <f>IFERROR(VLOOKUP(C186,#REF!,11,FALSE),"")</f>
        <v/>
      </c>
      <c r="M186" s="18">
        <v>18000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18000</v>
      </c>
      <c r="W186" s="18">
        <v>0</v>
      </c>
      <c r="X186" s="22">
        <v>51000</v>
      </c>
      <c r="Y186" s="16">
        <v>136</v>
      </c>
      <c r="Z186" s="23">
        <v>10.7</v>
      </c>
      <c r="AA186" s="22">
        <v>375</v>
      </c>
      <c r="AB186" s="18">
        <v>4750</v>
      </c>
      <c r="AC186" s="24">
        <v>12.7</v>
      </c>
      <c r="AD186" s="25">
        <f t="shared" si="17"/>
        <v>150</v>
      </c>
      <c r="AE186" s="18">
        <v>14125</v>
      </c>
      <c r="AF186" s="18">
        <v>23058</v>
      </c>
      <c r="AG186" s="18">
        <v>10173</v>
      </c>
      <c r="AH186" s="18">
        <v>2405</v>
      </c>
      <c r="AI186" s="14" t="s">
        <v>44</v>
      </c>
    </row>
    <row r="187" spans="1:35" ht="16.5" customHeight="1">
      <c r="A187">
        <v>2667</v>
      </c>
      <c r="B187" s="12" t="str">
        <f t="shared" si="12"/>
        <v>OverStock</v>
      </c>
      <c r="C187" s="13" t="s">
        <v>134</v>
      </c>
      <c r="D187" s="14" t="s">
        <v>115</v>
      </c>
      <c r="E187" s="15">
        <f t="shared" si="13"/>
        <v>21</v>
      </c>
      <c r="F187" s="16">
        <f t="shared" si="14"/>
        <v>3.9</v>
      </c>
      <c r="G187" s="16">
        <f t="shared" si="15"/>
        <v>41</v>
      </c>
      <c r="H187" s="16">
        <f t="shared" si="16"/>
        <v>7.7</v>
      </c>
      <c r="I187" s="17" t="str">
        <f>IFERROR(VLOOKUP(C187,#REF!,8,FALSE),"")</f>
        <v/>
      </c>
      <c r="J187" s="18">
        <v>123000</v>
      </c>
      <c r="K187" s="18">
        <v>0</v>
      </c>
      <c r="L187" s="17" t="str">
        <f>IFERROR(VLOOKUP(C187,#REF!,11,FALSE),"")</f>
        <v/>
      </c>
      <c r="M187" s="18">
        <v>63000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63000</v>
      </c>
      <c r="W187" s="18">
        <v>0</v>
      </c>
      <c r="X187" s="22">
        <v>186000</v>
      </c>
      <c r="Y187" s="16">
        <v>62</v>
      </c>
      <c r="Z187" s="23">
        <v>11.6</v>
      </c>
      <c r="AA187" s="22">
        <v>3000</v>
      </c>
      <c r="AB187" s="18">
        <v>16000</v>
      </c>
      <c r="AC187" s="24">
        <v>5.3</v>
      </c>
      <c r="AD187" s="25">
        <f t="shared" si="17"/>
        <v>150</v>
      </c>
      <c r="AE187" s="18">
        <v>52961</v>
      </c>
      <c r="AF187" s="18">
        <v>46039</v>
      </c>
      <c r="AG187" s="18">
        <v>74260</v>
      </c>
      <c r="AH187" s="18">
        <v>6463</v>
      </c>
      <c r="AI187" s="14" t="s">
        <v>44</v>
      </c>
    </row>
    <row r="188" spans="1:35" ht="16.5" customHeight="1">
      <c r="A188">
        <v>2607</v>
      </c>
      <c r="B188" s="12" t="str">
        <f t="shared" si="12"/>
        <v>OverStock</v>
      </c>
      <c r="C188" s="13" t="s">
        <v>148</v>
      </c>
      <c r="D188" s="14" t="s">
        <v>115</v>
      </c>
      <c r="E188" s="15">
        <f t="shared" si="13"/>
        <v>6</v>
      </c>
      <c r="F188" s="16">
        <f t="shared" si="14"/>
        <v>5.5</v>
      </c>
      <c r="G188" s="16">
        <f t="shared" si="15"/>
        <v>12</v>
      </c>
      <c r="H188" s="16">
        <f t="shared" si="16"/>
        <v>11.1</v>
      </c>
      <c r="I188" s="17" t="str">
        <f>IFERROR(VLOOKUP(C188,#REF!,8,FALSE),"")</f>
        <v/>
      </c>
      <c r="J188" s="18">
        <v>18000</v>
      </c>
      <c r="K188" s="18">
        <v>0</v>
      </c>
      <c r="L188" s="17" t="str">
        <f>IFERROR(VLOOKUP(C188,#REF!,11,FALSE),"")</f>
        <v/>
      </c>
      <c r="M188" s="18">
        <v>9000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9000</v>
      </c>
      <c r="W188" s="18">
        <v>0</v>
      </c>
      <c r="X188" s="22">
        <v>27000</v>
      </c>
      <c r="Y188" s="16">
        <v>18</v>
      </c>
      <c r="Z188" s="23">
        <v>16.600000000000001</v>
      </c>
      <c r="AA188" s="22">
        <v>1500</v>
      </c>
      <c r="AB188" s="18">
        <v>1628</v>
      </c>
      <c r="AC188" s="24">
        <v>1.1000000000000001</v>
      </c>
      <c r="AD188" s="25">
        <f t="shared" si="17"/>
        <v>100</v>
      </c>
      <c r="AE188" s="18">
        <v>1979</v>
      </c>
      <c r="AF188" s="18">
        <v>8640</v>
      </c>
      <c r="AG188" s="18">
        <v>10368</v>
      </c>
      <c r="AH188" s="18">
        <v>7488</v>
      </c>
      <c r="AI188" s="14" t="s">
        <v>44</v>
      </c>
    </row>
    <row r="189" spans="1:35" ht="16.5" customHeight="1">
      <c r="A189">
        <v>2669</v>
      </c>
      <c r="B189" s="12" t="str">
        <f t="shared" si="12"/>
        <v>OverStock</v>
      </c>
      <c r="C189" s="13" t="s">
        <v>149</v>
      </c>
      <c r="D189" s="14" t="s">
        <v>115</v>
      </c>
      <c r="E189" s="15">
        <f t="shared" si="13"/>
        <v>16</v>
      </c>
      <c r="F189" s="16">
        <f t="shared" si="14"/>
        <v>6.6</v>
      </c>
      <c r="G189" s="16">
        <f t="shared" si="15"/>
        <v>24</v>
      </c>
      <c r="H189" s="16">
        <f t="shared" si="16"/>
        <v>9.9</v>
      </c>
      <c r="I189" s="17" t="str">
        <f>IFERROR(VLOOKUP(C189,#REF!,8,FALSE),"")</f>
        <v/>
      </c>
      <c r="J189" s="18">
        <v>9000</v>
      </c>
      <c r="K189" s="18">
        <v>0</v>
      </c>
      <c r="L189" s="17" t="str">
        <f>IFERROR(VLOOKUP(C189,#REF!,11,FALSE),"")</f>
        <v/>
      </c>
      <c r="M189" s="18">
        <v>6000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6000</v>
      </c>
      <c r="W189" s="18">
        <v>0</v>
      </c>
      <c r="X189" s="22">
        <v>15000</v>
      </c>
      <c r="Y189" s="16">
        <v>40</v>
      </c>
      <c r="Z189" s="23">
        <v>16.5</v>
      </c>
      <c r="AA189" s="22">
        <v>375</v>
      </c>
      <c r="AB189" s="18">
        <v>908</v>
      </c>
      <c r="AC189" s="24">
        <v>2.4</v>
      </c>
      <c r="AD189" s="25">
        <f t="shared" si="17"/>
        <v>150</v>
      </c>
      <c r="AE189" s="18">
        <v>1453</v>
      </c>
      <c r="AF189" s="18">
        <v>4160</v>
      </c>
      <c r="AG189" s="18">
        <v>5760</v>
      </c>
      <c r="AH189" s="18">
        <v>4480</v>
      </c>
      <c r="AI189" s="14" t="s">
        <v>44</v>
      </c>
    </row>
    <row r="190" spans="1:35" ht="16.5" customHeight="1">
      <c r="A190">
        <v>2609</v>
      </c>
      <c r="B190" s="12" t="str">
        <f t="shared" si="12"/>
        <v>OverStock</v>
      </c>
      <c r="C190" s="13" t="s">
        <v>158</v>
      </c>
      <c r="D190" s="14" t="s">
        <v>115</v>
      </c>
      <c r="E190" s="15">
        <f t="shared" si="13"/>
        <v>9</v>
      </c>
      <c r="F190" s="16">
        <f t="shared" si="14"/>
        <v>5.4</v>
      </c>
      <c r="G190" s="16">
        <f t="shared" si="15"/>
        <v>13.2</v>
      </c>
      <c r="H190" s="16">
        <f t="shared" si="16"/>
        <v>7.9</v>
      </c>
      <c r="I190" s="17" t="str">
        <f>IFERROR(VLOOKUP(C190,#REF!,8,FALSE),"")</f>
        <v/>
      </c>
      <c r="J190" s="18">
        <v>282000</v>
      </c>
      <c r="K190" s="18">
        <v>0</v>
      </c>
      <c r="L190" s="17" t="str">
        <f>IFERROR(VLOOKUP(C190,#REF!,11,FALSE),"")</f>
        <v/>
      </c>
      <c r="M190" s="18">
        <v>192000</v>
      </c>
      <c r="N190" s="19" t="s">
        <v>42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192000</v>
      </c>
      <c r="W190" s="18">
        <v>0</v>
      </c>
      <c r="X190" s="22">
        <v>474000</v>
      </c>
      <c r="Y190" s="16">
        <v>22.2</v>
      </c>
      <c r="Z190" s="23">
        <v>13.3</v>
      </c>
      <c r="AA190" s="22">
        <v>21375</v>
      </c>
      <c r="AB190" s="18">
        <v>35634</v>
      </c>
      <c r="AC190" s="24">
        <v>1.7</v>
      </c>
      <c r="AD190" s="25">
        <f t="shared" si="17"/>
        <v>100</v>
      </c>
      <c r="AE190" s="18">
        <v>132242</v>
      </c>
      <c r="AF190" s="18">
        <v>129877</v>
      </c>
      <c r="AG190" s="18">
        <v>155418</v>
      </c>
      <c r="AH190" s="18">
        <v>82379</v>
      </c>
      <c r="AI190" s="14" t="s">
        <v>44</v>
      </c>
    </row>
    <row r="191" spans="1:35" ht="16.5" customHeight="1">
      <c r="A191">
        <v>8166</v>
      </c>
      <c r="B191" s="12" t="str">
        <f t="shared" si="12"/>
        <v>OverStock</v>
      </c>
      <c r="C191" s="13" t="s">
        <v>172</v>
      </c>
      <c r="D191" s="14" t="s">
        <v>171</v>
      </c>
      <c r="E191" s="15">
        <f t="shared" si="13"/>
        <v>23</v>
      </c>
      <c r="F191" s="16">
        <f t="shared" si="14"/>
        <v>22.7</v>
      </c>
      <c r="G191" s="16">
        <f t="shared" si="15"/>
        <v>0</v>
      </c>
      <c r="H191" s="16">
        <f t="shared" si="16"/>
        <v>0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69000</v>
      </c>
      <c r="N191" s="19" t="s">
        <v>59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69000</v>
      </c>
      <c r="U191" s="18">
        <v>0</v>
      </c>
      <c r="V191" s="18">
        <v>0</v>
      </c>
      <c r="W191" s="18">
        <v>0</v>
      </c>
      <c r="X191" s="22">
        <v>69000</v>
      </c>
      <c r="Y191" s="16">
        <v>23</v>
      </c>
      <c r="Z191" s="23">
        <v>22.7</v>
      </c>
      <c r="AA191" s="22">
        <v>3000</v>
      </c>
      <c r="AB191" s="18">
        <v>3039</v>
      </c>
      <c r="AC191" s="24">
        <v>1</v>
      </c>
      <c r="AD191" s="25">
        <f t="shared" si="17"/>
        <v>100</v>
      </c>
      <c r="AE191" s="18">
        <v>36035</v>
      </c>
      <c r="AF191" s="18">
        <v>9064</v>
      </c>
      <c r="AG191" s="18">
        <v>2080</v>
      </c>
      <c r="AH191" s="18">
        <v>5112</v>
      </c>
      <c r="AI191" s="14" t="s">
        <v>44</v>
      </c>
    </row>
    <row r="192" spans="1:35" ht="16.5" customHeight="1">
      <c r="A192">
        <v>5062</v>
      </c>
      <c r="B192" s="12" t="str">
        <f t="shared" si="12"/>
        <v>OverStock</v>
      </c>
      <c r="C192" s="13" t="s">
        <v>174</v>
      </c>
      <c r="D192" s="14" t="s">
        <v>73</v>
      </c>
      <c r="E192" s="15">
        <f t="shared" si="13"/>
        <v>68</v>
      </c>
      <c r="F192" s="16">
        <f t="shared" si="14"/>
        <v>27.4</v>
      </c>
      <c r="G192" s="16">
        <f t="shared" si="15"/>
        <v>9.3000000000000007</v>
      </c>
      <c r="H192" s="16">
        <f t="shared" si="16"/>
        <v>3.8</v>
      </c>
      <c r="I192" s="17" t="str">
        <f>IFERROR(VLOOKUP(C192,#REF!,8,FALSE),"")</f>
        <v/>
      </c>
      <c r="J192" s="18">
        <v>56000</v>
      </c>
      <c r="K192" s="18">
        <v>56000</v>
      </c>
      <c r="L192" s="17" t="str">
        <f>IFERROR(VLOOKUP(C192,#REF!,11,FALSE),"")</f>
        <v/>
      </c>
      <c r="M192" s="18">
        <v>408000</v>
      </c>
      <c r="N192" s="19" t="s">
        <v>74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408000</v>
      </c>
      <c r="U192" s="18">
        <v>0</v>
      </c>
      <c r="V192" s="18">
        <v>0</v>
      </c>
      <c r="W192" s="18">
        <v>0</v>
      </c>
      <c r="X192" s="22">
        <v>464000</v>
      </c>
      <c r="Y192" s="16">
        <v>77.3</v>
      </c>
      <c r="Z192" s="23">
        <v>31.1</v>
      </c>
      <c r="AA192" s="22">
        <v>6000</v>
      </c>
      <c r="AB192" s="18">
        <v>14902</v>
      </c>
      <c r="AC192" s="24">
        <v>2.5</v>
      </c>
      <c r="AD192" s="25">
        <f t="shared" si="17"/>
        <v>150</v>
      </c>
      <c r="AE192" s="18">
        <v>28024</v>
      </c>
      <c r="AF192" s="18">
        <v>106094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1760</v>
      </c>
      <c r="B193" s="12" t="str">
        <f t="shared" si="12"/>
        <v>OverStock</v>
      </c>
      <c r="C193" s="13" t="s">
        <v>176</v>
      </c>
      <c r="D193" s="14" t="s">
        <v>73</v>
      </c>
      <c r="E193" s="15">
        <f t="shared" si="13"/>
        <v>1067.4000000000001</v>
      </c>
      <c r="F193" s="16">
        <f t="shared" si="14"/>
        <v>22.5</v>
      </c>
      <c r="G193" s="16">
        <f t="shared" si="15"/>
        <v>8</v>
      </c>
      <c r="H193" s="16">
        <f t="shared" si="16"/>
        <v>0.2</v>
      </c>
      <c r="I193" s="17" t="str">
        <f>IFERROR(VLOOKUP(C193,#REF!,8,FALSE),"")</f>
        <v/>
      </c>
      <c r="J193" s="18">
        <v>21000</v>
      </c>
      <c r="K193" s="18">
        <v>0</v>
      </c>
      <c r="L193" s="17" t="str">
        <f>IFERROR(VLOOKUP(C193,#REF!,11,FALSE),"")</f>
        <v/>
      </c>
      <c r="M193" s="18">
        <v>2802000</v>
      </c>
      <c r="N193" s="19" t="s">
        <v>74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2199000</v>
      </c>
      <c r="U193" s="18">
        <v>0</v>
      </c>
      <c r="V193" s="18">
        <v>603000</v>
      </c>
      <c r="W193" s="18">
        <v>0</v>
      </c>
      <c r="X193" s="22">
        <v>2823000</v>
      </c>
      <c r="Y193" s="16">
        <v>1075.4000000000001</v>
      </c>
      <c r="Z193" s="23">
        <v>22.7</v>
      </c>
      <c r="AA193" s="22">
        <v>2625</v>
      </c>
      <c r="AB193" s="18">
        <v>124277</v>
      </c>
      <c r="AC193" s="24">
        <v>47.3</v>
      </c>
      <c r="AD193" s="25">
        <f t="shared" si="17"/>
        <v>150</v>
      </c>
      <c r="AE193" s="18">
        <v>303000</v>
      </c>
      <c r="AF193" s="18">
        <v>404399</v>
      </c>
      <c r="AG193" s="18">
        <v>559956</v>
      </c>
      <c r="AH193" s="18">
        <v>0</v>
      </c>
      <c r="AI193" s="14" t="s">
        <v>44</v>
      </c>
    </row>
    <row r="194" spans="1:35" ht="16.5" customHeight="1">
      <c r="A194">
        <v>9228</v>
      </c>
      <c r="B194" s="12" t="str">
        <f t="shared" si="12"/>
        <v>OverStock</v>
      </c>
      <c r="C194" s="13" t="s">
        <v>177</v>
      </c>
      <c r="D194" s="14" t="s">
        <v>73</v>
      </c>
      <c r="E194" s="15">
        <f t="shared" si="13"/>
        <v>18.3</v>
      </c>
      <c r="F194" s="16">
        <f t="shared" si="14"/>
        <v>36.299999999999997</v>
      </c>
      <c r="G194" s="16">
        <f t="shared" si="15"/>
        <v>0</v>
      </c>
      <c r="H194" s="16">
        <f t="shared" si="16"/>
        <v>0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284000</v>
      </c>
      <c r="N194" s="19" t="s">
        <v>74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236000</v>
      </c>
      <c r="U194" s="18">
        <v>0</v>
      </c>
      <c r="V194" s="18">
        <v>48000</v>
      </c>
      <c r="W194" s="18">
        <v>0</v>
      </c>
      <c r="X194" s="22">
        <v>284000</v>
      </c>
      <c r="Y194" s="16">
        <v>18.3</v>
      </c>
      <c r="Z194" s="23">
        <v>36.299999999999997</v>
      </c>
      <c r="AA194" s="22">
        <v>15500</v>
      </c>
      <c r="AB194" s="18">
        <v>7815</v>
      </c>
      <c r="AC194" s="24">
        <v>0.5</v>
      </c>
      <c r="AD194" s="25">
        <f t="shared" si="17"/>
        <v>100</v>
      </c>
      <c r="AE194" s="18">
        <v>40742</v>
      </c>
      <c r="AF194" s="18">
        <v>19044</v>
      </c>
      <c r="AG194" s="18">
        <v>10550</v>
      </c>
      <c r="AH194" s="18">
        <v>0</v>
      </c>
      <c r="AI194" s="14" t="s">
        <v>44</v>
      </c>
    </row>
    <row r="195" spans="1:35" ht="16.5" customHeight="1">
      <c r="A195">
        <v>9224</v>
      </c>
      <c r="B195" s="12" t="str">
        <f t="shared" si="12"/>
        <v>OverStock</v>
      </c>
      <c r="C195" s="13" t="s">
        <v>183</v>
      </c>
      <c r="D195" s="14" t="s">
        <v>179</v>
      </c>
      <c r="E195" s="15">
        <f t="shared" si="13"/>
        <v>4.0999999999999996</v>
      </c>
      <c r="F195" s="16">
        <f t="shared" si="14"/>
        <v>4.5</v>
      </c>
      <c r="G195" s="16">
        <f t="shared" si="15"/>
        <v>14.4</v>
      </c>
      <c r="H195" s="16">
        <f t="shared" si="16"/>
        <v>15.8</v>
      </c>
      <c r="I195" s="17" t="str">
        <f>IFERROR(VLOOKUP(C195,#REF!,8,FALSE),"")</f>
        <v/>
      </c>
      <c r="J195" s="18">
        <v>366000</v>
      </c>
      <c r="K195" s="18">
        <v>90000</v>
      </c>
      <c r="L195" s="17" t="str">
        <f>IFERROR(VLOOKUP(C195,#REF!,11,FALSE),"")</f>
        <v/>
      </c>
      <c r="M195" s="18">
        <v>105000</v>
      </c>
      <c r="N195" s="19" t="s">
        <v>74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84000</v>
      </c>
      <c r="U195" s="18">
        <v>0</v>
      </c>
      <c r="V195" s="18">
        <v>21000</v>
      </c>
      <c r="W195" s="18">
        <v>0</v>
      </c>
      <c r="X195" s="22">
        <v>471000</v>
      </c>
      <c r="Y195" s="16">
        <v>18.5</v>
      </c>
      <c r="Z195" s="23">
        <v>20.3</v>
      </c>
      <c r="AA195" s="22">
        <v>25500</v>
      </c>
      <c r="AB195" s="18">
        <v>23172</v>
      </c>
      <c r="AC195" s="24">
        <v>0.9</v>
      </c>
      <c r="AD195" s="25">
        <f t="shared" si="17"/>
        <v>100</v>
      </c>
      <c r="AE195" s="18">
        <v>37855</v>
      </c>
      <c r="AF195" s="18">
        <v>134445</v>
      </c>
      <c r="AG195" s="18">
        <v>72250</v>
      </c>
      <c r="AH195" s="18">
        <v>34800</v>
      </c>
      <c r="AI195" s="14" t="s">
        <v>44</v>
      </c>
    </row>
    <row r="196" spans="1:35" ht="16.5" customHeight="1">
      <c r="A196">
        <v>1743</v>
      </c>
      <c r="B196" s="12" t="str">
        <f t="shared" ref="B196:B257" si="18">IF(OR(AA196=0,LEN(AA196)=0)*OR(AB196=0,LEN(AB196)=0),IF(X196&gt;0,"ZeroZero","None"),IF(IF(LEN(Y196)=0,0,Y196)&gt;16,"OverStock",IF(AA196=0,"FCST","Normal")))</f>
        <v>OverStock</v>
      </c>
      <c r="C196" s="13" t="s">
        <v>186</v>
      </c>
      <c r="D196" s="14" t="s">
        <v>73</v>
      </c>
      <c r="E196" s="15">
        <f t="shared" ref="E196:E257" si="19">IF(AA196=0,"前八週無拉料",ROUND(M196/AA196,1))</f>
        <v>0</v>
      </c>
      <c r="F196" s="16">
        <f t="shared" ref="F196:F257" si="20">IF(OR(AB196=0,LEN(AB196)=0),"--",ROUND(M196/AB196,1))</f>
        <v>0</v>
      </c>
      <c r="G196" s="16">
        <f t="shared" ref="G196:G257" si="21">IF(AA196=0,"--",ROUND(J196/AA196,1))</f>
        <v>36.200000000000003</v>
      </c>
      <c r="H196" s="16">
        <f t="shared" ref="H196:H257" si="22">IF(OR(AB196=0,LEN(AB196)=0),"--",ROUND(J196/AB196,1))</f>
        <v>26.7</v>
      </c>
      <c r="I196" s="17" t="str">
        <f>IFERROR(VLOOKUP(C196,#REF!,8,FALSE),"")</f>
        <v/>
      </c>
      <c r="J196" s="18">
        <v>3921000</v>
      </c>
      <c r="K196" s="18">
        <v>3621000</v>
      </c>
      <c r="L196" s="17" t="str">
        <f>IFERROR(VLOOKUP(C196,#REF!,11,FALSE),"")</f>
        <v/>
      </c>
      <c r="M196" s="18">
        <v>3000</v>
      </c>
      <c r="N196" s="19" t="s">
        <v>74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3000</v>
      </c>
      <c r="W196" s="18">
        <v>0</v>
      </c>
      <c r="X196" s="22">
        <v>3924000</v>
      </c>
      <c r="Y196" s="16">
        <v>36.200000000000003</v>
      </c>
      <c r="Z196" s="23">
        <v>26.8</v>
      </c>
      <c r="AA196" s="22">
        <v>108375</v>
      </c>
      <c r="AB196" s="18">
        <v>146686</v>
      </c>
      <c r="AC196" s="24">
        <v>1.4</v>
      </c>
      <c r="AD196" s="25">
        <f t="shared" ref="AD196:AD257" si="23">IF($AC196="E","E",IF($AC196="F","F",IF($AC196&lt;0.5,50,IF($AC196&lt;2,100,150))))</f>
        <v>100</v>
      </c>
      <c r="AE196" s="18">
        <v>475778</v>
      </c>
      <c r="AF196" s="18">
        <v>577647</v>
      </c>
      <c r="AG196" s="18">
        <v>476815</v>
      </c>
      <c r="AH196" s="18">
        <v>110031</v>
      </c>
      <c r="AI196" s="14" t="s">
        <v>44</v>
      </c>
    </row>
    <row r="197" spans="1:35" ht="16.5" customHeight="1">
      <c r="A197">
        <v>2715</v>
      </c>
      <c r="B197" s="12" t="str">
        <f t="shared" si="18"/>
        <v>OverStock</v>
      </c>
      <c r="C197" s="13" t="s">
        <v>205</v>
      </c>
      <c r="D197" s="14" t="s">
        <v>73</v>
      </c>
      <c r="E197" s="15">
        <f t="shared" si="19"/>
        <v>47.5</v>
      </c>
      <c r="F197" s="16">
        <f t="shared" si="20"/>
        <v>22.8</v>
      </c>
      <c r="G197" s="16">
        <f t="shared" si="21"/>
        <v>0.1</v>
      </c>
      <c r="H197" s="16">
        <f t="shared" si="22"/>
        <v>0</v>
      </c>
      <c r="I197" s="17" t="str">
        <f>IFERROR(VLOOKUP(C197,#REF!,8,FALSE),"")</f>
        <v/>
      </c>
      <c r="J197" s="18">
        <v>12000</v>
      </c>
      <c r="K197" s="18">
        <v>12000</v>
      </c>
      <c r="L197" s="17" t="str">
        <f>IFERROR(VLOOKUP(C197,#REF!,11,FALSE),"")</f>
        <v/>
      </c>
      <c r="M197" s="18">
        <v>5733000</v>
      </c>
      <c r="N197" s="19" t="s">
        <v>74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4677000</v>
      </c>
      <c r="U197" s="18">
        <v>0</v>
      </c>
      <c r="V197" s="18">
        <v>1056000</v>
      </c>
      <c r="W197" s="18">
        <v>0</v>
      </c>
      <c r="X197" s="22">
        <v>5745000</v>
      </c>
      <c r="Y197" s="16">
        <v>47.6</v>
      </c>
      <c r="Z197" s="23">
        <v>22.8</v>
      </c>
      <c r="AA197" s="22">
        <v>120750</v>
      </c>
      <c r="AB197" s="18">
        <v>251738</v>
      </c>
      <c r="AC197" s="24">
        <v>2.1</v>
      </c>
      <c r="AD197" s="25">
        <f t="shared" si="23"/>
        <v>150</v>
      </c>
      <c r="AE197" s="18">
        <v>807487</v>
      </c>
      <c r="AF197" s="18">
        <v>773601</v>
      </c>
      <c r="AG197" s="18">
        <v>759981</v>
      </c>
      <c r="AH197" s="18">
        <v>27007</v>
      </c>
      <c r="AI197" s="14" t="s">
        <v>44</v>
      </c>
    </row>
    <row r="198" spans="1:35" ht="16.5" customHeight="1">
      <c r="A198">
        <v>5060</v>
      </c>
      <c r="B198" s="12" t="str">
        <f t="shared" si="18"/>
        <v>OverStock</v>
      </c>
      <c r="C198" s="13" t="s">
        <v>207</v>
      </c>
      <c r="D198" s="14" t="s">
        <v>73</v>
      </c>
      <c r="E198" s="15">
        <f t="shared" si="19"/>
        <v>22.5</v>
      </c>
      <c r="F198" s="16">
        <f t="shared" si="20"/>
        <v>50.8</v>
      </c>
      <c r="G198" s="16">
        <f t="shared" si="21"/>
        <v>6.1</v>
      </c>
      <c r="H198" s="16">
        <f t="shared" si="22"/>
        <v>13.7</v>
      </c>
      <c r="I198" s="17" t="str">
        <f>IFERROR(VLOOKUP(C198,#REF!,8,FALSE),"")</f>
        <v/>
      </c>
      <c r="J198" s="18">
        <v>861000</v>
      </c>
      <c r="K198" s="18">
        <v>861000</v>
      </c>
      <c r="L198" s="17" t="str">
        <f>IFERROR(VLOOKUP(C198,#REF!,11,FALSE),"")</f>
        <v/>
      </c>
      <c r="M198" s="18">
        <v>3201000</v>
      </c>
      <c r="N198" s="19" t="s">
        <v>74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2814000</v>
      </c>
      <c r="U198" s="18">
        <v>0</v>
      </c>
      <c r="V198" s="18">
        <v>387000</v>
      </c>
      <c r="W198" s="18">
        <v>0</v>
      </c>
      <c r="X198" s="22">
        <v>4062000</v>
      </c>
      <c r="Y198" s="16">
        <v>28.6</v>
      </c>
      <c r="Z198" s="23">
        <v>64.5</v>
      </c>
      <c r="AA198" s="22">
        <v>142125</v>
      </c>
      <c r="AB198" s="18">
        <v>63005</v>
      </c>
      <c r="AC198" s="24">
        <v>0.4</v>
      </c>
      <c r="AD198" s="25">
        <f t="shared" si="23"/>
        <v>50</v>
      </c>
      <c r="AE198" s="18">
        <v>290987</v>
      </c>
      <c r="AF198" s="18">
        <v>163765</v>
      </c>
      <c r="AG198" s="18">
        <v>417733</v>
      </c>
      <c r="AH198" s="18">
        <v>83591</v>
      </c>
      <c r="AI198" s="14" t="s">
        <v>44</v>
      </c>
    </row>
    <row r="199" spans="1:35" ht="16.5" customHeight="1">
      <c r="A199">
        <v>5063</v>
      </c>
      <c r="B199" s="12" t="str">
        <f t="shared" si="18"/>
        <v>OverStock</v>
      </c>
      <c r="C199" s="13" t="s">
        <v>208</v>
      </c>
      <c r="D199" s="14" t="s">
        <v>73</v>
      </c>
      <c r="E199" s="15">
        <f t="shared" si="19"/>
        <v>32.9</v>
      </c>
      <c r="F199" s="16">
        <f t="shared" si="20"/>
        <v>27.4</v>
      </c>
      <c r="G199" s="16">
        <f t="shared" si="21"/>
        <v>3.8</v>
      </c>
      <c r="H199" s="16">
        <f t="shared" si="22"/>
        <v>3.2</v>
      </c>
      <c r="I199" s="17" t="str">
        <f>IFERROR(VLOOKUP(C199,#REF!,8,FALSE),"")</f>
        <v/>
      </c>
      <c r="J199" s="18">
        <v>1936000</v>
      </c>
      <c r="K199" s="18">
        <v>1936000</v>
      </c>
      <c r="L199" s="17" t="str">
        <f>IFERROR(VLOOKUP(C199,#REF!,11,FALSE),"")</f>
        <v/>
      </c>
      <c r="M199" s="18">
        <v>16698000</v>
      </c>
      <c r="N199" s="19" t="s">
        <v>74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13890000</v>
      </c>
      <c r="U199" s="18">
        <v>0</v>
      </c>
      <c r="V199" s="18">
        <v>2808000</v>
      </c>
      <c r="W199" s="18">
        <v>0</v>
      </c>
      <c r="X199" s="22">
        <v>18634000</v>
      </c>
      <c r="Y199" s="16">
        <v>36.700000000000003</v>
      </c>
      <c r="Z199" s="23">
        <v>30.5</v>
      </c>
      <c r="AA199" s="22">
        <v>508000</v>
      </c>
      <c r="AB199" s="18">
        <v>610147</v>
      </c>
      <c r="AC199" s="24">
        <v>1.2</v>
      </c>
      <c r="AD199" s="25">
        <f t="shared" si="23"/>
        <v>100</v>
      </c>
      <c r="AE199" s="18">
        <v>1930545</v>
      </c>
      <c r="AF199" s="18">
        <v>3284433</v>
      </c>
      <c r="AG199" s="18">
        <v>452971</v>
      </c>
      <c r="AH199" s="18">
        <v>0</v>
      </c>
      <c r="AI199" s="14" t="s">
        <v>44</v>
      </c>
    </row>
    <row r="200" spans="1:35" ht="16.5" customHeight="1">
      <c r="A200">
        <v>4979</v>
      </c>
      <c r="B200" s="12" t="str">
        <f t="shared" si="18"/>
        <v>OverStock</v>
      </c>
      <c r="C200" s="13" t="s">
        <v>209</v>
      </c>
      <c r="D200" s="14" t="s">
        <v>73</v>
      </c>
      <c r="E200" s="15">
        <f t="shared" si="19"/>
        <v>17</v>
      </c>
      <c r="F200" s="16">
        <f t="shared" si="20"/>
        <v>12</v>
      </c>
      <c r="G200" s="16">
        <f t="shared" si="21"/>
        <v>4.8</v>
      </c>
      <c r="H200" s="16">
        <f t="shared" si="22"/>
        <v>3.4</v>
      </c>
      <c r="I200" s="17" t="str">
        <f>IFERROR(VLOOKUP(C200,#REF!,8,FALSE),"")</f>
        <v/>
      </c>
      <c r="J200" s="18">
        <v>1308000</v>
      </c>
      <c r="K200" s="18">
        <v>1308000</v>
      </c>
      <c r="L200" s="17" t="str">
        <f>IFERROR(VLOOKUP(C200,#REF!,11,FALSE),"")</f>
        <v/>
      </c>
      <c r="M200" s="18">
        <v>4590000</v>
      </c>
      <c r="N200" s="19" t="s">
        <v>74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2625000</v>
      </c>
      <c r="U200" s="18">
        <v>0</v>
      </c>
      <c r="V200" s="18">
        <v>1965000</v>
      </c>
      <c r="W200" s="18">
        <v>0</v>
      </c>
      <c r="X200" s="22">
        <v>5898000</v>
      </c>
      <c r="Y200" s="16">
        <v>21.8</v>
      </c>
      <c r="Z200" s="23">
        <v>15.5</v>
      </c>
      <c r="AA200" s="22">
        <v>270000</v>
      </c>
      <c r="AB200" s="18">
        <v>380914</v>
      </c>
      <c r="AC200" s="24">
        <v>1.4</v>
      </c>
      <c r="AD200" s="25">
        <f t="shared" si="23"/>
        <v>100</v>
      </c>
      <c r="AE200" s="18">
        <v>1748396</v>
      </c>
      <c r="AF200" s="18">
        <v>1347412</v>
      </c>
      <c r="AG200" s="18">
        <v>923416</v>
      </c>
      <c r="AH200" s="18">
        <v>435663</v>
      </c>
      <c r="AI200" s="14" t="s">
        <v>44</v>
      </c>
    </row>
    <row r="201" spans="1:35" ht="16.5" customHeight="1">
      <c r="A201">
        <v>2610</v>
      </c>
      <c r="B201" s="12" t="str">
        <f t="shared" si="18"/>
        <v>OverStock</v>
      </c>
      <c r="C201" s="13" t="s">
        <v>210</v>
      </c>
      <c r="D201" s="14" t="s">
        <v>73</v>
      </c>
      <c r="E201" s="15">
        <f t="shared" si="19"/>
        <v>101.6</v>
      </c>
      <c r="F201" s="16">
        <f t="shared" si="20"/>
        <v>100.4</v>
      </c>
      <c r="G201" s="16">
        <f t="shared" si="21"/>
        <v>0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1371000</v>
      </c>
      <c r="N201" s="19" t="s">
        <v>74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1290000</v>
      </c>
      <c r="U201" s="18">
        <v>0</v>
      </c>
      <c r="V201" s="18">
        <v>81000</v>
      </c>
      <c r="W201" s="18">
        <v>0</v>
      </c>
      <c r="X201" s="22">
        <v>1371000</v>
      </c>
      <c r="Y201" s="16">
        <v>101.6</v>
      </c>
      <c r="Z201" s="23">
        <v>100.4</v>
      </c>
      <c r="AA201" s="22">
        <v>13500</v>
      </c>
      <c r="AB201" s="18">
        <v>13650</v>
      </c>
      <c r="AC201" s="24">
        <v>1</v>
      </c>
      <c r="AD201" s="25">
        <f t="shared" si="23"/>
        <v>100</v>
      </c>
      <c r="AE201" s="18">
        <v>62725</v>
      </c>
      <c r="AF201" s="18">
        <v>18277</v>
      </c>
      <c r="AG201" s="18">
        <v>153003</v>
      </c>
      <c r="AH201" s="18">
        <v>42001</v>
      </c>
      <c r="AI201" s="14" t="s">
        <v>44</v>
      </c>
    </row>
    <row r="202" spans="1:35" ht="16.5" customHeight="1">
      <c r="A202">
        <v>2611</v>
      </c>
      <c r="B202" s="12" t="str">
        <f t="shared" si="18"/>
        <v>OverStock</v>
      </c>
      <c r="C202" s="13" t="s">
        <v>211</v>
      </c>
      <c r="D202" s="14" t="s">
        <v>73</v>
      </c>
      <c r="E202" s="15">
        <f t="shared" si="19"/>
        <v>30.2</v>
      </c>
      <c r="F202" s="16">
        <f t="shared" si="20"/>
        <v>10.9</v>
      </c>
      <c r="G202" s="16">
        <f t="shared" si="21"/>
        <v>8.6999999999999993</v>
      </c>
      <c r="H202" s="16">
        <f t="shared" si="22"/>
        <v>3.2</v>
      </c>
      <c r="I202" s="17" t="str">
        <f>IFERROR(VLOOKUP(C202,#REF!,8,FALSE),"")</f>
        <v/>
      </c>
      <c r="J202" s="18">
        <v>1245000</v>
      </c>
      <c r="K202" s="18">
        <v>639000</v>
      </c>
      <c r="L202" s="17" t="str">
        <f>IFERROR(VLOOKUP(C202,#REF!,11,FALSE),"")</f>
        <v/>
      </c>
      <c r="M202" s="18">
        <v>4302000</v>
      </c>
      <c r="N202" s="19" t="s">
        <v>74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2397000</v>
      </c>
      <c r="U202" s="18">
        <v>0</v>
      </c>
      <c r="V202" s="18">
        <v>1905000</v>
      </c>
      <c r="W202" s="18">
        <v>0</v>
      </c>
      <c r="X202" s="22">
        <v>5547000</v>
      </c>
      <c r="Y202" s="16">
        <v>38.9</v>
      </c>
      <c r="Z202" s="23">
        <v>14.1</v>
      </c>
      <c r="AA202" s="22">
        <v>142500</v>
      </c>
      <c r="AB202" s="18">
        <v>393277</v>
      </c>
      <c r="AC202" s="24">
        <v>2.8</v>
      </c>
      <c r="AD202" s="25">
        <f t="shared" si="23"/>
        <v>150</v>
      </c>
      <c r="AE202" s="18">
        <v>1580703</v>
      </c>
      <c r="AF202" s="18">
        <v>1087732</v>
      </c>
      <c r="AG202" s="18">
        <v>1651988</v>
      </c>
      <c r="AH202" s="18">
        <v>343910</v>
      </c>
      <c r="AI202" s="14" t="s">
        <v>44</v>
      </c>
    </row>
    <row r="203" spans="1:35" ht="16.5" customHeight="1">
      <c r="A203">
        <v>4980</v>
      </c>
      <c r="B203" s="12" t="str">
        <f t="shared" si="18"/>
        <v>OverStock</v>
      </c>
      <c r="C203" s="13" t="s">
        <v>216</v>
      </c>
      <c r="D203" s="14" t="s">
        <v>73</v>
      </c>
      <c r="E203" s="15">
        <f t="shared" si="19"/>
        <v>37.6</v>
      </c>
      <c r="F203" s="16">
        <f t="shared" si="20"/>
        <v>14</v>
      </c>
      <c r="G203" s="16">
        <f t="shared" si="21"/>
        <v>16</v>
      </c>
      <c r="H203" s="16">
        <f t="shared" si="22"/>
        <v>6</v>
      </c>
      <c r="I203" s="17" t="str">
        <f>IFERROR(VLOOKUP(C203,#REF!,8,FALSE),"")</f>
        <v/>
      </c>
      <c r="J203" s="18">
        <v>6000</v>
      </c>
      <c r="K203" s="18">
        <v>3000</v>
      </c>
      <c r="L203" s="17" t="str">
        <f>IFERROR(VLOOKUP(C203,#REF!,11,FALSE),"")</f>
        <v/>
      </c>
      <c r="M203" s="18">
        <v>14085</v>
      </c>
      <c r="N203" s="19" t="s">
        <v>59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7085</v>
      </c>
      <c r="U203" s="18">
        <v>0</v>
      </c>
      <c r="V203" s="18">
        <v>7000</v>
      </c>
      <c r="W203" s="18">
        <v>0</v>
      </c>
      <c r="X203" s="22">
        <v>20085</v>
      </c>
      <c r="Y203" s="16">
        <v>53.6</v>
      </c>
      <c r="Z203" s="23">
        <v>20</v>
      </c>
      <c r="AA203" s="22">
        <v>375</v>
      </c>
      <c r="AB203" s="18">
        <v>1004</v>
      </c>
      <c r="AC203" s="24">
        <v>2.7</v>
      </c>
      <c r="AD203" s="25">
        <f t="shared" si="23"/>
        <v>150</v>
      </c>
      <c r="AE203" s="18">
        <v>6034</v>
      </c>
      <c r="AF203" s="18">
        <v>3000</v>
      </c>
      <c r="AG203" s="18">
        <v>1080</v>
      </c>
      <c r="AH203" s="18">
        <v>1860</v>
      </c>
      <c r="AI203" s="14" t="s">
        <v>44</v>
      </c>
    </row>
    <row r="204" spans="1:35" ht="16.5" customHeight="1">
      <c r="A204">
        <v>2724</v>
      </c>
      <c r="B204" s="12" t="str">
        <f t="shared" si="18"/>
        <v>OverStock</v>
      </c>
      <c r="C204" s="13" t="s">
        <v>217</v>
      </c>
      <c r="D204" s="14" t="s">
        <v>73</v>
      </c>
      <c r="E204" s="15">
        <f t="shared" si="19"/>
        <v>3.7</v>
      </c>
      <c r="F204" s="16">
        <f t="shared" si="20"/>
        <v>4.7</v>
      </c>
      <c r="G204" s="16">
        <f t="shared" si="21"/>
        <v>12.9</v>
      </c>
      <c r="H204" s="16">
        <f t="shared" si="22"/>
        <v>16.3</v>
      </c>
      <c r="I204" s="17" t="str">
        <f>IFERROR(VLOOKUP(C204,#REF!,8,FALSE),"")</f>
        <v/>
      </c>
      <c r="J204" s="18">
        <v>45000</v>
      </c>
      <c r="K204" s="18">
        <v>0</v>
      </c>
      <c r="L204" s="17" t="str">
        <f>IFERROR(VLOOKUP(C204,#REF!,11,FALSE),"")</f>
        <v/>
      </c>
      <c r="M204" s="18">
        <v>13000</v>
      </c>
      <c r="N204" s="19" t="s">
        <v>59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5000</v>
      </c>
      <c r="U204" s="18">
        <v>0</v>
      </c>
      <c r="V204" s="18">
        <v>8000</v>
      </c>
      <c r="W204" s="18">
        <v>0</v>
      </c>
      <c r="X204" s="22">
        <v>58000</v>
      </c>
      <c r="Y204" s="16">
        <v>16.600000000000001</v>
      </c>
      <c r="Z204" s="23">
        <v>21</v>
      </c>
      <c r="AA204" s="22">
        <v>3500</v>
      </c>
      <c r="AB204" s="18">
        <v>2766</v>
      </c>
      <c r="AC204" s="24">
        <v>0.8</v>
      </c>
      <c r="AD204" s="25">
        <f t="shared" si="23"/>
        <v>100</v>
      </c>
      <c r="AE204" s="18">
        <v>12896</v>
      </c>
      <c r="AF204" s="18">
        <v>8000</v>
      </c>
      <c r="AG204" s="18">
        <v>8000</v>
      </c>
      <c r="AH204" s="18">
        <v>4000</v>
      </c>
      <c r="AI204" s="14" t="s">
        <v>44</v>
      </c>
    </row>
    <row r="205" spans="1:35" ht="16.5" customHeight="1">
      <c r="A205">
        <v>2725</v>
      </c>
      <c r="B205" s="12" t="str">
        <f t="shared" si="18"/>
        <v>OverStock</v>
      </c>
      <c r="C205" s="13" t="s">
        <v>218</v>
      </c>
      <c r="D205" s="14" t="s">
        <v>73</v>
      </c>
      <c r="E205" s="15">
        <f t="shared" si="19"/>
        <v>8</v>
      </c>
      <c r="F205" s="16">
        <f t="shared" si="20"/>
        <v>2</v>
      </c>
      <c r="G205" s="16">
        <f t="shared" si="21"/>
        <v>40</v>
      </c>
      <c r="H205" s="16">
        <f t="shared" si="22"/>
        <v>10</v>
      </c>
      <c r="I205" s="17" t="str">
        <f>IFERROR(VLOOKUP(C205,#REF!,8,FALSE),"")</f>
        <v/>
      </c>
      <c r="J205" s="18">
        <v>15000</v>
      </c>
      <c r="K205" s="18">
        <v>2000</v>
      </c>
      <c r="L205" s="17" t="str">
        <f>IFERROR(VLOOKUP(C205,#REF!,11,FALSE),"")</f>
        <v/>
      </c>
      <c r="M205" s="18">
        <v>3000</v>
      </c>
      <c r="N205" s="19" t="s">
        <v>59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3000</v>
      </c>
      <c r="W205" s="18">
        <v>0</v>
      </c>
      <c r="X205" s="22">
        <v>18000</v>
      </c>
      <c r="Y205" s="16">
        <v>48</v>
      </c>
      <c r="Z205" s="23">
        <v>12</v>
      </c>
      <c r="AA205" s="22">
        <v>375</v>
      </c>
      <c r="AB205" s="18">
        <v>1502</v>
      </c>
      <c r="AC205" s="24">
        <v>4</v>
      </c>
      <c r="AD205" s="25">
        <f t="shared" si="23"/>
        <v>150</v>
      </c>
      <c r="AE205" s="18">
        <v>6049</v>
      </c>
      <c r="AF205" s="18">
        <v>7470</v>
      </c>
      <c r="AG205" s="18">
        <v>3710</v>
      </c>
      <c r="AH205" s="18">
        <v>0</v>
      </c>
      <c r="AI205" s="14" t="s">
        <v>44</v>
      </c>
    </row>
    <row r="206" spans="1:35" ht="16.5" customHeight="1">
      <c r="A206">
        <v>4982</v>
      </c>
      <c r="B206" s="12" t="str">
        <f t="shared" si="18"/>
        <v>OverStock</v>
      </c>
      <c r="C206" s="13" t="s">
        <v>219</v>
      </c>
      <c r="D206" s="14" t="s">
        <v>73</v>
      </c>
      <c r="E206" s="15">
        <f t="shared" si="19"/>
        <v>24.3</v>
      </c>
      <c r="F206" s="16">
        <f t="shared" si="20"/>
        <v>4.4000000000000004</v>
      </c>
      <c r="G206" s="16">
        <f t="shared" si="21"/>
        <v>576</v>
      </c>
      <c r="H206" s="16">
        <f t="shared" si="22"/>
        <v>103.9</v>
      </c>
      <c r="I206" s="17" t="str">
        <f>IFERROR(VLOOKUP(C206,#REF!,8,FALSE),"")</f>
        <v/>
      </c>
      <c r="J206" s="18">
        <v>72000</v>
      </c>
      <c r="K206" s="18">
        <v>7000</v>
      </c>
      <c r="L206" s="17" t="str">
        <f>IFERROR(VLOOKUP(C206,#REF!,11,FALSE),"")</f>
        <v/>
      </c>
      <c r="M206" s="18">
        <v>3035</v>
      </c>
      <c r="N206" s="19" t="s">
        <v>59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1035</v>
      </c>
      <c r="U206" s="18">
        <v>0</v>
      </c>
      <c r="V206" s="18">
        <v>2000</v>
      </c>
      <c r="W206" s="18">
        <v>0</v>
      </c>
      <c r="X206" s="22">
        <v>75035</v>
      </c>
      <c r="Y206" s="16">
        <v>600.29999999999995</v>
      </c>
      <c r="Z206" s="23">
        <v>108.3</v>
      </c>
      <c r="AA206" s="22">
        <v>125</v>
      </c>
      <c r="AB206" s="18">
        <v>693</v>
      </c>
      <c r="AC206" s="24">
        <v>5.5</v>
      </c>
      <c r="AD206" s="25">
        <f t="shared" si="23"/>
        <v>150</v>
      </c>
      <c r="AE206" s="18">
        <v>836</v>
      </c>
      <c r="AF206" s="18">
        <v>5400</v>
      </c>
      <c r="AG206" s="18">
        <v>25400</v>
      </c>
      <c r="AH206" s="18">
        <v>35000</v>
      </c>
      <c r="AI206" s="14" t="s">
        <v>44</v>
      </c>
    </row>
    <row r="207" spans="1:35" ht="16.5" customHeight="1">
      <c r="A207">
        <v>1735</v>
      </c>
      <c r="B207" s="12" t="str">
        <f t="shared" si="18"/>
        <v>OverStock</v>
      </c>
      <c r="C207" s="13" t="s">
        <v>220</v>
      </c>
      <c r="D207" s="14" t="s">
        <v>73</v>
      </c>
      <c r="E207" s="15">
        <f t="shared" si="19"/>
        <v>36</v>
      </c>
      <c r="F207" s="16">
        <f t="shared" si="20"/>
        <v>63.4</v>
      </c>
      <c r="G207" s="16">
        <f t="shared" si="21"/>
        <v>0</v>
      </c>
      <c r="H207" s="16">
        <f t="shared" si="22"/>
        <v>0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9000</v>
      </c>
      <c r="N207" s="19" t="s">
        <v>59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8000</v>
      </c>
      <c r="U207" s="18">
        <v>0</v>
      </c>
      <c r="V207" s="18">
        <v>1000</v>
      </c>
      <c r="W207" s="18">
        <v>0</v>
      </c>
      <c r="X207" s="22">
        <v>9000</v>
      </c>
      <c r="Y207" s="16">
        <v>36</v>
      </c>
      <c r="Z207" s="23">
        <v>63.4</v>
      </c>
      <c r="AA207" s="22">
        <v>250</v>
      </c>
      <c r="AB207" s="18">
        <v>142</v>
      </c>
      <c r="AC207" s="24">
        <v>0.6</v>
      </c>
      <c r="AD207" s="25">
        <f t="shared" si="23"/>
        <v>100</v>
      </c>
      <c r="AE207" s="18">
        <v>0</v>
      </c>
      <c r="AF207" s="18">
        <v>1277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1736</v>
      </c>
      <c r="B208" s="12" t="str">
        <f t="shared" si="18"/>
        <v>OverStock</v>
      </c>
      <c r="C208" s="13" t="s">
        <v>223</v>
      </c>
      <c r="D208" s="14" t="s">
        <v>73</v>
      </c>
      <c r="E208" s="15">
        <f t="shared" si="19"/>
        <v>11.4</v>
      </c>
      <c r="F208" s="16">
        <f t="shared" si="20"/>
        <v>6.4</v>
      </c>
      <c r="G208" s="16">
        <f t="shared" si="21"/>
        <v>159.1</v>
      </c>
      <c r="H208" s="16">
        <f t="shared" si="22"/>
        <v>89.7</v>
      </c>
      <c r="I208" s="17" t="str">
        <f>IFERROR(VLOOKUP(C208,#REF!,8,FALSE),"")</f>
        <v/>
      </c>
      <c r="J208" s="18">
        <v>14000</v>
      </c>
      <c r="K208" s="18">
        <v>1000</v>
      </c>
      <c r="L208" s="17" t="str">
        <f>IFERROR(VLOOKUP(C208,#REF!,11,FALSE),"")</f>
        <v/>
      </c>
      <c r="M208" s="18">
        <v>1000</v>
      </c>
      <c r="N208" s="19" t="s">
        <v>59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1000</v>
      </c>
      <c r="U208" s="18">
        <v>0</v>
      </c>
      <c r="V208" s="18">
        <v>0</v>
      </c>
      <c r="W208" s="18">
        <v>0</v>
      </c>
      <c r="X208" s="22">
        <v>15000</v>
      </c>
      <c r="Y208" s="16">
        <v>170.5</v>
      </c>
      <c r="Z208" s="23">
        <v>96.2</v>
      </c>
      <c r="AA208" s="22">
        <v>88</v>
      </c>
      <c r="AB208" s="18">
        <v>156</v>
      </c>
      <c r="AC208" s="24">
        <v>1.8</v>
      </c>
      <c r="AD208" s="25">
        <f t="shared" si="23"/>
        <v>100</v>
      </c>
      <c r="AE208" s="18">
        <v>203</v>
      </c>
      <c r="AF208" s="18">
        <v>1200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9165</v>
      </c>
      <c r="B209" s="12" t="str">
        <f t="shared" si="18"/>
        <v>OverStock</v>
      </c>
      <c r="C209" s="13" t="s">
        <v>228</v>
      </c>
      <c r="D209" s="14" t="s">
        <v>73</v>
      </c>
      <c r="E209" s="15">
        <f t="shared" si="19"/>
        <v>5.5</v>
      </c>
      <c r="F209" s="16">
        <f t="shared" si="20"/>
        <v>2.6</v>
      </c>
      <c r="G209" s="16">
        <f t="shared" si="21"/>
        <v>51.7</v>
      </c>
      <c r="H209" s="16">
        <f t="shared" si="22"/>
        <v>23.9</v>
      </c>
      <c r="I209" s="17" t="str">
        <f>IFERROR(VLOOKUP(C209,#REF!,8,FALSE),"")</f>
        <v/>
      </c>
      <c r="J209" s="18">
        <v>336000</v>
      </c>
      <c r="K209" s="18">
        <v>312000</v>
      </c>
      <c r="L209" s="17" t="str">
        <f>IFERROR(VLOOKUP(C209,#REF!,11,FALSE),"")</f>
        <v/>
      </c>
      <c r="M209" s="18">
        <v>36000</v>
      </c>
      <c r="N209" s="19" t="s">
        <v>74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4000</v>
      </c>
      <c r="U209" s="18">
        <v>0</v>
      </c>
      <c r="V209" s="18">
        <v>32000</v>
      </c>
      <c r="W209" s="18">
        <v>0</v>
      </c>
      <c r="X209" s="22">
        <v>372000</v>
      </c>
      <c r="Y209" s="16">
        <v>57.2</v>
      </c>
      <c r="Z209" s="23">
        <v>26.4</v>
      </c>
      <c r="AA209" s="22">
        <v>6500</v>
      </c>
      <c r="AB209" s="18">
        <v>14079</v>
      </c>
      <c r="AC209" s="24">
        <v>2.2000000000000002</v>
      </c>
      <c r="AD209" s="25">
        <f t="shared" si="23"/>
        <v>150</v>
      </c>
      <c r="AE209" s="18">
        <v>40711</v>
      </c>
      <c r="AF209" s="18">
        <v>58000</v>
      </c>
      <c r="AG209" s="18">
        <v>56000</v>
      </c>
      <c r="AH209" s="18">
        <v>50000</v>
      </c>
      <c r="AI209" s="14" t="s">
        <v>44</v>
      </c>
    </row>
    <row r="210" spans="1:35" ht="16.5" customHeight="1">
      <c r="A210">
        <v>8987</v>
      </c>
      <c r="B210" s="12" t="str">
        <f t="shared" si="18"/>
        <v>OverStock</v>
      </c>
      <c r="C210" s="13" t="s">
        <v>235</v>
      </c>
      <c r="D210" s="14" t="s">
        <v>73</v>
      </c>
      <c r="E210" s="15">
        <f t="shared" si="19"/>
        <v>28.3</v>
      </c>
      <c r="F210" s="16">
        <f t="shared" si="20"/>
        <v>30.8</v>
      </c>
      <c r="G210" s="16">
        <f t="shared" si="21"/>
        <v>8</v>
      </c>
      <c r="H210" s="16">
        <f t="shared" si="22"/>
        <v>8.6999999999999993</v>
      </c>
      <c r="I210" s="17" t="str">
        <f>IFERROR(VLOOKUP(C210,#REF!,8,FALSE),"")</f>
        <v/>
      </c>
      <c r="J210" s="18">
        <v>72000</v>
      </c>
      <c r="K210" s="18">
        <v>72000</v>
      </c>
      <c r="L210" s="17" t="str">
        <f>IFERROR(VLOOKUP(C210,#REF!,11,FALSE),"")</f>
        <v/>
      </c>
      <c r="M210" s="18">
        <v>255000</v>
      </c>
      <c r="N210" s="19" t="s">
        <v>74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201000</v>
      </c>
      <c r="U210" s="18">
        <v>0</v>
      </c>
      <c r="V210" s="18">
        <v>54000</v>
      </c>
      <c r="W210" s="18">
        <v>0</v>
      </c>
      <c r="X210" s="22">
        <v>327000</v>
      </c>
      <c r="Y210" s="16">
        <v>36.299999999999997</v>
      </c>
      <c r="Z210" s="23">
        <v>39.4</v>
      </c>
      <c r="AA210" s="22">
        <v>9000</v>
      </c>
      <c r="AB210" s="18">
        <v>8289</v>
      </c>
      <c r="AC210" s="24">
        <v>0.9</v>
      </c>
      <c r="AD210" s="25">
        <f t="shared" si="23"/>
        <v>100</v>
      </c>
      <c r="AE210" s="18">
        <v>54003</v>
      </c>
      <c r="AF210" s="18">
        <v>12918</v>
      </c>
      <c r="AG210" s="18">
        <v>14548</v>
      </c>
      <c r="AH210" s="18">
        <v>430</v>
      </c>
      <c r="AI210" s="14" t="s">
        <v>44</v>
      </c>
    </row>
    <row r="211" spans="1:35" ht="16.5" customHeight="1">
      <c r="A211">
        <v>9065</v>
      </c>
      <c r="B211" s="12" t="str">
        <f t="shared" si="18"/>
        <v>OverStock</v>
      </c>
      <c r="C211" s="13" t="s">
        <v>238</v>
      </c>
      <c r="D211" s="14" t="s">
        <v>73</v>
      </c>
      <c r="E211" s="15">
        <f t="shared" si="19"/>
        <v>27.9</v>
      </c>
      <c r="F211" s="16">
        <f t="shared" si="20"/>
        <v>45.5</v>
      </c>
      <c r="G211" s="16">
        <f t="shared" si="21"/>
        <v>7.4</v>
      </c>
      <c r="H211" s="16">
        <f t="shared" si="22"/>
        <v>12.1</v>
      </c>
      <c r="I211" s="17" t="str">
        <f>IFERROR(VLOOKUP(C211,#REF!,8,FALSE),"")</f>
        <v/>
      </c>
      <c r="J211" s="18">
        <v>75000</v>
      </c>
      <c r="K211" s="18">
        <v>75000</v>
      </c>
      <c r="L211" s="17" t="str">
        <f>IFERROR(VLOOKUP(C211,#REF!,11,FALSE),"")</f>
        <v/>
      </c>
      <c r="M211" s="18">
        <v>282500</v>
      </c>
      <c r="N211" s="19" t="s">
        <v>74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252500</v>
      </c>
      <c r="U211" s="18">
        <v>0</v>
      </c>
      <c r="V211" s="18">
        <v>30000</v>
      </c>
      <c r="W211" s="18">
        <v>0</v>
      </c>
      <c r="X211" s="22">
        <v>357500</v>
      </c>
      <c r="Y211" s="16">
        <v>35.299999999999997</v>
      </c>
      <c r="Z211" s="23">
        <v>57.6</v>
      </c>
      <c r="AA211" s="22">
        <v>10125</v>
      </c>
      <c r="AB211" s="18">
        <v>6210</v>
      </c>
      <c r="AC211" s="24">
        <v>0.6</v>
      </c>
      <c r="AD211" s="25">
        <f t="shared" si="23"/>
        <v>100</v>
      </c>
      <c r="AE211" s="18">
        <v>14559</v>
      </c>
      <c r="AF211" s="18">
        <v>30978</v>
      </c>
      <c r="AG211" s="18">
        <v>16916</v>
      </c>
      <c r="AH211" s="18">
        <v>600</v>
      </c>
      <c r="AI211" s="14" t="s">
        <v>44</v>
      </c>
    </row>
    <row r="212" spans="1:35" ht="16.5" customHeight="1">
      <c r="A212">
        <v>6242</v>
      </c>
      <c r="B212" s="12" t="str">
        <f t="shared" si="18"/>
        <v>OverStock</v>
      </c>
      <c r="C212" s="13" t="s">
        <v>241</v>
      </c>
      <c r="D212" s="14" t="s">
        <v>73</v>
      </c>
      <c r="E212" s="15">
        <f t="shared" si="19"/>
        <v>44</v>
      </c>
      <c r="F212" s="16">
        <f t="shared" si="20"/>
        <v>7</v>
      </c>
      <c r="G212" s="16">
        <f t="shared" si="21"/>
        <v>88</v>
      </c>
      <c r="H212" s="16">
        <f t="shared" si="22"/>
        <v>14</v>
      </c>
      <c r="I212" s="17" t="str">
        <f>IFERROR(VLOOKUP(C212,#REF!,8,FALSE),"")</f>
        <v/>
      </c>
      <c r="J212" s="18">
        <v>330000</v>
      </c>
      <c r="K212" s="18">
        <v>33000</v>
      </c>
      <c r="L212" s="17" t="str">
        <f>IFERROR(VLOOKUP(C212,#REF!,11,FALSE),"")</f>
        <v/>
      </c>
      <c r="M212" s="18">
        <v>165000</v>
      </c>
      <c r="N212" s="19" t="s">
        <v>74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81000</v>
      </c>
      <c r="U212" s="18">
        <v>0</v>
      </c>
      <c r="V212" s="18">
        <v>84000</v>
      </c>
      <c r="W212" s="18">
        <v>0</v>
      </c>
      <c r="X212" s="22">
        <v>495000</v>
      </c>
      <c r="Y212" s="16">
        <v>132</v>
      </c>
      <c r="Z212" s="23">
        <v>20.9</v>
      </c>
      <c r="AA212" s="22">
        <v>3750</v>
      </c>
      <c r="AB212" s="18">
        <v>23646</v>
      </c>
      <c r="AC212" s="24">
        <v>6.3</v>
      </c>
      <c r="AD212" s="25">
        <f t="shared" si="23"/>
        <v>150</v>
      </c>
      <c r="AE212" s="18">
        <v>106984</v>
      </c>
      <c r="AF212" s="18">
        <v>76023</v>
      </c>
      <c r="AG212" s="18">
        <v>62742</v>
      </c>
      <c r="AH212" s="18">
        <v>1411</v>
      </c>
      <c r="AI212" s="14" t="s">
        <v>44</v>
      </c>
    </row>
    <row r="213" spans="1:35" ht="16.5" customHeight="1">
      <c r="A213">
        <v>4978</v>
      </c>
      <c r="B213" s="12" t="str">
        <f t="shared" si="18"/>
        <v>OverStock</v>
      </c>
      <c r="C213" s="13" t="s">
        <v>242</v>
      </c>
      <c r="D213" s="14" t="s">
        <v>73</v>
      </c>
      <c r="E213" s="15">
        <f t="shared" si="19"/>
        <v>8.6</v>
      </c>
      <c r="F213" s="16">
        <f t="shared" si="20"/>
        <v>6.6</v>
      </c>
      <c r="G213" s="16">
        <f t="shared" si="21"/>
        <v>13.1</v>
      </c>
      <c r="H213" s="16">
        <f t="shared" si="22"/>
        <v>10.1</v>
      </c>
      <c r="I213" s="17" t="str">
        <f>IFERROR(VLOOKUP(C213,#REF!,8,FALSE),"")</f>
        <v/>
      </c>
      <c r="J213" s="18">
        <v>981000</v>
      </c>
      <c r="K213" s="18">
        <v>594000</v>
      </c>
      <c r="L213" s="17" t="str">
        <f>IFERROR(VLOOKUP(C213,#REF!,11,FALSE),"")</f>
        <v/>
      </c>
      <c r="M213" s="18">
        <v>645000</v>
      </c>
      <c r="N213" s="19" t="s">
        <v>74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225000</v>
      </c>
      <c r="U213" s="18">
        <v>0</v>
      </c>
      <c r="V213" s="18">
        <v>420000</v>
      </c>
      <c r="W213" s="18">
        <v>0</v>
      </c>
      <c r="X213" s="22">
        <v>1626000</v>
      </c>
      <c r="Y213" s="16">
        <v>21.8</v>
      </c>
      <c r="Z213" s="23">
        <v>16.8</v>
      </c>
      <c r="AA213" s="22">
        <v>74625</v>
      </c>
      <c r="AB213" s="18">
        <v>96999</v>
      </c>
      <c r="AC213" s="24">
        <v>1.3</v>
      </c>
      <c r="AD213" s="25">
        <f t="shared" si="23"/>
        <v>100</v>
      </c>
      <c r="AE213" s="18">
        <v>412191</v>
      </c>
      <c r="AF213" s="18">
        <v>313651</v>
      </c>
      <c r="AG213" s="18">
        <v>332573</v>
      </c>
      <c r="AH213" s="18">
        <v>171708</v>
      </c>
      <c r="AI213" s="14" t="s">
        <v>44</v>
      </c>
    </row>
    <row r="214" spans="1:35" ht="16.5" customHeight="1">
      <c r="A214">
        <v>4060</v>
      </c>
      <c r="B214" s="12" t="str">
        <f t="shared" si="18"/>
        <v>OverStock</v>
      </c>
      <c r="C214" s="13" t="s">
        <v>244</v>
      </c>
      <c r="D214" s="14" t="s">
        <v>73</v>
      </c>
      <c r="E214" s="15">
        <f t="shared" si="19"/>
        <v>22.4</v>
      </c>
      <c r="F214" s="16">
        <f t="shared" si="20"/>
        <v>49.4</v>
      </c>
      <c r="G214" s="16">
        <f t="shared" si="21"/>
        <v>0.6</v>
      </c>
      <c r="H214" s="16">
        <f t="shared" si="22"/>
        <v>1.4</v>
      </c>
      <c r="I214" s="17" t="str">
        <f>IFERROR(VLOOKUP(C214,#REF!,8,FALSE),"")</f>
        <v/>
      </c>
      <c r="J214" s="18">
        <v>21000</v>
      </c>
      <c r="K214" s="18">
        <v>0</v>
      </c>
      <c r="L214" s="17" t="str">
        <f>IFERROR(VLOOKUP(C214,#REF!,11,FALSE),"")</f>
        <v/>
      </c>
      <c r="M214" s="18">
        <v>738000</v>
      </c>
      <c r="N214" s="19" t="s">
        <v>74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627000</v>
      </c>
      <c r="U214" s="18">
        <v>0</v>
      </c>
      <c r="V214" s="18">
        <v>111000</v>
      </c>
      <c r="W214" s="18">
        <v>0</v>
      </c>
      <c r="X214" s="22">
        <v>759000</v>
      </c>
      <c r="Y214" s="16">
        <v>23</v>
      </c>
      <c r="Z214" s="23">
        <v>50.8</v>
      </c>
      <c r="AA214" s="22">
        <v>33000</v>
      </c>
      <c r="AB214" s="18">
        <v>14929</v>
      </c>
      <c r="AC214" s="24">
        <v>0.5</v>
      </c>
      <c r="AD214" s="25">
        <f t="shared" si="23"/>
        <v>100</v>
      </c>
      <c r="AE214" s="18">
        <v>51088</v>
      </c>
      <c r="AF214" s="18">
        <v>77884</v>
      </c>
      <c r="AG214" s="18">
        <v>27038</v>
      </c>
      <c r="AH214" s="18">
        <v>24378</v>
      </c>
      <c r="AI214" s="14" t="s">
        <v>44</v>
      </c>
    </row>
    <row r="215" spans="1:35" ht="16.5" customHeight="1">
      <c r="A215">
        <v>5124</v>
      </c>
      <c r="B215" s="12" t="str">
        <f t="shared" si="18"/>
        <v>OverStock</v>
      </c>
      <c r="C215" s="13" t="s">
        <v>246</v>
      </c>
      <c r="D215" s="14" t="s">
        <v>73</v>
      </c>
      <c r="E215" s="15">
        <f t="shared" si="19"/>
        <v>9</v>
      </c>
      <c r="F215" s="16">
        <f t="shared" si="20"/>
        <v>5.2</v>
      </c>
      <c r="G215" s="16">
        <f t="shared" si="21"/>
        <v>23.4</v>
      </c>
      <c r="H215" s="16">
        <f t="shared" si="22"/>
        <v>13.6</v>
      </c>
      <c r="I215" s="17" t="str">
        <f>IFERROR(VLOOKUP(C215,#REF!,8,FALSE),"")</f>
        <v/>
      </c>
      <c r="J215" s="18">
        <v>3732000</v>
      </c>
      <c r="K215" s="18">
        <v>3222000</v>
      </c>
      <c r="L215" s="17" t="str">
        <f>IFERROR(VLOOKUP(C215,#REF!,11,FALSE),"")</f>
        <v/>
      </c>
      <c r="M215" s="18">
        <v>1440000</v>
      </c>
      <c r="N215" s="19" t="s">
        <v>74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267000</v>
      </c>
      <c r="U215" s="18">
        <v>0</v>
      </c>
      <c r="V215" s="18">
        <v>1173000</v>
      </c>
      <c r="W215" s="18">
        <v>0</v>
      </c>
      <c r="X215" s="22">
        <v>5172000</v>
      </c>
      <c r="Y215" s="16">
        <v>32.5</v>
      </c>
      <c r="Z215" s="23">
        <v>18.8</v>
      </c>
      <c r="AA215" s="22">
        <v>159375</v>
      </c>
      <c r="AB215" s="18">
        <v>274772</v>
      </c>
      <c r="AC215" s="24">
        <v>1.7</v>
      </c>
      <c r="AD215" s="25">
        <f t="shared" si="23"/>
        <v>100</v>
      </c>
      <c r="AE215" s="18">
        <v>990412</v>
      </c>
      <c r="AF215" s="18">
        <v>1051342</v>
      </c>
      <c r="AG215" s="18">
        <v>789860</v>
      </c>
      <c r="AH215" s="18">
        <v>248196</v>
      </c>
      <c r="AI215" s="14" t="s">
        <v>44</v>
      </c>
    </row>
    <row r="216" spans="1:35" ht="16.5" customHeight="1">
      <c r="A216">
        <v>2988</v>
      </c>
      <c r="B216" s="12" t="str">
        <f t="shared" si="18"/>
        <v>OverStock</v>
      </c>
      <c r="C216" s="13" t="s">
        <v>248</v>
      </c>
      <c r="D216" s="14" t="s">
        <v>73</v>
      </c>
      <c r="E216" s="15">
        <f t="shared" si="19"/>
        <v>3.1</v>
      </c>
      <c r="F216" s="16">
        <f t="shared" si="20"/>
        <v>1.8</v>
      </c>
      <c r="G216" s="16">
        <f t="shared" si="21"/>
        <v>31.5</v>
      </c>
      <c r="H216" s="16">
        <f t="shared" si="22"/>
        <v>17.8</v>
      </c>
      <c r="I216" s="17" t="str">
        <f>IFERROR(VLOOKUP(C216,#REF!,8,FALSE),"")</f>
        <v/>
      </c>
      <c r="J216" s="18">
        <v>1569000</v>
      </c>
      <c r="K216" s="18">
        <v>1125000</v>
      </c>
      <c r="L216" s="17" t="str">
        <f>IFERROR(VLOOKUP(C216,#REF!,11,FALSE),"")</f>
        <v/>
      </c>
      <c r="M216" s="18">
        <v>156000</v>
      </c>
      <c r="N216" s="19" t="s">
        <v>74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90000</v>
      </c>
      <c r="U216" s="18">
        <v>0</v>
      </c>
      <c r="V216" s="18">
        <v>66000</v>
      </c>
      <c r="W216" s="18">
        <v>0</v>
      </c>
      <c r="X216" s="22">
        <v>1725000</v>
      </c>
      <c r="Y216" s="16">
        <v>34.6</v>
      </c>
      <c r="Z216" s="23">
        <v>19.5</v>
      </c>
      <c r="AA216" s="22">
        <v>49875</v>
      </c>
      <c r="AB216" s="18">
        <v>88309</v>
      </c>
      <c r="AC216" s="24">
        <v>1.8</v>
      </c>
      <c r="AD216" s="25">
        <f t="shared" si="23"/>
        <v>100</v>
      </c>
      <c r="AE216" s="18">
        <v>440099</v>
      </c>
      <c r="AF216" s="18">
        <v>240670</v>
      </c>
      <c r="AG216" s="18">
        <v>199450</v>
      </c>
      <c r="AH216" s="18">
        <v>5896</v>
      </c>
      <c r="AI216" s="14" t="s">
        <v>44</v>
      </c>
    </row>
    <row r="217" spans="1:35" ht="16.5" customHeight="1">
      <c r="A217">
        <v>5125</v>
      </c>
      <c r="B217" s="12" t="str">
        <f t="shared" si="18"/>
        <v>OverStock</v>
      </c>
      <c r="C217" s="13" t="s">
        <v>249</v>
      </c>
      <c r="D217" s="14" t="s">
        <v>73</v>
      </c>
      <c r="E217" s="15">
        <f t="shared" si="19"/>
        <v>86.7</v>
      </c>
      <c r="F217" s="16">
        <f t="shared" si="20"/>
        <v>46.9</v>
      </c>
      <c r="G217" s="16">
        <f t="shared" si="21"/>
        <v>13.3</v>
      </c>
      <c r="H217" s="16">
        <f t="shared" si="22"/>
        <v>7.2</v>
      </c>
      <c r="I217" s="17" t="str">
        <f>IFERROR(VLOOKUP(C217,#REF!,8,FALSE),"")</f>
        <v/>
      </c>
      <c r="J217" s="18">
        <v>40000</v>
      </c>
      <c r="K217" s="18">
        <v>40000</v>
      </c>
      <c r="L217" s="17" t="str">
        <f>IFERROR(VLOOKUP(C217,#REF!,11,FALSE),"")</f>
        <v/>
      </c>
      <c r="M217" s="18">
        <v>260000</v>
      </c>
      <c r="N217" s="19" t="s">
        <v>74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204000</v>
      </c>
      <c r="U217" s="18">
        <v>0</v>
      </c>
      <c r="V217" s="18">
        <v>56000</v>
      </c>
      <c r="W217" s="18">
        <v>0</v>
      </c>
      <c r="X217" s="22">
        <v>300000</v>
      </c>
      <c r="Y217" s="16">
        <v>100</v>
      </c>
      <c r="Z217" s="23">
        <v>54.1</v>
      </c>
      <c r="AA217" s="22">
        <v>3000</v>
      </c>
      <c r="AB217" s="18">
        <v>5544</v>
      </c>
      <c r="AC217" s="24">
        <v>1.8</v>
      </c>
      <c r="AD217" s="25">
        <f t="shared" si="23"/>
        <v>100</v>
      </c>
      <c r="AE217" s="18">
        <v>8155</v>
      </c>
      <c r="AF217" s="18">
        <v>41740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8528</v>
      </c>
      <c r="B218" s="12" t="str">
        <f t="shared" si="18"/>
        <v>OverStock</v>
      </c>
      <c r="C218" s="13" t="s">
        <v>251</v>
      </c>
      <c r="D218" s="14" t="s">
        <v>73</v>
      </c>
      <c r="E218" s="15">
        <f t="shared" si="19"/>
        <v>18.600000000000001</v>
      </c>
      <c r="F218" s="16">
        <f t="shared" si="20"/>
        <v>24.7</v>
      </c>
      <c r="G218" s="16">
        <f t="shared" si="21"/>
        <v>0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363000</v>
      </c>
      <c r="N218" s="19" t="s">
        <v>74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333000</v>
      </c>
      <c r="U218" s="18">
        <v>0</v>
      </c>
      <c r="V218" s="18">
        <v>30000</v>
      </c>
      <c r="W218" s="18">
        <v>0</v>
      </c>
      <c r="X218" s="22">
        <v>363000</v>
      </c>
      <c r="Y218" s="16">
        <v>18.600000000000001</v>
      </c>
      <c r="Z218" s="23">
        <v>24.7</v>
      </c>
      <c r="AA218" s="22">
        <v>19500</v>
      </c>
      <c r="AB218" s="18">
        <v>14712</v>
      </c>
      <c r="AC218" s="24">
        <v>0.8</v>
      </c>
      <c r="AD218" s="25">
        <f t="shared" si="23"/>
        <v>100</v>
      </c>
      <c r="AE218" s="18">
        <v>29902</v>
      </c>
      <c r="AF218" s="18">
        <v>68324</v>
      </c>
      <c r="AG218" s="18">
        <v>46266</v>
      </c>
      <c r="AH218" s="18">
        <v>860</v>
      </c>
      <c r="AI218" s="14" t="s">
        <v>44</v>
      </c>
    </row>
    <row r="219" spans="1:35" ht="16.5" customHeight="1">
      <c r="A219">
        <v>9225</v>
      </c>
      <c r="B219" s="12" t="str">
        <f t="shared" si="18"/>
        <v>OverStock</v>
      </c>
      <c r="C219" s="13" t="s">
        <v>252</v>
      </c>
      <c r="D219" s="14" t="s">
        <v>73</v>
      </c>
      <c r="E219" s="15">
        <f t="shared" si="19"/>
        <v>8</v>
      </c>
      <c r="F219" s="16">
        <f t="shared" si="20"/>
        <v>2.5</v>
      </c>
      <c r="G219" s="16">
        <f t="shared" si="21"/>
        <v>60</v>
      </c>
      <c r="H219" s="16">
        <f t="shared" si="22"/>
        <v>19</v>
      </c>
      <c r="I219" s="17" t="str">
        <f>IFERROR(VLOOKUP(C219,#REF!,8,FALSE),"")</f>
        <v/>
      </c>
      <c r="J219" s="18">
        <v>45000</v>
      </c>
      <c r="K219" s="18">
        <v>36000</v>
      </c>
      <c r="L219" s="17" t="str">
        <f>IFERROR(VLOOKUP(C219,#REF!,11,FALSE),"")</f>
        <v/>
      </c>
      <c r="M219" s="18">
        <v>6000</v>
      </c>
      <c r="N219" s="19" t="s">
        <v>74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6000</v>
      </c>
      <c r="U219" s="18">
        <v>0</v>
      </c>
      <c r="V219" s="18">
        <v>0</v>
      </c>
      <c r="W219" s="18">
        <v>0</v>
      </c>
      <c r="X219" s="22">
        <v>51000</v>
      </c>
      <c r="Y219" s="16">
        <v>68</v>
      </c>
      <c r="Z219" s="23">
        <v>21.5</v>
      </c>
      <c r="AA219" s="22">
        <v>750</v>
      </c>
      <c r="AB219" s="18">
        <v>2372</v>
      </c>
      <c r="AC219" s="24">
        <v>3.2</v>
      </c>
      <c r="AD219" s="25">
        <f t="shared" si="23"/>
        <v>150</v>
      </c>
      <c r="AE219" s="18">
        <v>14892</v>
      </c>
      <c r="AF219" s="18">
        <v>9090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2692</v>
      </c>
      <c r="B220" s="12" t="str">
        <f t="shared" si="18"/>
        <v>OverStock</v>
      </c>
      <c r="C220" s="13" t="s">
        <v>253</v>
      </c>
      <c r="D220" s="14" t="s">
        <v>73</v>
      </c>
      <c r="E220" s="15">
        <f t="shared" si="19"/>
        <v>143.4</v>
      </c>
      <c r="F220" s="16">
        <f t="shared" si="20"/>
        <v>132.69999999999999</v>
      </c>
      <c r="G220" s="16">
        <f t="shared" si="21"/>
        <v>0</v>
      </c>
      <c r="H220" s="16">
        <f t="shared" si="22"/>
        <v>0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1398000</v>
      </c>
      <c r="N220" s="19" t="s">
        <v>74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1347000</v>
      </c>
      <c r="U220" s="18">
        <v>0</v>
      </c>
      <c r="V220" s="18">
        <v>51000</v>
      </c>
      <c r="W220" s="18">
        <v>0</v>
      </c>
      <c r="X220" s="22">
        <v>1398000</v>
      </c>
      <c r="Y220" s="16">
        <v>143.4</v>
      </c>
      <c r="Z220" s="23">
        <v>132.69999999999999</v>
      </c>
      <c r="AA220" s="22">
        <v>9750</v>
      </c>
      <c r="AB220" s="18">
        <v>10533</v>
      </c>
      <c r="AC220" s="24">
        <v>1.1000000000000001</v>
      </c>
      <c r="AD220" s="25">
        <f t="shared" si="23"/>
        <v>100</v>
      </c>
      <c r="AE220" s="18">
        <v>62441</v>
      </c>
      <c r="AF220" s="18">
        <v>23866</v>
      </c>
      <c r="AG220" s="18">
        <v>14730</v>
      </c>
      <c r="AH220" s="18">
        <v>710</v>
      </c>
      <c r="AI220" s="14" t="s">
        <v>44</v>
      </c>
    </row>
    <row r="221" spans="1:35" ht="16.5" customHeight="1">
      <c r="A221">
        <v>2688</v>
      </c>
      <c r="B221" s="12" t="str">
        <f t="shared" si="18"/>
        <v>OverStock</v>
      </c>
      <c r="C221" s="13" t="s">
        <v>254</v>
      </c>
      <c r="D221" s="14" t="s">
        <v>73</v>
      </c>
      <c r="E221" s="15">
        <f t="shared" si="19"/>
        <v>77.2</v>
      </c>
      <c r="F221" s="16">
        <f t="shared" si="20"/>
        <v>27.8</v>
      </c>
      <c r="G221" s="16">
        <f t="shared" si="21"/>
        <v>0</v>
      </c>
      <c r="H221" s="16">
        <f t="shared" si="22"/>
        <v>0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897000</v>
      </c>
      <c r="N221" s="19" t="s">
        <v>74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723000</v>
      </c>
      <c r="U221" s="18">
        <v>0</v>
      </c>
      <c r="V221" s="18">
        <v>174000</v>
      </c>
      <c r="W221" s="18">
        <v>0</v>
      </c>
      <c r="X221" s="22">
        <v>897000</v>
      </c>
      <c r="Y221" s="16">
        <v>77.2</v>
      </c>
      <c r="Z221" s="23">
        <v>27.8</v>
      </c>
      <c r="AA221" s="22">
        <v>11625</v>
      </c>
      <c r="AB221" s="18">
        <v>32321</v>
      </c>
      <c r="AC221" s="24">
        <v>2.8</v>
      </c>
      <c r="AD221" s="25">
        <f t="shared" si="23"/>
        <v>150</v>
      </c>
      <c r="AE221" s="18">
        <v>182142</v>
      </c>
      <c r="AF221" s="18">
        <v>92211</v>
      </c>
      <c r="AG221" s="18">
        <v>33583</v>
      </c>
      <c r="AH221" s="18">
        <v>2378</v>
      </c>
      <c r="AI221" s="14" t="s">
        <v>44</v>
      </c>
    </row>
    <row r="222" spans="1:35" ht="16.5" customHeight="1">
      <c r="A222">
        <v>6243</v>
      </c>
      <c r="B222" s="12" t="str">
        <f t="shared" si="18"/>
        <v>OverStock</v>
      </c>
      <c r="C222" s="13" t="s">
        <v>257</v>
      </c>
      <c r="D222" s="14" t="s">
        <v>73</v>
      </c>
      <c r="E222" s="15">
        <f t="shared" si="19"/>
        <v>6.2</v>
      </c>
      <c r="F222" s="16">
        <f t="shared" si="20"/>
        <v>11.3</v>
      </c>
      <c r="G222" s="16">
        <f t="shared" si="21"/>
        <v>11.2</v>
      </c>
      <c r="H222" s="16">
        <f t="shared" si="22"/>
        <v>20.5</v>
      </c>
      <c r="I222" s="17" t="str">
        <f>IFERROR(VLOOKUP(C222,#REF!,8,FALSE),"")</f>
        <v/>
      </c>
      <c r="J222" s="18">
        <v>294000</v>
      </c>
      <c r="K222" s="18">
        <v>294000</v>
      </c>
      <c r="L222" s="17" t="str">
        <f>IFERROR(VLOOKUP(C222,#REF!,11,FALSE),"")</f>
        <v/>
      </c>
      <c r="M222" s="18">
        <v>162000</v>
      </c>
      <c r="N222" s="19" t="s">
        <v>74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96000</v>
      </c>
      <c r="U222" s="18">
        <v>0</v>
      </c>
      <c r="V222" s="18">
        <v>66000</v>
      </c>
      <c r="W222" s="18">
        <v>0</v>
      </c>
      <c r="X222" s="22">
        <v>456000</v>
      </c>
      <c r="Y222" s="16">
        <v>17.399999999999999</v>
      </c>
      <c r="Z222" s="23">
        <v>31.7</v>
      </c>
      <c r="AA222" s="22">
        <v>26250</v>
      </c>
      <c r="AB222" s="18">
        <v>14371</v>
      </c>
      <c r="AC222" s="24">
        <v>0.5</v>
      </c>
      <c r="AD222" s="25">
        <f t="shared" si="23"/>
        <v>100</v>
      </c>
      <c r="AE222" s="18">
        <v>69386</v>
      </c>
      <c r="AF222" s="18">
        <v>43427</v>
      </c>
      <c r="AG222" s="18">
        <v>43937</v>
      </c>
      <c r="AH222" s="18">
        <v>49193</v>
      </c>
      <c r="AI222" s="14" t="s">
        <v>44</v>
      </c>
    </row>
    <row r="223" spans="1:35" ht="16.5" customHeight="1">
      <c r="A223">
        <v>2672</v>
      </c>
      <c r="B223" s="12" t="str">
        <f t="shared" si="18"/>
        <v>OverStock</v>
      </c>
      <c r="C223" s="13" t="s">
        <v>264</v>
      </c>
      <c r="D223" s="14" t="s">
        <v>73</v>
      </c>
      <c r="E223" s="15">
        <f t="shared" si="19"/>
        <v>24</v>
      </c>
      <c r="F223" s="16" t="str">
        <f t="shared" si="20"/>
        <v>--</v>
      </c>
      <c r="G223" s="16">
        <f t="shared" si="21"/>
        <v>0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30000</v>
      </c>
      <c r="N223" s="19" t="s">
        <v>74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20000</v>
      </c>
      <c r="U223" s="18">
        <v>0</v>
      </c>
      <c r="V223" s="18">
        <v>10000</v>
      </c>
      <c r="W223" s="18">
        <v>0</v>
      </c>
      <c r="X223" s="22">
        <v>30000</v>
      </c>
      <c r="Y223" s="16">
        <v>24</v>
      </c>
      <c r="Z223" s="23" t="s">
        <v>39</v>
      </c>
      <c r="AA223" s="22">
        <v>1250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8946</v>
      </c>
      <c r="B224" s="12" t="str">
        <f t="shared" si="18"/>
        <v>OverStock</v>
      </c>
      <c r="C224" s="13" t="s">
        <v>267</v>
      </c>
      <c r="D224" s="14" t="s">
        <v>73</v>
      </c>
      <c r="E224" s="15">
        <f t="shared" si="19"/>
        <v>32.5</v>
      </c>
      <c r="F224" s="16">
        <f t="shared" si="20"/>
        <v>66.5</v>
      </c>
      <c r="G224" s="16">
        <f t="shared" si="21"/>
        <v>4.4000000000000004</v>
      </c>
      <c r="H224" s="16">
        <f t="shared" si="22"/>
        <v>9</v>
      </c>
      <c r="I224" s="17" t="str">
        <f>IFERROR(VLOOKUP(C224,#REF!,8,FALSE),"")</f>
        <v/>
      </c>
      <c r="J224" s="18">
        <v>150000</v>
      </c>
      <c r="K224" s="18">
        <v>150000</v>
      </c>
      <c r="L224" s="17" t="str">
        <f>IFERROR(VLOOKUP(C224,#REF!,11,FALSE),"")</f>
        <v/>
      </c>
      <c r="M224" s="18">
        <v>1110000</v>
      </c>
      <c r="N224" s="19" t="s">
        <v>74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1050000</v>
      </c>
      <c r="U224" s="18">
        <v>0</v>
      </c>
      <c r="V224" s="18">
        <v>60000</v>
      </c>
      <c r="W224" s="18">
        <v>0</v>
      </c>
      <c r="X224" s="22">
        <v>1260000</v>
      </c>
      <c r="Y224" s="16">
        <v>36.9</v>
      </c>
      <c r="Z224" s="23">
        <v>75.5</v>
      </c>
      <c r="AA224" s="22">
        <v>34125</v>
      </c>
      <c r="AB224" s="18">
        <v>16681</v>
      </c>
      <c r="AC224" s="24">
        <v>0.5</v>
      </c>
      <c r="AD224" s="25">
        <f t="shared" si="23"/>
        <v>100</v>
      </c>
      <c r="AE224" s="18">
        <v>62575</v>
      </c>
      <c r="AF224" s="18">
        <v>87007</v>
      </c>
      <c r="AG224" s="18">
        <v>77349</v>
      </c>
      <c r="AH224" s="18">
        <v>44866</v>
      </c>
      <c r="AI224" s="14" t="s">
        <v>44</v>
      </c>
    </row>
    <row r="225" spans="1:35" ht="16.5" customHeight="1">
      <c r="A225">
        <v>4963</v>
      </c>
      <c r="B225" s="12" t="str">
        <f t="shared" si="18"/>
        <v>OverStock</v>
      </c>
      <c r="C225" s="13" t="s">
        <v>268</v>
      </c>
      <c r="D225" s="14" t="s">
        <v>73</v>
      </c>
      <c r="E225" s="15">
        <f t="shared" si="19"/>
        <v>17.399999999999999</v>
      </c>
      <c r="F225" s="16">
        <f t="shared" si="20"/>
        <v>52.4</v>
      </c>
      <c r="G225" s="16">
        <f t="shared" si="21"/>
        <v>0</v>
      </c>
      <c r="H225" s="16">
        <f t="shared" si="22"/>
        <v>0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771000</v>
      </c>
      <c r="N225" s="19" t="s">
        <v>74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705000</v>
      </c>
      <c r="U225" s="18">
        <v>0</v>
      </c>
      <c r="V225" s="18">
        <v>66000</v>
      </c>
      <c r="W225" s="18">
        <v>0</v>
      </c>
      <c r="X225" s="22">
        <v>771000</v>
      </c>
      <c r="Y225" s="16">
        <v>17.399999999999999</v>
      </c>
      <c r="Z225" s="23">
        <v>52.4</v>
      </c>
      <c r="AA225" s="22">
        <v>44250</v>
      </c>
      <c r="AB225" s="18">
        <v>14712</v>
      </c>
      <c r="AC225" s="24">
        <v>0.3</v>
      </c>
      <c r="AD225" s="25">
        <f t="shared" si="23"/>
        <v>50</v>
      </c>
      <c r="AE225" s="18">
        <v>60514</v>
      </c>
      <c r="AF225" s="18">
        <v>75067</v>
      </c>
      <c r="AG225" s="18">
        <v>121738</v>
      </c>
      <c r="AH225" s="18">
        <v>115211</v>
      </c>
      <c r="AI225" s="14" t="s">
        <v>44</v>
      </c>
    </row>
    <row r="226" spans="1:35" ht="16.5" customHeight="1">
      <c r="A226">
        <v>2615</v>
      </c>
      <c r="B226" s="12" t="str">
        <f t="shared" si="18"/>
        <v>OverStock</v>
      </c>
      <c r="C226" s="13" t="s">
        <v>280</v>
      </c>
      <c r="D226" s="14" t="s">
        <v>73</v>
      </c>
      <c r="E226" s="15">
        <f t="shared" si="19"/>
        <v>48</v>
      </c>
      <c r="F226" s="16" t="str">
        <f t="shared" si="20"/>
        <v>--</v>
      </c>
      <c r="G226" s="16">
        <f t="shared" si="21"/>
        <v>4</v>
      </c>
      <c r="H226" s="16" t="str">
        <f t="shared" si="22"/>
        <v>--</v>
      </c>
      <c r="I226" s="17" t="str">
        <f>IFERROR(VLOOKUP(C226,#REF!,8,FALSE),"")</f>
        <v/>
      </c>
      <c r="J226" s="18">
        <v>3000</v>
      </c>
      <c r="K226" s="18">
        <v>3000</v>
      </c>
      <c r="L226" s="17" t="str">
        <f>IFERROR(VLOOKUP(C226,#REF!,11,FALSE),"")</f>
        <v/>
      </c>
      <c r="M226" s="18">
        <v>36000</v>
      </c>
      <c r="N226" s="19" t="s">
        <v>108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36000</v>
      </c>
      <c r="U226" s="18">
        <v>0</v>
      </c>
      <c r="V226" s="18">
        <v>0</v>
      </c>
      <c r="W226" s="18">
        <v>0</v>
      </c>
      <c r="X226" s="22">
        <v>39000</v>
      </c>
      <c r="Y226" s="16">
        <v>52</v>
      </c>
      <c r="Z226" s="23" t="s">
        <v>39</v>
      </c>
      <c r="AA226" s="22">
        <v>750</v>
      </c>
      <c r="AB226" s="18" t="s">
        <v>39</v>
      </c>
      <c r="AC226" s="24" t="s">
        <v>43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6437</v>
      </c>
      <c r="B227" s="12" t="str">
        <f t="shared" si="18"/>
        <v>OverStock</v>
      </c>
      <c r="C227" s="13" t="s">
        <v>282</v>
      </c>
      <c r="D227" s="14" t="s">
        <v>73</v>
      </c>
      <c r="E227" s="15">
        <f t="shared" si="19"/>
        <v>28</v>
      </c>
      <c r="F227" s="16" t="str">
        <f t="shared" si="20"/>
        <v>--</v>
      </c>
      <c r="G227" s="16">
        <f t="shared" si="21"/>
        <v>0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35000</v>
      </c>
      <c r="N227" s="19" t="s">
        <v>74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15000</v>
      </c>
      <c r="U227" s="18">
        <v>0</v>
      </c>
      <c r="V227" s="18">
        <v>20000</v>
      </c>
      <c r="W227" s="18">
        <v>0</v>
      </c>
      <c r="X227" s="22">
        <v>35000</v>
      </c>
      <c r="Y227" s="16">
        <v>28</v>
      </c>
      <c r="Z227" s="23" t="s">
        <v>39</v>
      </c>
      <c r="AA227" s="22">
        <v>1250</v>
      </c>
      <c r="AB227" s="18" t="s">
        <v>39</v>
      </c>
      <c r="AC227" s="24" t="s">
        <v>43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2616</v>
      </c>
      <c r="B228" s="12" t="str">
        <f t="shared" si="18"/>
        <v>OverStock</v>
      </c>
      <c r="C228" s="13" t="s">
        <v>284</v>
      </c>
      <c r="D228" s="14" t="s">
        <v>73</v>
      </c>
      <c r="E228" s="15">
        <f t="shared" si="19"/>
        <v>38.299999999999997</v>
      </c>
      <c r="F228" s="16">
        <f t="shared" si="20"/>
        <v>18.8</v>
      </c>
      <c r="G228" s="16">
        <f t="shared" si="21"/>
        <v>0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948000</v>
      </c>
      <c r="N228" s="19" t="s">
        <v>74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849000</v>
      </c>
      <c r="U228" s="18">
        <v>0</v>
      </c>
      <c r="V228" s="18">
        <v>99000</v>
      </c>
      <c r="W228" s="18">
        <v>0</v>
      </c>
      <c r="X228" s="22">
        <v>948000</v>
      </c>
      <c r="Y228" s="16">
        <v>38.299999999999997</v>
      </c>
      <c r="Z228" s="23">
        <v>18.8</v>
      </c>
      <c r="AA228" s="22">
        <v>24750</v>
      </c>
      <c r="AB228" s="18">
        <v>50549</v>
      </c>
      <c r="AC228" s="24">
        <v>2</v>
      </c>
      <c r="AD228" s="25">
        <f t="shared" si="23"/>
        <v>150</v>
      </c>
      <c r="AE228" s="18">
        <v>128145</v>
      </c>
      <c r="AF228" s="18">
        <v>211594</v>
      </c>
      <c r="AG228" s="18">
        <v>228455</v>
      </c>
      <c r="AH228" s="18">
        <v>178193</v>
      </c>
      <c r="AI228" s="14" t="s">
        <v>44</v>
      </c>
    </row>
    <row r="229" spans="1:35" ht="16.5" customHeight="1">
      <c r="A229">
        <v>2726</v>
      </c>
      <c r="B229" s="12" t="str">
        <f t="shared" si="18"/>
        <v>OverStock</v>
      </c>
      <c r="C229" s="13" t="s">
        <v>286</v>
      </c>
      <c r="D229" s="14" t="s">
        <v>73</v>
      </c>
      <c r="E229" s="15">
        <f t="shared" si="19"/>
        <v>20.3</v>
      </c>
      <c r="F229" s="16">
        <f t="shared" si="20"/>
        <v>48.6</v>
      </c>
      <c r="G229" s="16">
        <f t="shared" si="21"/>
        <v>0</v>
      </c>
      <c r="H229" s="16">
        <f t="shared" si="22"/>
        <v>0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678000</v>
      </c>
      <c r="N229" s="19" t="s">
        <v>74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591000</v>
      </c>
      <c r="U229" s="18">
        <v>0</v>
      </c>
      <c r="V229" s="18">
        <v>87000</v>
      </c>
      <c r="W229" s="18">
        <v>0</v>
      </c>
      <c r="X229" s="22">
        <v>678000</v>
      </c>
      <c r="Y229" s="16">
        <v>20.3</v>
      </c>
      <c r="Z229" s="23">
        <v>48.6</v>
      </c>
      <c r="AA229" s="22">
        <v>33375</v>
      </c>
      <c r="AB229" s="18">
        <v>13943</v>
      </c>
      <c r="AC229" s="24">
        <v>0.4</v>
      </c>
      <c r="AD229" s="25">
        <f t="shared" si="23"/>
        <v>50</v>
      </c>
      <c r="AE229" s="18">
        <v>52791</v>
      </c>
      <c r="AF229" s="18">
        <v>43671</v>
      </c>
      <c r="AG229" s="18">
        <v>82725</v>
      </c>
      <c r="AH229" s="18">
        <v>24505</v>
      </c>
      <c r="AI229" s="14" t="s">
        <v>44</v>
      </c>
    </row>
    <row r="230" spans="1:35" ht="16.5" customHeight="1">
      <c r="A230">
        <v>2617</v>
      </c>
      <c r="B230" s="12" t="str">
        <f t="shared" si="18"/>
        <v>OverStock</v>
      </c>
      <c r="C230" s="13" t="s">
        <v>288</v>
      </c>
      <c r="D230" s="14" t="s">
        <v>73</v>
      </c>
      <c r="E230" s="15">
        <f t="shared" si="19"/>
        <v>37.299999999999997</v>
      </c>
      <c r="F230" s="16">
        <f t="shared" si="20"/>
        <v>24.9</v>
      </c>
      <c r="G230" s="16">
        <f t="shared" si="21"/>
        <v>0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1203000</v>
      </c>
      <c r="N230" s="19" t="s">
        <v>74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975000</v>
      </c>
      <c r="U230" s="18">
        <v>0</v>
      </c>
      <c r="V230" s="18">
        <v>228000</v>
      </c>
      <c r="W230" s="18">
        <v>0</v>
      </c>
      <c r="X230" s="22">
        <v>1203000</v>
      </c>
      <c r="Y230" s="16">
        <v>37.299999999999997</v>
      </c>
      <c r="Z230" s="23">
        <v>24.9</v>
      </c>
      <c r="AA230" s="22">
        <v>32250</v>
      </c>
      <c r="AB230" s="18">
        <v>48334</v>
      </c>
      <c r="AC230" s="24">
        <v>1.5</v>
      </c>
      <c r="AD230" s="25">
        <f t="shared" si="23"/>
        <v>100</v>
      </c>
      <c r="AE230" s="18">
        <v>138366</v>
      </c>
      <c r="AF230" s="18">
        <v>135393</v>
      </c>
      <c r="AG230" s="18">
        <v>255794</v>
      </c>
      <c r="AH230" s="18">
        <v>84256</v>
      </c>
      <c r="AI230" s="14" t="s">
        <v>44</v>
      </c>
    </row>
    <row r="231" spans="1:35" ht="16.5" customHeight="1">
      <c r="A231">
        <v>2618</v>
      </c>
      <c r="B231" s="12" t="str">
        <f t="shared" si="18"/>
        <v>OverStock</v>
      </c>
      <c r="C231" s="13" t="s">
        <v>289</v>
      </c>
      <c r="D231" s="14" t="s">
        <v>73</v>
      </c>
      <c r="E231" s="15">
        <f t="shared" si="19"/>
        <v>0</v>
      </c>
      <c r="F231" s="16">
        <f t="shared" si="20"/>
        <v>0</v>
      </c>
      <c r="G231" s="16">
        <f t="shared" si="21"/>
        <v>40</v>
      </c>
      <c r="H231" s="16">
        <f t="shared" si="22"/>
        <v>19.3</v>
      </c>
      <c r="I231" s="17" t="str">
        <f>IFERROR(VLOOKUP(C231,#REF!,8,FALSE),"")</f>
        <v/>
      </c>
      <c r="J231" s="18">
        <v>25000</v>
      </c>
      <c r="K231" s="18">
        <v>0</v>
      </c>
      <c r="L231" s="17" t="str">
        <f>IFERROR(VLOOKUP(C231,#REF!,11,FALSE),"")</f>
        <v/>
      </c>
      <c r="M231" s="18">
        <v>0</v>
      </c>
      <c r="N231" s="19" t="s">
        <v>74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25000</v>
      </c>
      <c r="Y231" s="16">
        <v>40</v>
      </c>
      <c r="Z231" s="23">
        <v>19.3</v>
      </c>
      <c r="AA231" s="22">
        <v>625</v>
      </c>
      <c r="AB231" s="18">
        <v>1298</v>
      </c>
      <c r="AC231" s="24">
        <v>2.1</v>
      </c>
      <c r="AD231" s="25">
        <f t="shared" si="23"/>
        <v>150</v>
      </c>
      <c r="AE231" s="18">
        <v>11680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2619</v>
      </c>
      <c r="B232" s="12" t="str">
        <f t="shared" si="18"/>
        <v>OverStock</v>
      </c>
      <c r="C232" s="13" t="s">
        <v>290</v>
      </c>
      <c r="D232" s="14" t="s">
        <v>73</v>
      </c>
      <c r="E232" s="15">
        <f t="shared" si="19"/>
        <v>38.700000000000003</v>
      </c>
      <c r="F232" s="16">
        <f t="shared" si="20"/>
        <v>26.7</v>
      </c>
      <c r="G232" s="16">
        <f t="shared" si="21"/>
        <v>2</v>
      </c>
      <c r="H232" s="16">
        <f t="shared" si="22"/>
        <v>1.4</v>
      </c>
      <c r="I232" s="17" t="str">
        <f>IFERROR(VLOOKUP(C232,#REF!,8,FALSE),"")</f>
        <v/>
      </c>
      <c r="J232" s="18">
        <v>468000</v>
      </c>
      <c r="K232" s="18">
        <v>468000</v>
      </c>
      <c r="L232" s="17" t="str">
        <f>IFERROR(VLOOKUP(C232,#REF!,11,FALSE),"")</f>
        <v/>
      </c>
      <c r="M232" s="18">
        <v>9115200</v>
      </c>
      <c r="N232" s="19" t="s">
        <v>74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7522200</v>
      </c>
      <c r="U232" s="18">
        <v>0</v>
      </c>
      <c r="V232" s="18">
        <v>1593000</v>
      </c>
      <c r="W232" s="18">
        <v>0</v>
      </c>
      <c r="X232" s="22">
        <v>9583200</v>
      </c>
      <c r="Y232" s="16">
        <v>40.700000000000003</v>
      </c>
      <c r="Z232" s="23">
        <v>28.1</v>
      </c>
      <c r="AA232" s="22">
        <v>235500</v>
      </c>
      <c r="AB232" s="18">
        <v>341332</v>
      </c>
      <c r="AC232" s="24">
        <v>1.4</v>
      </c>
      <c r="AD232" s="25">
        <f t="shared" si="23"/>
        <v>100</v>
      </c>
      <c r="AE232" s="18">
        <v>1397442</v>
      </c>
      <c r="AF232" s="18">
        <v>1067520</v>
      </c>
      <c r="AG232" s="18">
        <v>1468967</v>
      </c>
      <c r="AH232" s="18">
        <v>294652</v>
      </c>
      <c r="AI232" s="14" t="s">
        <v>44</v>
      </c>
    </row>
    <row r="233" spans="1:35" ht="16.5" customHeight="1">
      <c r="A233">
        <v>8529</v>
      </c>
      <c r="B233" s="12" t="str">
        <f t="shared" si="18"/>
        <v>OverStock</v>
      </c>
      <c r="C233" s="13" t="s">
        <v>291</v>
      </c>
      <c r="D233" s="14" t="s">
        <v>73</v>
      </c>
      <c r="E233" s="15">
        <f t="shared" si="19"/>
        <v>136</v>
      </c>
      <c r="F233" s="16" t="str">
        <f t="shared" si="20"/>
        <v>--</v>
      </c>
      <c r="G233" s="16">
        <f t="shared" si="21"/>
        <v>0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85000</v>
      </c>
      <c r="N233" s="19" t="s">
        <v>74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85000</v>
      </c>
      <c r="U233" s="18">
        <v>0</v>
      </c>
      <c r="V233" s="18">
        <v>0</v>
      </c>
      <c r="W233" s="18">
        <v>0</v>
      </c>
      <c r="X233" s="22">
        <v>85000</v>
      </c>
      <c r="Y233" s="16">
        <v>136</v>
      </c>
      <c r="Z233" s="23" t="s">
        <v>39</v>
      </c>
      <c r="AA233" s="22">
        <v>625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1744</v>
      </c>
      <c r="B234" s="12" t="str">
        <f t="shared" si="18"/>
        <v>OverStock</v>
      </c>
      <c r="C234" s="13" t="s">
        <v>294</v>
      </c>
      <c r="D234" s="14" t="s">
        <v>73</v>
      </c>
      <c r="E234" s="15">
        <f t="shared" si="19"/>
        <v>24.5</v>
      </c>
      <c r="F234" s="16">
        <f t="shared" si="20"/>
        <v>20.9</v>
      </c>
      <c r="G234" s="16">
        <f t="shared" si="21"/>
        <v>5.2</v>
      </c>
      <c r="H234" s="16">
        <f t="shared" si="22"/>
        <v>4.4000000000000004</v>
      </c>
      <c r="I234" s="17" t="str">
        <f>IFERROR(VLOOKUP(C234,#REF!,8,FALSE),"")</f>
        <v/>
      </c>
      <c r="J234" s="18">
        <v>60000</v>
      </c>
      <c r="K234" s="18">
        <v>60000</v>
      </c>
      <c r="L234" s="17" t="str">
        <f>IFERROR(VLOOKUP(C234,#REF!,11,FALSE),"")</f>
        <v/>
      </c>
      <c r="M234" s="18">
        <v>285000</v>
      </c>
      <c r="N234" s="19" t="s">
        <v>74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219000</v>
      </c>
      <c r="U234" s="18">
        <v>0</v>
      </c>
      <c r="V234" s="18">
        <v>66000</v>
      </c>
      <c r="W234" s="18">
        <v>0</v>
      </c>
      <c r="X234" s="22">
        <v>345000</v>
      </c>
      <c r="Y234" s="16">
        <v>29.7</v>
      </c>
      <c r="Z234" s="23">
        <v>25.2</v>
      </c>
      <c r="AA234" s="22">
        <v>11625</v>
      </c>
      <c r="AB234" s="18">
        <v>13667</v>
      </c>
      <c r="AC234" s="24">
        <v>1.2</v>
      </c>
      <c r="AD234" s="25">
        <f t="shared" si="23"/>
        <v>100</v>
      </c>
      <c r="AE234" s="18">
        <v>61978</v>
      </c>
      <c r="AF234" s="18">
        <v>22653</v>
      </c>
      <c r="AG234" s="18">
        <v>64673</v>
      </c>
      <c r="AH234" s="18">
        <v>16010</v>
      </c>
      <c r="AI234" s="14" t="s">
        <v>44</v>
      </c>
    </row>
    <row r="235" spans="1:35" ht="16.5" customHeight="1">
      <c r="A235">
        <v>5486</v>
      </c>
      <c r="B235" s="12" t="str">
        <f t="shared" si="18"/>
        <v>OverStock</v>
      </c>
      <c r="C235" s="13" t="s">
        <v>295</v>
      </c>
      <c r="D235" s="14" t="s">
        <v>73</v>
      </c>
      <c r="E235" s="15">
        <f t="shared" si="19"/>
        <v>47</v>
      </c>
      <c r="F235" s="16">
        <f t="shared" si="20"/>
        <v>29.8</v>
      </c>
      <c r="G235" s="16">
        <f t="shared" si="21"/>
        <v>0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3240000</v>
      </c>
      <c r="N235" s="19" t="s">
        <v>74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2733000</v>
      </c>
      <c r="U235" s="18">
        <v>0</v>
      </c>
      <c r="V235" s="18">
        <v>507000</v>
      </c>
      <c r="W235" s="18">
        <v>0</v>
      </c>
      <c r="X235" s="22">
        <v>3240000</v>
      </c>
      <c r="Y235" s="16">
        <v>47</v>
      </c>
      <c r="Z235" s="23">
        <v>29.8</v>
      </c>
      <c r="AA235" s="22">
        <v>69000</v>
      </c>
      <c r="AB235" s="18">
        <v>108569</v>
      </c>
      <c r="AC235" s="24">
        <v>1.6</v>
      </c>
      <c r="AD235" s="25">
        <f t="shared" si="23"/>
        <v>100</v>
      </c>
      <c r="AE235" s="18">
        <v>379861</v>
      </c>
      <c r="AF235" s="18">
        <v>317384</v>
      </c>
      <c r="AG235" s="18">
        <v>460853</v>
      </c>
      <c r="AH235" s="18">
        <v>151714</v>
      </c>
      <c r="AI235" s="14" t="s">
        <v>44</v>
      </c>
    </row>
    <row r="236" spans="1:35" ht="16.5" customHeight="1">
      <c r="A236">
        <v>2673</v>
      </c>
      <c r="B236" s="12" t="str">
        <f t="shared" si="18"/>
        <v>OverStock</v>
      </c>
      <c r="C236" s="13" t="s">
        <v>296</v>
      </c>
      <c r="D236" s="14" t="s">
        <v>73</v>
      </c>
      <c r="E236" s="15">
        <f t="shared" si="19"/>
        <v>38</v>
      </c>
      <c r="F236" s="16">
        <f t="shared" si="20"/>
        <v>8</v>
      </c>
      <c r="G236" s="16">
        <f t="shared" si="21"/>
        <v>1.6</v>
      </c>
      <c r="H236" s="16">
        <f t="shared" si="22"/>
        <v>0.3</v>
      </c>
      <c r="I236" s="17" t="str">
        <f>IFERROR(VLOOKUP(C236,#REF!,8,FALSE),"")</f>
        <v/>
      </c>
      <c r="J236" s="18">
        <v>39000</v>
      </c>
      <c r="K236" s="18">
        <v>0</v>
      </c>
      <c r="L236" s="17" t="str">
        <f>IFERROR(VLOOKUP(C236,#REF!,11,FALSE),"")</f>
        <v/>
      </c>
      <c r="M236" s="18">
        <v>927000</v>
      </c>
      <c r="N236" s="19" t="s">
        <v>74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309000</v>
      </c>
      <c r="U236" s="18">
        <v>0</v>
      </c>
      <c r="V236" s="18">
        <v>618000</v>
      </c>
      <c r="W236" s="18">
        <v>0</v>
      </c>
      <c r="X236" s="22">
        <v>966000</v>
      </c>
      <c r="Y236" s="16">
        <v>39.6</v>
      </c>
      <c r="Z236" s="23">
        <v>8.3000000000000007</v>
      </c>
      <c r="AA236" s="22">
        <v>24375</v>
      </c>
      <c r="AB236" s="18">
        <v>115695</v>
      </c>
      <c r="AC236" s="24">
        <v>4.7</v>
      </c>
      <c r="AD236" s="25">
        <f t="shared" si="23"/>
        <v>150</v>
      </c>
      <c r="AE236" s="18">
        <v>271564</v>
      </c>
      <c r="AF236" s="18">
        <v>545327</v>
      </c>
      <c r="AG236" s="18">
        <v>479122</v>
      </c>
      <c r="AH236" s="18">
        <v>95895</v>
      </c>
      <c r="AI236" s="14" t="s">
        <v>44</v>
      </c>
    </row>
    <row r="237" spans="1:35" ht="16.5" customHeight="1">
      <c r="A237">
        <v>1737</v>
      </c>
      <c r="B237" s="12" t="str">
        <f t="shared" si="18"/>
        <v>OverStock</v>
      </c>
      <c r="C237" s="13" t="s">
        <v>301</v>
      </c>
      <c r="D237" s="14" t="s">
        <v>73</v>
      </c>
      <c r="E237" s="15">
        <f t="shared" si="19"/>
        <v>10.3</v>
      </c>
      <c r="F237" s="16">
        <f t="shared" si="20"/>
        <v>8.6</v>
      </c>
      <c r="G237" s="16">
        <f t="shared" si="21"/>
        <v>6.7</v>
      </c>
      <c r="H237" s="16">
        <f t="shared" si="22"/>
        <v>5.6</v>
      </c>
      <c r="I237" s="17" t="str">
        <f>IFERROR(VLOOKUP(C237,#REF!,8,FALSE),"")</f>
        <v/>
      </c>
      <c r="J237" s="18">
        <v>933000</v>
      </c>
      <c r="K237" s="18">
        <v>270000</v>
      </c>
      <c r="L237" s="17" t="str">
        <f>IFERROR(VLOOKUP(C237,#REF!,11,FALSE),"")</f>
        <v/>
      </c>
      <c r="M237" s="18">
        <v>1443000</v>
      </c>
      <c r="N237" s="19" t="s">
        <v>74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435000</v>
      </c>
      <c r="U237" s="18">
        <v>0</v>
      </c>
      <c r="V237" s="18">
        <v>1008000</v>
      </c>
      <c r="W237" s="18">
        <v>0</v>
      </c>
      <c r="X237" s="22">
        <v>2376000</v>
      </c>
      <c r="Y237" s="16">
        <v>17</v>
      </c>
      <c r="Z237" s="23">
        <v>14.1</v>
      </c>
      <c r="AA237" s="22">
        <v>139875</v>
      </c>
      <c r="AB237" s="18">
        <v>167966</v>
      </c>
      <c r="AC237" s="24">
        <v>1.2</v>
      </c>
      <c r="AD237" s="25">
        <f t="shared" si="23"/>
        <v>100</v>
      </c>
      <c r="AE237" s="18">
        <v>866826</v>
      </c>
      <c r="AF237" s="18">
        <v>511678</v>
      </c>
      <c r="AG237" s="18">
        <v>427996</v>
      </c>
      <c r="AH237" s="18">
        <v>117070</v>
      </c>
      <c r="AI237" s="14" t="s">
        <v>44</v>
      </c>
    </row>
    <row r="238" spans="1:35" ht="16.5" customHeight="1">
      <c r="A238">
        <v>1738</v>
      </c>
      <c r="B238" s="12" t="str">
        <f t="shared" si="18"/>
        <v>OverStock</v>
      </c>
      <c r="C238" s="13" t="s">
        <v>303</v>
      </c>
      <c r="D238" s="14" t="s">
        <v>73</v>
      </c>
      <c r="E238" s="15">
        <f t="shared" si="19"/>
        <v>76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95000</v>
      </c>
      <c r="N238" s="19" t="s">
        <v>74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95000</v>
      </c>
      <c r="U238" s="18">
        <v>0</v>
      </c>
      <c r="V238" s="18">
        <v>0</v>
      </c>
      <c r="W238" s="18">
        <v>0</v>
      </c>
      <c r="X238" s="22">
        <v>95000</v>
      </c>
      <c r="Y238" s="16">
        <v>76</v>
      </c>
      <c r="Z238" s="23" t="s">
        <v>39</v>
      </c>
      <c r="AA238" s="22">
        <v>1250</v>
      </c>
      <c r="AB238" s="18">
        <v>0</v>
      </c>
      <c r="AC238" s="24" t="s">
        <v>43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2621</v>
      </c>
      <c r="B239" s="12" t="str">
        <f t="shared" si="18"/>
        <v>OverStock</v>
      </c>
      <c r="C239" s="13" t="s">
        <v>304</v>
      </c>
      <c r="D239" s="14" t="s">
        <v>73</v>
      </c>
      <c r="E239" s="15">
        <f t="shared" si="19"/>
        <v>4</v>
      </c>
      <c r="F239" s="16">
        <f t="shared" si="20"/>
        <v>5.6</v>
      </c>
      <c r="G239" s="16">
        <f t="shared" si="21"/>
        <v>14.1</v>
      </c>
      <c r="H239" s="16">
        <f t="shared" si="22"/>
        <v>19.899999999999999</v>
      </c>
      <c r="I239" s="17" t="str">
        <f>IFERROR(VLOOKUP(C239,#REF!,8,FALSE),"")</f>
        <v/>
      </c>
      <c r="J239" s="18">
        <v>3390000</v>
      </c>
      <c r="K239" s="18">
        <v>2035000</v>
      </c>
      <c r="L239" s="17" t="str">
        <f>IFERROR(VLOOKUP(C239,#REF!,11,FALSE),"")</f>
        <v/>
      </c>
      <c r="M239" s="18">
        <v>955000</v>
      </c>
      <c r="N239" s="19" t="s">
        <v>74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955000</v>
      </c>
      <c r="W239" s="18">
        <v>0</v>
      </c>
      <c r="X239" s="22">
        <v>4345000</v>
      </c>
      <c r="Y239" s="16">
        <v>18.100000000000001</v>
      </c>
      <c r="Z239" s="23">
        <v>25.5</v>
      </c>
      <c r="AA239" s="22">
        <v>240000</v>
      </c>
      <c r="AB239" s="18">
        <v>170468</v>
      </c>
      <c r="AC239" s="24">
        <v>0.7</v>
      </c>
      <c r="AD239" s="25">
        <f t="shared" si="23"/>
        <v>100</v>
      </c>
      <c r="AE239" s="18">
        <v>844927</v>
      </c>
      <c r="AF239" s="18">
        <v>446187</v>
      </c>
      <c r="AG239" s="18">
        <v>678886</v>
      </c>
      <c r="AH239" s="18">
        <v>477180</v>
      </c>
      <c r="AI239" s="14" t="s">
        <v>44</v>
      </c>
    </row>
    <row r="240" spans="1:35" ht="16.5" customHeight="1">
      <c r="A240">
        <v>2622</v>
      </c>
      <c r="B240" s="12" t="str">
        <f t="shared" si="18"/>
        <v>OverStock</v>
      </c>
      <c r="C240" s="13" t="s">
        <v>308</v>
      </c>
      <c r="D240" s="14" t="s">
        <v>309</v>
      </c>
      <c r="E240" s="15">
        <f t="shared" si="19"/>
        <v>9.3000000000000007</v>
      </c>
      <c r="F240" s="16">
        <f t="shared" si="20"/>
        <v>14.8</v>
      </c>
      <c r="G240" s="16">
        <f t="shared" si="21"/>
        <v>6.9</v>
      </c>
      <c r="H240" s="16">
        <f t="shared" si="22"/>
        <v>11</v>
      </c>
      <c r="I240" s="17" t="str">
        <f>IFERROR(VLOOKUP(C240,#REF!,8,FALSE),"")</f>
        <v/>
      </c>
      <c r="J240" s="18">
        <v>197600</v>
      </c>
      <c r="K240" s="18">
        <v>197600</v>
      </c>
      <c r="L240" s="17" t="str">
        <f>IFERROR(VLOOKUP(C240,#REF!,11,FALSE),"")</f>
        <v/>
      </c>
      <c r="M240" s="18">
        <v>265200</v>
      </c>
      <c r="N240" s="19" t="s">
        <v>59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182000</v>
      </c>
      <c r="U240" s="18">
        <v>0</v>
      </c>
      <c r="V240" s="18">
        <v>83200</v>
      </c>
      <c r="W240" s="18">
        <v>0</v>
      </c>
      <c r="X240" s="22">
        <v>462800</v>
      </c>
      <c r="Y240" s="16">
        <v>16.2</v>
      </c>
      <c r="Z240" s="23">
        <v>25.8</v>
      </c>
      <c r="AA240" s="22">
        <v>28600</v>
      </c>
      <c r="AB240" s="18">
        <v>17954</v>
      </c>
      <c r="AC240" s="24">
        <v>0.6</v>
      </c>
      <c r="AD240" s="25">
        <f t="shared" si="23"/>
        <v>100</v>
      </c>
      <c r="AE240" s="18">
        <v>45096</v>
      </c>
      <c r="AF240" s="18">
        <v>106522</v>
      </c>
      <c r="AG240" s="18">
        <v>11036</v>
      </c>
      <c r="AH240" s="18">
        <v>0</v>
      </c>
      <c r="AI240" s="14" t="s">
        <v>44</v>
      </c>
    </row>
    <row r="241" spans="1:35" ht="16.5" customHeight="1">
      <c r="A241">
        <v>2623</v>
      </c>
      <c r="B241" s="12" t="str">
        <f t="shared" si="18"/>
        <v>ZeroZero</v>
      </c>
      <c r="C241" s="13" t="s">
        <v>79</v>
      </c>
      <c r="D241" s="14" t="s">
        <v>73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2500</v>
      </c>
      <c r="K241" s="18">
        <v>0</v>
      </c>
      <c r="L241" s="17" t="str">
        <f>IFERROR(VLOOKUP(C241,#REF!,11,FALSE),"")</f>
        <v/>
      </c>
      <c r="M241" s="18">
        <v>0</v>
      </c>
      <c r="N241" s="19" t="s">
        <v>39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2500</v>
      </c>
      <c r="Y241" s="16" t="s">
        <v>39</v>
      </c>
      <c r="Z241" s="23" t="s">
        <v>39</v>
      </c>
      <c r="AA241" s="22">
        <v>0</v>
      </c>
      <c r="AB241" s="18">
        <v>0</v>
      </c>
      <c r="AC241" s="24" t="s">
        <v>43</v>
      </c>
      <c r="AD241" s="25" t="str">
        <f t="shared" si="23"/>
        <v>E</v>
      </c>
      <c r="AE241" s="18">
        <v>100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9086</v>
      </c>
      <c r="B242" s="12" t="str">
        <f t="shared" si="18"/>
        <v>ZeroZero</v>
      </c>
      <c r="C242" s="13" t="s">
        <v>81</v>
      </c>
      <c r="D242" s="14" t="s">
        <v>80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30000</v>
      </c>
      <c r="K242" s="18">
        <v>30000</v>
      </c>
      <c r="L242" s="17" t="str">
        <f>IFERROR(VLOOKUP(C242,#REF!,11,FALSE),"")</f>
        <v/>
      </c>
      <c r="M242" s="18">
        <v>0</v>
      </c>
      <c r="N242" s="19" t="s">
        <v>39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30000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43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8880</v>
      </c>
      <c r="B243" s="12" t="str">
        <f t="shared" si="18"/>
        <v>ZeroZero</v>
      </c>
      <c r="C243" s="13" t="s">
        <v>93</v>
      </c>
      <c r="D243" s="14" t="s">
        <v>58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4000</v>
      </c>
      <c r="K243" s="18">
        <v>2000</v>
      </c>
      <c r="L243" s="17" t="str">
        <f>IFERROR(VLOOKUP(C243,#REF!,11,FALSE),"")</f>
        <v/>
      </c>
      <c r="M243" s="18">
        <v>0</v>
      </c>
      <c r="N243" s="19" t="s">
        <v>39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4000</v>
      </c>
      <c r="Y243" s="16" t="s">
        <v>39</v>
      </c>
      <c r="Z243" s="23" t="s">
        <v>39</v>
      </c>
      <c r="AA243" s="22">
        <v>0</v>
      </c>
      <c r="AB243" s="18">
        <v>0</v>
      </c>
      <c r="AC243" s="24" t="s">
        <v>43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1137</v>
      </c>
      <c r="AI243" s="14" t="s">
        <v>44</v>
      </c>
    </row>
    <row r="244" spans="1:35" ht="16.5" customHeight="1">
      <c r="A244">
        <v>4063</v>
      </c>
      <c r="B244" s="12" t="str">
        <f t="shared" si="18"/>
        <v>ZeroZero</v>
      </c>
      <c r="C244" s="13" t="s">
        <v>118</v>
      </c>
      <c r="D244" s="14" t="s">
        <v>115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4000</v>
      </c>
      <c r="K244" s="18">
        <v>4000</v>
      </c>
      <c r="L244" s="17" t="str">
        <f>IFERROR(VLOOKUP(C244,#REF!,11,FALSE),"")</f>
        <v/>
      </c>
      <c r="M244" s="18">
        <v>0</v>
      </c>
      <c r="N244" s="19" t="s">
        <v>42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4000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43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9111</v>
      </c>
      <c r="B245" s="12" t="str">
        <f t="shared" si="18"/>
        <v>ZeroZero</v>
      </c>
      <c r="C245" s="13" t="s">
        <v>123</v>
      </c>
      <c r="D245" s="14" t="s">
        <v>115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51000</v>
      </c>
      <c r="K245" s="18">
        <v>51000</v>
      </c>
      <c r="L245" s="17" t="str">
        <f>IFERROR(VLOOKUP(C245,#REF!,11,FALSE),"")</f>
        <v/>
      </c>
      <c r="M245" s="18">
        <v>0</v>
      </c>
      <c r="N245" s="19" t="s">
        <v>42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51000</v>
      </c>
      <c r="Y245" s="16" t="s">
        <v>39</v>
      </c>
      <c r="Z245" s="23" t="s">
        <v>39</v>
      </c>
      <c r="AA245" s="22">
        <v>0</v>
      </c>
      <c r="AB245" s="18">
        <v>0</v>
      </c>
      <c r="AC245" s="24" t="s">
        <v>43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2624</v>
      </c>
      <c r="B246" s="12" t="str">
        <f t="shared" si="18"/>
        <v>ZeroZero</v>
      </c>
      <c r="C246" s="13" t="s">
        <v>131</v>
      </c>
      <c r="D246" s="14" t="s">
        <v>115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3000</v>
      </c>
      <c r="K246" s="18">
        <v>3000</v>
      </c>
      <c r="L246" s="17" t="str">
        <f>IFERROR(VLOOKUP(C246,#REF!,11,FALSE),"")</f>
        <v/>
      </c>
      <c r="M246" s="18">
        <v>0</v>
      </c>
      <c r="N246" s="19" t="s">
        <v>42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3000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43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5017</v>
      </c>
      <c r="B247" s="12" t="str">
        <f t="shared" si="18"/>
        <v>ZeroZero</v>
      </c>
      <c r="C247" s="13" t="s">
        <v>157</v>
      </c>
      <c r="D247" s="14" t="s">
        <v>115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351000</v>
      </c>
      <c r="K247" s="18">
        <v>351000</v>
      </c>
      <c r="L247" s="17" t="str">
        <f>IFERROR(VLOOKUP(C247,#REF!,11,FALSE),"")</f>
        <v/>
      </c>
      <c r="M247" s="18">
        <v>0</v>
      </c>
      <c r="N247" s="19" t="s">
        <v>42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351000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43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5614</v>
      </c>
      <c r="B248" s="12" t="str">
        <f t="shared" si="18"/>
        <v>ZeroZero</v>
      </c>
      <c r="C248" s="13" t="s">
        <v>163</v>
      </c>
      <c r="D248" s="14" t="s">
        <v>115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4000</v>
      </c>
      <c r="K248" s="18">
        <v>4000</v>
      </c>
      <c r="L248" s="17" t="str">
        <f>IFERROR(VLOOKUP(C248,#REF!,11,FALSE),"")</f>
        <v/>
      </c>
      <c r="M248" s="18">
        <v>0</v>
      </c>
      <c r="N248" s="19" t="s">
        <v>42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4000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1739</v>
      </c>
      <c r="B249" s="12" t="str">
        <f t="shared" si="18"/>
        <v>ZeroZero</v>
      </c>
      <c r="C249" s="13" t="s">
        <v>164</v>
      </c>
      <c r="D249" s="14" t="s">
        <v>115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12000</v>
      </c>
      <c r="K249" s="18">
        <v>0</v>
      </c>
      <c r="L249" s="17" t="str">
        <f>IFERROR(VLOOKUP(C249,#REF!,11,FALSE),"")</f>
        <v/>
      </c>
      <c r="M249" s="18">
        <v>0</v>
      </c>
      <c r="N249" s="19" t="s">
        <v>42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12000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43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44</v>
      </c>
    </row>
    <row r="250" spans="1:35" ht="16.5" customHeight="1">
      <c r="A250">
        <v>9227</v>
      </c>
      <c r="B250" s="12" t="str">
        <f t="shared" si="18"/>
        <v>ZeroZero</v>
      </c>
      <c r="C250" s="13" t="s">
        <v>182</v>
      </c>
      <c r="D250" s="14" t="s">
        <v>179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191000</v>
      </c>
      <c r="K250" s="18">
        <v>191000</v>
      </c>
      <c r="L250" s="17" t="str">
        <f>IFERROR(VLOOKUP(C250,#REF!,11,FALSE),"")</f>
        <v/>
      </c>
      <c r="M250" s="18">
        <v>6400</v>
      </c>
      <c r="N250" s="19" t="s">
        <v>39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400</v>
      </c>
      <c r="U250" s="18">
        <v>0</v>
      </c>
      <c r="V250" s="18">
        <v>6000</v>
      </c>
      <c r="W250" s="18">
        <v>0</v>
      </c>
      <c r="X250" s="22">
        <v>197400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43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44</v>
      </c>
    </row>
    <row r="251" spans="1:35" ht="16.5" customHeight="1">
      <c r="A251">
        <v>2676</v>
      </c>
      <c r="B251" s="12" t="str">
        <f t="shared" si="18"/>
        <v>ZeroZero</v>
      </c>
      <c r="C251" s="13" t="s">
        <v>255</v>
      </c>
      <c r="D251" s="14" t="s">
        <v>73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12000</v>
      </c>
      <c r="K251" s="18">
        <v>6000</v>
      </c>
      <c r="L251" s="17" t="str">
        <f>IFERROR(VLOOKUP(C251,#REF!,11,FALSE),"")</f>
        <v/>
      </c>
      <c r="M251" s="18">
        <v>0</v>
      </c>
      <c r="N251" s="19" t="s">
        <v>39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12000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43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2625</v>
      </c>
      <c r="B252" s="12" t="str">
        <f t="shared" si="18"/>
        <v>ZeroZero</v>
      </c>
      <c r="C252" s="13" t="s">
        <v>269</v>
      </c>
      <c r="D252" s="14" t="s">
        <v>73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110</v>
      </c>
      <c r="K252" s="18">
        <v>110</v>
      </c>
      <c r="L252" s="17" t="str">
        <f>IFERROR(VLOOKUP(C252,#REF!,11,FALSE),"")</f>
        <v/>
      </c>
      <c r="M252" s="18">
        <v>0</v>
      </c>
      <c r="N252" s="19" t="s">
        <v>39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110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43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2677</v>
      </c>
      <c r="B253" s="12" t="str">
        <f t="shared" si="18"/>
        <v>ZeroZero</v>
      </c>
      <c r="C253" s="13" t="s">
        <v>271</v>
      </c>
      <c r="D253" s="14" t="s">
        <v>73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4000</v>
      </c>
      <c r="K253" s="18">
        <v>2000</v>
      </c>
      <c r="L253" s="17" t="str">
        <f>IFERROR(VLOOKUP(C253,#REF!,11,FALSE),"")</f>
        <v/>
      </c>
      <c r="M253" s="18">
        <v>0</v>
      </c>
      <c r="N253" s="19" t="s">
        <v>59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4000</v>
      </c>
      <c r="Y253" s="16" t="s">
        <v>39</v>
      </c>
      <c r="Z253" s="23" t="s">
        <v>39</v>
      </c>
      <c r="AA253" s="22">
        <v>0</v>
      </c>
      <c r="AB253" s="18">
        <v>0</v>
      </c>
      <c r="AC253" s="24" t="s">
        <v>43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2912</v>
      </c>
      <c r="B254" s="12" t="str">
        <f t="shared" si="18"/>
        <v>ZeroZero</v>
      </c>
      <c r="C254" s="13" t="s">
        <v>277</v>
      </c>
      <c r="D254" s="14" t="s">
        <v>73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2000</v>
      </c>
      <c r="K254" s="18">
        <v>0</v>
      </c>
      <c r="L254" s="17" t="str">
        <f>IFERROR(VLOOKUP(C254,#REF!,11,FALSE),"")</f>
        <v/>
      </c>
      <c r="M254" s="18">
        <v>0</v>
      </c>
      <c r="N254" s="19" t="s">
        <v>39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2000</v>
      </c>
      <c r="Y254" s="16" t="s">
        <v>39</v>
      </c>
      <c r="Z254" s="23" t="s">
        <v>39</v>
      </c>
      <c r="AA254" s="22">
        <v>0</v>
      </c>
      <c r="AB254" s="18" t="s">
        <v>39</v>
      </c>
      <c r="AC254" s="24" t="s">
        <v>43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44</v>
      </c>
    </row>
    <row r="255" spans="1:35" ht="16.5" customHeight="1">
      <c r="A255">
        <v>2679</v>
      </c>
      <c r="B255" s="12" t="str">
        <f t="shared" si="18"/>
        <v>ZeroZero</v>
      </c>
      <c r="C255" s="13" t="s">
        <v>297</v>
      </c>
      <c r="D255" s="14" t="s">
        <v>73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15000</v>
      </c>
      <c r="N255" s="19" t="s">
        <v>39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15000</v>
      </c>
      <c r="U255" s="18">
        <v>0</v>
      </c>
      <c r="V255" s="18">
        <v>0</v>
      </c>
      <c r="W255" s="18">
        <v>0</v>
      </c>
      <c r="X255" s="22">
        <v>15000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43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44</v>
      </c>
    </row>
    <row r="256" spans="1:35" ht="16.5" customHeight="1">
      <c r="A256">
        <v>8744</v>
      </c>
      <c r="B256" s="12" t="str">
        <f t="shared" si="18"/>
        <v>ZeroZero</v>
      </c>
      <c r="C256" s="13" t="s">
        <v>300</v>
      </c>
      <c r="D256" s="14" t="s">
        <v>73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25000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39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25000</v>
      </c>
      <c r="Y256" s="16" t="s">
        <v>39</v>
      </c>
      <c r="Z256" s="23" t="s">
        <v>39</v>
      </c>
      <c r="AA256" s="22">
        <v>0</v>
      </c>
      <c r="AB256" s="18" t="s">
        <v>39</v>
      </c>
      <c r="AC256" s="24" t="s">
        <v>43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44</v>
      </c>
    </row>
    <row r="257" spans="1:35" ht="16.5" customHeight="1">
      <c r="A257">
        <v>9113</v>
      </c>
      <c r="B257" s="12" t="str">
        <f t="shared" si="18"/>
        <v>ZeroZero</v>
      </c>
      <c r="C257" s="13" t="s">
        <v>312</v>
      </c>
      <c r="D257" s="14" t="s">
        <v>309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316200</v>
      </c>
      <c r="K257" s="18">
        <v>14600</v>
      </c>
      <c r="L257" s="17" t="str">
        <f>IFERROR(VLOOKUP(C257,#REF!,11,FALSE),"")</f>
        <v/>
      </c>
      <c r="M257" s="18">
        <v>0</v>
      </c>
      <c r="N257" s="19" t="s">
        <v>39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316200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43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2017-03-14T15:13:00Z</dcterms:modified>
</cp:coreProperties>
</file>