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" yWindow="70" windowWidth="19420" windowHeight="4980"/>
  </bookViews>
  <sheets>
    <sheet name="AllData" sheetId="7" r:id="rId1"/>
  </sheets>
  <calcPr calcId="125725"/>
</workbook>
</file>

<file path=xl/calcChain.xml><?xml version="1.0" encoding="utf-8"?>
<calcChain xmlns="http://schemas.openxmlformats.org/spreadsheetml/2006/main">
  <c r="V6" i="7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5"/>
  <c r="V4"/>
  <c r="G9" l="1"/>
  <c r="G48"/>
  <c r="G13"/>
  <c r="G40"/>
  <c r="G68"/>
  <c r="G104"/>
  <c r="G75"/>
  <c r="G100"/>
  <c r="G17"/>
  <c r="G83"/>
  <c r="G23"/>
  <c r="G97"/>
  <c r="G8"/>
  <c r="G66"/>
  <c r="G42"/>
  <c r="G114"/>
  <c r="G105"/>
  <c r="G36"/>
  <c r="G19"/>
  <c r="G79"/>
  <c r="G76"/>
  <c r="G119"/>
  <c r="G56"/>
  <c r="G6"/>
  <c r="G81"/>
  <c r="G52"/>
  <c r="G110"/>
  <c r="G10"/>
  <c r="G116"/>
  <c r="G77"/>
  <c r="G47"/>
  <c r="G49"/>
  <c r="G51"/>
  <c r="G54"/>
  <c r="G22"/>
  <c r="G7"/>
  <c r="G14"/>
  <c r="G38"/>
  <c r="G15"/>
  <c r="G90"/>
  <c r="G102"/>
  <c r="G46"/>
  <c r="G60"/>
  <c r="G30"/>
  <c r="G20"/>
  <c r="G43"/>
  <c r="G115"/>
  <c r="G32"/>
  <c r="G11"/>
  <c r="G29"/>
  <c r="G112"/>
  <c r="G12"/>
  <c r="G98"/>
  <c r="G95"/>
  <c r="G58"/>
  <c r="G21"/>
  <c r="G28"/>
  <c r="G61"/>
  <c r="G118"/>
  <c r="G109"/>
  <c r="G73"/>
  <c r="G113"/>
  <c r="G24"/>
  <c r="G107"/>
  <c r="G101"/>
  <c r="G70"/>
  <c r="G94"/>
  <c r="G88"/>
  <c r="G44"/>
  <c r="G26"/>
  <c r="G39"/>
  <c r="G99"/>
  <c r="G45"/>
  <c r="G37"/>
  <c r="G18"/>
  <c r="G34"/>
  <c r="G89"/>
  <c r="G41"/>
  <c r="G86"/>
  <c r="G69"/>
  <c r="G71"/>
  <c r="G72"/>
  <c r="G74"/>
  <c r="G16"/>
  <c r="G25"/>
  <c r="G27"/>
  <c r="G31"/>
  <c r="G33"/>
  <c r="G35"/>
  <c r="G50"/>
  <c r="G53"/>
  <c r="G55"/>
  <c r="G57"/>
  <c r="G59"/>
  <c r="G62"/>
  <c r="G63"/>
  <c r="G65"/>
  <c r="G67"/>
  <c r="G4"/>
  <c r="G78"/>
  <c r="G80"/>
  <c r="G82"/>
  <c r="G85"/>
  <c r="G87"/>
  <c r="G91"/>
  <c r="G84"/>
  <c r="G92"/>
  <c r="G93"/>
  <c r="G96"/>
  <c r="G103"/>
  <c r="G5"/>
  <c r="G106"/>
  <c r="G108"/>
  <c r="G111"/>
  <c r="G117"/>
  <c r="G120"/>
  <c r="G64"/>
  <c r="D9"/>
  <c r="D48"/>
  <c r="D13"/>
  <c r="D40"/>
  <c r="D68"/>
  <c r="D104"/>
  <c r="D75"/>
  <c r="D100"/>
  <c r="D17"/>
  <c r="D83"/>
  <c r="D23"/>
  <c r="D97"/>
  <c r="D8"/>
  <c r="D66"/>
  <c r="D42"/>
  <c r="D114"/>
  <c r="D105"/>
  <c r="D36"/>
  <c r="D19"/>
  <c r="D79"/>
  <c r="D76"/>
  <c r="D119"/>
  <c r="D56"/>
  <c r="D6"/>
  <c r="D81"/>
  <c r="D52"/>
  <c r="D110"/>
  <c r="D10"/>
  <c r="D116"/>
  <c r="D77"/>
  <c r="D47"/>
  <c r="D49"/>
  <c r="D51"/>
  <c r="D54"/>
  <c r="D22"/>
  <c r="D7"/>
  <c r="D14"/>
  <c r="D38"/>
  <c r="D15"/>
  <c r="D90"/>
  <c r="D102"/>
  <c r="D46"/>
  <c r="D60"/>
  <c r="D30"/>
  <c r="D20"/>
  <c r="D43"/>
  <c r="D115"/>
  <c r="D32"/>
  <c r="D11"/>
  <c r="D29"/>
  <c r="D112"/>
  <c r="D12"/>
  <c r="D98"/>
  <c r="D95"/>
  <c r="D58"/>
  <c r="D21"/>
  <c r="D28"/>
  <c r="D61"/>
  <c r="D118"/>
  <c r="D109"/>
  <c r="D73"/>
  <c r="D113"/>
  <c r="D24"/>
  <c r="D107"/>
  <c r="D101"/>
  <c r="D70"/>
  <c r="D94"/>
  <c r="D88"/>
  <c r="D44"/>
  <c r="D26"/>
  <c r="D39"/>
  <c r="D99"/>
  <c r="D45"/>
  <c r="D37"/>
  <c r="D18"/>
  <c r="D34"/>
  <c r="D89"/>
  <c r="D41"/>
  <c r="D86"/>
  <c r="D69"/>
  <c r="D71"/>
  <c r="D72"/>
  <c r="D74"/>
  <c r="D16"/>
  <c r="D25"/>
  <c r="D27"/>
  <c r="D31"/>
  <c r="D33"/>
  <c r="D35"/>
  <c r="D50"/>
  <c r="D53"/>
  <c r="D55"/>
  <c r="D57"/>
  <c r="D59"/>
  <c r="D62"/>
  <c r="D63"/>
  <c r="D65"/>
  <c r="D67"/>
  <c r="D4"/>
  <c r="D78"/>
  <c r="D80"/>
  <c r="D82"/>
  <c r="D85"/>
  <c r="D87"/>
  <c r="D91"/>
  <c r="D84"/>
  <c r="D92"/>
  <c r="D93"/>
  <c r="D96"/>
  <c r="D103"/>
  <c r="D5"/>
  <c r="D106"/>
  <c r="D108"/>
  <c r="D111"/>
  <c r="D117"/>
  <c r="D120"/>
  <c r="D64"/>
  <c r="L120" l="1"/>
  <c r="J120"/>
  <c r="I120"/>
  <c r="L117"/>
  <c r="J117"/>
  <c r="I117"/>
  <c r="L111"/>
  <c r="J111"/>
  <c r="I111"/>
  <c r="L108"/>
  <c r="J108"/>
  <c r="I108"/>
  <c r="L106"/>
  <c r="J106"/>
  <c r="I106"/>
  <c r="L5"/>
  <c r="J5"/>
  <c r="I5"/>
  <c r="L103"/>
  <c r="J103"/>
  <c r="I103"/>
  <c r="L96"/>
  <c r="J96"/>
  <c r="I96"/>
  <c r="L93"/>
  <c r="J93"/>
  <c r="I93"/>
  <c r="L92"/>
  <c r="J92"/>
  <c r="I92"/>
  <c r="L84"/>
  <c r="J84"/>
  <c r="I84"/>
  <c r="L91"/>
  <c r="J91"/>
  <c r="I91"/>
  <c r="L87"/>
  <c r="J87"/>
  <c r="I87"/>
  <c r="L85"/>
  <c r="J85"/>
  <c r="I85"/>
  <c r="L82"/>
  <c r="J82"/>
  <c r="I82"/>
  <c r="L80"/>
  <c r="J80"/>
  <c r="I80"/>
  <c r="L78"/>
  <c r="J78"/>
  <c r="I78"/>
  <c r="L4"/>
  <c r="J4"/>
  <c r="I4"/>
  <c r="L67"/>
  <c r="J67"/>
  <c r="I67"/>
  <c r="L65"/>
  <c r="J65"/>
  <c r="I65"/>
  <c r="L63"/>
  <c r="J63"/>
  <c r="I63"/>
  <c r="L62"/>
  <c r="J62"/>
  <c r="I62"/>
  <c r="L59"/>
  <c r="J59"/>
  <c r="I59"/>
  <c r="L57"/>
  <c r="J57"/>
  <c r="I57"/>
  <c r="L55"/>
  <c r="J55"/>
  <c r="I55"/>
  <c r="L53"/>
  <c r="J53"/>
  <c r="I53"/>
  <c r="L50"/>
  <c r="J50"/>
  <c r="I50"/>
  <c r="L35"/>
  <c r="J35"/>
  <c r="I35"/>
  <c r="L33"/>
  <c r="J33"/>
  <c r="I33"/>
  <c r="L31"/>
  <c r="J31"/>
  <c r="I31"/>
  <c r="L27"/>
  <c r="J27"/>
  <c r="I27"/>
  <c r="L25"/>
  <c r="J25"/>
  <c r="I25"/>
  <c r="L16"/>
  <c r="J16"/>
  <c r="I16"/>
  <c r="L74"/>
  <c r="J74"/>
  <c r="I74"/>
  <c r="L72"/>
  <c r="J72"/>
  <c r="I72"/>
  <c r="L71"/>
  <c r="J71"/>
  <c r="I71"/>
  <c r="L69"/>
  <c r="J69"/>
  <c r="I69"/>
  <c r="L86"/>
  <c r="J86"/>
  <c r="I86"/>
  <c r="L41"/>
  <c r="J41"/>
  <c r="I41"/>
  <c r="L89"/>
  <c r="J89"/>
  <c r="I89"/>
  <c r="L34"/>
  <c r="J34"/>
  <c r="I34"/>
  <c r="L18"/>
  <c r="J18"/>
  <c r="I18"/>
  <c r="L37"/>
  <c r="J37"/>
  <c r="I37"/>
  <c r="L45"/>
  <c r="J45"/>
  <c r="I45"/>
  <c r="L99"/>
  <c r="J99"/>
  <c r="I99"/>
  <c r="L39"/>
  <c r="J39"/>
  <c r="I39"/>
  <c r="L26"/>
  <c r="J26"/>
  <c r="I26"/>
  <c r="L44"/>
  <c r="J44"/>
  <c r="I44"/>
  <c r="L88"/>
  <c r="J88"/>
  <c r="I88"/>
  <c r="L94"/>
  <c r="J94"/>
  <c r="I94"/>
  <c r="L70"/>
  <c r="J70"/>
  <c r="I70"/>
  <c r="L101"/>
  <c r="J101"/>
  <c r="I101"/>
  <c r="L107"/>
  <c r="J107"/>
  <c r="I107"/>
  <c r="L24"/>
  <c r="J24"/>
  <c r="I24"/>
  <c r="L113"/>
  <c r="J113"/>
  <c r="I113"/>
  <c r="L73"/>
  <c r="J73"/>
  <c r="I73"/>
  <c r="L109"/>
  <c r="J109"/>
  <c r="I109"/>
  <c r="L118"/>
  <c r="J118"/>
  <c r="I118"/>
  <c r="L61"/>
  <c r="J61"/>
  <c r="I61"/>
  <c r="L28"/>
  <c r="J28"/>
  <c r="I28"/>
  <c r="L21"/>
  <c r="J21"/>
  <c r="I21"/>
  <c r="L58"/>
  <c r="J58"/>
  <c r="I58"/>
  <c r="L95"/>
  <c r="J95"/>
  <c r="I95"/>
  <c r="L98"/>
  <c r="J98"/>
  <c r="I98"/>
  <c r="L12"/>
  <c r="J12"/>
  <c r="I12"/>
  <c r="L112"/>
  <c r="J112"/>
  <c r="I112"/>
  <c r="L29"/>
  <c r="J29"/>
  <c r="I29"/>
  <c r="L11"/>
  <c r="J11"/>
  <c r="I11"/>
  <c r="L32"/>
  <c r="J32"/>
  <c r="I32"/>
  <c r="L115"/>
  <c r="J115"/>
  <c r="I115"/>
  <c r="L43"/>
  <c r="J43"/>
  <c r="I43"/>
  <c r="L20"/>
  <c r="J20"/>
  <c r="I20"/>
  <c r="L30"/>
  <c r="J30"/>
  <c r="I30"/>
  <c r="L60"/>
  <c r="J60"/>
  <c r="I60"/>
  <c r="L46"/>
  <c r="J46"/>
  <c r="I46"/>
  <c r="L102"/>
  <c r="J102"/>
  <c r="I102"/>
  <c r="L90"/>
  <c r="J90"/>
  <c r="I90"/>
  <c r="L15"/>
  <c r="J15"/>
  <c r="I15"/>
  <c r="L38"/>
  <c r="J38"/>
  <c r="I38"/>
  <c r="L14"/>
  <c r="J14"/>
  <c r="I14"/>
  <c r="L7"/>
  <c r="J7"/>
  <c r="I7"/>
  <c r="L22"/>
  <c r="J22"/>
  <c r="I22"/>
  <c r="L54"/>
  <c r="J54"/>
  <c r="I54"/>
  <c r="L51"/>
  <c r="J51"/>
  <c r="I51"/>
  <c r="L49"/>
  <c r="J49"/>
  <c r="I49"/>
  <c r="L47"/>
  <c r="J47"/>
  <c r="I47"/>
  <c r="L77"/>
  <c r="J77"/>
  <c r="I77"/>
  <c r="L116"/>
  <c r="J116"/>
  <c r="I116"/>
  <c r="L10"/>
  <c r="J10"/>
  <c r="I10"/>
  <c r="L110"/>
  <c r="J110"/>
  <c r="I110"/>
  <c r="L52"/>
  <c r="J52"/>
  <c r="I52"/>
  <c r="L81"/>
  <c r="J81"/>
  <c r="I81"/>
  <c r="L6"/>
  <c r="J6"/>
  <c r="I6"/>
  <c r="L56"/>
  <c r="J56"/>
  <c r="I56"/>
  <c r="L119"/>
  <c r="J119"/>
  <c r="I119"/>
  <c r="L76"/>
  <c r="J76"/>
  <c r="I76"/>
  <c r="L79"/>
  <c r="J79"/>
  <c r="I79"/>
  <c r="L19"/>
  <c r="J19"/>
  <c r="I19"/>
  <c r="L36"/>
  <c r="J36"/>
  <c r="I36"/>
  <c r="L105"/>
  <c r="J105"/>
  <c r="I105"/>
  <c r="L114"/>
  <c r="J114"/>
  <c r="I114"/>
  <c r="L42"/>
  <c r="J42"/>
  <c r="I42"/>
  <c r="L66"/>
  <c r="J66"/>
  <c r="I66"/>
  <c r="L8"/>
  <c r="J8"/>
  <c r="I8"/>
  <c r="L97"/>
  <c r="J97"/>
  <c r="I97"/>
  <c r="L23"/>
  <c r="J23"/>
  <c r="I23"/>
  <c r="L83"/>
  <c r="J83"/>
  <c r="I83"/>
  <c r="L17"/>
  <c r="J17"/>
  <c r="I17"/>
  <c r="L100"/>
  <c r="J100"/>
  <c r="I100"/>
  <c r="L75"/>
  <c r="J75"/>
  <c r="I75"/>
  <c r="L104"/>
  <c r="J104"/>
  <c r="I104"/>
  <c r="L68"/>
  <c r="J68"/>
  <c r="I68"/>
  <c r="L40"/>
  <c r="J40"/>
  <c r="I40"/>
  <c r="L13"/>
  <c r="J13"/>
  <c r="I13"/>
  <c r="L48"/>
  <c r="J48"/>
  <c r="I48"/>
  <c r="L9"/>
  <c r="J9"/>
  <c r="I9"/>
  <c r="L64"/>
  <c r="J64"/>
  <c r="I64"/>
</calcChain>
</file>

<file path=xl/sharedStrings.xml><?xml version="1.0" encoding="utf-8"?>
<sst xmlns="http://schemas.openxmlformats.org/spreadsheetml/2006/main" count="654" uniqueCount="168">
  <si>
    <t>Position</t>
  </si>
  <si>
    <t>Customer</t>
  </si>
  <si>
    <t>OH DC</t>
  </si>
  <si>
    <t>D/C to Hub</t>
  </si>
  <si>
    <t>OH Hub</t>
  </si>
  <si>
    <t>OH Total</t>
  </si>
  <si>
    <t>Avail.</t>
  </si>
  <si>
    <t>FCST M</t>
  </si>
  <si>
    <t>FCST M1</t>
  </si>
  <si>
    <t>FCST M2</t>
  </si>
  <si>
    <t>FCST M3</t>
  </si>
  <si>
    <t>Actual AWU</t>
  </si>
  <si>
    <t>Status</t>
  </si>
  <si>
    <t>Owner</t>
  </si>
  <si>
    <t>Action</t>
  </si>
  <si>
    <t>Last Action</t>
  </si>
  <si>
    <t>2016/07/27 13:51</t>
  </si>
  <si>
    <t>AOZ8212CI-05L</t>
  </si>
  <si>
    <t>AOS</t>
  </si>
  <si>
    <t>25997</t>
  </si>
  <si>
    <t>LITEON</t>
  </si>
  <si>
    <t/>
  </si>
  <si>
    <t>AO3403L</t>
  </si>
  <si>
    <t>AOTF4N60L</t>
  </si>
  <si>
    <t>AO3415</t>
  </si>
  <si>
    <t>AOTF10N60</t>
  </si>
  <si>
    <t>E</t>
  </si>
  <si>
    <t>AOZ8903CI</t>
  </si>
  <si>
    <t>25977</t>
  </si>
  <si>
    <t>TC58NVG2S0HBAI4</t>
  </si>
  <si>
    <t>TOSHIBA</t>
  </si>
  <si>
    <t>EL1017(TA)-VG</t>
  </si>
  <si>
    <t>EVERLIGHT</t>
  </si>
  <si>
    <t>74VHC595FT(BJ)</t>
  </si>
  <si>
    <t>AO4421</t>
  </si>
  <si>
    <t>IRM-V538M3/TR1</t>
  </si>
  <si>
    <t>AO9926C</t>
  </si>
  <si>
    <t>SC4437SK-3.3TRT</t>
  </si>
  <si>
    <t>SEMTECH</t>
  </si>
  <si>
    <t>AO3401L</t>
  </si>
  <si>
    <t>AOZ8328DI</t>
  </si>
  <si>
    <t>AOTF11N62</t>
  </si>
  <si>
    <t>UP1713PQDD</t>
  </si>
  <si>
    <t>UPI</t>
  </si>
  <si>
    <t>TH58NVG3S0HBAI4</t>
  </si>
  <si>
    <t>F</t>
  </si>
  <si>
    <t>AON7446</t>
  </si>
  <si>
    <t>AO4468</t>
  </si>
  <si>
    <t>EL817(C)-F</t>
  </si>
  <si>
    <t>EL1018(TA)-VG</t>
  </si>
  <si>
    <t>UP7550PMA8</t>
  </si>
  <si>
    <t>AOWF10N60</t>
  </si>
  <si>
    <t>AO3160</t>
  </si>
  <si>
    <t>EL817M(A)-FG</t>
  </si>
  <si>
    <t>AOTF7N70</t>
  </si>
  <si>
    <t>RE0108ADD6-18</t>
  </si>
  <si>
    <t>AO3407A</t>
  </si>
  <si>
    <t>UP7501M8</t>
  </si>
  <si>
    <t>EL357NA-TA</t>
  </si>
  <si>
    <t>25799</t>
  </si>
  <si>
    <t>AOTF2918L</t>
  </si>
  <si>
    <t>AOTF7N60</t>
  </si>
  <si>
    <t>AOTF7N65</t>
  </si>
  <si>
    <t>AOTF8N65</t>
  </si>
  <si>
    <t>AO7405</t>
  </si>
  <si>
    <t>AO3401A</t>
  </si>
  <si>
    <t>AO3419L</t>
  </si>
  <si>
    <t>AOT2918L</t>
  </si>
  <si>
    <t>AO4409L</t>
  </si>
  <si>
    <t>MX25L6473FM2I-08G.T</t>
  </si>
  <si>
    <t>MXIC</t>
  </si>
  <si>
    <t>TC58NVG1S3HBAI4</t>
  </si>
  <si>
    <t>AOTF22N50</t>
  </si>
  <si>
    <t>AOZ1233QI-01</t>
  </si>
  <si>
    <t>AOI510</t>
  </si>
  <si>
    <t>AO5404E</t>
  </si>
  <si>
    <t>AOTF11N70</t>
  </si>
  <si>
    <t>UP1727PDDA</t>
  </si>
  <si>
    <t>AON6242</t>
  </si>
  <si>
    <t>AO3409L</t>
  </si>
  <si>
    <t>AOI4N60</t>
  </si>
  <si>
    <t>UP1591SQKF</t>
  </si>
  <si>
    <t>AO3414</t>
  </si>
  <si>
    <t>SM36.TCT</t>
  </si>
  <si>
    <t>RCLAMP2504N.TCT</t>
  </si>
  <si>
    <t>AOZ1015AI</t>
  </si>
  <si>
    <t>AO6604</t>
  </si>
  <si>
    <t>AOI478</t>
  </si>
  <si>
    <t>AOZ1267QI-01</t>
  </si>
  <si>
    <t>UP7549TMA5-25</t>
  </si>
  <si>
    <t>TPC8067-H,LQ</t>
  </si>
  <si>
    <t>67-21/G6C-FN2P2B/2T</t>
  </si>
  <si>
    <t>UP1708PQMI</t>
  </si>
  <si>
    <t>AOD409</t>
  </si>
  <si>
    <t>THGBMBG5D1KBAIT</t>
  </si>
  <si>
    <t>TC190G62AFG0009</t>
  </si>
  <si>
    <t>204-10SYGD/S530-E2/T2</t>
  </si>
  <si>
    <t>LC01-6.TDT</t>
  </si>
  <si>
    <t>MPM3620GQV-Z</t>
  </si>
  <si>
    <t>MPS</t>
  </si>
  <si>
    <t>AOTF12N65</t>
  </si>
  <si>
    <t>AOH3254</t>
  </si>
  <si>
    <t>AOT440L</t>
  </si>
  <si>
    <t>SRDA3.3-4.TBT</t>
  </si>
  <si>
    <t>AOTF14N50</t>
  </si>
  <si>
    <t>AOT2500L</t>
  </si>
  <si>
    <t>AO4447A</t>
  </si>
  <si>
    <t>AON6260</t>
  </si>
  <si>
    <t>MX25L6408EM2I-12G</t>
  </si>
  <si>
    <t>AOTF10N65</t>
  </si>
  <si>
    <t>MP6922NGS-Z</t>
  </si>
  <si>
    <t>BL&lt;9WK</t>
  </si>
  <si>
    <t>Type</t>
  </si>
  <si>
    <t>OverStock</t>
  </si>
  <si>
    <t>19-21/R6C-AL2N1VY/3T</t>
  </si>
  <si>
    <t>333-2SYGD/S530-E2</t>
  </si>
  <si>
    <t>61-238/RSGCBKC-B02/ET</t>
  </si>
  <si>
    <t>A694B/2SYGSURW/S530-A3/F14-95</t>
  </si>
  <si>
    <t>AO4413</t>
  </si>
  <si>
    <t>AOD482</t>
  </si>
  <si>
    <t>AOI2N60A</t>
  </si>
  <si>
    <t>AOL1240</t>
  </si>
  <si>
    <t>AON6246</t>
  </si>
  <si>
    <t>AON6506</t>
  </si>
  <si>
    <t>AOTF7N60L</t>
  </si>
  <si>
    <t>AOTF8N50</t>
  </si>
  <si>
    <t>AOTF9N70_002</t>
  </si>
  <si>
    <t>AOWF15S65</t>
  </si>
  <si>
    <t>AOZ1212AI</t>
  </si>
  <si>
    <t>AOZ1280CI</t>
  </si>
  <si>
    <t>AOZ1915DI</t>
  </si>
  <si>
    <t>AOZ8231ADI-05</t>
  </si>
  <si>
    <t>AOZ8809DI-05</t>
  </si>
  <si>
    <t>AS3701A-BWLT-50</t>
  </si>
  <si>
    <t>AMS</t>
  </si>
  <si>
    <t>EL3H7(B)(TB)(LTO)-VG</t>
  </si>
  <si>
    <t>EL817(C)-FV</t>
  </si>
  <si>
    <t>EL817S(B)(TA)-F</t>
  </si>
  <si>
    <t>MP28259DD-LF-Z</t>
  </si>
  <si>
    <t>MPM3606GQV-Z</t>
  </si>
  <si>
    <t>MX25U12873FM2I-10G</t>
  </si>
  <si>
    <t>PORB-10124Z</t>
  </si>
  <si>
    <t>ICOTHING</t>
  </si>
  <si>
    <t>RTC5612</t>
  </si>
  <si>
    <t>RICHWAVE</t>
  </si>
  <si>
    <t>RTC6655F</t>
  </si>
  <si>
    <t>SC195ULTRT</t>
  </si>
  <si>
    <t>TC58NVG1S3HTA00</t>
  </si>
  <si>
    <t>TCS3200D-TR</t>
  </si>
  <si>
    <t>TH58NVG3S0HTA00</t>
  </si>
  <si>
    <t>THGBMFG7C1LBAIL</t>
  </si>
  <si>
    <t>UP1537PDDA</t>
  </si>
  <si>
    <t>UP7537BSU8</t>
  </si>
  <si>
    <t>UP8815PDDA</t>
  </si>
  <si>
    <t>ZeroZero</t>
  </si>
  <si>
    <t>Item Short Name</t>
  </si>
  <si>
    <t>Brand</t>
  </si>
  <si>
    <t>Last BL</t>
  </si>
  <si>
    <t>Backlog</t>
  </si>
  <si>
    <t>Last OH</t>
  </si>
  <si>
    <t>Actual WK</t>
  </si>
  <si>
    <t>FCST WK</t>
  </si>
  <si>
    <t>FCST AWU</t>
  </si>
  <si>
    <t>Ratio</t>
  </si>
  <si>
    <t>Diret.</t>
  </si>
  <si>
    <t>Report :</t>
  </si>
  <si>
    <t>Report Date：</t>
  </si>
  <si>
    <t>DDR Stock Report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</si>
</sst>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/>
    <xf numFmtId="0" fontId="2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>
      <alignment vertical="center"/>
    </xf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 wrapText="1"/>
    </xf>
    <xf numFmtId="14" fontId="5" fillId="0" borderId="0" xfId="0" applyNumberFormat="1" applyFont="1">
      <alignment vertical="center"/>
    </xf>
    <xf numFmtId="0" fontId="5" fillId="0" borderId="0" xfId="0" applyFont="1" applyAlignment="1">
      <alignment vertical="center" wrapText="1"/>
    </xf>
    <xf numFmtId="179" fontId="5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49" fontId="5" fillId="0" borderId="0" xfId="0" applyNumberFormat="1" applyFont="1" applyAlignment="1">
      <alignment vertical="center" wrapText="1"/>
    </xf>
    <xf numFmtId="49" fontId="5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0" fontId="6" fillId="0" borderId="0" xfId="0" applyFont="1">
      <alignment vertical="center"/>
    </xf>
    <xf numFmtId="0" fontId="5" fillId="0" borderId="0" xfId="0" applyNumberFormat="1" applyFont="1">
      <alignment vertical="center"/>
    </xf>
    <xf numFmtId="176" fontId="5" fillId="0" borderId="1" xfId="0" applyNumberFormat="1" applyFont="1" applyBorder="1">
      <alignment vertical="center"/>
    </xf>
    <xf numFmtId="176" fontId="0" fillId="0" borderId="0" xfId="0" applyNumberFormat="1" applyFont="1">
      <alignment vertical="center"/>
    </xf>
    <xf numFmtId="179" fontId="5" fillId="0" borderId="0" xfId="0" applyNumberFormat="1" applyFont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0"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  <numFmt numFmtId="179" formatCode="#,##0_ "/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  <numFmt numFmtId="179" formatCode="#,##0_ "/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  <numFmt numFmtId="179" formatCode="#,##0_ "/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  <numFmt numFmtId="179" formatCode="#,##0_ "/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  <numFmt numFmtId="179" formatCode="#,##0_ 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  <numFmt numFmtId="179" formatCode="#,##0_ "/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  <numFmt numFmtId="179" formatCode="#,##0_ "/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  <numFmt numFmtId="179" formatCode="#,##0_ "/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  <numFmt numFmtId="179" formatCode="#,##0_ "/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  <numFmt numFmtId="179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176" formatCode="#,##0_);[Red]\(#,##0\)"/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  <numFmt numFmtId="179" formatCode="#,##0_ "/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  <numFmt numFmtId="179" formatCode="#,##0_ "/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  <numFmt numFmtId="179" formatCode="#,##0_ "/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  <numFmt numFmtId="179" formatCode="#,##0_ "/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  <numFmt numFmtId="176" formatCode="#,##0_);[Red]\(#,##0\)"/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  <numFmt numFmtId="179" formatCode="#,##0_ "/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  <numFmt numFmtId="179" formatCode="#,##0_ "/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  <alignment horizontal="general" vertical="center" textRotation="0" wrapText="1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新細明體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格2" displayName="表格2" ref="A3:AB120" totalsRowShown="0" headerRowDxfId="29" dataDxfId="28">
  <autoFilter ref="A3:AB120"/>
  <sortState ref="A4:AK120">
    <sortCondition ref="C3:C120"/>
  </sortState>
  <tableColumns count="28">
    <tableColumn id="1" name="Type" dataDxfId="27"/>
    <tableColumn id="2" name="Item Short Name" dataDxfId="26"/>
    <tableColumn id="3" name="Brand" dataDxfId="25"/>
    <tableColumn id="4" name="Last BL" dataDxfId="24">
      <calculatedColumnFormula>IFERROR(VLOOKUP(B4,#REF!,3,FALSE),"")</calculatedColumnFormula>
    </tableColumn>
    <tableColumn id="5" name="Backlog" dataDxfId="23"/>
    <tableColumn id="6" name="BL&lt;9WK" dataDxfId="22"/>
    <tableColumn id="7" name="Last OH" dataDxfId="21">
      <calculatedColumnFormula>IFERROR(VLOOKUP(B4,#REF!,4,FALSE),"")</calculatedColumnFormula>
    </tableColumn>
    <tableColumn id="8" name="OH Total" dataDxfId="20"/>
    <tableColumn id="9" name="Status" dataDxfId="19">
      <calculatedColumnFormula>IFERROR(VLOOKUP(B4,#REF!,5,FALSE),"")</calculatedColumnFormula>
    </tableColumn>
    <tableColumn id="10" name="Owner" dataDxfId="18">
      <calculatedColumnFormula>IFERROR(VLOOKUP(B4,#REF!,6,FALSE),"")</calculatedColumnFormula>
    </tableColumn>
    <tableColumn id="11" name="Action" dataDxfId="17"/>
    <tableColumn id="12" name="Last Action" dataDxfId="16">
      <calculatedColumnFormula>IFERROR(VLOOKUP(B4,#REF!,7,FALSE),"")</calculatedColumnFormula>
    </tableColumn>
    <tableColumn id="13" name="D/C to Hub" dataDxfId="15"/>
    <tableColumn id="14" name="OH DC" dataDxfId="14"/>
    <tableColumn id="15" name="OH Hub" dataDxfId="13"/>
    <tableColumn id="16" name="Avail." dataDxfId="12"/>
    <tableColumn id="17" name="Actual WK" dataDxfId="11"/>
    <tableColumn id="18" name="FCST WK" dataDxfId="10"/>
    <tableColumn id="19" name="Actual AWU" dataDxfId="9"/>
    <tableColumn id="20" name="FCST AWU" dataDxfId="8"/>
    <tableColumn id="21" name="Ratio" dataDxfId="7"/>
    <tableColumn id="22" name="Diret." dataDxfId="6">
      <calculatedColumnFormula>IF($U4="E","E",IF($U4="F","F",IF($U4&lt;0.5,50,IF($U4&lt;2,100,150))))</calculatedColumnFormula>
    </tableColumn>
    <tableColumn id="23" name="FCST M" dataDxfId="5"/>
    <tableColumn id="24" name="FCST M1" dataDxfId="4"/>
    <tableColumn id="25" name="FCST M2" dataDxfId="3"/>
    <tableColumn id="26" name="FCST M3" dataDxfId="2"/>
    <tableColumn id="28" name="Customer" dataDxfId="1"/>
    <tableColumn id="29" name="Posi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23"/>
  <sheetViews>
    <sheetView tabSelected="1" topLeftCell="R1" zoomScale="80" zoomScaleNormal="80" workbookViewId="0">
      <selection activeCell="AI6" sqref="AI6"/>
    </sheetView>
  </sheetViews>
  <sheetFormatPr defaultRowHeight="17"/>
  <cols>
    <col min="1" max="1" width="10.453125" style="1" customWidth="1"/>
    <col min="2" max="2" width="17.08984375" style="1" customWidth="1"/>
    <col min="3" max="3" width="13.08984375" style="5" customWidth="1"/>
    <col min="4" max="4" width="9.54296875" style="1" customWidth="1"/>
    <col min="5" max="5" width="10.7265625" style="1" customWidth="1"/>
    <col min="6" max="6" width="11" style="1" customWidth="1"/>
    <col min="7" max="7" width="9.81640625" style="1" customWidth="1"/>
    <col min="8" max="8" width="10.54296875" style="1" customWidth="1"/>
    <col min="9" max="11" width="8.7265625" style="1"/>
    <col min="12" max="12" width="12.36328125" style="1" customWidth="1"/>
    <col min="13" max="13" width="12.26953125" style="1" customWidth="1"/>
    <col min="14" max="14" width="10.453125" style="1" customWidth="1"/>
    <col min="15" max="15" width="9.7265625" style="1" customWidth="1"/>
    <col min="16" max="16" width="11.36328125" style="1" customWidth="1"/>
    <col min="17" max="17" width="12.08984375" style="1" customWidth="1"/>
    <col min="18" max="18" width="11.7265625" style="1" customWidth="1"/>
    <col min="19" max="19" width="13.54296875" style="1" customWidth="1"/>
    <col min="20" max="20" width="13.1796875" style="1" customWidth="1"/>
    <col min="21" max="22" width="8.81640625" style="1" bestFit="1" customWidth="1"/>
    <col min="23" max="23" width="10.1796875" style="1" customWidth="1"/>
    <col min="24" max="26" width="11.1796875" style="1" customWidth="1"/>
    <col min="27" max="27" width="10.81640625" style="1" customWidth="1"/>
    <col min="28" max="28" width="9.453125" style="1" customWidth="1"/>
    <col min="29" max="16384" width="8.7265625" style="1"/>
  </cols>
  <sheetData>
    <row r="1" spans="1:28">
      <c r="B1" s="1" t="s">
        <v>165</v>
      </c>
      <c r="C1" s="2" t="s">
        <v>167</v>
      </c>
      <c r="D1" s="2"/>
    </row>
    <row r="2" spans="1:28" ht="34">
      <c r="B2" s="1" t="s">
        <v>166</v>
      </c>
      <c r="C2" s="3" t="s">
        <v>16</v>
      </c>
      <c r="D2" s="4"/>
    </row>
    <row r="3" spans="1:28">
      <c r="A3" s="1" t="s">
        <v>112</v>
      </c>
      <c r="B3" s="1" t="s">
        <v>155</v>
      </c>
      <c r="C3" s="5" t="s">
        <v>156</v>
      </c>
      <c r="D3" s="1" t="s">
        <v>157</v>
      </c>
      <c r="E3" s="1" t="s">
        <v>158</v>
      </c>
      <c r="F3" s="1" t="s">
        <v>111</v>
      </c>
      <c r="G3" s="6" t="s">
        <v>159</v>
      </c>
      <c r="H3" s="1" t="s">
        <v>5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3</v>
      </c>
      <c r="N3" s="1" t="s">
        <v>2</v>
      </c>
      <c r="O3" s="1" t="s">
        <v>4</v>
      </c>
      <c r="P3" s="1" t="s">
        <v>6</v>
      </c>
      <c r="Q3" s="1" t="s">
        <v>160</v>
      </c>
      <c r="R3" s="1" t="s">
        <v>161</v>
      </c>
      <c r="S3" s="1" t="s">
        <v>11</v>
      </c>
      <c r="T3" s="1" t="s">
        <v>162</v>
      </c>
      <c r="U3" s="1" t="s">
        <v>163</v>
      </c>
      <c r="V3" s="1" t="s">
        <v>164</v>
      </c>
      <c r="W3" s="1" t="s">
        <v>7</v>
      </c>
      <c r="X3" s="1" t="s">
        <v>8</v>
      </c>
      <c r="Y3" s="1" t="s">
        <v>9</v>
      </c>
      <c r="Z3" s="1" t="s">
        <v>10</v>
      </c>
      <c r="AA3" s="1" t="s">
        <v>1</v>
      </c>
      <c r="AB3" s="1" t="s">
        <v>0</v>
      </c>
    </row>
    <row r="4" spans="1:28">
      <c r="A4" s="1" t="s">
        <v>154</v>
      </c>
      <c r="B4" s="13" t="s">
        <v>133</v>
      </c>
      <c r="C4" s="5" t="s">
        <v>134</v>
      </c>
      <c r="D4" s="14" t="str">
        <f>IFERROR(VLOOKUP(B4,#REF!,3,FALSE),"")</f>
        <v/>
      </c>
      <c r="E4" s="6">
        <v>0</v>
      </c>
      <c r="F4" s="6">
        <v>0</v>
      </c>
      <c r="G4" s="10" t="str">
        <f>IFERROR(VLOOKUP(B4,#REF!,4,FALSE),"")</f>
        <v/>
      </c>
      <c r="H4" s="6">
        <v>7500</v>
      </c>
      <c r="I4" s="1" t="str">
        <f>IFERROR(VLOOKUP(B4,#REF!,5,FALSE),"")</f>
        <v/>
      </c>
      <c r="J4" s="1" t="str">
        <f>IFERROR(VLOOKUP(B4,#REF!,6,FALSE),"")</f>
        <v/>
      </c>
      <c r="L4" s="1" t="str">
        <f>IFERROR(VLOOKUP(B4,#REF!,7,FALSE),"")</f>
        <v/>
      </c>
      <c r="M4" s="6">
        <v>0</v>
      </c>
      <c r="N4" s="6">
        <v>7500</v>
      </c>
      <c r="O4" s="6">
        <v>0</v>
      </c>
      <c r="P4" s="10">
        <v>7500</v>
      </c>
      <c r="Q4" s="11">
        <v>0</v>
      </c>
      <c r="R4" s="11">
        <v>0</v>
      </c>
      <c r="S4" s="6"/>
      <c r="T4" s="6"/>
      <c r="U4" s="6"/>
      <c r="V4" s="17">
        <f>IF($U4="E","E",IF($U4="F","F",IF($U4&lt;0.5,50,IF($U4&lt;2,100,150))))</f>
        <v>50</v>
      </c>
      <c r="W4" s="6">
        <v>0</v>
      </c>
      <c r="X4" s="6">
        <v>0</v>
      </c>
      <c r="Y4" s="6">
        <v>0</v>
      </c>
      <c r="Z4" s="6">
        <v>0</v>
      </c>
      <c r="AA4" s="1" t="s">
        <v>19</v>
      </c>
      <c r="AB4" s="1" t="s">
        <v>20</v>
      </c>
    </row>
    <row r="5" spans="1:28">
      <c r="A5" s="1" t="s">
        <v>154</v>
      </c>
      <c r="B5" s="13" t="s">
        <v>148</v>
      </c>
      <c r="C5" s="5" t="s">
        <v>134</v>
      </c>
      <c r="D5" s="14" t="str">
        <f>IFERROR(VLOOKUP(B5,#REF!,3,FALSE),"")</f>
        <v/>
      </c>
      <c r="E5" s="6">
        <v>2000</v>
      </c>
      <c r="F5" s="6">
        <v>2000</v>
      </c>
      <c r="G5" s="10" t="str">
        <f>IFERROR(VLOOKUP(B5,#REF!,4,FALSE),"")</f>
        <v/>
      </c>
      <c r="H5" s="6">
        <v>0</v>
      </c>
      <c r="I5" s="1" t="str">
        <f>IFERROR(VLOOKUP(B5,#REF!,5,FALSE),"")</f>
        <v/>
      </c>
      <c r="J5" s="1" t="str">
        <f>IFERROR(VLOOKUP(B5,#REF!,6,FALSE),"")</f>
        <v/>
      </c>
      <c r="L5" s="1" t="str">
        <f>IFERROR(VLOOKUP(B5,#REF!,7,FALSE),"")</f>
        <v/>
      </c>
      <c r="M5" s="6">
        <v>0</v>
      </c>
      <c r="N5" s="6">
        <v>0</v>
      </c>
      <c r="O5" s="6">
        <v>0</v>
      </c>
      <c r="P5" s="10">
        <v>2000</v>
      </c>
      <c r="Q5" s="11">
        <v>0</v>
      </c>
      <c r="R5" s="11">
        <v>0</v>
      </c>
      <c r="S5" s="6"/>
      <c r="T5" s="6"/>
      <c r="U5" s="6"/>
      <c r="V5" s="17">
        <f>IF($U5="E","E",IF($U5="F","F",IF($U5&lt;0.5,50,IF($U5&lt;2,100,150))))</f>
        <v>50</v>
      </c>
      <c r="W5" s="6">
        <v>0</v>
      </c>
      <c r="X5" s="6">
        <v>0</v>
      </c>
      <c r="Y5" s="6">
        <v>0</v>
      </c>
      <c r="Z5" s="6">
        <v>0</v>
      </c>
      <c r="AA5" s="1" t="s">
        <v>19</v>
      </c>
      <c r="AB5" s="1" t="s">
        <v>20</v>
      </c>
    </row>
    <row r="6" spans="1:28">
      <c r="A6" s="1" t="s">
        <v>113</v>
      </c>
      <c r="B6" s="7" t="s">
        <v>52</v>
      </c>
      <c r="C6" s="8" t="s">
        <v>18</v>
      </c>
      <c r="D6" s="14" t="str">
        <f>IFERROR(VLOOKUP(B6,#REF!,3,FALSE),"")</f>
        <v/>
      </c>
      <c r="E6" s="10">
        <v>390000</v>
      </c>
      <c r="F6" s="10"/>
      <c r="G6" s="10" t="str">
        <f>IFERROR(VLOOKUP(B6,#REF!,4,FALSE),"")</f>
        <v/>
      </c>
      <c r="H6" s="10">
        <v>18000</v>
      </c>
      <c r="I6" s="1" t="str">
        <f>IFERROR(VLOOKUP(B6,#REF!,5,FALSE),"")</f>
        <v/>
      </c>
      <c r="J6" s="1" t="str">
        <f>IFERROR(VLOOKUP(B6,#REF!,6,FALSE),"")</f>
        <v/>
      </c>
      <c r="L6" s="1" t="str">
        <f>IFERROR(VLOOKUP(B6,#REF!,7,FALSE),"")</f>
        <v/>
      </c>
      <c r="M6" s="10">
        <v>0</v>
      </c>
      <c r="N6" s="10">
        <v>12000</v>
      </c>
      <c r="O6" s="10">
        <v>6000</v>
      </c>
      <c r="P6" s="10">
        <v>408000</v>
      </c>
      <c r="Q6" s="11">
        <v>1088</v>
      </c>
      <c r="R6" s="11">
        <v>627.69230769230774</v>
      </c>
      <c r="S6" s="10">
        <v>375</v>
      </c>
      <c r="T6" s="10">
        <v>650</v>
      </c>
      <c r="U6" s="12">
        <v>1.7</v>
      </c>
      <c r="V6" s="17">
        <f t="shared" ref="V6:V69" si="0">IF($U6="E","E",IF($U6="F","F",IF($U6&lt;0.5,50,IF($U6&lt;2,100,150))))</f>
        <v>100</v>
      </c>
      <c r="W6" s="10">
        <v>5850</v>
      </c>
      <c r="X6" s="10">
        <v>0</v>
      </c>
      <c r="Y6" s="10">
        <v>0</v>
      </c>
      <c r="Z6" s="10">
        <v>0</v>
      </c>
      <c r="AA6" s="9" t="s">
        <v>19</v>
      </c>
      <c r="AB6" s="9" t="s">
        <v>20</v>
      </c>
    </row>
    <row r="7" spans="1:28">
      <c r="A7" s="1" t="s">
        <v>113</v>
      </c>
      <c r="B7" s="7" t="s">
        <v>65</v>
      </c>
      <c r="C7" s="8" t="s">
        <v>18</v>
      </c>
      <c r="D7" s="14" t="str">
        <f>IFERROR(VLOOKUP(B7,#REF!,3,FALSE),"")</f>
        <v/>
      </c>
      <c r="E7" s="10">
        <v>57000</v>
      </c>
      <c r="F7" s="10"/>
      <c r="G7" s="10" t="str">
        <f>IFERROR(VLOOKUP(B7,#REF!,4,FALSE),"")</f>
        <v/>
      </c>
      <c r="H7" s="10">
        <v>126000</v>
      </c>
      <c r="I7" s="1" t="str">
        <f>IFERROR(VLOOKUP(B7,#REF!,5,FALSE),"")</f>
        <v/>
      </c>
      <c r="J7" s="1" t="str">
        <f>IFERROR(VLOOKUP(B7,#REF!,6,FALSE),"")</f>
        <v/>
      </c>
      <c r="L7" s="1" t="str">
        <f>IFERROR(VLOOKUP(B7,#REF!,7,FALSE),"")</f>
        <v/>
      </c>
      <c r="M7" s="10">
        <v>0</v>
      </c>
      <c r="N7" s="10">
        <v>126000</v>
      </c>
      <c r="O7" s="10">
        <v>0</v>
      </c>
      <c r="P7" s="10">
        <v>183000</v>
      </c>
      <c r="Q7" s="11">
        <v>97.6</v>
      </c>
      <c r="R7" s="11">
        <v>227.32919254658384</v>
      </c>
      <c r="S7" s="10">
        <v>1875</v>
      </c>
      <c r="T7" s="10">
        <v>805</v>
      </c>
      <c r="U7" s="12">
        <v>0.4</v>
      </c>
      <c r="V7" s="17">
        <f t="shared" si="0"/>
        <v>50</v>
      </c>
      <c r="W7" s="10">
        <v>0</v>
      </c>
      <c r="X7" s="10">
        <v>7248</v>
      </c>
      <c r="Y7" s="10">
        <v>5258</v>
      </c>
      <c r="Z7" s="10">
        <v>0</v>
      </c>
      <c r="AA7" s="9" t="s">
        <v>19</v>
      </c>
      <c r="AB7" s="9" t="s">
        <v>20</v>
      </c>
    </row>
    <row r="8" spans="1:28">
      <c r="A8" s="1" t="s">
        <v>113</v>
      </c>
      <c r="B8" s="7" t="s">
        <v>39</v>
      </c>
      <c r="C8" s="8" t="s">
        <v>18</v>
      </c>
      <c r="D8" s="14" t="str">
        <f>IFERROR(VLOOKUP(B8,#REF!,3,FALSE),"")</f>
        <v/>
      </c>
      <c r="E8" s="10">
        <v>990000</v>
      </c>
      <c r="F8" s="10"/>
      <c r="G8" s="10" t="str">
        <f>IFERROR(VLOOKUP(B8,#REF!,4,FALSE),"")</f>
        <v/>
      </c>
      <c r="H8" s="10">
        <v>267000</v>
      </c>
      <c r="I8" s="1" t="str">
        <f>IFERROR(VLOOKUP(B8,#REF!,5,FALSE),"")</f>
        <v/>
      </c>
      <c r="J8" s="1" t="str">
        <f>IFERROR(VLOOKUP(B8,#REF!,6,FALSE),"")</f>
        <v/>
      </c>
      <c r="L8" s="1" t="str">
        <f>IFERROR(VLOOKUP(B8,#REF!,7,FALSE),"")</f>
        <v/>
      </c>
      <c r="M8" s="10">
        <v>0</v>
      </c>
      <c r="N8" s="10">
        <v>267000</v>
      </c>
      <c r="O8" s="10">
        <v>0</v>
      </c>
      <c r="P8" s="10">
        <v>1257000</v>
      </c>
      <c r="Q8" s="11">
        <v>40.385542168674696</v>
      </c>
      <c r="R8" s="11">
        <v>20.682165950935385</v>
      </c>
      <c r="S8" s="10">
        <v>31125</v>
      </c>
      <c r="T8" s="10">
        <v>60777</v>
      </c>
      <c r="U8" s="12">
        <v>2</v>
      </c>
      <c r="V8" s="17">
        <f t="shared" si="0"/>
        <v>150</v>
      </c>
      <c r="W8" s="10">
        <v>56000</v>
      </c>
      <c r="X8" s="10">
        <v>446000</v>
      </c>
      <c r="Y8" s="10">
        <v>57000</v>
      </c>
      <c r="Z8" s="10">
        <v>24000</v>
      </c>
      <c r="AA8" s="9" t="s">
        <v>19</v>
      </c>
      <c r="AB8" s="9" t="s">
        <v>20</v>
      </c>
    </row>
    <row r="9" spans="1:28">
      <c r="A9" s="1" t="s">
        <v>113</v>
      </c>
      <c r="B9" s="7" t="s">
        <v>22</v>
      </c>
      <c r="C9" s="8" t="s">
        <v>18</v>
      </c>
      <c r="D9" s="14" t="str">
        <f>IFERROR(VLOOKUP(B9,#REF!,3,FALSE),"")</f>
        <v/>
      </c>
      <c r="E9" s="10">
        <v>2160000</v>
      </c>
      <c r="F9" s="10"/>
      <c r="G9" s="10" t="str">
        <f>IFERROR(VLOOKUP(B9,#REF!,4,FALSE),"")</f>
        <v/>
      </c>
      <c r="H9" s="16">
        <v>2202000</v>
      </c>
      <c r="I9" s="1" t="str">
        <f>IFERROR(VLOOKUP(B9,#REF!,5,FALSE),"")</f>
        <v/>
      </c>
      <c r="J9" s="1" t="str">
        <f>IFERROR(VLOOKUP(B9,#REF!,6,FALSE),"")</f>
        <v/>
      </c>
      <c r="L9" s="1" t="str">
        <f>IFERROR(VLOOKUP(B9,#REF!,7,FALSE),"")</f>
        <v/>
      </c>
      <c r="M9" s="10">
        <v>0</v>
      </c>
      <c r="N9" s="10">
        <v>1500000</v>
      </c>
      <c r="O9" s="10">
        <v>702000</v>
      </c>
      <c r="P9" s="10">
        <v>4362000</v>
      </c>
      <c r="Q9" s="11">
        <v>37.282051282051285</v>
      </c>
      <c r="R9" s="11">
        <v>36.654846137039712</v>
      </c>
      <c r="S9" s="10">
        <v>117000</v>
      </c>
      <c r="T9" s="10">
        <v>119002</v>
      </c>
      <c r="U9" s="12">
        <v>1</v>
      </c>
      <c r="V9" s="17">
        <f t="shared" si="0"/>
        <v>100</v>
      </c>
      <c r="W9" s="10">
        <v>0</v>
      </c>
      <c r="X9" s="10">
        <v>530417</v>
      </c>
      <c r="Y9" s="10">
        <v>826800</v>
      </c>
      <c r="Z9" s="10">
        <v>95400</v>
      </c>
      <c r="AA9" s="9" t="s">
        <v>19</v>
      </c>
      <c r="AB9" s="9" t="s">
        <v>20</v>
      </c>
    </row>
    <row r="10" spans="1:28">
      <c r="A10" s="1" t="s">
        <v>113</v>
      </c>
      <c r="B10" s="7" t="s">
        <v>56</v>
      </c>
      <c r="C10" s="8" t="s">
        <v>18</v>
      </c>
      <c r="D10" s="14" t="str">
        <f>IFERROR(VLOOKUP(B10,#REF!,3,FALSE),"")</f>
        <v/>
      </c>
      <c r="E10" s="10">
        <v>201000</v>
      </c>
      <c r="F10" s="10"/>
      <c r="G10" s="10" t="str">
        <f>IFERROR(VLOOKUP(B10,#REF!,4,FALSE),"")</f>
        <v/>
      </c>
      <c r="H10" s="10">
        <v>99000</v>
      </c>
      <c r="I10" s="1" t="str">
        <f>IFERROR(VLOOKUP(B10,#REF!,5,FALSE),"")</f>
        <v/>
      </c>
      <c r="J10" s="1" t="str">
        <f>IFERROR(VLOOKUP(B10,#REF!,6,FALSE),"")</f>
        <v/>
      </c>
      <c r="L10" s="1" t="str">
        <f>IFERROR(VLOOKUP(B10,#REF!,7,FALSE),"")</f>
        <v/>
      </c>
      <c r="M10" s="10">
        <v>0</v>
      </c>
      <c r="N10" s="10">
        <v>99000</v>
      </c>
      <c r="O10" s="10">
        <v>0</v>
      </c>
      <c r="P10" s="10">
        <v>300000</v>
      </c>
      <c r="Q10" s="11">
        <v>32</v>
      </c>
      <c r="R10" s="11">
        <v>30.407459963511048</v>
      </c>
      <c r="S10" s="10">
        <v>9375</v>
      </c>
      <c r="T10" s="10">
        <v>9866</v>
      </c>
      <c r="U10" s="12">
        <v>1.1000000000000001</v>
      </c>
      <c r="V10" s="17">
        <f t="shared" si="0"/>
        <v>100</v>
      </c>
      <c r="W10" s="10">
        <v>0</v>
      </c>
      <c r="X10" s="10">
        <v>88790</v>
      </c>
      <c r="Y10" s="10">
        <v>58758</v>
      </c>
      <c r="Z10" s="10">
        <v>0</v>
      </c>
      <c r="AA10" s="9" t="s">
        <v>19</v>
      </c>
      <c r="AB10" s="9" t="s">
        <v>20</v>
      </c>
    </row>
    <row r="11" spans="1:28">
      <c r="A11" s="1" t="s">
        <v>113</v>
      </c>
      <c r="B11" s="7" t="s">
        <v>79</v>
      </c>
      <c r="C11" s="8" t="s">
        <v>18</v>
      </c>
      <c r="D11" s="14" t="str">
        <f>IFERROR(VLOOKUP(B11,#REF!,3,FALSE),"")</f>
        <v/>
      </c>
      <c r="E11" s="10">
        <v>42000</v>
      </c>
      <c r="F11" s="10"/>
      <c r="G11" s="10" t="str">
        <f>IFERROR(VLOOKUP(B11,#REF!,4,FALSE),"")</f>
        <v/>
      </c>
      <c r="H11" s="16">
        <v>33000</v>
      </c>
      <c r="I11" s="1" t="str">
        <f>IFERROR(VLOOKUP(B11,#REF!,5,FALSE),"")</f>
        <v/>
      </c>
      <c r="J11" s="1" t="str">
        <f>IFERROR(VLOOKUP(B11,#REF!,6,FALSE),"")</f>
        <v/>
      </c>
      <c r="L11" s="1" t="str">
        <f>IFERROR(VLOOKUP(B11,#REF!,7,FALSE),"")</f>
        <v/>
      </c>
      <c r="M11" s="10">
        <v>0</v>
      </c>
      <c r="N11" s="10">
        <v>21000</v>
      </c>
      <c r="O11" s="10">
        <v>12000</v>
      </c>
      <c r="P11" s="10">
        <v>75000</v>
      </c>
      <c r="Q11" s="11">
        <v>28.571428571428573</v>
      </c>
      <c r="R11" s="11">
        <v>30.096308186195827</v>
      </c>
      <c r="S11" s="10">
        <v>2625</v>
      </c>
      <c r="T11" s="10">
        <v>2492</v>
      </c>
      <c r="U11" s="12">
        <v>0.9</v>
      </c>
      <c r="V11" s="17">
        <f t="shared" si="0"/>
        <v>100</v>
      </c>
      <c r="W11" s="10">
        <v>0</v>
      </c>
      <c r="X11" s="10">
        <v>9432</v>
      </c>
      <c r="Y11" s="10">
        <v>13000</v>
      </c>
      <c r="Z11" s="10">
        <v>0</v>
      </c>
      <c r="AA11" s="9" t="s">
        <v>19</v>
      </c>
      <c r="AB11" s="9" t="s">
        <v>20</v>
      </c>
    </row>
    <row r="12" spans="1:28">
      <c r="A12" s="1" t="s">
        <v>113</v>
      </c>
      <c r="B12" s="7" t="s">
        <v>82</v>
      </c>
      <c r="C12" s="8" t="s">
        <v>18</v>
      </c>
      <c r="D12" s="14" t="str">
        <f>IFERROR(VLOOKUP(B12,#REF!,3,FALSE),"")</f>
        <v/>
      </c>
      <c r="E12" s="10">
        <v>0</v>
      </c>
      <c r="F12" s="10"/>
      <c r="G12" s="10" t="str">
        <f>IFERROR(VLOOKUP(B12,#REF!,4,FALSE),"")</f>
        <v/>
      </c>
      <c r="H12" s="16">
        <v>47440</v>
      </c>
      <c r="I12" s="1" t="str">
        <f>IFERROR(VLOOKUP(B12,#REF!,5,FALSE),"")</f>
        <v/>
      </c>
      <c r="J12" s="1" t="str">
        <f>IFERROR(VLOOKUP(B12,#REF!,6,FALSE),"")</f>
        <v/>
      </c>
      <c r="L12" s="1" t="str">
        <f>IFERROR(VLOOKUP(B12,#REF!,7,FALSE),"")</f>
        <v/>
      </c>
      <c r="M12" s="10">
        <v>0</v>
      </c>
      <c r="N12" s="10">
        <v>45000</v>
      </c>
      <c r="O12" s="10">
        <v>2440</v>
      </c>
      <c r="P12" s="10">
        <v>47440</v>
      </c>
      <c r="Q12" s="11">
        <v>45.924491771539209</v>
      </c>
      <c r="R12" s="11">
        <v>26.651685393258425</v>
      </c>
      <c r="S12" s="10">
        <v>1033</v>
      </c>
      <c r="T12" s="10">
        <v>1780</v>
      </c>
      <c r="U12" s="12">
        <v>1.7</v>
      </c>
      <c r="V12" s="17">
        <f t="shared" si="0"/>
        <v>100</v>
      </c>
      <c r="W12" s="10">
        <v>0</v>
      </c>
      <c r="X12" s="10">
        <v>13022</v>
      </c>
      <c r="Y12" s="10">
        <v>9500</v>
      </c>
      <c r="Z12" s="10">
        <v>6000</v>
      </c>
      <c r="AA12" s="9" t="s">
        <v>19</v>
      </c>
      <c r="AB12" s="9" t="s">
        <v>20</v>
      </c>
    </row>
    <row r="13" spans="1:28">
      <c r="A13" s="1" t="s">
        <v>113</v>
      </c>
      <c r="B13" s="7" t="s">
        <v>24</v>
      </c>
      <c r="C13" s="8" t="s">
        <v>18</v>
      </c>
      <c r="D13" s="14" t="str">
        <f>IFERROR(VLOOKUP(B13,#REF!,3,FALSE),"")</f>
        <v/>
      </c>
      <c r="E13" s="10">
        <v>3288000</v>
      </c>
      <c r="F13" s="10"/>
      <c r="G13" s="10" t="str">
        <f>IFERROR(VLOOKUP(B13,#REF!,4,FALSE),"")</f>
        <v/>
      </c>
      <c r="H13" s="10">
        <v>399000</v>
      </c>
      <c r="I13" s="1" t="str">
        <f>IFERROR(VLOOKUP(B13,#REF!,5,FALSE),"")</f>
        <v/>
      </c>
      <c r="J13" s="1" t="str">
        <f>IFERROR(VLOOKUP(B13,#REF!,6,FALSE),"")</f>
        <v/>
      </c>
      <c r="L13" s="1" t="str">
        <f>IFERROR(VLOOKUP(B13,#REF!,7,FALSE),"")</f>
        <v/>
      </c>
      <c r="M13" s="10">
        <v>0</v>
      </c>
      <c r="N13" s="10">
        <v>399000</v>
      </c>
      <c r="O13" s="10">
        <v>0</v>
      </c>
      <c r="P13" s="10">
        <v>3687000</v>
      </c>
      <c r="Q13" s="11">
        <v>196.64</v>
      </c>
      <c r="R13" s="11">
        <v>28.75436735712503</v>
      </c>
      <c r="S13" s="10">
        <v>18750</v>
      </c>
      <c r="T13" s="10">
        <v>128224</v>
      </c>
      <c r="U13" s="12">
        <v>6.8</v>
      </c>
      <c r="V13" s="17">
        <f t="shared" si="0"/>
        <v>150</v>
      </c>
      <c r="W13" s="10">
        <v>0</v>
      </c>
      <c r="X13" s="10">
        <v>839364</v>
      </c>
      <c r="Y13" s="10">
        <v>397216</v>
      </c>
      <c r="Z13" s="10">
        <v>200544</v>
      </c>
      <c r="AA13" s="9" t="s">
        <v>19</v>
      </c>
      <c r="AB13" s="9" t="s">
        <v>20</v>
      </c>
    </row>
    <row r="14" spans="1:28">
      <c r="A14" s="1" t="s">
        <v>113</v>
      </c>
      <c r="B14" s="7" t="s">
        <v>66</v>
      </c>
      <c r="C14" s="8" t="s">
        <v>18</v>
      </c>
      <c r="D14" s="14" t="str">
        <f>IFERROR(VLOOKUP(B14,#REF!,3,FALSE),"")</f>
        <v/>
      </c>
      <c r="E14" s="10">
        <v>24000</v>
      </c>
      <c r="F14" s="10"/>
      <c r="G14" s="10" t="str">
        <f>IFERROR(VLOOKUP(B14,#REF!,4,FALSE),"")</f>
        <v/>
      </c>
      <c r="H14" s="10">
        <v>148386</v>
      </c>
      <c r="I14" s="1" t="str">
        <f>IFERROR(VLOOKUP(B14,#REF!,5,FALSE),"")</f>
        <v/>
      </c>
      <c r="J14" s="1" t="str">
        <f>IFERROR(VLOOKUP(B14,#REF!,6,FALSE),"")</f>
        <v/>
      </c>
      <c r="L14" s="1" t="str">
        <f>IFERROR(VLOOKUP(B14,#REF!,7,FALSE),"")</f>
        <v/>
      </c>
      <c r="M14" s="10">
        <v>0</v>
      </c>
      <c r="N14" s="10">
        <v>147000</v>
      </c>
      <c r="O14" s="10">
        <v>1386</v>
      </c>
      <c r="P14" s="10">
        <v>172386</v>
      </c>
      <c r="Q14" s="11">
        <v>26.751396648044693</v>
      </c>
      <c r="R14" s="11">
        <v>39.784444957304409</v>
      </c>
      <c r="S14" s="10">
        <v>6444</v>
      </c>
      <c r="T14" s="10">
        <v>4333</v>
      </c>
      <c r="U14" s="12">
        <v>0.7</v>
      </c>
      <c r="V14" s="17">
        <f t="shared" si="0"/>
        <v>100</v>
      </c>
      <c r="W14" s="10">
        <v>0</v>
      </c>
      <c r="X14" s="10">
        <v>21000</v>
      </c>
      <c r="Y14" s="10">
        <v>18000</v>
      </c>
      <c r="Z14" s="10">
        <v>15000</v>
      </c>
      <c r="AA14" s="9" t="s">
        <v>19</v>
      </c>
      <c r="AB14" s="9" t="s">
        <v>20</v>
      </c>
    </row>
    <row r="15" spans="1:28">
      <c r="A15" s="1" t="s">
        <v>113</v>
      </c>
      <c r="B15" s="7" t="s">
        <v>68</v>
      </c>
      <c r="C15" s="8" t="s">
        <v>18</v>
      </c>
      <c r="D15" s="14" t="str">
        <f>IFERROR(VLOOKUP(B15,#REF!,3,FALSE),"")</f>
        <v/>
      </c>
      <c r="E15" s="10">
        <v>69000</v>
      </c>
      <c r="F15" s="10"/>
      <c r="G15" s="10" t="str">
        <f>IFERROR(VLOOKUP(B15,#REF!,4,FALSE),"")</f>
        <v/>
      </c>
      <c r="H15" s="16">
        <v>75000</v>
      </c>
      <c r="I15" s="1" t="str">
        <f>IFERROR(VLOOKUP(B15,#REF!,5,FALSE),"")</f>
        <v/>
      </c>
      <c r="J15" s="1" t="str">
        <f>IFERROR(VLOOKUP(B15,#REF!,6,FALSE),"")</f>
        <v/>
      </c>
      <c r="L15" s="1" t="str">
        <f>IFERROR(VLOOKUP(B15,#REF!,7,FALSE),"")</f>
        <v/>
      </c>
      <c r="M15" s="10">
        <v>0</v>
      </c>
      <c r="N15" s="10">
        <v>45000</v>
      </c>
      <c r="O15" s="10">
        <v>30000</v>
      </c>
      <c r="P15" s="10">
        <v>144000</v>
      </c>
      <c r="Q15" s="11">
        <v>29.53846153846154</v>
      </c>
      <c r="R15" s="11">
        <v>42.540620384047266</v>
      </c>
      <c r="S15" s="10">
        <v>4875</v>
      </c>
      <c r="T15" s="10">
        <v>3385</v>
      </c>
      <c r="U15" s="12">
        <v>0.7</v>
      </c>
      <c r="V15" s="17">
        <f t="shared" si="0"/>
        <v>100</v>
      </c>
      <c r="W15" s="10">
        <v>0</v>
      </c>
      <c r="X15" s="10">
        <v>8766</v>
      </c>
      <c r="Y15" s="10">
        <v>29200</v>
      </c>
      <c r="Z15" s="10">
        <v>0</v>
      </c>
      <c r="AA15" s="9" t="s">
        <v>19</v>
      </c>
      <c r="AB15" s="9" t="s">
        <v>20</v>
      </c>
    </row>
    <row r="16" spans="1:28">
      <c r="A16" s="1" t="s">
        <v>154</v>
      </c>
      <c r="B16" s="13" t="s">
        <v>118</v>
      </c>
      <c r="C16" s="5" t="s">
        <v>18</v>
      </c>
      <c r="D16" s="14" t="str">
        <f>IFERROR(VLOOKUP(B16,#REF!,3,FALSE),"")</f>
        <v/>
      </c>
      <c r="E16" s="6">
        <v>339000</v>
      </c>
      <c r="F16" s="6">
        <v>39000</v>
      </c>
      <c r="G16" s="10" t="str">
        <f>IFERROR(VLOOKUP(B16,#REF!,4,FALSE),"")</f>
        <v/>
      </c>
      <c r="H16" s="6">
        <v>24000</v>
      </c>
      <c r="I16" s="1" t="str">
        <f>IFERROR(VLOOKUP(B16,#REF!,5,FALSE),"")</f>
        <v/>
      </c>
      <c r="J16" s="1" t="str">
        <f>IFERROR(VLOOKUP(B16,#REF!,6,FALSE),"")</f>
        <v/>
      </c>
      <c r="L16" s="1" t="str">
        <f>IFERROR(VLOOKUP(B16,#REF!,7,FALSE),"")</f>
        <v/>
      </c>
      <c r="M16" s="6">
        <v>0</v>
      </c>
      <c r="N16" s="6">
        <v>24000</v>
      </c>
      <c r="O16" s="6">
        <v>0</v>
      </c>
      <c r="P16" s="10">
        <v>363000</v>
      </c>
      <c r="Q16" s="11">
        <v>0</v>
      </c>
      <c r="R16" s="11">
        <v>0</v>
      </c>
      <c r="S16" s="6"/>
      <c r="T16" s="6"/>
      <c r="U16" s="6"/>
      <c r="V16" s="17">
        <f t="shared" si="0"/>
        <v>50</v>
      </c>
      <c r="W16" s="6">
        <v>0</v>
      </c>
      <c r="X16" s="6">
        <v>0</v>
      </c>
      <c r="Y16" s="6">
        <v>0</v>
      </c>
      <c r="Z16" s="6">
        <v>0</v>
      </c>
      <c r="AA16" s="1" t="s">
        <v>19</v>
      </c>
      <c r="AB16" s="1" t="s">
        <v>20</v>
      </c>
    </row>
    <row r="17" spans="1:28">
      <c r="A17" s="1" t="s">
        <v>113</v>
      </c>
      <c r="B17" s="7" t="s">
        <v>34</v>
      </c>
      <c r="C17" s="8" t="s">
        <v>18</v>
      </c>
      <c r="D17" s="14" t="str">
        <f>IFERROR(VLOOKUP(B17,#REF!,3,FALSE),"")</f>
        <v/>
      </c>
      <c r="E17" s="10">
        <v>1239000</v>
      </c>
      <c r="F17" s="10"/>
      <c r="G17" s="10" t="str">
        <f>IFERROR(VLOOKUP(B17,#REF!,4,FALSE),"")</f>
        <v/>
      </c>
      <c r="H17" s="10">
        <v>195000</v>
      </c>
      <c r="I17" s="1" t="str">
        <f>IFERROR(VLOOKUP(B17,#REF!,5,FALSE),"")</f>
        <v/>
      </c>
      <c r="J17" s="1" t="str">
        <f>IFERROR(VLOOKUP(B17,#REF!,6,FALSE),"")</f>
        <v/>
      </c>
      <c r="L17" s="1" t="str">
        <f>IFERROR(VLOOKUP(B17,#REF!,7,FALSE),"")</f>
        <v/>
      </c>
      <c r="M17" s="10">
        <v>0</v>
      </c>
      <c r="N17" s="10">
        <v>195000</v>
      </c>
      <c r="O17" s="10">
        <v>0</v>
      </c>
      <c r="P17" s="10">
        <v>1434000</v>
      </c>
      <c r="Q17" s="11">
        <v>42.966292134831463</v>
      </c>
      <c r="R17" s="11">
        <v>14.29226383877848</v>
      </c>
      <c r="S17" s="10">
        <v>33375</v>
      </c>
      <c r="T17" s="10">
        <v>100334</v>
      </c>
      <c r="U17" s="12">
        <v>3</v>
      </c>
      <c r="V17" s="17">
        <f t="shared" si="0"/>
        <v>150</v>
      </c>
      <c r="W17" s="10">
        <v>0</v>
      </c>
      <c r="X17" s="10">
        <v>903003</v>
      </c>
      <c r="Y17" s="10">
        <v>0</v>
      </c>
      <c r="Z17" s="10">
        <v>0</v>
      </c>
      <c r="AA17" s="9" t="s">
        <v>19</v>
      </c>
      <c r="AB17" s="9" t="s">
        <v>20</v>
      </c>
    </row>
    <row r="18" spans="1:28">
      <c r="A18" s="1" t="s">
        <v>113</v>
      </c>
      <c r="B18" s="7" t="s">
        <v>106</v>
      </c>
      <c r="C18" s="8" t="s">
        <v>18</v>
      </c>
      <c r="D18" s="14" t="str">
        <f>IFERROR(VLOOKUP(B18,#REF!,3,FALSE),"")</f>
        <v/>
      </c>
      <c r="E18" s="10">
        <v>0</v>
      </c>
      <c r="F18" s="10"/>
      <c r="G18" s="10" t="str">
        <f>IFERROR(VLOOKUP(B18,#REF!,4,FALSE),"")</f>
        <v/>
      </c>
      <c r="H18" s="10">
        <v>3000</v>
      </c>
      <c r="I18" s="1" t="str">
        <f>IFERROR(VLOOKUP(B18,#REF!,5,FALSE),"")</f>
        <v/>
      </c>
      <c r="J18" s="1" t="str">
        <f>IFERROR(VLOOKUP(B18,#REF!,6,FALSE),"")</f>
        <v/>
      </c>
      <c r="L18" s="1" t="str">
        <f>IFERROR(VLOOKUP(B18,#REF!,7,FALSE),"")</f>
        <v/>
      </c>
      <c r="M18" s="10">
        <v>0</v>
      </c>
      <c r="N18" s="10">
        <v>3000</v>
      </c>
      <c r="O18" s="10">
        <v>0</v>
      </c>
      <c r="P18" s="10">
        <v>3000</v>
      </c>
      <c r="Q18" s="11">
        <v>0</v>
      </c>
      <c r="R18" s="11">
        <v>136.36363636363637</v>
      </c>
      <c r="S18" s="10">
        <v>0</v>
      </c>
      <c r="T18" s="10">
        <v>22</v>
      </c>
      <c r="U18" s="12" t="s">
        <v>45</v>
      </c>
      <c r="V18" s="17" t="str">
        <f t="shared" si="0"/>
        <v>F</v>
      </c>
      <c r="W18" s="10">
        <v>200</v>
      </c>
      <c r="X18" s="10">
        <v>0</v>
      </c>
      <c r="Y18" s="10">
        <v>0</v>
      </c>
      <c r="Z18" s="10">
        <v>0</v>
      </c>
      <c r="AA18" s="9" t="s">
        <v>19</v>
      </c>
      <c r="AB18" s="9" t="s">
        <v>20</v>
      </c>
    </row>
    <row r="19" spans="1:28">
      <c r="A19" s="1" t="s">
        <v>113</v>
      </c>
      <c r="B19" s="7" t="s">
        <v>47</v>
      </c>
      <c r="C19" s="8" t="s">
        <v>18</v>
      </c>
      <c r="D19" s="14" t="str">
        <f>IFERROR(VLOOKUP(B19,#REF!,3,FALSE),"")</f>
        <v/>
      </c>
      <c r="E19" s="10">
        <v>90000</v>
      </c>
      <c r="F19" s="10"/>
      <c r="G19" s="10" t="str">
        <f>IFERROR(VLOOKUP(B19,#REF!,4,FALSE),"")</f>
        <v/>
      </c>
      <c r="H19" s="10">
        <v>423000</v>
      </c>
      <c r="I19" s="1" t="str">
        <f>IFERROR(VLOOKUP(B19,#REF!,5,FALSE),"")</f>
        <v/>
      </c>
      <c r="J19" s="1" t="str">
        <f>IFERROR(VLOOKUP(B19,#REF!,6,FALSE),"")</f>
        <v/>
      </c>
      <c r="L19" s="1" t="str">
        <f>IFERROR(VLOOKUP(B19,#REF!,7,FALSE),"")</f>
        <v/>
      </c>
      <c r="M19" s="10">
        <v>0</v>
      </c>
      <c r="N19" s="10">
        <v>372000</v>
      </c>
      <c r="O19" s="10">
        <v>51000</v>
      </c>
      <c r="P19" s="10">
        <v>513000</v>
      </c>
      <c r="Q19" s="11">
        <v>36.972972972972975</v>
      </c>
      <c r="R19" s="11">
        <v>40.743388134381703</v>
      </c>
      <c r="S19" s="10">
        <v>13875</v>
      </c>
      <c r="T19" s="10">
        <v>12591</v>
      </c>
      <c r="U19" s="12">
        <v>0.9</v>
      </c>
      <c r="V19" s="17">
        <f t="shared" si="0"/>
        <v>100</v>
      </c>
      <c r="W19" s="10">
        <v>2626</v>
      </c>
      <c r="X19" s="10">
        <v>48900</v>
      </c>
      <c r="Y19" s="10">
        <v>86228</v>
      </c>
      <c r="Z19" s="10">
        <v>0</v>
      </c>
      <c r="AA19" s="9" t="s">
        <v>19</v>
      </c>
      <c r="AB19" s="9" t="s">
        <v>20</v>
      </c>
    </row>
    <row r="20" spans="1:28">
      <c r="A20" s="1" t="s">
        <v>113</v>
      </c>
      <c r="B20" s="7" t="s">
        <v>75</v>
      </c>
      <c r="C20" s="8" t="s">
        <v>18</v>
      </c>
      <c r="D20" s="14" t="str">
        <f>IFERROR(VLOOKUP(B20,#REF!,3,FALSE),"")</f>
        <v/>
      </c>
      <c r="E20" s="10">
        <v>120000</v>
      </c>
      <c r="F20" s="10"/>
      <c r="G20" s="10" t="str">
        <f>IFERROR(VLOOKUP(B20,#REF!,4,FALSE),"")</f>
        <v/>
      </c>
      <c r="H20" s="10">
        <v>0</v>
      </c>
      <c r="I20" s="1" t="str">
        <f>IFERROR(VLOOKUP(B20,#REF!,5,FALSE),"")</f>
        <v/>
      </c>
      <c r="J20" s="1" t="str">
        <f>IFERROR(VLOOKUP(B20,#REF!,6,FALSE),"")</f>
        <v/>
      </c>
      <c r="L20" s="1" t="str">
        <f>IFERROR(VLOOKUP(B20,#REF!,7,FALSE),"")</f>
        <v/>
      </c>
      <c r="M20" s="10">
        <v>0</v>
      </c>
      <c r="N20" s="10">
        <v>0</v>
      </c>
      <c r="O20" s="10">
        <v>0</v>
      </c>
      <c r="P20" s="10">
        <v>120000</v>
      </c>
      <c r="Q20" s="11">
        <v>0</v>
      </c>
      <c r="R20" s="11">
        <v>48.979591836734691</v>
      </c>
      <c r="S20" s="10">
        <v>0</v>
      </c>
      <c r="T20" s="10">
        <v>2450</v>
      </c>
      <c r="U20" s="12" t="s">
        <v>45</v>
      </c>
      <c r="V20" s="17" t="str">
        <f t="shared" si="0"/>
        <v>F</v>
      </c>
      <c r="W20" s="10">
        <v>5600</v>
      </c>
      <c r="X20" s="10">
        <v>16450</v>
      </c>
      <c r="Y20" s="10">
        <v>11500</v>
      </c>
      <c r="Z20" s="10">
        <v>0</v>
      </c>
      <c r="AA20" s="9" t="s">
        <v>19</v>
      </c>
      <c r="AB20" s="9" t="s">
        <v>20</v>
      </c>
    </row>
    <row r="21" spans="1:28">
      <c r="A21" s="1" t="s">
        <v>113</v>
      </c>
      <c r="B21" s="7" t="s">
        <v>86</v>
      </c>
      <c r="C21" s="8" t="s">
        <v>18</v>
      </c>
      <c r="D21" s="14" t="str">
        <f>IFERROR(VLOOKUP(B21,#REF!,3,FALSE),"")</f>
        <v/>
      </c>
      <c r="E21" s="10">
        <v>0</v>
      </c>
      <c r="F21" s="10"/>
      <c r="G21" s="10" t="str">
        <f>IFERROR(VLOOKUP(B21,#REF!,4,FALSE),"")</f>
        <v/>
      </c>
      <c r="H21" s="10">
        <v>36000</v>
      </c>
      <c r="I21" s="1" t="str">
        <f>IFERROR(VLOOKUP(B21,#REF!,5,FALSE),"")</f>
        <v/>
      </c>
      <c r="J21" s="1" t="str">
        <f>IFERROR(VLOOKUP(B21,#REF!,6,FALSE),"")</f>
        <v/>
      </c>
      <c r="L21" s="1" t="str">
        <f>IFERROR(VLOOKUP(B21,#REF!,7,FALSE),"")</f>
        <v/>
      </c>
      <c r="M21" s="10">
        <v>0</v>
      </c>
      <c r="N21" s="10">
        <v>36000</v>
      </c>
      <c r="O21" s="10">
        <v>0</v>
      </c>
      <c r="P21" s="10">
        <v>36000</v>
      </c>
      <c r="Q21" s="11">
        <v>48</v>
      </c>
      <c r="R21" s="11">
        <v>42.654028436018955</v>
      </c>
      <c r="S21" s="10">
        <v>750</v>
      </c>
      <c r="T21" s="10">
        <v>844</v>
      </c>
      <c r="U21" s="12">
        <v>1.1000000000000001</v>
      </c>
      <c r="V21" s="17">
        <f t="shared" si="0"/>
        <v>100</v>
      </c>
      <c r="W21" s="10">
        <v>0</v>
      </c>
      <c r="X21" s="10">
        <v>7600</v>
      </c>
      <c r="Y21" s="10">
        <v>0</v>
      </c>
      <c r="Z21" s="10">
        <v>0</v>
      </c>
      <c r="AA21" s="9" t="s">
        <v>19</v>
      </c>
      <c r="AB21" s="9" t="s">
        <v>20</v>
      </c>
    </row>
    <row r="22" spans="1:28">
      <c r="A22" s="1" t="s">
        <v>113</v>
      </c>
      <c r="B22" s="7" t="s">
        <v>64</v>
      </c>
      <c r="C22" s="8" t="s">
        <v>18</v>
      </c>
      <c r="D22" s="14" t="str">
        <f>IFERROR(VLOOKUP(B22,#REF!,3,FALSE),"")</f>
        <v/>
      </c>
      <c r="E22" s="10">
        <v>105000</v>
      </c>
      <c r="F22" s="10"/>
      <c r="G22" s="10" t="str">
        <f>IFERROR(VLOOKUP(B22,#REF!,4,FALSE),"")</f>
        <v/>
      </c>
      <c r="H22" s="10">
        <v>105000</v>
      </c>
      <c r="I22" s="1" t="str">
        <f>IFERROR(VLOOKUP(B22,#REF!,5,FALSE),"")</f>
        <v/>
      </c>
      <c r="J22" s="1" t="str">
        <f>IFERROR(VLOOKUP(B22,#REF!,6,FALSE),"")</f>
        <v/>
      </c>
      <c r="L22" s="1" t="str">
        <f>IFERROR(VLOOKUP(B22,#REF!,7,FALSE),"")</f>
        <v/>
      </c>
      <c r="M22" s="10">
        <v>0</v>
      </c>
      <c r="N22" s="10">
        <v>105000</v>
      </c>
      <c r="O22" s="10">
        <v>0</v>
      </c>
      <c r="P22" s="10">
        <v>210000</v>
      </c>
      <c r="Q22" s="11">
        <v>28</v>
      </c>
      <c r="R22" s="11">
        <v>37.023977433004234</v>
      </c>
      <c r="S22" s="10">
        <v>7500</v>
      </c>
      <c r="T22" s="10">
        <v>5672</v>
      </c>
      <c r="U22" s="12">
        <v>0.8</v>
      </c>
      <c r="V22" s="17">
        <f t="shared" si="0"/>
        <v>100</v>
      </c>
      <c r="W22" s="10">
        <v>0</v>
      </c>
      <c r="X22" s="10">
        <v>33044</v>
      </c>
      <c r="Y22" s="10">
        <v>28800</v>
      </c>
      <c r="Z22" s="10">
        <v>27700</v>
      </c>
      <c r="AA22" s="9" t="s">
        <v>19</v>
      </c>
      <c r="AB22" s="9" t="s">
        <v>20</v>
      </c>
    </row>
    <row r="23" spans="1:28">
      <c r="A23" s="1" t="s">
        <v>113</v>
      </c>
      <c r="B23" s="7" t="s">
        <v>36</v>
      </c>
      <c r="C23" s="8" t="s">
        <v>18</v>
      </c>
      <c r="D23" s="14" t="str">
        <f>IFERROR(VLOOKUP(B23,#REF!,3,FALSE),"")</f>
        <v/>
      </c>
      <c r="E23" s="10">
        <v>750000</v>
      </c>
      <c r="F23" s="10"/>
      <c r="G23" s="10" t="str">
        <f>IFERROR(VLOOKUP(B23,#REF!,4,FALSE),"")</f>
        <v/>
      </c>
      <c r="H23" s="10">
        <v>585000</v>
      </c>
      <c r="I23" s="1" t="str">
        <f>IFERROR(VLOOKUP(B23,#REF!,5,FALSE),"")</f>
        <v/>
      </c>
      <c r="J23" s="1" t="str">
        <f>IFERROR(VLOOKUP(B23,#REF!,6,FALSE),"")</f>
        <v/>
      </c>
      <c r="L23" s="1" t="str">
        <f>IFERROR(VLOOKUP(B23,#REF!,7,FALSE),"")</f>
        <v/>
      </c>
      <c r="M23" s="10">
        <v>0</v>
      </c>
      <c r="N23" s="10">
        <v>585000</v>
      </c>
      <c r="O23" s="10">
        <v>0</v>
      </c>
      <c r="P23" s="10">
        <v>1335000</v>
      </c>
      <c r="Q23" s="11">
        <v>34.563106796116507</v>
      </c>
      <c r="R23" s="11">
        <v>33.655179368240603</v>
      </c>
      <c r="S23" s="10">
        <v>38625</v>
      </c>
      <c r="T23" s="10">
        <v>39667</v>
      </c>
      <c r="U23" s="12">
        <v>1</v>
      </c>
      <c r="V23" s="17">
        <f t="shared" si="0"/>
        <v>100</v>
      </c>
      <c r="W23" s="10">
        <v>0</v>
      </c>
      <c r="X23" s="10">
        <v>213000</v>
      </c>
      <c r="Y23" s="10">
        <v>195000</v>
      </c>
      <c r="Z23" s="10">
        <v>195000</v>
      </c>
      <c r="AA23" s="9" t="s">
        <v>19</v>
      </c>
      <c r="AB23" s="9" t="s">
        <v>20</v>
      </c>
    </row>
    <row r="24" spans="1:28">
      <c r="A24" s="1" t="s">
        <v>113</v>
      </c>
      <c r="B24" s="7" t="s">
        <v>93</v>
      </c>
      <c r="C24" s="8" t="s">
        <v>18</v>
      </c>
      <c r="D24" s="14" t="str">
        <f>IFERROR(VLOOKUP(B24,#REF!,3,FALSE),"")</f>
        <v/>
      </c>
      <c r="E24" s="10">
        <v>15000</v>
      </c>
      <c r="F24" s="10"/>
      <c r="G24" s="10" t="str">
        <f>IFERROR(VLOOKUP(B24,#REF!,4,FALSE),"")</f>
        <v/>
      </c>
      <c r="H24" s="10">
        <v>2500</v>
      </c>
      <c r="I24" s="1" t="str">
        <f>IFERROR(VLOOKUP(B24,#REF!,5,FALSE),"")</f>
        <v/>
      </c>
      <c r="J24" s="1" t="str">
        <f>IFERROR(VLOOKUP(B24,#REF!,6,FALSE),"")</f>
        <v/>
      </c>
      <c r="L24" s="1" t="str">
        <f>IFERROR(VLOOKUP(B24,#REF!,7,FALSE),"")</f>
        <v/>
      </c>
      <c r="M24" s="10">
        <v>0</v>
      </c>
      <c r="N24" s="10">
        <v>2500</v>
      </c>
      <c r="O24" s="10">
        <v>0</v>
      </c>
      <c r="P24" s="10">
        <v>17500</v>
      </c>
      <c r="Q24" s="11">
        <v>0</v>
      </c>
      <c r="R24" s="11">
        <v>78.828828828828833</v>
      </c>
      <c r="S24" s="10">
        <v>0</v>
      </c>
      <c r="T24" s="10">
        <v>222</v>
      </c>
      <c r="U24" s="12" t="s">
        <v>45</v>
      </c>
      <c r="V24" s="17" t="str">
        <f t="shared" si="0"/>
        <v>F</v>
      </c>
      <c r="W24" s="10">
        <v>0</v>
      </c>
      <c r="X24" s="10">
        <v>996</v>
      </c>
      <c r="Y24" s="10">
        <v>2000</v>
      </c>
      <c r="Z24" s="10">
        <v>2000</v>
      </c>
      <c r="AA24" s="9" t="s">
        <v>19</v>
      </c>
      <c r="AB24" s="9" t="s">
        <v>20</v>
      </c>
    </row>
    <row r="25" spans="1:28">
      <c r="A25" s="1" t="s">
        <v>154</v>
      </c>
      <c r="B25" s="13" t="s">
        <v>119</v>
      </c>
      <c r="C25" s="5" t="s">
        <v>18</v>
      </c>
      <c r="D25" s="14" t="str">
        <f>IFERROR(VLOOKUP(B25,#REF!,3,FALSE),"")</f>
        <v/>
      </c>
      <c r="E25" s="6">
        <v>30000</v>
      </c>
      <c r="F25" s="6">
        <v>0</v>
      </c>
      <c r="G25" s="10" t="str">
        <f>IFERROR(VLOOKUP(B25,#REF!,4,FALSE),"")</f>
        <v/>
      </c>
      <c r="H25" s="6">
        <v>0</v>
      </c>
      <c r="I25" s="1" t="str">
        <f>IFERROR(VLOOKUP(B25,#REF!,5,FALSE),"")</f>
        <v/>
      </c>
      <c r="J25" s="1" t="str">
        <f>IFERROR(VLOOKUP(B25,#REF!,6,FALSE),"")</f>
        <v/>
      </c>
      <c r="L25" s="1" t="str">
        <f>IFERROR(VLOOKUP(B25,#REF!,7,FALSE),"")</f>
        <v/>
      </c>
      <c r="M25" s="6">
        <v>0</v>
      </c>
      <c r="N25" s="6">
        <v>0</v>
      </c>
      <c r="O25" s="6">
        <v>0</v>
      </c>
      <c r="P25" s="10">
        <v>30000</v>
      </c>
      <c r="Q25" s="11">
        <v>0</v>
      </c>
      <c r="R25" s="11">
        <v>0</v>
      </c>
      <c r="S25" s="6"/>
      <c r="T25" s="6"/>
      <c r="U25" s="6"/>
      <c r="V25" s="17">
        <f t="shared" si="0"/>
        <v>50</v>
      </c>
      <c r="W25" s="6">
        <v>0</v>
      </c>
      <c r="X25" s="6">
        <v>0</v>
      </c>
      <c r="Y25" s="6">
        <v>0</v>
      </c>
      <c r="Z25" s="6">
        <v>0</v>
      </c>
      <c r="AA25" s="1" t="s">
        <v>19</v>
      </c>
      <c r="AB25" s="1" t="s">
        <v>20</v>
      </c>
    </row>
    <row r="26" spans="1:28">
      <c r="A26" s="1" t="s">
        <v>113</v>
      </c>
      <c r="B26" s="7" t="s">
        <v>101</v>
      </c>
      <c r="C26" s="8" t="s">
        <v>18</v>
      </c>
      <c r="D26" s="14" t="str">
        <f>IFERROR(VLOOKUP(B26,#REF!,3,FALSE),"")</f>
        <v/>
      </c>
      <c r="E26" s="10">
        <v>10000</v>
      </c>
      <c r="F26" s="10"/>
      <c r="G26" s="10" t="str">
        <f>IFERROR(VLOOKUP(B26,#REF!,4,FALSE),"")</f>
        <v/>
      </c>
      <c r="H26" s="10">
        <v>0</v>
      </c>
      <c r="I26" s="1" t="str">
        <f>IFERROR(VLOOKUP(B26,#REF!,5,FALSE),"")</f>
        <v/>
      </c>
      <c r="J26" s="1" t="str">
        <f>IFERROR(VLOOKUP(B26,#REF!,6,FALSE),"")</f>
        <v/>
      </c>
      <c r="L26" s="1" t="str">
        <f>IFERROR(VLOOKUP(B26,#REF!,7,FALSE),"")</f>
        <v/>
      </c>
      <c r="M26" s="10">
        <v>0</v>
      </c>
      <c r="N26" s="10">
        <v>0</v>
      </c>
      <c r="O26" s="10">
        <v>0</v>
      </c>
      <c r="P26" s="10">
        <v>10000</v>
      </c>
      <c r="Q26" s="11">
        <v>0</v>
      </c>
      <c r="R26" s="11">
        <v>769.23076923076928</v>
      </c>
      <c r="S26" s="10">
        <v>0</v>
      </c>
      <c r="T26" s="10">
        <v>13</v>
      </c>
      <c r="U26" s="12" t="s">
        <v>45</v>
      </c>
      <c r="V26" s="17" t="str">
        <f t="shared" si="0"/>
        <v>F</v>
      </c>
      <c r="W26" s="10">
        <v>113</v>
      </c>
      <c r="X26" s="10">
        <v>0</v>
      </c>
      <c r="Y26" s="10">
        <v>0</v>
      </c>
      <c r="Z26" s="10">
        <v>0</v>
      </c>
      <c r="AA26" s="9" t="s">
        <v>19</v>
      </c>
      <c r="AB26" s="9" t="s">
        <v>20</v>
      </c>
    </row>
    <row r="27" spans="1:28">
      <c r="A27" s="1" t="s">
        <v>154</v>
      </c>
      <c r="B27" s="13" t="s">
        <v>120</v>
      </c>
      <c r="C27" s="5" t="s">
        <v>18</v>
      </c>
      <c r="D27" s="14" t="str">
        <f>IFERROR(VLOOKUP(B27,#REF!,3,FALSE),"")</f>
        <v/>
      </c>
      <c r="E27" s="6">
        <v>0</v>
      </c>
      <c r="F27" s="6">
        <v>0</v>
      </c>
      <c r="G27" s="10" t="str">
        <f>IFERROR(VLOOKUP(B27,#REF!,4,FALSE),"")</f>
        <v/>
      </c>
      <c r="H27" s="6">
        <v>7000</v>
      </c>
      <c r="I27" s="1" t="str">
        <f>IFERROR(VLOOKUP(B27,#REF!,5,FALSE),"")</f>
        <v/>
      </c>
      <c r="J27" s="1" t="str">
        <f>IFERROR(VLOOKUP(B27,#REF!,6,FALSE),"")</f>
        <v/>
      </c>
      <c r="L27" s="1" t="str">
        <f>IFERROR(VLOOKUP(B27,#REF!,7,FALSE),"")</f>
        <v/>
      </c>
      <c r="M27" s="6">
        <v>0</v>
      </c>
      <c r="N27" s="6">
        <v>7000</v>
      </c>
      <c r="O27" s="6">
        <v>0</v>
      </c>
      <c r="P27" s="10">
        <v>7000</v>
      </c>
      <c r="Q27" s="11">
        <v>0</v>
      </c>
      <c r="R27" s="11">
        <v>0</v>
      </c>
      <c r="S27" s="6"/>
      <c r="T27" s="6"/>
      <c r="U27" s="6"/>
      <c r="V27" s="17">
        <f t="shared" si="0"/>
        <v>50</v>
      </c>
      <c r="W27" s="6">
        <v>0</v>
      </c>
      <c r="X27" s="6">
        <v>0</v>
      </c>
      <c r="Y27" s="6">
        <v>0</v>
      </c>
      <c r="Z27" s="6">
        <v>0</v>
      </c>
      <c r="AA27" s="1" t="s">
        <v>19</v>
      </c>
      <c r="AB27" s="1" t="s">
        <v>20</v>
      </c>
    </row>
    <row r="28" spans="1:28">
      <c r="A28" s="1" t="s">
        <v>113</v>
      </c>
      <c r="B28" s="7" t="s">
        <v>87</v>
      </c>
      <c r="C28" s="8" t="s">
        <v>18</v>
      </c>
      <c r="D28" s="14" t="str">
        <f>IFERROR(VLOOKUP(B28,#REF!,3,FALSE),"")</f>
        <v/>
      </c>
      <c r="E28" s="10">
        <v>7000</v>
      </c>
      <c r="F28" s="10"/>
      <c r="G28" s="10" t="str">
        <f>IFERROR(VLOOKUP(B28,#REF!,4,FALSE),"")</f>
        <v/>
      </c>
      <c r="H28" s="16">
        <v>24850</v>
      </c>
      <c r="I28" s="1" t="str">
        <f>IFERROR(VLOOKUP(B28,#REF!,5,FALSE),"")</f>
        <v/>
      </c>
      <c r="J28" s="1" t="str">
        <f>IFERROR(VLOOKUP(B28,#REF!,6,FALSE),"")</f>
        <v/>
      </c>
      <c r="L28" s="1" t="str">
        <f>IFERROR(VLOOKUP(B28,#REF!,7,FALSE),"")</f>
        <v/>
      </c>
      <c r="M28" s="10">
        <v>0</v>
      </c>
      <c r="N28" s="10">
        <v>14000</v>
      </c>
      <c r="O28" s="10">
        <v>10850</v>
      </c>
      <c r="P28" s="10">
        <v>31850</v>
      </c>
      <c r="Q28" s="11">
        <v>31.441263573543928</v>
      </c>
      <c r="R28" s="11">
        <v>14.73172987974098</v>
      </c>
      <c r="S28" s="10">
        <v>1013</v>
      </c>
      <c r="T28" s="10">
        <v>2162</v>
      </c>
      <c r="U28" s="12">
        <v>2.1</v>
      </c>
      <c r="V28" s="17">
        <f t="shared" si="0"/>
        <v>150</v>
      </c>
      <c r="W28" s="10">
        <v>0</v>
      </c>
      <c r="X28" s="10">
        <v>5060</v>
      </c>
      <c r="Y28" s="10">
        <v>14400</v>
      </c>
      <c r="Z28" s="10">
        <v>0</v>
      </c>
      <c r="AA28" s="9" t="s">
        <v>19</v>
      </c>
      <c r="AB28" s="9" t="s">
        <v>20</v>
      </c>
    </row>
    <row r="29" spans="1:28">
      <c r="A29" s="1" t="s">
        <v>113</v>
      </c>
      <c r="B29" s="7" t="s">
        <v>80</v>
      </c>
      <c r="C29" s="8" t="s">
        <v>18</v>
      </c>
      <c r="D29" s="14" t="str">
        <f>IFERROR(VLOOKUP(B29,#REF!,3,FALSE),"")</f>
        <v/>
      </c>
      <c r="E29" s="10">
        <v>45500</v>
      </c>
      <c r="F29" s="10"/>
      <c r="G29" s="10" t="str">
        <f>IFERROR(VLOOKUP(B29,#REF!,4,FALSE),"")</f>
        <v/>
      </c>
      <c r="H29" s="10">
        <v>24365</v>
      </c>
      <c r="I29" s="1" t="str">
        <f>IFERROR(VLOOKUP(B29,#REF!,5,FALSE),"")</f>
        <v/>
      </c>
      <c r="J29" s="1" t="str">
        <f>IFERROR(VLOOKUP(B29,#REF!,6,FALSE),"")</f>
        <v/>
      </c>
      <c r="L29" s="1" t="str">
        <f>IFERROR(VLOOKUP(B29,#REF!,7,FALSE),"")</f>
        <v/>
      </c>
      <c r="M29" s="10">
        <v>0</v>
      </c>
      <c r="N29" s="10">
        <v>10365</v>
      </c>
      <c r="O29" s="10">
        <v>14000</v>
      </c>
      <c r="P29" s="10">
        <v>69865</v>
      </c>
      <c r="Q29" s="11">
        <v>0</v>
      </c>
      <c r="R29" s="11">
        <v>18.109123898392951</v>
      </c>
      <c r="S29" s="10">
        <v>0</v>
      </c>
      <c r="T29" s="10">
        <v>3858</v>
      </c>
      <c r="U29" s="12" t="s">
        <v>45</v>
      </c>
      <c r="V29" s="17" t="str">
        <f t="shared" si="0"/>
        <v>F</v>
      </c>
      <c r="W29" s="10">
        <v>0</v>
      </c>
      <c r="X29" s="10">
        <v>0</v>
      </c>
      <c r="Y29" s="10">
        <v>34722</v>
      </c>
      <c r="Z29" s="10">
        <v>0</v>
      </c>
      <c r="AA29" s="9" t="s">
        <v>19</v>
      </c>
      <c r="AB29" s="9" t="s">
        <v>20</v>
      </c>
    </row>
    <row r="30" spans="1:28">
      <c r="A30" s="1" t="s">
        <v>113</v>
      </c>
      <c r="B30" s="7" t="s">
        <v>74</v>
      </c>
      <c r="C30" s="8" t="s">
        <v>18</v>
      </c>
      <c r="D30" s="14" t="str">
        <f>IFERROR(VLOOKUP(B30,#REF!,3,FALSE),"")</f>
        <v/>
      </c>
      <c r="E30" s="10">
        <v>52500</v>
      </c>
      <c r="F30" s="10"/>
      <c r="G30" s="10" t="str">
        <f>IFERROR(VLOOKUP(B30,#REF!,4,FALSE),"")</f>
        <v/>
      </c>
      <c r="H30" s="10">
        <v>68272</v>
      </c>
      <c r="I30" s="1" t="str">
        <f>IFERROR(VLOOKUP(B30,#REF!,5,FALSE),"")</f>
        <v/>
      </c>
      <c r="J30" s="1" t="str">
        <f>IFERROR(VLOOKUP(B30,#REF!,6,FALSE),"")</f>
        <v/>
      </c>
      <c r="L30" s="1" t="str">
        <f>IFERROR(VLOOKUP(B30,#REF!,7,FALSE),"")</f>
        <v/>
      </c>
      <c r="M30" s="10">
        <v>0</v>
      </c>
      <c r="N30" s="10">
        <v>31500</v>
      </c>
      <c r="O30" s="10">
        <v>36772</v>
      </c>
      <c r="P30" s="10">
        <v>120772</v>
      </c>
      <c r="Q30" s="11">
        <v>24.677564364527992</v>
      </c>
      <c r="R30" s="11">
        <v>56.0947515095216</v>
      </c>
      <c r="S30" s="10">
        <v>4894</v>
      </c>
      <c r="T30" s="10">
        <v>2153</v>
      </c>
      <c r="U30" s="12">
        <v>0.4</v>
      </c>
      <c r="V30" s="17">
        <f t="shared" si="0"/>
        <v>50</v>
      </c>
      <c r="W30" s="10">
        <v>0</v>
      </c>
      <c r="X30" s="10">
        <v>19378</v>
      </c>
      <c r="Y30" s="10">
        <v>0</v>
      </c>
      <c r="Z30" s="10">
        <v>0</v>
      </c>
      <c r="AA30" s="9" t="s">
        <v>19</v>
      </c>
      <c r="AB30" s="9" t="s">
        <v>20</v>
      </c>
    </row>
    <row r="31" spans="1:28">
      <c r="A31" s="1" t="s">
        <v>154</v>
      </c>
      <c r="B31" s="13" t="s">
        <v>121</v>
      </c>
      <c r="C31" s="5" t="s">
        <v>18</v>
      </c>
      <c r="D31" s="14" t="str">
        <f>IFERROR(VLOOKUP(B31,#REF!,3,FALSE),"")</f>
        <v/>
      </c>
      <c r="E31" s="6">
        <v>30000</v>
      </c>
      <c r="F31" s="6">
        <v>18000</v>
      </c>
      <c r="G31" s="10" t="str">
        <f>IFERROR(VLOOKUP(B31,#REF!,4,FALSE),"")</f>
        <v/>
      </c>
      <c r="H31" s="6">
        <v>4404</v>
      </c>
      <c r="I31" s="1" t="str">
        <f>IFERROR(VLOOKUP(B31,#REF!,5,FALSE),"")</f>
        <v/>
      </c>
      <c r="J31" s="1" t="str">
        <f>IFERROR(VLOOKUP(B31,#REF!,6,FALSE),"")</f>
        <v/>
      </c>
      <c r="L31" s="1" t="str">
        <f>IFERROR(VLOOKUP(B31,#REF!,7,FALSE),"")</f>
        <v/>
      </c>
      <c r="M31" s="6">
        <v>0</v>
      </c>
      <c r="N31" s="6">
        <v>3000</v>
      </c>
      <c r="O31" s="6">
        <v>1404</v>
      </c>
      <c r="P31" s="10">
        <v>34404</v>
      </c>
      <c r="Q31" s="11">
        <v>0</v>
      </c>
      <c r="R31" s="11">
        <v>0</v>
      </c>
      <c r="S31" s="6"/>
      <c r="T31" s="6"/>
      <c r="U31" s="6"/>
      <c r="V31" s="17">
        <f t="shared" si="0"/>
        <v>50</v>
      </c>
      <c r="W31" s="6">
        <v>0</v>
      </c>
      <c r="X31" s="6">
        <v>0</v>
      </c>
      <c r="Y31" s="6">
        <v>0</v>
      </c>
      <c r="Z31" s="6">
        <v>0</v>
      </c>
      <c r="AA31" s="1" t="s">
        <v>19</v>
      </c>
      <c r="AB31" s="1" t="s">
        <v>20</v>
      </c>
    </row>
    <row r="32" spans="1:28">
      <c r="A32" s="1" t="s">
        <v>113</v>
      </c>
      <c r="B32" s="7" t="s">
        <v>78</v>
      </c>
      <c r="C32" s="8" t="s">
        <v>18</v>
      </c>
      <c r="D32" s="14" t="str">
        <f>IFERROR(VLOOKUP(B32,#REF!,3,FALSE),"")</f>
        <v/>
      </c>
      <c r="E32" s="10">
        <v>102000</v>
      </c>
      <c r="F32" s="10"/>
      <c r="G32" s="10" t="str">
        <f>IFERROR(VLOOKUP(B32,#REF!,4,FALSE),"")</f>
        <v/>
      </c>
      <c r="H32" s="10">
        <v>0</v>
      </c>
      <c r="I32" s="1" t="str">
        <f>IFERROR(VLOOKUP(B32,#REF!,5,FALSE),"")</f>
        <v/>
      </c>
      <c r="J32" s="1" t="str">
        <f>IFERROR(VLOOKUP(B32,#REF!,6,FALSE),"")</f>
        <v/>
      </c>
      <c r="L32" s="1" t="str">
        <f>IFERROR(VLOOKUP(B32,#REF!,7,FALSE),"")</f>
        <v/>
      </c>
      <c r="M32" s="10">
        <v>0</v>
      </c>
      <c r="N32" s="10">
        <v>0</v>
      </c>
      <c r="O32" s="10">
        <v>0</v>
      </c>
      <c r="P32" s="10">
        <v>102000</v>
      </c>
      <c r="Q32" s="11">
        <v>68</v>
      </c>
      <c r="R32" s="11">
        <v>88.159031979256696</v>
      </c>
      <c r="S32" s="10">
        <v>1500</v>
      </c>
      <c r="T32" s="10">
        <v>1157</v>
      </c>
      <c r="U32" s="12">
        <v>0.8</v>
      </c>
      <c r="V32" s="17">
        <f t="shared" si="0"/>
        <v>100</v>
      </c>
      <c r="W32" s="10">
        <v>180</v>
      </c>
      <c r="X32" s="10">
        <v>10235</v>
      </c>
      <c r="Y32" s="10">
        <v>0</v>
      </c>
      <c r="Z32" s="10">
        <v>9600</v>
      </c>
      <c r="AA32" s="9" t="s">
        <v>19</v>
      </c>
      <c r="AB32" s="9" t="s">
        <v>20</v>
      </c>
    </row>
    <row r="33" spans="1:28">
      <c r="A33" s="1" t="s">
        <v>154</v>
      </c>
      <c r="B33" s="13" t="s">
        <v>122</v>
      </c>
      <c r="C33" s="5" t="s">
        <v>18</v>
      </c>
      <c r="D33" s="14" t="str">
        <f>IFERROR(VLOOKUP(B33,#REF!,3,FALSE),"")</f>
        <v/>
      </c>
      <c r="E33" s="6">
        <v>30000</v>
      </c>
      <c r="F33" s="6">
        <v>0</v>
      </c>
      <c r="G33" s="10" t="str">
        <f>IFERROR(VLOOKUP(B33,#REF!,4,FALSE),"")</f>
        <v/>
      </c>
      <c r="H33" s="6">
        <v>0</v>
      </c>
      <c r="I33" s="1" t="str">
        <f>IFERROR(VLOOKUP(B33,#REF!,5,FALSE),"")</f>
        <v/>
      </c>
      <c r="J33" s="1" t="str">
        <f>IFERROR(VLOOKUP(B33,#REF!,6,FALSE),"")</f>
        <v/>
      </c>
      <c r="L33" s="1" t="str">
        <f>IFERROR(VLOOKUP(B33,#REF!,7,FALSE),"")</f>
        <v/>
      </c>
      <c r="M33" s="6">
        <v>0</v>
      </c>
      <c r="N33" s="6">
        <v>0</v>
      </c>
      <c r="O33" s="6">
        <v>0</v>
      </c>
      <c r="P33" s="10">
        <v>30000</v>
      </c>
      <c r="Q33" s="11">
        <v>0</v>
      </c>
      <c r="R33" s="11">
        <v>0</v>
      </c>
      <c r="S33" s="6"/>
      <c r="T33" s="6"/>
      <c r="U33" s="6"/>
      <c r="V33" s="17">
        <f t="shared" si="0"/>
        <v>50</v>
      </c>
      <c r="W33" s="6">
        <v>0</v>
      </c>
      <c r="X33" s="6">
        <v>0</v>
      </c>
      <c r="Y33" s="6">
        <v>0</v>
      </c>
      <c r="Z33" s="6">
        <v>0</v>
      </c>
      <c r="AA33" s="1" t="s">
        <v>19</v>
      </c>
      <c r="AB33" s="1" t="s">
        <v>20</v>
      </c>
    </row>
    <row r="34" spans="1:28">
      <c r="A34" s="1" t="s">
        <v>113</v>
      </c>
      <c r="B34" s="7" t="s">
        <v>107</v>
      </c>
      <c r="C34" s="8" t="s">
        <v>18</v>
      </c>
      <c r="D34" s="14" t="str">
        <f>IFERROR(VLOOKUP(B34,#REF!,3,FALSE),"")</f>
        <v/>
      </c>
      <c r="E34" s="10">
        <v>0</v>
      </c>
      <c r="F34" s="10"/>
      <c r="G34" s="10" t="str">
        <f>IFERROR(VLOOKUP(B34,#REF!,4,FALSE),"")</f>
        <v/>
      </c>
      <c r="H34" s="10">
        <v>3000</v>
      </c>
      <c r="I34" s="1" t="str">
        <f>IFERROR(VLOOKUP(B34,#REF!,5,FALSE),"")</f>
        <v/>
      </c>
      <c r="J34" s="1" t="str">
        <f>IFERROR(VLOOKUP(B34,#REF!,6,FALSE),"")</f>
        <v/>
      </c>
      <c r="L34" s="1" t="str">
        <f>IFERROR(VLOOKUP(B34,#REF!,7,FALSE),"")</f>
        <v/>
      </c>
      <c r="M34" s="10">
        <v>0</v>
      </c>
      <c r="N34" s="10">
        <v>3000</v>
      </c>
      <c r="O34" s="10">
        <v>0</v>
      </c>
      <c r="P34" s="10">
        <v>3000</v>
      </c>
      <c r="Q34" s="11">
        <v>0</v>
      </c>
      <c r="R34" s="11">
        <v>68.181818181818187</v>
      </c>
      <c r="S34" s="10">
        <v>0</v>
      </c>
      <c r="T34" s="10">
        <v>44</v>
      </c>
      <c r="U34" s="12" t="s">
        <v>45</v>
      </c>
      <c r="V34" s="17" t="str">
        <f t="shared" si="0"/>
        <v>F</v>
      </c>
      <c r="W34" s="10">
        <v>400</v>
      </c>
      <c r="X34" s="10">
        <v>0</v>
      </c>
      <c r="Y34" s="10">
        <v>0</v>
      </c>
      <c r="Z34" s="10">
        <v>0</v>
      </c>
      <c r="AA34" s="9" t="s">
        <v>19</v>
      </c>
      <c r="AB34" s="9" t="s">
        <v>20</v>
      </c>
    </row>
    <row r="35" spans="1:28">
      <c r="A35" s="1" t="s">
        <v>154</v>
      </c>
      <c r="B35" s="13" t="s">
        <v>123</v>
      </c>
      <c r="C35" s="5" t="s">
        <v>18</v>
      </c>
      <c r="D35" s="14" t="str">
        <f>IFERROR(VLOOKUP(B35,#REF!,3,FALSE),"")</f>
        <v/>
      </c>
      <c r="E35" s="6">
        <v>0</v>
      </c>
      <c r="F35" s="6">
        <v>0</v>
      </c>
      <c r="G35" s="10" t="str">
        <f>IFERROR(VLOOKUP(B35,#REF!,4,FALSE),"")</f>
        <v/>
      </c>
      <c r="H35" s="6">
        <v>232000</v>
      </c>
      <c r="I35" s="1" t="str">
        <f>IFERROR(VLOOKUP(B35,#REF!,5,FALSE),"")</f>
        <v/>
      </c>
      <c r="J35" s="1" t="str">
        <f>IFERROR(VLOOKUP(B35,#REF!,6,FALSE),"")</f>
        <v/>
      </c>
      <c r="L35" s="1" t="str">
        <f>IFERROR(VLOOKUP(B35,#REF!,7,FALSE),"")</f>
        <v/>
      </c>
      <c r="M35" s="6">
        <v>0</v>
      </c>
      <c r="N35" s="6">
        <v>232000</v>
      </c>
      <c r="O35" s="6">
        <v>0</v>
      </c>
      <c r="P35" s="10">
        <v>232000</v>
      </c>
      <c r="Q35" s="11">
        <v>0</v>
      </c>
      <c r="R35" s="11">
        <v>0</v>
      </c>
      <c r="S35" s="6"/>
      <c r="T35" s="6"/>
      <c r="U35" s="6"/>
      <c r="V35" s="17">
        <f t="shared" si="0"/>
        <v>50</v>
      </c>
      <c r="W35" s="6">
        <v>0</v>
      </c>
      <c r="X35" s="6">
        <v>0</v>
      </c>
      <c r="Y35" s="6">
        <v>0</v>
      </c>
      <c r="Z35" s="6">
        <v>0</v>
      </c>
      <c r="AA35" s="1" t="s">
        <v>19</v>
      </c>
      <c r="AB35" s="1" t="s">
        <v>20</v>
      </c>
    </row>
    <row r="36" spans="1:28">
      <c r="A36" s="1" t="s">
        <v>113</v>
      </c>
      <c r="B36" s="7" t="s">
        <v>46</v>
      </c>
      <c r="C36" s="8" t="s">
        <v>18</v>
      </c>
      <c r="D36" s="14" t="str">
        <f>IFERROR(VLOOKUP(B36,#REF!,3,FALSE),"")</f>
        <v/>
      </c>
      <c r="E36" s="10">
        <v>305000</v>
      </c>
      <c r="F36" s="10"/>
      <c r="G36" s="10" t="str">
        <f>IFERROR(VLOOKUP(B36,#REF!,4,FALSE),"")</f>
        <v/>
      </c>
      <c r="H36" s="10">
        <v>295000</v>
      </c>
      <c r="I36" s="1" t="str">
        <f>IFERROR(VLOOKUP(B36,#REF!,5,FALSE),"")</f>
        <v/>
      </c>
      <c r="J36" s="1" t="str">
        <f>IFERROR(VLOOKUP(B36,#REF!,6,FALSE),"")</f>
        <v/>
      </c>
      <c r="L36" s="1" t="str">
        <f>IFERROR(VLOOKUP(B36,#REF!,7,FALSE),"")</f>
        <v/>
      </c>
      <c r="M36" s="10">
        <v>0</v>
      </c>
      <c r="N36" s="10">
        <v>295000</v>
      </c>
      <c r="O36" s="10">
        <v>0</v>
      </c>
      <c r="P36" s="10">
        <v>600000</v>
      </c>
      <c r="Q36" s="11">
        <v>45.714285714285715</v>
      </c>
      <c r="R36" s="11">
        <v>46.970408642555192</v>
      </c>
      <c r="S36" s="10">
        <v>13125</v>
      </c>
      <c r="T36" s="10">
        <v>12774</v>
      </c>
      <c r="U36" s="12">
        <v>1</v>
      </c>
      <c r="V36" s="17">
        <f t="shared" si="0"/>
        <v>100</v>
      </c>
      <c r="W36" s="10">
        <v>0</v>
      </c>
      <c r="X36" s="10">
        <v>62965</v>
      </c>
      <c r="Y36" s="10">
        <v>77500</v>
      </c>
      <c r="Z36" s="10">
        <v>88300</v>
      </c>
      <c r="AA36" s="9" t="s">
        <v>19</v>
      </c>
      <c r="AB36" s="9" t="s">
        <v>20</v>
      </c>
    </row>
    <row r="37" spans="1:28">
      <c r="A37" s="1" t="s">
        <v>113</v>
      </c>
      <c r="B37" s="7" t="s">
        <v>105</v>
      </c>
      <c r="C37" s="8" t="s">
        <v>18</v>
      </c>
      <c r="D37" s="14" t="str">
        <f>IFERROR(VLOOKUP(B37,#REF!,3,FALSE),"")</f>
        <v/>
      </c>
      <c r="E37" s="10">
        <v>2000</v>
      </c>
      <c r="F37" s="10"/>
      <c r="G37" s="10" t="str">
        <f>IFERROR(VLOOKUP(B37,#REF!,4,FALSE),"")</f>
        <v/>
      </c>
      <c r="H37" s="10">
        <v>1792</v>
      </c>
      <c r="I37" s="1" t="str">
        <f>IFERROR(VLOOKUP(B37,#REF!,5,FALSE),"")</f>
        <v/>
      </c>
      <c r="J37" s="1" t="str">
        <f>IFERROR(VLOOKUP(B37,#REF!,6,FALSE),"")</f>
        <v/>
      </c>
      <c r="L37" s="1" t="str">
        <f>IFERROR(VLOOKUP(B37,#REF!,7,FALSE),"")</f>
        <v/>
      </c>
      <c r="M37" s="10">
        <v>0</v>
      </c>
      <c r="N37" s="10">
        <v>0</v>
      </c>
      <c r="O37" s="10">
        <v>1792</v>
      </c>
      <c r="P37" s="10">
        <v>3792</v>
      </c>
      <c r="Q37" s="11">
        <v>25.112582781456954</v>
      </c>
      <c r="R37" s="11">
        <v>0</v>
      </c>
      <c r="S37" s="10">
        <v>151</v>
      </c>
      <c r="T37" s="10" t="s">
        <v>21</v>
      </c>
      <c r="U37" s="12" t="s">
        <v>26</v>
      </c>
      <c r="V37" s="17" t="str">
        <f t="shared" si="0"/>
        <v>E</v>
      </c>
      <c r="W37" s="10">
        <v>0</v>
      </c>
      <c r="X37" s="10">
        <v>0</v>
      </c>
      <c r="Y37" s="10">
        <v>0</v>
      </c>
      <c r="Z37" s="10">
        <v>0</v>
      </c>
      <c r="AA37" s="9" t="s">
        <v>19</v>
      </c>
      <c r="AB37" s="9" t="s">
        <v>20</v>
      </c>
    </row>
    <row r="38" spans="1:28">
      <c r="A38" s="1" t="s">
        <v>113</v>
      </c>
      <c r="B38" s="7" t="s">
        <v>67</v>
      </c>
      <c r="C38" s="8" t="s">
        <v>18</v>
      </c>
      <c r="D38" s="14" t="str">
        <f>IFERROR(VLOOKUP(B38,#REF!,3,FALSE),"")</f>
        <v/>
      </c>
      <c r="E38" s="10">
        <v>0</v>
      </c>
      <c r="F38" s="10"/>
      <c r="G38" s="10" t="str">
        <f>IFERROR(VLOOKUP(B38,#REF!,4,FALSE),"")</f>
        <v/>
      </c>
      <c r="H38" s="10">
        <v>162424</v>
      </c>
      <c r="I38" s="1" t="str">
        <f>IFERROR(VLOOKUP(B38,#REF!,5,FALSE),"")</f>
        <v/>
      </c>
      <c r="J38" s="1" t="str">
        <f>IFERROR(VLOOKUP(B38,#REF!,6,FALSE),"")</f>
        <v/>
      </c>
      <c r="L38" s="1" t="str">
        <f>IFERROR(VLOOKUP(B38,#REF!,7,FALSE),"")</f>
        <v/>
      </c>
      <c r="M38" s="10">
        <v>0</v>
      </c>
      <c r="N38" s="10">
        <v>134800</v>
      </c>
      <c r="O38" s="10">
        <v>27624</v>
      </c>
      <c r="P38" s="10">
        <v>162424</v>
      </c>
      <c r="Q38" s="11">
        <v>41.329262086513992</v>
      </c>
      <c r="R38" s="11">
        <v>232.69914040114614</v>
      </c>
      <c r="S38" s="10">
        <v>3930</v>
      </c>
      <c r="T38" s="10">
        <v>698</v>
      </c>
      <c r="U38" s="12">
        <v>0.2</v>
      </c>
      <c r="V38" s="17">
        <f t="shared" si="0"/>
        <v>50</v>
      </c>
      <c r="W38" s="10">
        <v>0</v>
      </c>
      <c r="X38" s="10">
        <v>0</v>
      </c>
      <c r="Y38" s="10">
        <v>6280</v>
      </c>
      <c r="Z38" s="10">
        <v>0</v>
      </c>
      <c r="AA38" s="9" t="s">
        <v>19</v>
      </c>
      <c r="AB38" s="9" t="s">
        <v>20</v>
      </c>
    </row>
    <row r="39" spans="1:28">
      <c r="A39" s="1" t="s">
        <v>113</v>
      </c>
      <c r="B39" s="7" t="s">
        <v>102</v>
      </c>
      <c r="C39" s="8" t="s">
        <v>18</v>
      </c>
      <c r="D39" s="14" t="str">
        <f>IFERROR(VLOOKUP(B39,#REF!,3,FALSE),"")</f>
        <v/>
      </c>
      <c r="E39" s="10">
        <v>6000</v>
      </c>
      <c r="F39" s="10"/>
      <c r="G39" s="10" t="str">
        <f>IFERROR(VLOOKUP(B39,#REF!,4,FALSE),"")</f>
        <v/>
      </c>
      <c r="H39" s="10">
        <v>691</v>
      </c>
      <c r="I39" s="1" t="str">
        <f>IFERROR(VLOOKUP(B39,#REF!,5,FALSE),"")</f>
        <v/>
      </c>
      <c r="J39" s="1" t="str">
        <f>IFERROR(VLOOKUP(B39,#REF!,6,FALSE),"")</f>
        <v/>
      </c>
      <c r="L39" s="1" t="str">
        <f>IFERROR(VLOOKUP(B39,#REF!,7,FALSE),"")</f>
        <v/>
      </c>
      <c r="M39" s="10">
        <v>0</v>
      </c>
      <c r="N39" s="10">
        <v>0</v>
      </c>
      <c r="O39" s="10">
        <v>691</v>
      </c>
      <c r="P39" s="10">
        <v>6691</v>
      </c>
      <c r="Q39" s="11">
        <v>0</v>
      </c>
      <c r="R39" s="11">
        <v>11.340677966101694</v>
      </c>
      <c r="S39" s="10">
        <v>0</v>
      </c>
      <c r="T39" s="10">
        <v>590</v>
      </c>
      <c r="U39" s="12" t="s">
        <v>45</v>
      </c>
      <c r="V39" s="17" t="str">
        <f t="shared" si="0"/>
        <v>F</v>
      </c>
      <c r="W39" s="10">
        <v>5309</v>
      </c>
      <c r="X39" s="10">
        <v>0</v>
      </c>
      <c r="Y39" s="10">
        <v>0</v>
      </c>
      <c r="Z39" s="10">
        <v>0</v>
      </c>
      <c r="AA39" s="9" t="s">
        <v>19</v>
      </c>
      <c r="AB39" s="9" t="s">
        <v>20</v>
      </c>
    </row>
    <row r="40" spans="1:28">
      <c r="A40" s="1" t="s">
        <v>113</v>
      </c>
      <c r="B40" s="7" t="s">
        <v>25</v>
      </c>
      <c r="C40" s="8" t="s">
        <v>18</v>
      </c>
      <c r="D40" s="14" t="str">
        <f>IFERROR(VLOOKUP(B40,#REF!,3,FALSE),"")</f>
        <v/>
      </c>
      <c r="E40" s="10">
        <v>2662000</v>
      </c>
      <c r="F40" s="10"/>
      <c r="G40" s="10" t="str">
        <f>IFERROR(VLOOKUP(B40,#REF!,4,FALSE),"")</f>
        <v/>
      </c>
      <c r="H40" s="10">
        <v>495405</v>
      </c>
      <c r="I40" s="1" t="str">
        <f>IFERROR(VLOOKUP(B40,#REF!,5,FALSE),"")</f>
        <v/>
      </c>
      <c r="J40" s="1" t="str">
        <f>IFERROR(VLOOKUP(B40,#REF!,6,FALSE),"")</f>
        <v/>
      </c>
      <c r="L40" s="1" t="str">
        <f>IFERROR(VLOOKUP(B40,#REF!,7,FALSE),"")</f>
        <v/>
      </c>
      <c r="M40" s="10">
        <v>0</v>
      </c>
      <c r="N40" s="10">
        <v>384695</v>
      </c>
      <c r="O40" s="10">
        <v>110710</v>
      </c>
      <c r="P40" s="10">
        <v>3157405</v>
      </c>
      <c r="Q40" s="11">
        <v>106.95454083533755</v>
      </c>
      <c r="R40" s="11">
        <v>0</v>
      </c>
      <c r="S40" s="10">
        <v>29521</v>
      </c>
      <c r="T40" s="10">
        <v>0</v>
      </c>
      <c r="U40" s="12" t="s">
        <v>26</v>
      </c>
      <c r="V40" s="17" t="str">
        <f t="shared" si="0"/>
        <v>E</v>
      </c>
      <c r="W40" s="10">
        <v>0</v>
      </c>
      <c r="X40" s="10">
        <v>0</v>
      </c>
      <c r="Y40" s="10">
        <v>0</v>
      </c>
      <c r="Z40" s="10">
        <v>0</v>
      </c>
      <c r="AA40" s="9" t="s">
        <v>19</v>
      </c>
      <c r="AB40" s="9" t="s">
        <v>20</v>
      </c>
    </row>
    <row r="41" spans="1:28">
      <c r="A41" s="1" t="s">
        <v>113</v>
      </c>
      <c r="B41" s="7" t="s">
        <v>109</v>
      </c>
      <c r="C41" s="8" t="s">
        <v>18</v>
      </c>
      <c r="D41" s="14" t="str">
        <f>IFERROR(VLOOKUP(B41,#REF!,3,FALSE),"")</f>
        <v/>
      </c>
      <c r="E41" s="10">
        <v>0</v>
      </c>
      <c r="F41" s="10"/>
      <c r="G41" s="10" t="str">
        <f>IFERROR(VLOOKUP(B41,#REF!,4,FALSE),"")</f>
        <v/>
      </c>
      <c r="H41" s="10">
        <v>850</v>
      </c>
      <c r="I41" s="1" t="str">
        <f>IFERROR(VLOOKUP(B41,#REF!,5,FALSE),"")</f>
        <v/>
      </c>
      <c r="J41" s="1" t="str">
        <f>IFERROR(VLOOKUP(B41,#REF!,6,FALSE),"")</f>
        <v/>
      </c>
      <c r="L41" s="1" t="str">
        <f>IFERROR(VLOOKUP(B41,#REF!,7,FALSE),"")</f>
        <v/>
      </c>
      <c r="M41" s="10">
        <v>0</v>
      </c>
      <c r="N41" s="10">
        <v>0</v>
      </c>
      <c r="O41" s="10">
        <v>850</v>
      </c>
      <c r="P41" s="10">
        <v>850</v>
      </c>
      <c r="Q41" s="11">
        <v>44.736842105263158</v>
      </c>
      <c r="R41" s="11">
        <v>0</v>
      </c>
      <c r="S41" s="10">
        <v>19</v>
      </c>
      <c r="T41" s="10" t="s">
        <v>21</v>
      </c>
      <c r="U41" s="12" t="s">
        <v>26</v>
      </c>
      <c r="V41" s="17" t="str">
        <f t="shared" si="0"/>
        <v>E</v>
      </c>
      <c r="W41" s="10">
        <v>0</v>
      </c>
      <c r="X41" s="10">
        <v>0</v>
      </c>
      <c r="Y41" s="10">
        <v>0</v>
      </c>
      <c r="Z41" s="10">
        <v>0</v>
      </c>
      <c r="AA41" s="9" t="s">
        <v>19</v>
      </c>
      <c r="AB41" s="9" t="s">
        <v>20</v>
      </c>
    </row>
    <row r="42" spans="1:28">
      <c r="A42" s="1" t="s">
        <v>113</v>
      </c>
      <c r="B42" s="7" t="s">
        <v>41</v>
      </c>
      <c r="C42" s="8" t="s">
        <v>18</v>
      </c>
      <c r="D42" s="14" t="str">
        <f>IFERROR(VLOOKUP(B42,#REF!,3,FALSE),"")</f>
        <v/>
      </c>
      <c r="E42" s="10">
        <v>351000</v>
      </c>
      <c r="F42" s="10"/>
      <c r="G42" s="10" t="str">
        <f>IFERROR(VLOOKUP(B42,#REF!,4,FALSE),"")</f>
        <v/>
      </c>
      <c r="H42" s="10">
        <v>489708</v>
      </c>
      <c r="I42" s="1" t="str">
        <f>IFERROR(VLOOKUP(B42,#REF!,5,FALSE),"")</f>
        <v/>
      </c>
      <c r="J42" s="1" t="str">
        <f>IFERROR(VLOOKUP(B42,#REF!,6,FALSE),"")</f>
        <v/>
      </c>
      <c r="L42" s="1" t="str">
        <f>IFERROR(VLOOKUP(B42,#REF!,7,FALSE),"")</f>
        <v/>
      </c>
      <c r="M42" s="10">
        <v>0</v>
      </c>
      <c r="N42" s="10">
        <v>399700</v>
      </c>
      <c r="O42" s="10">
        <v>90008</v>
      </c>
      <c r="P42" s="10">
        <v>840708</v>
      </c>
      <c r="Q42" s="11">
        <v>103.47175384615385</v>
      </c>
      <c r="R42" s="11">
        <v>0</v>
      </c>
      <c r="S42" s="10">
        <v>8125</v>
      </c>
      <c r="T42" s="10" t="s">
        <v>21</v>
      </c>
      <c r="U42" s="12" t="s">
        <v>26</v>
      </c>
      <c r="V42" s="17" t="str">
        <f t="shared" si="0"/>
        <v>E</v>
      </c>
      <c r="W42" s="10">
        <v>0</v>
      </c>
      <c r="X42" s="10">
        <v>0</v>
      </c>
      <c r="Y42" s="10">
        <v>0</v>
      </c>
      <c r="Z42" s="10">
        <v>0</v>
      </c>
      <c r="AA42" s="9" t="s">
        <v>19</v>
      </c>
      <c r="AB42" s="9" t="s">
        <v>20</v>
      </c>
    </row>
    <row r="43" spans="1:28">
      <c r="A43" s="1" t="s">
        <v>113</v>
      </c>
      <c r="B43" s="7" t="s">
        <v>76</v>
      </c>
      <c r="C43" s="8" t="s">
        <v>18</v>
      </c>
      <c r="D43" s="14" t="str">
        <f>IFERROR(VLOOKUP(B43,#REF!,3,FALSE),"")</f>
        <v/>
      </c>
      <c r="E43" s="10">
        <v>35000</v>
      </c>
      <c r="F43" s="10"/>
      <c r="G43" s="10" t="str">
        <f>IFERROR(VLOOKUP(B43,#REF!,4,FALSE),"")</f>
        <v/>
      </c>
      <c r="H43" s="16">
        <v>64680</v>
      </c>
      <c r="I43" s="1" t="str">
        <f>IFERROR(VLOOKUP(B43,#REF!,5,FALSE),"")</f>
        <v/>
      </c>
      <c r="J43" s="1" t="str">
        <f>IFERROR(VLOOKUP(B43,#REF!,6,FALSE),"")</f>
        <v/>
      </c>
      <c r="L43" s="1" t="str">
        <f>IFERROR(VLOOKUP(B43,#REF!,7,FALSE),"")</f>
        <v/>
      </c>
      <c r="M43" s="10">
        <v>0</v>
      </c>
      <c r="N43" s="10">
        <v>42000</v>
      </c>
      <c r="O43" s="10">
        <v>22680</v>
      </c>
      <c r="P43" s="10">
        <v>99680</v>
      </c>
      <c r="Q43" s="11">
        <v>63.048703352308664</v>
      </c>
      <c r="R43" s="11">
        <v>439.11894273127751</v>
      </c>
      <c r="S43" s="10">
        <v>1581</v>
      </c>
      <c r="T43" s="10">
        <v>227</v>
      </c>
      <c r="U43" s="12">
        <v>0.1</v>
      </c>
      <c r="V43" s="17">
        <f t="shared" si="0"/>
        <v>50</v>
      </c>
      <c r="W43" s="10">
        <v>0</v>
      </c>
      <c r="X43" s="10">
        <v>2044</v>
      </c>
      <c r="Y43" s="10">
        <v>0</v>
      </c>
      <c r="Z43" s="10">
        <v>0</v>
      </c>
      <c r="AA43" s="9" t="s">
        <v>19</v>
      </c>
      <c r="AB43" s="9" t="s">
        <v>20</v>
      </c>
    </row>
    <row r="44" spans="1:28">
      <c r="A44" s="1" t="s">
        <v>113</v>
      </c>
      <c r="B44" s="7" t="s">
        <v>100</v>
      </c>
      <c r="C44" s="8" t="s">
        <v>18</v>
      </c>
      <c r="D44" s="14" t="str">
        <f>IFERROR(VLOOKUP(B44,#REF!,3,FALSE),"")</f>
        <v/>
      </c>
      <c r="E44" s="10">
        <v>9000</v>
      </c>
      <c r="F44" s="10"/>
      <c r="G44" s="10" t="str">
        <f>IFERROR(VLOOKUP(B44,#REF!,4,FALSE),"")</f>
        <v/>
      </c>
      <c r="H44" s="10">
        <v>1000</v>
      </c>
      <c r="I44" s="1" t="str">
        <f>IFERROR(VLOOKUP(B44,#REF!,5,FALSE),"")</f>
        <v/>
      </c>
      <c r="J44" s="1" t="str">
        <f>IFERROR(VLOOKUP(B44,#REF!,6,FALSE),"")</f>
        <v/>
      </c>
      <c r="L44" s="1" t="str">
        <f>IFERROR(VLOOKUP(B44,#REF!,7,FALSE),"")</f>
        <v/>
      </c>
      <c r="M44" s="10">
        <v>0</v>
      </c>
      <c r="N44" s="10">
        <v>1000</v>
      </c>
      <c r="O44" s="10">
        <v>0</v>
      </c>
      <c r="P44" s="10">
        <v>10000</v>
      </c>
      <c r="Q44" s="11">
        <v>86.206896551724142</v>
      </c>
      <c r="R44" s="11">
        <v>1250</v>
      </c>
      <c r="S44" s="10">
        <v>116</v>
      </c>
      <c r="T44" s="10">
        <v>8</v>
      </c>
      <c r="U44" s="12">
        <v>0.1</v>
      </c>
      <c r="V44" s="17">
        <f t="shared" si="0"/>
        <v>50</v>
      </c>
      <c r="W44" s="10">
        <v>0</v>
      </c>
      <c r="X44" s="10">
        <v>70</v>
      </c>
      <c r="Y44" s="10">
        <v>0</v>
      </c>
      <c r="Z44" s="10">
        <v>0</v>
      </c>
      <c r="AA44" s="9" t="s">
        <v>19</v>
      </c>
      <c r="AB44" s="9" t="s">
        <v>20</v>
      </c>
    </row>
    <row r="45" spans="1:28">
      <c r="A45" s="1" t="s">
        <v>113</v>
      </c>
      <c r="B45" s="7" t="s">
        <v>104</v>
      </c>
      <c r="C45" s="8" t="s">
        <v>18</v>
      </c>
      <c r="D45" s="14" t="str">
        <f>IFERROR(VLOOKUP(B45,#REF!,3,FALSE),"")</f>
        <v/>
      </c>
      <c r="E45" s="10">
        <v>3000</v>
      </c>
      <c r="F45" s="10"/>
      <c r="G45" s="10" t="str">
        <f>IFERROR(VLOOKUP(B45,#REF!,4,FALSE),"")</f>
        <v/>
      </c>
      <c r="H45" s="10">
        <v>1000</v>
      </c>
      <c r="I45" s="1" t="str">
        <f>IFERROR(VLOOKUP(B45,#REF!,5,FALSE),"")</f>
        <v/>
      </c>
      <c r="J45" s="1" t="str">
        <f>IFERROR(VLOOKUP(B45,#REF!,6,FALSE),"")</f>
        <v/>
      </c>
      <c r="L45" s="1" t="str">
        <f>IFERROR(VLOOKUP(B45,#REF!,7,FALSE),"")</f>
        <v/>
      </c>
      <c r="M45" s="10">
        <v>0</v>
      </c>
      <c r="N45" s="10">
        <v>0</v>
      </c>
      <c r="O45" s="10">
        <v>1000</v>
      </c>
      <c r="P45" s="10">
        <v>4000</v>
      </c>
      <c r="Q45" s="11">
        <v>0</v>
      </c>
      <c r="R45" s="11">
        <v>71.428571428571431</v>
      </c>
      <c r="S45" s="10">
        <v>0</v>
      </c>
      <c r="T45" s="10">
        <v>56</v>
      </c>
      <c r="U45" s="12" t="s">
        <v>45</v>
      </c>
      <c r="V45" s="17" t="str">
        <f t="shared" si="0"/>
        <v>F</v>
      </c>
      <c r="W45" s="10">
        <v>0</v>
      </c>
      <c r="X45" s="10">
        <v>500</v>
      </c>
      <c r="Y45" s="10">
        <v>0</v>
      </c>
      <c r="Z45" s="10">
        <v>0</v>
      </c>
      <c r="AA45" s="9" t="s">
        <v>19</v>
      </c>
      <c r="AB45" s="9" t="s">
        <v>20</v>
      </c>
    </row>
    <row r="46" spans="1:28">
      <c r="A46" s="1" t="s">
        <v>113</v>
      </c>
      <c r="B46" s="7" t="s">
        <v>72</v>
      </c>
      <c r="C46" s="8" t="s">
        <v>18</v>
      </c>
      <c r="D46" s="14" t="str">
        <f>IFERROR(VLOOKUP(B46,#REF!,3,FALSE),"")</f>
        <v/>
      </c>
      <c r="E46" s="10">
        <v>118000</v>
      </c>
      <c r="F46" s="10"/>
      <c r="G46" s="10" t="str">
        <f>IFERROR(VLOOKUP(B46,#REF!,4,FALSE),"")</f>
        <v/>
      </c>
      <c r="H46" s="10">
        <v>13000</v>
      </c>
      <c r="I46" s="1" t="str">
        <f>IFERROR(VLOOKUP(B46,#REF!,5,FALSE),"")</f>
        <v/>
      </c>
      <c r="J46" s="1" t="str">
        <f>IFERROR(VLOOKUP(B46,#REF!,6,FALSE),"")</f>
        <v/>
      </c>
      <c r="L46" s="1" t="str">
        <f>IFERROR(VLOOKUP(B46,#REF!,7,FALSE),"")</f>
        <v/>
      </c>
      <c r="M46" s="10">
        <v>0</v>
      </c>
      <c r="N46" s="10">
        <v>0</v>
      </c>
      <c r="O46" s="10">
        <v>13000</v>
      </c>
      <c r="P46" s="10">
        <v>131000</v>
      </c>
      <c r="Q46" s="11">
        <v>36.137931034482762</v>
      </c>
      <c r="R46" s="11">
        <v>39.817629179331306</v>
      </c>
      <c r="S46" s="10">
        <v>3625</v>
      </c>
      <c r="T46" s="10">
        <v>3290</v>
      </c>
      <c r="U46" s="12">
        <v>0.9</v>
      </c>
      <c r="V46" s="17">
        <f t="shared" si="0"/>
        <v>100</v>
      </c>
      <c r="W46" s="10">
        <v>0</v>
      </c>
      <c r="X46" s="10">
        <v>12908</v>
      </c>
      <c r="Y46" s="10">
        <v>21494</v>
      </c>
      <c r="Z46" s="10">
        <v>0</v>
      </c>
      <c r="AA46" s="9" t="s">
        <v>19</v>
      </c>
      <c r="AB46" s="9" t="s">
        <v>20</v>
      </c>
    </row>
    <row r="47" spans="1:28">
      <c r="A47" s="1" t="s">
        <v>113</v>
      </c>
      <c r="B47" s="7" t="s">
        <v>60</v>
      </c>
      <c r="C47" s="8" t="s">
        <v>18</v>
      </c>
      <c r="D47" s="14" t="str">
        <f>IFERROR(VLOOKUP(B47,#REF!,3,FALSE),"")</f>
        <v/>
      </c>
      <c r="E47" s="10">
        <v>170000</v>
      </c>
      <c r="F47" s="10"/>
      <c r="G47" s="10" t="str">
        <f>IFERROR(VLOOKUP(B47,#REF!,4,FALSE),"")</f>
        <v/>
      </c>
      <c r="H47" s="10">
        <v>103813</v>
      </c>
      <c r="I47" s="1" t="str">
        <f>IFERROR(VLOOKUP(B47,#REF!,5,FALSE),"")</f>
        <v/>
      </c>
      <c r="J47" s="1" t="str">
        <f>IFERROR(VLOOKUP(B47,#REF!,6,FALSE),"")</f>
        <v/>
      </c>
      <c r="L47" s="1" t="str">
        <f>IFERROR(VLOOKUP(B47,#REF!,7,FALSE),"")</f>
        <v/>
      </c>
      <c r="M47" s="10">
        <v>0</v>
      </c>
      <c r="N47" s="10">
        <v>51000</v>
      </c>
      <c r="O47" s="10">
        <v>52813</v>
      </c>
      <c r="P47" s="10">
        <v>273813</v>
      </c>
      <c r="Q47" s="11">
        <v>24.28927525946953</v>
      </c>
      <c r="R47" s="11">
        <v>27.024575602052902</v>
      </c>
      <c r="S47" s="10">
        <v>11273</v>
      </c>
      <c r="T47" s="10">
        <v>10132</v>
      </c>
      <c r="U47" s="12">
        <v>0.9</v>
      </c>
      <c r="V47" s="17">
        <f t="shared" si="0"/>
        <v>100</v>
      </c>
      <c r="W47" s="10">
        <v>0</v>
      </c>
      <c r="X47" s="10">
        <v>51187</v>
      </c>
      <c r="Y47" s="10">
        <v>40000</v>
      </c>
      <c r="Z47" s="10">
        <v>0</v>
      </c>
      <c r="AA47" s="9" t="s">
        <v>19</v>
      </c>
      <c r="AB47" s="9" t="s">
        <v>20</v>
      </c>
    </row>
    <row r="48" spans="1:28">
      <c r="A48" s="1" t="s">
        <v>113</v>
      </c>
      <c r="B48" s="7" t="s">
        <v>23</v>
      </c>
      <c r="C48" s="8" t="s">
        <v>18</v>
      </c>
      <c r="D48" s="14" t="str">
        <f>IFERROR(VLOOKUP(B48,#REF!,3,FALSE),"")</f>
        <v/>
      </c>
      <c r="E48" s="10">
        <v>3081000</v>
      </c>
      <c r="F48" s="10"/>
      <c r="G48" s="10" t="str">
        <f>IFERROR(VLOOKUP(B48,#REF!,4,FALSE),"")</f>
        <v/>
      </c>
      <c r="H48" s="16">
        <v>674952</v>
      </c>
      <c r="I48" s="1" t="str">
        <f>IFERROR(VLOOKUP(B48,#REF!,5,FALSE),"")</f>
        <v/>
      </c>
      <c r="J48" s="1" t="str">
        <f>IFERROR(VLOOKUP(B48,#REF!,6,FALSE),"")</f>
        <v/>
      </c>
      <c r="L48" s="1" t="str">
        <f>IFERROR(VLOOKUP(B48,#REF!,7,FALSE),"")</f>
        <v/>
      </c>
      <c r="M48" s="10">
        <v>0</v>
      </c>
      <c r="N48" s="10">
        <v>251000</v>
      </c>
      <c r="O48" s="10">
        <v>423952</v>
      </c>
      <c r="P48" s="10">
        <v>3755952</v>
      </c>
      <c r="Q48" s="11">
        <v>31.429508635694202</v>
      </c>
      <c r="R48" s="11">
        <v>73.19974274522032</v>
      </c>
      <c r="S48" s="10">
        <v>119504</v>
      </c>
      <c r="T48" s="10">
        <v>51311</v>
      </c>
      <c r="U48" s="12">
        <v>0.4</v>
      </c>
      <c r="V48" s="17">
        <f t="shared" si="0"/>
        <v>50</v>
      </c>
      <c r="W48" s="10">
        <v>0</v>
      </c>
      <c r="X48" s="10">
        <v>250698</v>
      </c>
      <c r="Y48" s="10">
        <v>311100</v>
      </c>
      <c r="Z48" s="10">
        <v>0</v>
      </c>
      <c r="AA48" s="9" t="s">
        <v>19</v>
      </c>
      <c r="AB48" s="9" t="s">
        <v>20</v>
      </c>
    </row>
    <row r="49" spans="1:28">
      <c r="A49" s="1" t="s">
        <v>113</v>
      </c>
      <c r="B49" s="7" t="s">
        <v>61</v>
      </c>
      <c r="C49" s="8" t="s">
        <v>18</v>
      </c>
      <c r="D49" s="14" t="str">
        <f>IFERROR(VLOOKUP(B49,#REF!,3,FALSE),"")</f>
        <v/>
      </c>
      <c r="E49" s="10">
        <v>114000</v>
      </c>
      <c r="F49" s="10"/>
      <c r="G49" s="10" t="str">
        <f>IFERROR(VLOOKUP(B49,#REF!,4,FALSE),"")</f>
        <v/>
      </c>
      <c r="H49" s="10">
        <v>133108</v>
      </c>
      <c r="I49" s="1" t="str">
        <f>IFERROR(VLOOKUP(B49,#REF!,5,FALSE),"")</f>
        <v/>
      </c>
      <c r="J49" s="1" t="str">
        <f>IFERROR(VLOOKUP(B49,#REF!,6,FALSE),"")</f>
        <v/>
      </c>
      <c r="L49" s="1" t="str">
        <f>IFERROR(VLOOKUP(B49,#REF!,7,FALSE),"")</f>
        <v/>
      </c>
      <c r="M49" s="10">
        <v>0</v>
      </c>
      <c r="N49" s="10">
        <v>81000</v>
      </c>
      <c r="O49" s="10">
        <v>52108</v>
      </c>
      <c r="P49" s="10">
        <v>247108</v>
      </c>
      <c r="Q49" s="11">
        <v>28.289410417859187</v>
      </c>
      <c r="R49" s="11">
        <v>42.722683264177043</v>
      </c>
      <c r="S49" s="10">
        <v>8735</v>
      </c>
      <c r="T49" s="10">
        <v>5784</v>
      </c>
      <c r="U49" s="12">
        <v>0.7</v>
      </c>
      <c r="V49" s="17">
        <f t="shared" si="0"/>
        <v>100</v>
      </c>
      <c r="W49" s="10">
        <v>3152</v>
      </c>
      <c r="X49" s="10">
        <v>43308</v>
      </c>
      <c r="Y49" s="10">
        <v>5600</v>
      </c>
      <c r="Z49" s="10">
        <v>0</v>
      </c>
      <c r="AA49" s="9" t="s">
        <v>19</v>
      </c>
      <c r="AB49" s="9" t="s">
        <v>20</v>
      </c>
    </row>
    <row r="50" spans="1:28">
      <c r="A50" s="1" t="s">
        <v>154</v>
      </c>
      <c r="B50" s="13" t="s">
        <v>124</v>
      </c>
      <c r="C50" s="5" t="s">
        <v>18</v>
      </c>
      <c r="D50" s="14" t="str">
        <f>IFERROR(VLOOKUP(B50,#REF!,3,FALSE),"")</f>
        <v/>
      </c>
      <c r="E50" s="6">
        <v>0</v>
      </c>
      <c r="F50" s="6">
        <v>0</v>
      </c>
      <c r="G50" s="10" t="str">
        <f>IFERROR(VLOOKUP(B50,#REF!,4,FALSE),"")</f>
        <v/>
      </c>
      <c r="H50" s="6">
        <v>849</v>
      </c>
      <c r="I50" s="1" t="str">
        <f>IFERROR(VLOOKUP(B50,#REF!,5,FALSE),"")</f>
        <v/>
      </c>
      <c r="J50" s="1" t="str">
        <f>IFERROR(VLOOKUP(B50,#REF!,6,FALSE),"")</f>
        <v/>
      </c>
      <c r="L50" s="1" t="str">
        <f>IFERROR(VLOOKUP(B50,#REF!,7,FALSE),"")</f>
        <v/>
      </c>
      <c r="M50" s="6">
        <v>0</v>
      </c>
      <c r="N50" s="6">
        <v>849</v>
      </c>
      <c r="O50" s="6">
        <v>0</v>
      </c>
      <c r="P50" s="10">
        <v>849</v>
      </c>
      <c r="Q50" s="11">
        <v>0</v>
      </c>
      <c r="R50" s="11">
        <v>0</v>
      </c>
      <c r="S50" s="6"/>
      <c r="T50" s="6"/>
      <c r="U50" s="6"/>
      <c r="V50" s="17">
        <f t="shared" si="0"/>
        <v>50</v>
      </c>
      <c r="W50" s="6">
        <v>0</v>
      </c>
      <c r="X50" s="6">
        <v>0</v>
      </c>
      <c r="Y50" s="6">
        <v>0</v>
      </c>
      <c r="Z50" s="6">
        <v>0</v>
      </c>
      <c r="AA50" s="1" t="s">
        <v>19</v>
      </c>
      <c r="AB50" s="1" t="s">
        <v>20</v>
      </c>
    </row>
    <row r="51" spans="1:28">
      <c r="A51" s="1" t="s">
        <v>113</v>
      </c>
      <c r="B51" s="7" t="s">
        <v>62</v>
      </c>
      <c r="C51" s="8" t="s">
        <v>18</v>
      </c>
      <c r="D51" s="14" t="str">
        <f>IFERROR(VLOOKUP(B51,#REF!,3,FALSE),"")</f>
        <v/>
      </c>
      <c r="E51" s="10">
        <v>137000</v>
      </c>
      <c r="F51" s="10"/>
      <c r="G51" s="10" t="str">
        <f>IFERROR(VLOOKUP(B51,#REF!,4,FALSE),"")</f>
        <v/>
      </c>
      <c r="H51" s="10">
        <v>94843</v>
      </c>
      <c r="I51" s="1" t="str">
        <f>IFERROR(VLOOKUP(B51,#REF!,5,FALSE),"")</f>
        <v/>
      </c>
      <c r="J51" s="1" t="str">
        <f>IFERROR(VLOOKUP(B51,#REF!,6,FALSE),"")</f>
        <v/>
      </c>
      <c r="L51" s="1" t="str">
        <f>IFERROR(VLOOKUP(B51,#REF!,7,FALSE),"")</f>
        <v/>
      </c>
      <c r="M51" s="10">
        <v>0</v>
      </c>
      <c r="N51" s="10">
        <v>79000</v>
      </c>
      <c r="O51" s="10">
        <v>15843</v>
      </c>
      <c r="P51" s="10">
        <v>231843</v>
      </c>
      <c r="Q51" s="11">
        <v>28.074957616856381</v>
      </c>
      <c r="R51" s="11">
        <v>338.45693430656934</v>
      </c>
      <c r="S51" s="10">
        <v>8258</v>
      </c>
      <c r="T51" s="10">
        <v>685</v>
      </c>
      <c r="U51" s="12">
        <v>0.1</v>
      </c>
      <c r="V51" s="17">
        <f t="shared" si="0"/>
        <v>50</v>
      </c>
      <c r="W51" s="10">
        <v>0</v>
      </c>
      <c r="X51" s="10">
        <v>2567</v>
      </c>
      <c r="Y51" s="10">
        <v>3600</v>
      </c>
      <c r="Z51" s="10">
        <v>0</v>
      </c>
      <c r="AA51" s="9" t="s">
        <v>19</v>
      </c>
      <c r="AB51" s="9" t="s">
        <v>20</v>
      </c>
    </row>
    <row r="52" spans="1:28">
      <c r="A52" s="1" t="s">
        <v>113</v>
      </c>
      <c r="B52" s="7" t="s">
        <v>54</v>
      </c>
      <c r="C52" s="8" t="s">
        <v>18</v>
      </c>
      <c r="D52" s="14" t="str">
        <f>IFERROR(VLOOKUP(B52,#REF!,3,FALSE),"")</f>
        <v/>
      </c>
      <c r="E52" s="10">
        <v>90000</v>
      </c>
      <c r="F52" s="10"/>
      <c r="G52" s="10" t="str">
        <f>IFERROR(VLOOKUP(B52,#REF!,4,FALSE),"")</f>
        <v/>
      </c>
      <c r="H52" s="16">
        <v>215421</v>
      </c>
      <c r="I52" s="1" t="str">
        <f>IFERROR(VLOOKUP(B52,#REF!,5,FALSE),"")</f>
        <v/>
      </c>
      <c r="J52" s="1" t="str">
        <f>IFERROR(VLOOKUP(B52,#REF!,6,FALSE),"")</f>
        <v/>
      </c>
      <c r="L52" s="1" t="str">
        <f>IFERROR(VLOOKUP(B52,#REF!,7,FALSE),"")</f>
        <v/>
      </c>
      <c r="M52" s="10">
        <v>0</v>
      </c>
      <c r="N52" s="10">
        <v>102000</v>
      </c>
      <c r="O52" s="10">
        <v>113421</v>
      </c>
      <c r="P52" s="10">
        <v>305421</v>
      </c>
      <c r="Q52" s="11">
        <v>28.450954820680018</v>
      </c>
      <c r="R52" s="11">
        <v>104.95567010309279</v>
      </c>
      <c r="S52" s="10">
        <v>10735</v>
      </c>
      <c r="T52" s="10">
        <v>2910</v>
      </c>
      <c r="U52" s="12">
        <v>0.3</v>
      </c>
      <c r="V52" s="17">
        <f t="shared" si="0"/>
        <v>50</v>
      </c>
      <c r="W52" s="10">
        <v>0</v>
      </c>
      <c r="X52" s="10">
        <v>26189</v>
      </c>
      <c r="Y52" s="10">
        <v>0</v>
      </c>
      <c r="Z52" s="10">
        <v>0</v>
      </c>
      <c r="AA52" s="9" t="s">
        <v>19</v>
      </c>
      <c r="AB52" s="9" t="s">
        <v>20</v>
      </c>
    </row>
    <row r="53" spans="1:28">
      <c r="A53" s="1" t="s">
        <v>154</v>
      </c>
      <c r="B53" s="13" t="s">
        <v>125</v>
      </c>
      <c r="C53" s="5" t="s">
        <v>18</v>
      </c>
      <c r="D53" s="14" t="str">
        <f>IFERROR(VLOOKUP(B53,#REF!,3,FALSE),"")</f>
        <v/>
      </c>
      <c r="E53" s="6">
        <v>0</v>
      </c>
      <c r="F53" s="6">
        <v>0</v>
      </c>
      <c r="G53" s="10" t="str">
        <f>IFERROR(VLOOKUP(B53,#REF!,4,FALSE),"")</f>
        <v/>
      </c>
      <c r="H53" s="6">
        <v>3258</v>
      </c>
      <c r="I53" s="1" t="str">
        <f>IFERROR(VLOOKUP(B53,#REF!,5,FALSE),"")</f>
        <v/>
      </c>
      <c r="J53" s="1" t="str">
        <f>IFERROR(VLOOKUP(B53,#REF!,6,FALSE),"")</f>
        <v/>
      </c>
      <c r="L53" s="1" t="str">
        <f>IFERROR(VLOOKUP(B53,#REF!,7,FALSE),"")</f>
        <v/>
      </c>
      <c r="M53" s="6">
        <v>0</v>
      </c>
      <c r="N53" s="6">
        <v>3258</v>
      </c>
      <c r="O53" s="6">
        <v>0</v>
      </c>
      <c r="P53" s="10">
        <v>3258</v>
      </c>
      <c r="Q53" s="11">
        <v>0</v>
      </c>
      <c r="R53" s="11">
        <v>0</v>
      </c>
      <c r="S53" s="6"/>
      <c r="T53" s="6"/>
      <c r="U53" s="6"/>
      <c r="V53" s="17">
        <f t="shared" si="0"/>
        <v>50</v>
      </c>
      <c r="W53" s="6">
        <v>0</v>
      </c>
      <c r="X53" s="6">
        <v>0</v>
      </c>
      <c r="Y53" s="6">
        <v>0</v>
      </c>
      <c r="Z53" s="6">
        <v>0</v>
      </c>
      <c r="AA53" s="1" t="s">
        <v>19</v>
      </c>
      <c r="AB53" s="1" t="s">
        <v>20</v>
      </c>
    </row>
    <row r="54" spans="1:28">
      <c r="A54" s="1" t="s">
        <v>113</v>
      </c>
      <c r="B54" s="7" t="s">
        <v>63</v>
      </c>
      <c r="C54" s="8" t="s">
        <v>18</v>
      </c>
      <c r="D54" s="14" t="str">
        <f>IFERROR(VLOOKUP(B54,#REF!,3,FALSE),"")</f>
        <v/>
      </c>
      <c r="E54" s="10">
        <v>169000</v>
      </c>
      <c r="F54" s="10"/>
      <c r="G54" s="10" t="str">
        <f>IFERROR(VLOOKUP(B54,#REF!,4,FALSE),"")</f>
        <v/>
      </c>
      <c r="H54" s="10">
        <v>50444</v>
      </c>
      <c r="I54" s="1" t="str">
        <f>IFERROR(VLOOKUP(B54,#REF!,5,FALSE),"")</f>
        <v/>
      </c>
      <c r="J54" s="1" t="str">
        <f>IFERROR(VLOOKUP(B54,#REF!,6,FALSE),"")</f>
        <v/>
      </c>
      <c r="L54" s="1" t="str">
        <f>IFERROR(VLOOKUP(B54,#REF!,7,FALSE),"")</f>
        <v/>
      </c>
      <c r="M54" s="10">
        <v>0</v>
      </c>
      <c r="N54" s="10">
        <v>0</v>
      </c>
      <c r="O54" s="10">
        <v>50444</v>
      </c>
      <c r="P54" s="10">
        <v>219444</v>
      </c>
      <c r="Q54" s="11">
        <v>39.019203413940254</v>
      </c>
      <c r="R54" s="11">
        <v>937.79487179487182</v>
      </c>
      <c r="S54" s="10">
        <v>5624</v>
      </c>
      <c r="T54" s="10">
        <v>234</v>
      </c>
      <c r="U54" s="12">
        <v>0</v>
      </c>
      <c r="V54" s="17">
        <f t="shared" si="0"/>
        <v>50</v>
      </c>
      <c r="W54" s="10">
        <v>0</v>
      </c>
      <c r="X54" s="10">
        <v>1021</v>
      </c>
      <c r="Y54" s="10">
        <v>1086</v>
      </c>
      <c r="Z54" s="10">
        <v>0</v>
      </c>
      <c r="AA54" s="9" t="s">
        <v>19</v>
      </c>
      <c r="AB54" s="9" t="s">
        <v>20</v>
      </c>
    </row>
    <row r="55" spans="1:28">
      <c r="A55" s="1" t="s">
        <v>154</v>
      </c>
      <c r="B55" s="13" t="s">
        <v>126</v>
      </c>
      <c r="C55" s="5" t="s">
        <v>18</v>
      </c>
      <c r="D55" s="14" t="str">
        <f>IFERROR(VLOOKUP(B55,#REF!,3,FALSE),"")</f>
        <v/>
      </c>
      <c r="E55" s="6">
        <v>84000</v>
      </c>
      <c r="F55" s="6">
        <v>0</v>
      </c>
      <c r="G55" s="10" t="str">
        <f>IFERROR(VLOOKUP(B55,#REF!,4,FALSE),"")</f>
        <v/>
      </c>
      <c r="H55" s="6">
        <v>6000</v>
      </c>
      <c r="I55" s="1" t="str">
        <f>IFERROR(VLOOKUP(B55,#REF!,5,FALSE),"")</f>
        <v/>
      </c>
      <c r="J55" s="1" t="str">
        <f>IFERROR(VLOOKUP(B55,#REF!,6,FALSE),"")</f>
        <v/>
      </c>
      <c r="L55" s="1" t="str">
        <f>IFERROR(VLOOKUP(B55,#REF!,7,FALSE),"")</f>
        <v/>
      </c>
      <c r="M55" s="6">
        <v>0</v>
      </c>
      <c r="N55" s="6">
        <v>6000</v>
      </c>
      <c r="O55" s="6">
        <v>0</v>
      </c>
      <c r="P55" s="10">
        <v>90000</v>
      </c>
      <c r="Q55" s="11">
        <v>0</v>
      </c>
      <c r="R55" s="11">
        <v>0</v>
      </c>
      <c r="S55" s="6"/>
      <c r="T55" s="6"/>
      <c r="U55" s="6"/>
      <c r="V55" s="17">
        <f t="shared" si="0"/>
        <v>50</v>
      </c>
      <c r="W55" s="6">
        <v>0</v>
      </c>
      <c r="X55" s="6">
        <v>0</v>
      </c>
      <c r="Y55" s="6">
        <v>0</v>
      </c>
      <c r="Z55" s="6">
        <v>0</v>
      </c>
      <c r="AA55" s="1" t="s">
        <v>19</v>
      </c>
      <c r="AB55" s="1" t="s">
        <v>20</v>
      </c>
    </row>
    <row r="56" spans="1:28">
      <c r="A56" s="1" t="s">
        <v>113</v>
      </c>
      <c r="B56" s="7" t="s">
        <v>51</v>
      </c>
      <c r="C56" s="8" t="s">
        <v>18</v>
      </c>
      <c r="D56" s="14" t="str">
        <f>IFERROR(VLOOKUP(B56,#REF!,3,FALSE),"")</f>
        <v/>
      </c>
      <c r="E56" s="10">
        <v>220000</v>
      </c>
      <c r="F56" s="10"/>
      <c r="G56" s="10" t="str">
        <f>IFERROR(VLOOKUP(B56,#REF!,4,FALSE),"")</f>
        <v/>
      </c>
      <c r="H56" s="16">
        <v>216524</v>
      </c>
      <c r="I56" s="1" t="str">
        <f>IFERROR(VLOOKUP(B56,#REF!,5,FALSE),"")</f>
        <v/>
      </c>
      <c r="J56" s="1" t="str">
        <f>IFERROR(VLOOKUP(B56,#REF!,6,FALSE),"")</f>
        <v/>
      </c>
      <c r="L56" s="1" t="str">
        <f>IFERROR(VLOOKUP(B56,#REF!,7,FALSE),"")</f>
        <v/>
      </c>
      <c r="M56" s="10">
        <v>0</v>
      </c>
      <c r="N56" s="10">
        <v>105000</v>
      </c>
      <c r="O56" s="10">
        <v>111524</v>
      </c>
      <c r="P56" s="10">
        <v>436524</v>
      </c>
      <c r="Q56" s="11">
        <v>26.759271746459877</v>
      </c>
      <c r="R56" s="11">
        <v>56.144565916398712</v>
      </c>
      <c r="S56" s="10">
        <v>16313</v>
      </c>
      <c r="T56" s="10">
        <v>7775</v>
      </c>
      <c r="U56" s="12">
        <v>0.5</v>
      </c>
      <c r="V56" s="17">
        <f t="shared" si="0"/>
        <v>100</v>
      </c>
      <c r="W56" s="10">
        <v>0</v>
      </c>
      <c r="X56" s="10">
        <v>69976</v>
      </c>
      <c r="Y56" s="10">
        <v>0</v>
      </c>
      <c r="Z56" s="10">
        <v>0</v>
      </c>
      <c r="AA56" s="9" t="s">
        <v>19</v>
      </c>
      <c r="AB56" s="9" t="s">
        <v>20</v>
      </c>
    </row>
    <row r="57" spans="1:28">
      <c r="A57" s="1" t="s">
        <v>154</v>
      </c>
      <c r="B57" s="13" t="s">
        <v>127</v>
      </c>
      <c r="C57" s="5" t="s">
        <v>18</v>
      </c>
      <c r="D57" s="14" t="str">
        <f>IFERROR(VLOOKUP(B57,#REF!,3,FALSE),"")</f>
        <v/>
      </c>
      <c r="E57" s="6">
        <v>0</v>
      </c>
      <c r="F57" s="6">
        <v>0</v>
      </c>
      <c r="G57" s="10" t="str">
        <f>IFERROR(VLOOKUP(B57,#REF!,4,FALSE),"")</f>
        <v/>
      </c>
      <c r="H57" s="6">
        <v>3150</v>
      </c>
      <c r="I57" s="1" t="str">
        <f>IFERROR(VLOOKUP(B57,#REF!,5,FALSE),"")</f>
        <v/>
      </c>
      <c r="J57" s="1" t="str">
        <f>IFERROR(VLOOKUP(B57,#REF!,6,FALSE),"")</f>
        <v/>
      </c>
      <c r="L57" s="1" t="str">
        <f>IFERROR(VLOOKUP(B57,#REF!,7,FALSE),"")</f>
        <v/>
      </c>
      <c r="M57" s="6">
        <v>0</v>
      </c>
      <c r="N57" s="6">
        <v>0</v>
      </c>
      <c r="O57" s="6">
        <v>3150</v>
      </c>
      <c r="P57" s="10">
        <v>3150</v>
      </c>
      <c r="Q57" s="11">
        <v>0</v>
      </c>
      <c r="R57" s="11">
        <v>0</v>
      </c>
      <c r="S57" s="6"/>
      <c r="T57" s="6"/>
      <c r="U57" s="6"/>
      <c r="V57" s="17">
        <f t="shared" si="0"/>
        <v>50</v>
      </c>
      <c r="W57" s="6">
        <v>0</v>
      </c>
      <c r="X57" s="6">
        <v>0</v>
      </c>
      <c r="Y57" s="6">
        <v>0</v>
      </c>
      <c r="Z57" s="6">
        <v>0</v>
      </c>
      <c r="AA57" s="1" t="s">
        <v>19</v>
      </c>
      <c r="AB57" s="1" t="s">
        <v>20</v>
      </c>
    </row>
    <row r="58" spans="1:28">
      <c r="A58" s="1" t="s">
        <v>113</v>
      </c>
      <c r="B58" s="7" t="s">
        <v>85</v>
      </c>
      <c r="C58" s="8" t="s">
        <v>18</v>
      </c>
      <c r="D58" s="14" t="str">
        <f>IFERROR(VLOOKUP(B58,#REF!,3,FALSE),"")</f>
        <v/>
      </c>
      <c r="E58" s="10">
        <v>33000</v>
      </c>
      <c r="F58" s="10"/>
      <c r="G58" s="10" t="str">
        <f>IFERROR(VLOOKUP(B58,#REF!,4,FALSE),"")</f>
        <v/>
      </c>
      <c r="H58" s="10">
        <v>3000</v>
      </c>
      <c r="I58" s="1" t="str">
        <f>IFERROR(VLOOKUP(B58,#REF!,5,FALSE),"")</f>
        <v/>
      </c>
      <c r="J58" s="1" t="str">
        <f>IFERROR(VLOOKUP(B58,#REF!,6,FALSE),"")</f>
        <v/>
      </c>
      <c r="L58" s="1" t="str">
        <f>IFERROR(VLOOKUP(B58,#REF!,7,FALSE),"")</f>
        <v/>
      </c>
      <c r="M58" s="10">
        <v>0</v>
      </c>
      <c r="N58" s="10">
        <v>3000</v>
      </c>
      <c r="O58" s="10">
        <v>0</v>
      </c>
      <c r="P58" s="10">
        <v>36000</v>
      </c>
      <c r="Q58" s="11">
        <v>32</v>
      </c>
      <c r="R58" s="11">
        <v>24.291497975708502</v>
      </c>
      <c r="S58" s="10">
        <v>1125</v>
      </c>
      <c r="T58" s="10">
        <v>1482</v>
      </c>
      <c r="U58" s="12">
        <v>1.3</v>
      </c>
      <c r="V58" s="17">
        <f t="shared" si="0"/>
        <v>100</v>
      </c>
      <c r="W58" s="10">
        <v>6809</v>
      </c>
      <c r="X58" s="10">
        <v>4781</v>
      </c>
      <c r="Y58" s="10">
        <v>3318</v>
      </c>
      <c r="Z58" s="10">
        <v>3080</v>
      </c>
      <c r="AA58" s="9" t="s">
        <v>19</v>
      </c>
      <c r="AB58" s="9" t="s">
        <v>20</v>
      </c>
    </row>
    <row r="59" spans="1:28">
      <c r="A59" s="1" t="s">
        <v>154</v>
      </c>
      <c r="B59" s="13" t="s">
        <v>128</v>
      </c>
      <c r="C59" s="5" t="s">
        <v>18</v>
      </c>
      <c r="D59" s="14" t="str">
        <f>IFERROR(VLOOKUP(B59,#REF!,3,FALSE),"")</f>
        <v/>
      </c>
      <c r="E59" s="6">
        <v>0</v>
      </c>
      <c r="F59" s="6">
        <v>0</v>
      </c>
      <c r="G59" s="10" t="str">
        <f>IFERROR(VLOOKUP(B59,#REF!,4,FALSE),"")</f>
        <v/>
      </c>
      <c r="H59" s="6">
        <v>84000</v>
      </c>
      <c r="I59" s="1" t="str">
        <f>IFERROR(VLOOKUP(B59,#REF!,5,FALSE),"")</f>
        <v/>
      </c>
      <c r="J59" s="1" t="str">
        <f>IFERROR(VLOOKUP(B59,#REF!,6,FALSE),"")</f>
        <v/>
      </c>
      <c r="L59" s="1" t="str">
        <f>IFERROR(VLOOKUP(B59,#REF!,7,FALSE),"")</f>
        <v/>
      </c>
      <c r="M59" s="6">
        <v>0</v>
      </c>
      <c r="N59" s="6">
        <v>84000</v>
      </c>
      <c r="O59" s="6">
        <v>0</v>
      </c>
      <c r="P59" s="10">
        <v>84000</v>
      </c>
      <c r="Q59" s="11">
        <v>0</v>
      </c>
      <c r="R59" s="11">
        <v>0</v>
      </c>
      <c r="S59" s="6"/>
      <c r="T59" s="6"/>
      <c r="U59" s="6"/>
      <c r="V59" s="17">
        <f t="shared" si="0"/>
        <v>50</v>
      </c>
      <c r="W59" s="6">
        <v>0</v>
      </c>
      <c r="X59" s="6">
        <v>0</v>
      </c>
      <c r="Y59" s="6">
        <v>0</v>
      </c>
      <c r="Z59" s="6">
        <v>0</v>
      </c>
      <c r="AA59" s="1" t="s">
        <v>19</v>
      </c>
      <c r="AB59" s="1" t="s">
        <v>20</v>
      </c>
    </row>
    <row r="60" spans="1:28">
      <c r="A60" s="1" t="s">
        <v>113</v>
      </c>
      <c r="B60" s="7" t="s">
        <v>73</v>
      </c>
      <c r="C60" s="8" t="s">
        <v>18</v>
      </c>
      <c r="D60" s="14" t="str">
        <f>IFERROR(VLOOKUP(B60,#REF!,3,FALSE),"")</f>
        <v/>
      </c>
      <c r="E60" s="10">
        <v>33000</v>
      </c>
      <c r="F60" s="10"/>
      <c r="G60" s="10" t="str">
        <f>IFERROR(VLOOKUP(B60,#REF!,4,FALSE),"")</f>
        <v/>
      </c>
      <c r="H60" s="10">
        <v>93000</v>
      </c>
      <c r="I60" s="1" t="str">
        <f>IFERROR(VLOOKUP(B60,#REF!,5,FALSE),"")</f>
        <v/>
      </c>
      <c r="J60" s="1" t="str">
        <f>IFERROR(VLOOKUP(B60,#REF!,6,FALSE),"")</f>
        <v/>
      </c>
      <c r="L60" s="1" t="str">
        <f>IFERROR(VLOOKUP(B60,#REF!,7,FALSE),"")</f>
        <v/>
      </c>
      <c r="M60" s="10">
        <v>0</v>
      </c>
      <c r="N60" s="10">
        <v>93000</v>
      </c>
      <c r="O60" s="10">
        <v>0</v>
      </c>
      <c r="P60" s="10">
        <v>126000</v>
      </c>
      <c r="Q60" s="11">
        <v>33.6</v>
      </c>
      <c r="R60" s="11">
        <v>42</v>
      </c>
      <c r="S60" s="10">
        <v>3750</v>
      </c>
      <c r="T60" s="10">
        <v>3000</v>
      </c>
      <c r="U60" s="12">
        <v>0.8</v>
      </c>
      <c r="V60" s="17">
        <f t="shared" si="0"/>
        <v>100</v>
      </c>
      <c r="W60" s="10">
        <v>0</v>
      </c>
      <c r="X60" s="10">
        <v>15000</v>
      </c>
      <c r="Y60" s="10">
        <v>18000</v>
      </c>
      <c r="Z60" s="10">
        <v>15000</v>
      </c>
      <c r="AA60" s="9" t="s">
        <v>19</v>
      </c>
      <c r="AB60" s="9" t="s">
        <v>20</v>
      </c>
    </row>
    <row r="61" spans="1:28">
      <c r="A61" s="1" t="s">
        <v>113</v>
      </c>
      <c r="B61" s="7" t="s">
        <v>88</v>
      </c>
      <c r="C61" s="8" t="s">
        <v>18</v>
      </c>
      <c r="D61" s="14" t="str">
        <f>IFERROR(VLOOKUP(B61,#REF!,3,FALSE),"")</f>
        <v/>
      </c>
      <c r="E61" s="10">
        <v>12000</v>
      </c>
      <c r="F61" s="10"/>
      <c r="G61" s="10" t="str">
        <f>IFERROR(VLOOKUP(B61,#REF!,4,FALSE),"")</f>
        <v/>
      </c>
      <c r="H61" s="10">
        <v>12000</v>
      </c>
      <c r="I61" s="1" t="str">
        <f>IFERROR(VLOOKUP(B61,#REF!,5,FALSE),"")</f>
        <v/>
      </c>
      <c r="J61" s="1" t="str">
        <f>IFERROR(VLOOKUP(B61,#REF!,6,FALSE),"")</f>
        <v/>
      </c>
      <c r="L61" s="1" t="str">
        <f>IFERROR(VLOOKUP(B61,#REF!,7,FALSE),"")</f>
        <v/>
      </c>
      <c r="M61" s="10">
        <v>0</v>
      </c>
      <c r="N61" s="10">
        <v>12000</v>
      </c>
      <c r="O61" s="10">
        <v>0</v>
      </c>
      <c r="P61" s="10">
        <v>24000</v>
      </c>
      <c r="Q61" s="11">
        <v>64</v>
      </c>
      <c r="R61" s="11">
        <v>44.609665427509292</v>
      </c>
      <c r="S61" s="10">
        <v>375</v>
      </c>
      <c r="T61" s="10">
        <v>538</v>
      </c>
      <c r="U61" s="12">
        <v>1.4</v>
      </c>
      <c r="V61" s="17">
        <f t="shared" si="0"/>
        <v>100</v>
      </c>
      <c r="W61" s="10">
        <v>0</v>
      </c>
      <c r="X61" s="10">
        <v>4845</v>
      </c>
      <c r="Y61" s="10">
        <v>0</v>
      </c>
      <c r="Z61" s="10">
        <v>0</v>
      </c>
      <c r="AA61" s="9" t="s">
        <v>19</v>
      </c>
      <c r="AB61" s="9" t="s">
        <v>20</v>
      </c>
    </row>
    <row r="62" spans="1:28">
      <c r="A62" s="1" t="s">
        <v>154</v>
      </c>
      <c r="B62" s="13" t="s">
        <v>129</v>
      </c>
      <c r="C62" s="5" t="s">
        <v>18</v>
      </c>
      <c r="D62" s="14" t="str">
        <f>IFERROR(VLOOKUP(B62,#REF!,3,FALSE),"")</f>
        <v/>
      </c>
      <c r="E62" s="6">
        <v>3000</v>
      </c>
      <c r="F62" s="6">
        <v>3000</v>
      </c>
      <c r="G62" s="10" t="str">
        <f>IFERROR(VLOOKUP(B62,#REF!,4,FALSE),"")</f>
        <v/>
      </c>
      <c r="H62" s="6">
        <v>3000</v>
      </c>
      <c r="I62" s="1" t="str">
        <f>IFERROR(VLOOKUP(B62,#REF!,5,FALSE),"")</f>
        <v/>
      </c>
      <c r="J62" s="1" t="str">
        <f>IFERROR(VLOOKUP(B62,#REF!,6,FALSE),"")</f>
        <v/>
      </c>
      <c r="L62" s="1" t="str">
        <f>IFERROR(VLOOKUP(B62,#REF!,7,FALSE),"")</f>
        <v/>
      </c>
      <c r="M62" s="6">
        <v>0</v>
      </c>
      <c r="N62" s="6">
        <v>3000</v>
      </c>
      <c r="O62" s="6">
        <v>0</v>
      </c>
      <c r="P62" s="10">
        <v>6000</v>
      </c>
      <c r="Q62" s="11">
        <v>0</v>
      </c>
      <c r="R62" s="11">
        <v>0</v>
      </c>
      <c r="S62" s="6"/>
      <c r="T62" s="6"/>
      <c r="U62" s="6"/>
      <c r="V62" s="17">
        <f t="shared" si="0"/>
        <v>50</v>
      </c>
      <c r="W62" s="6">
        <v>0</v>
      </c>
      <c r="X62" s="6">
        <v>0</v>
      </c>
      <c r="Y62" s="6">
        <v>0</v>
      </c>
      <c r="Z62" s="6">
        <v>0</v>
      </c>
      <c r="AA62" s="1" t="s">
        <v>19</v>
      </c>
      <c r="AB62" s="1" t="s">
        <v>20</v>
      </c>
    </row>
    <row r="63" spans="1:28">
      <c r="A63" s="1" t="s">
        <v>154</v>
      </c>
      <c r="B63" s="13" t="s">
        <v>130</v>
      </c>
      <c r="C63" s="5" t="s">
        <v>18</v>
      </c>
      <c r="D63" s="14" t="str">
        <f>IFERROR(VLOOKUP(B63,#REF!,3,FALSE),"")</f>
        <v/>
      </c>
      <c r="E63" s="6">
        <v>0</v>
      </c>
      <c r="F63" s="6">
        <v>0</v>
      </c>
      <c r="G63" s="10" t="str">
        <f>IFERROR(VLOOKUP(B63,#REF!,4,FALSE),"")</f>
        <v/>
      </c>
      <c r="H63" s="6">
        <v>21000</v>
      </c>
      <c r="I63" s="1" t="str">
        <f>IFERROR(VLOOKUP(B63,#REF!,5,FALSE),"")</f>
        <v/>
      </c>
      <c r="J63" s="1" t="str">
        <f>IFERROR(VLOOKUP(B63,#REF!,6,FALSE),"")</f>
        <v/>
      </c>
      <c r="L63" s="1" t="str">
        <f>IFERROR(VLOOKUP(B63,#REF!,7,FALSE),"")</f>
        <v/>
      </c>
      <c r="M63" s="6">
        <v>0</v>
      </c>
      <c r="N63" s="6">
        <v>21000</v>
      </c>
      <c r="O63" s="6">
        <v>0</v>
      </c>
      <c r="P63" s="10">
        <v>21000</v>
      </c>
      <c r="Q63" s="11">
        <v>0</v>
      </c>
      <c r="R63" s="11">
        <v>0</v>
      </c>
      <c r="S63" s="6"/>
      <c r="T63" s="6"/>
      <c r="U63" s="6"/>
      <c r="V63" s="17">
        <f t="shared" si="0"/>
        <v>50</v>
      </c>
      <c r="W63" s="6">
        <v>0</v>
      </c>
      <c r="X63" s="6">
        <v>0</v>
      </c>
      <c r="Y63" s="6">
        <v>0</v>
      </c>
      <c r="Z63" s="6">
        <v>0</v>
      </c>
      <c r="AA63" s="1" t="s">
        <v>19</v>
      </c>
      <c r="AB63" s="1" t="s">
        <v>20</v>
      </c>
    </row>
    <row r="64" spans="1:28">
      <c r="A64" s="1" t="s">
        <v>113</v>
      </c>
      <c r="B64" s="7" t="s">
        <v>17</v>
      </c>
      <c r="C64" s="8" t="s">
        <v>18</v>
      </c>
      <c r="D64" s="14" t="str">
        <f>IFERROR(VLOOKUP(B64,#REF!,3,FALSE),"")</f>
        <v/>
      </c>
      <c r="E64" s="10">
        <v>12306000</v>
      </c>
      <c r="F64" s="10"/>
      <c r="G64" s="10" t="str">
        <f>IFERROR(VLOOKUP(B64,#REF!,4,FALSE),"")</f>
        <v/>
      </c>
      <c r="H64" s="10">
        <v>2671998</v>
      </c>
      <c r="I64" s="1" t="str">
        <f>IFERROR(VLOOKUP(B64,#REF!,5,FALSE),"")</f>
        <v/>
      </c>
      <c r="J64" s="1" t="str">
        <f>IFERROR(VLOOKUP(B64,#REF!,6,FALSE),"")</f>
        <v/>
      </c>
      <c r="L64" s="1" t="str">
        <f>IFERROR(VLOOKUP(B64,#REF!,7,FALSE),"")</f>
        <v/>
      </c>
      <c r="M64" s="10">
        <v>0</v>
      </c>
      <c r="N64" s="10">
        <v>2662998</v>
      </c>
      <c r="O64" s="10">
        <v>9000</v>
      </c>
      <c r="P64" s="10">
        <v>14977998</v>
      </c>
      <c r="Q64" s="11">
        <v>51.20683076923077</v>
      </c>
      <c r="R64" s="11">
        <v>33.956707346103187</v>
      </c>
      <c r="S64" s="10">
        <v>292500</v>
      </c>
      <c r="T64" s="10">
        <v>441091</v>
      </c>
      <c r="U64" s="12">
        <v>1.5</v>
      </c>
      <c r="V64" s="17">
        <f t="shared" si="0"/>
        <v>100</v>
      </c>
      <c r="W64" s="10">
        <v>0</v>
      </c>
      <c r="X64" s="10">
        <v>3053169</v>
      </c>
      <c r="Y64" s="10">
        <v>1575631</v>
      </c>
      <c r="Z64" s="10">
        <v>1460988</v>
      </c>
      <c r="AA64" s="9" t="s">
        <v>19</v>
      </c>
      <c r="AB64" s="9" t="s">
        <v>20</v>
      </c>
    </row>
    <row r="65" spans="1:28">
      <c r="A65" s="1" t="s">
        <v>154</v>
      </c>
      <c r="B65" s="13" t="s">
        <v>131</v>
      </c>
      <c r="C65" s="5" t="s">
        <v>18</v>
      </c>
      <c r="D65" s="14" t="str">
        <f>IFERROR(VLOOKUP(B65,#REF!,3,FALSE),"")</f>
        <v/>
      </c>
      <c r="E65" s="6">
        <v>600000</v>
      </c>
      <c r="F65" s="6">
        <v>600000</v>
      </c>
      <c r="G65" s="10" t="str">
        <f>IFERROR(VLOOKUP(B65,#REF!,4,FALSE),"")</f>
        <v/>
      </c>
      <c r="H65" s="6">
        <v>9500</v>
      </c>
      <c r="I65" s="1" t="str">
        <f>IFERROR(VLOOKUP(B65,#REF!,5,FALSE),"")</f>
        <v/>
      </c>
      <c r="J65" s="1" t="str">
        <f>IFERROR(VLOOKUP(B65,#REF!,6,FALSE),"")</f>
        <v/>
      </c>
      <c r="L65" s="1" t="str">
        <f>IFERROR(VLOOKUP(B65,#REF!,7,FALSE),"")</f>
        <v/>
      </c>
      <c r="M65" s="6">
        <v>0</v>
      </c>
      <c r="N65" s="6">
        <v>9500</v>
      </c>
      <c r="O65" s="6">
        <v>0</v>
      </c>
      <c r="P65" s="10">
        <v>609500</v>
      </c>
      <c r="Q65" s="11">
        <v>0</v>
      </c>
      <c r="R65" s="11">
        <v>0</v>
      </c>
      <c r="S65" s="6"/>
      <c r="T65" s="6"/>
      <c r="U65" s="6"/>
      <c r="V65" s="17">
        <f t="shared" si="0"/>
        <v>50</v>
      </c>
      <c r="W65" s="6">
        <v>0</v>
      </c>
      <c r="X65" s="6">
        <v>0</v>
      </c>
      <c r="Y65" s="6">
        <v>0</v>
      </c>
      <c r="Z65" s="6">
        <v>0</v>
      </c>
      <c r="AA65" s="1" t="s">
        <v>19</v>
      </c>
      <c r="AB65" s="1" t="s">
        <v>20</v>
      </c>
    </row>
    <row r="66" spans="1:28">
      <c r="A66" s="1" t="s">
        <v>113</v>
      </c>
      <c r="B66" s="7" t="s">
        <v>40</v>
      </c>
      <c r="C66" s="8" t="s">
        <v>18</v>
      </c>
      <c r="D66" s="14" t="str">
        <f>IFERROR(VLOOKUP(B66,#REF!,3,FALSE),"")</f>
        <v/>
      </c>
      <c r="E66" s="10">
        <v>693000</v>
      </c>
      <c r="F66" s="10"/>
      <c r="G66" s="10" t="str">
        <f>IFERROR(VLOOKUP(B66,#REF!,4,FALSE),"")</f>
        <v/>
      </c>
      <c r="H66" s="10">
        <v>279000</v>
      </c>
      <c r="I66" s="1" t="str">
        <f>IFERROR(VLOOKUP(B66,#REF!,5,FALSE),"")</f>
        <v/>
      </c>
      <c r="J66" s="1" t="str">
        <f>IFERROR(VLOOKUP(B66,#REF!,6,FALSE),"")</f>
        <v/>
      </c>
      <c r="L66" s="1" t="str">
        <f>IFERROR(VLOOKUP(B66,#REF!,7,FALSE),"")</f>
        <v/>
      </c>
      <c r="M66" s="10">
        <v>0</v>
      </c>
      <c r="N66" s="10">
        <v>279000</v>
      </c>
      <c r="O66" s="10">
        <v>0</v>
      </c>
      <c r="P66" s="10">
        <v>972000</v>
      </c>
      <c r="Q66" s="11">
        <v>32.4</v>
      </c>
      <c r="R66" s="11">
        <v>30.508474576271187</v>
      </c>
      <c r="S66" s="10">
        <v>30000</v>
      </c>
      <c r="T66" s="10">
        <v>31860</v>
      </c>
      <c r="U66" s="12">
        <v>1.1000000000000001</v>
      </c>
      <c r="V66" s="17">
        <f t="shared" si="0"/>
        <v>100</v>
      </c>
      <c r="W66" s="10">
        <v>0</v>
      </c>
      <c r="X66" s="10">
        <v>200693</v>
      </c>
      <c r="Y66" s="10">
        <v>108300</v>
      </c>
      <c r="Z66" s="10">
        <v>179300</v>
      </c>
      <c r="AA66" s="9" t="s">
        <v>19</v>
      </c>
      <c r="AB66" s="9" t="s">
        <v>20</v>
      </c>
    </row>
    <row r="67" spans="1:28">
      <c r="A67" s="1" t="s">
        <v>154</v>
      </c>
      <c r="B67" s="13" t="s">
        <v>132</v>
      </c>
      <c r="C67" s="5" t="s">
        <v>18</v>
      </c>
      <c r="D67" s="14" t="str">
        <f>IFERROR(VLOOKUP(B67,#REF!,3,FALSE),"")</f>
        <v/>
      </c>
      <c r="E67" s="6">
        <v>180000</v>
      </c>
      <c r="F67" s="6">
        <v>0</v>
      </c>
      <c r="G67" s="10" t="str">
        <f>IFERROR(VLOOKUP(B67,#REF!,4,FALSE),"")</f>
        <v/>
      </c>
      <c r="H67" s="6">
        <v>0</v>
      </c>
      <c r="I67" s="1" t="str">
        <f>IFERROR(VLOOKUP(B67,#REF!,5,FALSE),"")</f>
        <v/>
      </c>
      <c r="J67" s="1" t="str">
        <f>IFERROR(VLOOKUP(B67,#REF!,6,FALSE),"")</f>
        <v/>
      </c>
      <c r="L67" s="1" t="str">
        <f>IFERROR(VLOOKUP(B67,#REF!,7,FALSE),"")</f>
        <v/>
      </c>
      <c r="M67" s="6">
        <v>0</v>
      </c>
      <c r="N67" s="6">
        <v>0</v>
      </c>
      <c r="O67" s="6">
        <v>0</v>
      </c>
      <c r="P67" s="10">
        <v>180000</v>
      </c>
      <c r="Q67" s="11">
        <v>0</v>
      </c>
      <c r="R67" s="11">
        <v>0</v>
      </c>
      <c r="S67" s="6"/>
      <c r="T67" s="6"/>
      <c r="U67" s="6"/>
      <c r="V67" s="17">
        <f t="shared" si="0"/>
        <v>50</v>
      </c>
      <c r="W67" s="6">
        <v>0</v>
      </c>
      <c r="X67" s="6">
        <v>0</v>
      </c>
      <c r="Y67" s="6">
        <v>0</v>
      </c>
      <c r="Z67" s="6">
        <v>0</v>
      </c>
      <c r="AA67" s="1" t="s">
        <v>19</v>
      </c>
      <c r="AB67" s="1" t="s">
        <v>20</v>
      </c>
    </row>
    <row r="68" spans="1:28">
      <c r="A68" s="1" t="s">
        <v>113</v>
      </c>
      <c r="B68" s="7" t="s">
        <v>27</v>
      </c>
      <c r="C68" s="8" t="s">
        <v>18</v>
      </c>
      <c r="D68" s="14" t="str">
        <f>IFERROR(VLOOKUP(B68,#REF!,3,FALSE),"")</f>
        <v/>
      </c>
      <c r="E68" s="10">
        <v>1818000</v>
      </c>
      <c r="F68" s="10"/>
      <c r="G68" s="10" t="str">
        <f>IFERROR(VLOOKUP(B68,#REF!,4,FALSE),"")</f>
        <v/>
      </c>
      <c r="H68" s="16">
        <v>131009</v>
      </c>
      <c r="I68" s="1" t="str">
        <f>IFERROR(VLOOKUP(B68,#REF!,5,FALSE),"")</f>
        <v/>
      </c>
      <c r="J68" s="1" t="str">
        <f>IFERROR(VLOOKUP(B68,#REF!,6,FALSE),"")</f>
        <v/>
      </c>
      <c r="L68" s="1" t="str">
        <f>IFERROR(VLOOKUP(B68,#REF!,7,FALSE),"")</f>
        <v/>
      </c>
      <c r="M68" s="10">
        <v>0</v>
      </c>
      <c r="N68" s="10">
        <v>63000</v>
      </c>
      <c r="O68" s="10">
        <v>68009</v>
      </c>
      <c r="P68" s="10">
        <v>1949009</v>
      </c>
      <c r="Q68" s="11">
        <v>155.93319465557244</v>
      </c>
      <c r="R68" s="11">
        <v>23.576626707150375</v>
      </c>
      <c r="S68" s="10">
        <v>12499</v>
      </c>
      <c r="T68" s="10">
        <v>82667</v>
      </c>
      <c r="U68" s="12">
        <v>6.6</v>
      </c>
      <c r="V68" s="17">
        <f t="shared" si="0"/>
        <v>150</v>
      </c>
      <c r="W68" s="10">
        <v>0</v>
      </c>
      <c r="X68" s="10">
        <v>402000</v>
      </c>
      <c r="Y68" s="10">
        <v>426000</v>
      </c>
      <c r="Z68" s="10">
        <v>60000</v>
      </c>
      <c r="AA68" s="9" t="s">
        <v>28</v>
      </c>
      <c r="AB68" s="9" t="s">
        <v>20</v>
      </c>
    </row>
    <row r="69" spans="1:28">
      <c r="A69" s="1" t="s">
        <v>154</v>
      </c>
      <c r="B69" s="13" t="s">
        <v>114</v>
      </c>
      <c r="C69" s="5" t="s">
        <v>32</v>
      </c>
      <c r="D69" s="14" t="str">
        <f>IFERROR(VLOOKUP(B69,#REF!,3,FALSE),"")</f>
        <v/>
      </c>
      <c r="E69" s="6">
        <v>0</v>
      </c>
      <c r="F69" s="6">
        <v>0</v>
      </c>
      <c r="G69" s="10" t="str">
        <f>IFERROR(VLOOKUP(B69,#REF!,4,FALSE),"")</f>
        <v/>
      </c>
      <c r="H69" s="6">
        <v>3000</v>
      </c>
      <c r="I69" s="1" t="str">
        <f>IFERROR(VLOOKUP(B69,#REF!,5,FALSE),"")</f>
        <v/>
      </c>
      <c r="J69" s="1" t="str">
        <f>IFERROR(VLOOKUP(B69,#REF!,6,FALSE),"")</f>
        <v/>
      </c>
      <c r="L69" s="1" t="str">
        <f>IFERROR(VLOOKUP(B69,#REF!,7,FALSE),"")</f>
        <v/>
      </c>
      <c r="M69" s="6">
        <v>0</v>
      </c>
      <c r="N69" s="6">
        <v>3000</v>
      </c>
      <c r="O69" s="6">
        <v>0</v>
      </c>
      <c r="P69" s="10">
        <v>3000</v>
      </c>
      <c r="Q69" s="11">
        <v>0</v>
      </c>
      <c r="R69" s="11">
        <v>0</v>
      </c>
      <c r="S69" s="6"/>
      <c r="T69" s="6"/>
      <c r="U69" s="6"/>
      <c r="V69" s="17">
        <f t="shared" si="0"/>
        <v>50</v>
      </c>
      <c r="W69" s="6">
        <v>0</v>
      </c>
      <c r="X69" s="6">
        <v>0</v>
      </c>
      <c r="Y69" s="6">
        <v>0</v>
      </c>
      <c r="Z69" s="6">
        <v>0</v>
      </c>
      <c r="AA69" s="1" t="s">
        <v>19</v>
      </c>
      <c r="AB69" s="1" t="s">
        <v>20</v>
      </c>
    </row>
    <row r="70" spans="1:28">
      <c r="A70" s="1" t="s">
        <v>113</v>
      </c>
      <c r="B70" s="7" t="s">
        <v>96</v>
      </c>
      <c r="C70" s="8" t="s">
        <v>32</v>
      </c>
      <c r="D70" s="14" t="str">
        <f>IFERROR(VLOOKUP(B70,#REF!,3,FALSE),"")</f>
        <v/>
      </c>
      <c r="E70" s="10">
        <v>0</v>
      </c>
      <c r="F70" s="10"/>
      <c r="G70" s="10" t="str">
        <f>IFERROR(VLOOKUP(B70,#REF!,4,FALSE),"")</f>
        <v/>
      </c>
      <c r="H70" s="10">
        <v>11020</v>
      </c>
      <c r="I70" s="1" t="str">
        <f>IFERROR(VLOOKUP(B70,#REF!,5,FALSE),"")</f>
        <v/>
      </c>
      <c r="J70" s="1" t="str">
        <f>IFERROR(VLOOKUP(B70,#REF!,6,FALSE),"")</f>
        <v/>
      </c>
      <c r="L70" s="1" t="str">
        <f>IFERROR(VLOOKUP(B70,#REF!,7,FALSE),"")</f>
        <v/>
      </c>
      <c r="M70" s="10">
        <v>0</v>
      </c>
      <c r="N70" s="10">
        <v>8000</v>
      </c>
      <c r="O70" s="10">
        <v>3020</v>
      </c>
      <c r="P70" s="10">
        <v>11020</v>
      </c>
      <c r="Q70" s="11">
        <v>29.544235924932977</v>
      </c>
      <c r="R70" s="11">
        <v>0</v>
      </c>
      <c r="S70" s="10">
        <v>373</v>
      </c>
      <c r="T70" s="10" t="s">
        <v>21</v>
      </c>
      <c r="U70" s="12" t="s">
        <v>26</v>
      </c>
      <c r="V70" s="17" t="str">
        <f t="shared" ref="V70:V120" si="1">IF($U70="E","E",IF($U70="F","F",IF($U70&lt;0.5,50,IF($U70&lt;2,100,150))))</f>
        <v>E</v>
      </c>
      <c r="W70" s="10">
        <v>0</v>
      </c>
      <c r="X70" s="10">
        <v>0</v>
      </c>
      <c r="Y70" s="10">
        <v>0</v>
      </c>
      <c r="Z70" s="10">
        <v>0</v>
      </c>
      <c r="AA70" s="9" t="s">
        <v>19</v>
      </c>
      <c r="AB70" s="9" t="s">
        <v>20</v>
      </c>
    </row>
    <row r="71" spans="1:28">
      <c r="A71" s="1" t="s">
        <v>154</v>
      </c>
      <c r="B71" s="13" t="s">
        <v>115</v>
      </c>
      <c r="C71" s="5" t="s">
        <v>32</v>
      </c>
      <c r="D71" s="14" t="str">
        <f>IFERROR(VLOOKUP(B71,#REF!,3,FALSE),"")</f>
        <v/>
      </c>
      <c r="E71" s="6">
        <v>0</v>
      </c>
      <c r="F71" s="6">
        <v>0</v>
      </c>
      <c r="G71" s="10" t="str">
        <f>IFERROR(VLOOKUP(B71,#REF!,4,FALSE),"")</f>
        <v/>
      </c>
      <c r="H71" s="6">
        <v>12920</v>
      </c>
      <c r="I71" s="1" t="str">
        <f>IFERROR(VLOOKUP(B71,#REF!,5,FALSE),"")</f>
        <v/>
      </c>
      <c r="J71" s="1" t="str">
        <f>IFERROR(VLOOKUP(B71,#REF!,6,FALSE),"")</f>
        <v/>
      </c>
      <c r="L71" s="1" t="str">
        <f>IFERROR(VLOOKUP(B71,#REF!,7,FALSE),"")</f>
        <v/>
      </c>
      <c r="M71" s="6">
        <v>0</v>
      </c>
      <c r="N71" s="6">
        <v>12700</v>
      </c>
      <c r="O71" s="6">
        <v>220</v>
      </c>
      <c r="P71" s="10">
        <v>12920</v>
      </c>
      <c r="Q71" s="11">
        <v>0</v>
      </c>
      <c r="R71" s="11">
        <v>0</v>
      </c>
      <c r="S71" s="6"/>
      <c r="T71" s="6"/>
      <c r="U71" s="6"/>
      <c r="V71" s="17">
        <f t="shared" si="1"/>
        <v>50</v>
      </c>
      <c r="W71" s="6">
        <v>0</v>
      </c>
      <c r="X71" s="6">
        <v>0</v>
      </c>
      <c r="Y71" s="6">
        <v>0</v>
      </c>
      <c r="Z71" s="6">
        <v>0</v>
      </c>
      <c r="AA71" s="1" t="s">
        <v>19</v>
      </c>
      <c r="AB71" s="1" t="s">
        <v>20</v>
      </c>
    </row>
    <row r="72" spans="1:28">
      <c r="A72" s="1" t="s">
        <v>154</v>
      </c>
      <c r="B72" s="13" t="s">
        <v>116</v>
      </c>
      <c r="C72" s="5" t="s">
        <v>32</v>
      </c>
      <c r="D72" s="14" t="str">
        <f>IFERROR(VLOOKUP(B72,#REF!,3,FALSE),"")</f>
        <v/>
      </c>
      <c r="E72" s="6">
        <v>0</v>
      </c>
      <c r="F72" s="6">
        <v>0</v>
      </c>
      <c r="G72" s="10" t="str">
        <f>IFERROR(VLOOKUP(B72,#REF!,4,FALSE),"")</f>
        <v/>
      </c>
      <c r="H72" s="6">
        <v>800</v>
      </c>
      <c r="I72" s="1" t="str">
        <f>IFERROR(VLOOKUP(B72,#REF!,5,FALSE),"")</f>
        <v/>
      </c>
      <c r="J72" s="1" t="str">
        <f>IFERROR(VLOOKUP(B72,#REF!,6,FALSE),"")</f>
        <v/>
      </c>
      <c r="L72" s="1" t="str">
        <f>IFERROR(VLOOKUP(B72,#REF!,7,FALSE),"")</f>
        <v/>
      </c>
      <c r="M72" s="6">
        <v>0</v>
      </c>
      <c r="N72" s="6">
        <v>800</v>
      </c>
      <c r="O72" s="6">
        <v>0</v>
      </c>
      <c r="P72" s="10">
        <v>800</v>
      </c>
      <c r="Q72" s="11">
        <v>0</v>
      </c>
      <c r="R72" s="11">
        <v>0</v>
      </c>
      <c r="S72" s="6"/>
      <c r="T72" s="6"/>
      <c r="U72" s="6"/>
      <c r="V72" s="17">
        <f t="shared" si="1"/>
        <v>50</v>
      </c>
      <c r="W72" s="6">
        <v>0</v>
      </c>
      <c r="X72" s="6">
        <v>0</v>
      </c>
      <c r="Y72" s="6">
        <v>0</v>
      </c>
      <c r="Z72" s="6">
        <v>0</v>
      </c>
      <c r="AA72" s="1" t="s">
        <v>19</v>
      </c>
      <c r="AB72" s="1" t="s">
        <v>20</v>
      </c>
    </row>
    <row r="73" spans="1:28">
      <c r="A73" s="1" t="s">
        <v>113</v>
      </c>
      <c r="B73" s="7" t="s">
        <v>91</v>
      </c>
      <c r="C73" s="8" t="s">
        <v>32</v>
      </c>
      <c r="D73" s="14" t="str">
        <f>IFERROR(VLOOKUP(B73,#REF!,3,FALSE),"")</f>
        <v/>
      </c>
      <c r="E73" s="10">
        <v>0</v>
      </c>
      <c r="F73" s="10"/>
      <c r="G73" s="10" t="str">
        <f>IFERROR(VLOOKUP(B73,#REF!,4,FALSE),"")</f>
        <v/>
      </c>
      <c r="H73" s="10">
        <v>18000</v>
      </c>
      <c r="I73" s="1" t="str">
        <f>IFERROR(VLOOKUP(B73,#REF!,5,FALSE),"")</f>
        <v/>
      </c>
      <c r="J73" s="1" t="str">
        <f>IFERROR(VLOOKUP(B73,#REF!,6,FALSE),"")</f>
        <v/>
      </c>
      <c r="L73" s="1" t="str">
        <f>IFERROR(VLOOKUP(B73,#REF!,7,FALSE),"")</f>
        <v/>
      </c>
      <c r="M73" s="10">
        <v>0</v>
      </c>
      <c r="N73" s="10">
        <v>18000</v>
      </c>
      <c r="O73" s="10">
        <v>0</v>
      </c>
      <c r="P73" s="10">
        <v>18000</v>
      </c>
      <c r="Q73" s="11">
        <v>72</v>
      </c>
      <c r="R73" s="11">
        <v>64.056939501779354</v>
      </c>
      <c r="S73" s="10">
        <v>250</v>
      </c>
      <c r="T73" s="10">
        <v>281</v>
      </c>
      <c r="U73" s="12">
        <v>1.1000000000000001</v>
      </c>
      <c r="V73" s="17">
        <f t="shared" si="1"/>
        <v>100</v>
      </c>
      <c r="W73" s="10">
        <v>0</v>
      </c>
      <c r="X73" s="10">
        <v>2528</v>
      </c>
      <c r="Y73" s="10">
        <v>2880</v>
      </c>
      <c r="Z73" s="10">
        <v>5112</v>
      </c>
      <c r="AA73" s="9" t="s">
        <v>19</v>
      </c>
      <c r="AB73" s="9" t="s">
        <v>20</v>
      </c>
    </row>
    <row r="74" spans="1:28">
      <c r="A74" s="1" t="s">
        <v>154</v>
      </c>
      <c r="B74" s="13" t="s">
        <v>117</v>
      </c>
      <c r="C74" s="5" t="s">
        <v>32</v>
      </c>
      <c r="D74" s="14" t="str">
        <f>IFERROR(VLOOKUP(B74,#REF!,3,FALSE),"")</f>
        <v/>
      </c>
      <c r="E74" s="6">
        <v>0</v>
      </c>
      <c r="F74" s="6">
        <v>0</v>
      </c>
      <c r="G74" s="10" t="str">
        <f>IFERROR(VLOOKUP(B74,#REF!,4,FALSE),"")</f>
        <v/>
      </c>
      <c r="H74" s="6">
        <v>1000</v>
      </c>
      <c r="I74" s="1" t="str">
        <f>IFERROR(VLOOKUP(B74,#REF!,5,FALSE),"")</f>
        <v/>
      </c>
      <c r="J74" s="1" t="str">
        <f>IFERROR(VLOOKUP(B74,#REF!,6,FALSE),"")</f>
        <v/>
      </c>
      <c r="L74" s="1" t="str">
        <f>IFERROR(VLOOKUP(B74,#REF!,7,FALSE),"")</f>
        <v/>
      </c>
      <c r="M74" s="6">
        <v>0</v>
      </c>
      <c r="N74" s="6">
        <v>1000</v>
      </c>
      <c r="O74" s="6">
        <v>0</v>
      </c>
      <c r="P74" s="10">
        <v>1000</v>
      </c>
      <c r="Q74" s="11">
        <v>0</v>
      </c>
      <c r="R74" s="11">
        <v>0</v>
      </c>
      <c r="S74" s="6"/>
      <c r="T74" s="6"/>
      <c r="U74" s="6"/>
      <c r="V74" s="17">
        <f t="shared" si="1"/>
        <v>50</v>
      </c>
      <c r="W74" s="6">
        <v>0</v>
      </c>
      <c r="X74" s="6">
        <v>0</v>
      </c>
      <c r="Y74" s="6">
        <v>0</v>
      </c>
      <c r="Z74" s="6">
        <v>0</v>
      </c>
      <c r="AA74" s="1" t="s">
        <v>19</v>
      </c>
      <c r="AB74" s="1" t="s">
        <v>20</v>
      </c>
    </row>
    <row r="75" spans="1:28">
      <c r="A75" s="1" t="s">
        <v>113</v>
      </c>
      <c r="B75" s="7" t="s">
        <v>31</v>
      </c>
      <c r="C75" s="8" t="s">
        <v>32</v>
      </c>
      <c r="D75" s="14" t="str">
        <f>IFERROR(VLOOKUP(B75,#REF!,3,FALSE),"")</f>
        <v/>
      </c>
      <c r="E75" s="10">
        <v>1068000</v>
      </c>
      <c r="F75" s="10"/>
      <c r="G75" s="10" t="str">
        <f>IFERROR(VLOOKUP(B75,#REF!,4,FALSE),"")</f>
        <v/>
      </c>
      <c r="H75" s="10">
        <v>412700</v>
      </c>
      <c r="I75" s="1" t="str">
        <f>IFERROR(VLOOKUP(B75,#REF!,5,FALSE),"")</f>
        <v/>
      </c>
      <c r="J75" s="1" t="str">
        <f>IFERROR(VLOOKUP(B75,#REF!,6,FALSE),"")</f>
        <v/>
      </c>
      <c r="L75" s="1" t="str">
        <f>IFERROR(VLOOKUP(B75,#REF!,7,FALSE),"")</f>
        <v/>
      </c>
      <c r="M75" s="10">
        <v>0</v>
      </c>
      <c r="N75" s="10">
        <v>85700</v>
      </c>
      <c r="O75" s="10">
        <v>327000</v>
      </c>
      <c r="P75" s="10">
        <v>1480700</v>
      </c>
      <c r="Q75" s="11">
        <v>28.406714628297362</v>
      </c>
      <c r="R75" s="11">
        <v>17.788536623457755</v>
      </c>
      <c r="S75" s="10">
        <v>52125</v>
      </c>
      <c r="T75" s="10">
        <v>83239</v>
      </c>
      <c r="U75" s="12">
        <v>1.6</v>
      </c>
      <c r="V75" s="17">
        <f t="shared" si="1"/>
        <v>100</v>
      </c>
      <c r="W75" s="10">
        <v>0</v>
      </c>
      <c r="X75" s="10">
        <v>348621</v>
      </c>
      <c r="Y75" s="10">
        <v>565775</v>
      </c>
      <c r="Z75" s="10">
        <v>0</v>
      </c>
      <c r="AA75" s="9" t="s">
        <v>19</v>
      </c>
      <c r="AB75" s="9" t="s">
        <v>20</v>
      </c>
    </row>
    <row r="76" spans="1:28">
      <c r="A76" s="1" t="s">
        <v>113</v>
      </c>
      <c r="B76" s="7" t="s">
        <v>49</v>
      </c>
      <c r="C76" s="8" t="s">
        <v>32</v>
      </c>
      <c r="D76" s="14" t="str">
        <f>IFERROR(VLOOKUP(B76,#REF!,3,FALSE),"")</f>
        <v/>
      </c>
      <c r="E76" s="10">
        <v>279000</v>
      </c>
      <c r="F76" s="10"/>
      <c r="G76" s="10" t="str">
        <f>IFERROR(VLOOKUP(B76,#REF!,4,FALSE),"")</f>
        <v/>
      </c>
      <c r="H76" s="10">
        <v>230400</v>
      </c>
      <c r="I76" s="1" t="str">
        <f>IFERROR(VLOOKUP(B76,#REF!,5,FALSE),"")</f>
        <v/>
      </c>
      <c r="J76" s="1" t="str">
        <f>IFERROR(VLOOKUP(B76,#REF!,6,FALSE),"")</f>
        <v/>
      </c>
      <c r="L76" s="1" t="str">
        <f>IFERROR(VLOOKUP(B76,#REF!,7,FALSE),"")</f>
        <v/>
      </c>
      <c r="M76" s="10">
        <v>0</v>
      </c>
      <c r="N76" s="10">
        <v>80400</v>
      </c>
      <c r="O76" s="10">
        <v>150000</v>
      </c>
      <c r="P76" s="10">
        <v>509400</v>
      </c>
      <c r="Q76" s="11">
        <v>25.155555555555555</v>
      </c>
      <c r="R76" s="11">
        <v>19.153256128741162</v>
      </c>
      <c r="S76" s="10">
        <v>20250</v>
      </c>
      <c r="T76" s="10">
        <v>26596</v>
      </c>
      <c r="U76" s="12">
        <v>1.3</v>
      </c>
      <c r="V76" s="17">
        <f t="shared" si="1"/>
        <v>100</v>
      </c>
      <c r="W76" s="10">
        <v>0</v>
      </c>
      <c r="X76" s="10">
        <v>189867</v>
      </c>
      <c r="Y76" s="10">
        <v>49500</v>
      </c>
      <c r="Z76" s="10">
        <v>0</v>
      </c>
      <c r="AA76" s="9" t="s">
        <v>19</v>
      </c>
      <c r="AB76" s="9" t="s">
        <v>20</v>
      </c>
    </row>
    <row r="77" spans="1:28">
      <c r="A77" s="1" t="s">
        <v>113</v>
      </c>
      <c r="B77" s="7" t="s">
        <v>58</v>
      </c>
      <c r="C77" s="8" t="s">
        <v>32</v>
      </c>
      <c r="D77" s="14" t="str">
        <f>IFERROR(VLOOKUP(B77,#REF!,3,FALSE),"")</f>
        <v/>
      </c>
      <c r="E77" s="10">
        <v>90000</v>
      </c>
      <c r="F77" s="10"/>
      <c r="G77" s="10" t="str">
        <f>IFERROR(VLOOKUP(B77,#REF!,4,FALSE),"")</f>
        <v/>
      </c>
      <c r="H77" s="10">
        <v>192000</v>
      </c>
      <c r="I77" s="1" t="str">
        <f>IFERROR(VLOOKUP(B77,#REF!,5,FALSE),"")</f>
        <v/>
      </c>
      <c r="J77" s="1" t="str">
        <f>IFERROR(VLOOKUP(B77,#REF!,6,FALSE),"")</f>
        <v/>
      </c>
      <c r="L77" s="1" t="str">
        <f>IFERROR(VLOOKUP(B77,#REF!,7,FALSE),"")</f>
        <v/>
      </c>
      <c r="M77" s="10">
        <v>0</v>
      </c>
      <c r="N77" s="10">
        <v>90000</v>
      </c>
      <c r="O77" s="10">
        <v>102000</v>
      </c>
      <c r="P77" s="10">
        <v>282000</v>
      </c>
      <c r="Q77" s="11">
        <v>24.258064516129032</v>
      </c>
      <c r="R77" s="11">
        <v>40.441703714326685</v>
      </c>
      <c r="S77" s="10">
        <v>11625</v>
      </c>
      <c r="T77" s="10">
        <v>6973</v>
      </c>
      <c r="U77" s="12">
        <v>0.6</v>
      </c>
      <c r="V77" s="17">
        <f t="shared" si="1"/>
        <v>100</v>
      </c>
      <c r="W77" s="10">
        <v>0</v>
      </c>
      <c r="X77" s="10">
        <v>11889</v>
      </c>
      <c r="Y77" s="10">
        <v>50868</v>
      </c>
      <c r="Z77" s="10">
        <v>0</v>
      </c>
      <c r="AA77" s="9" t="s">
        <v>59</v>
      </c>
      <c r="AB77" s="9" t="s">
        <v>20</v>
      </c>
    </row>
    <row r="78" spans="1:28">
      <c r="A78" s="1" t="s">
        <v>154</v>
      </c>
      <c r="B78" s="13" t="s">
        <v>135</v>
      </c>
      <c r="C78" s="5" t="s">
        <v>32</v>
      </c>
      <c r="D78" s="14" t="str">
        <f>IFERROR(VLOOKUP(B78,#REF!,3,FALSE),"")</f>
        <v/>
      </c>
      <c r="E78" s="6">
        <v>0</v>
      </c>
      <c r="F78" s="6">
        <v>0</v>
      </c>
      <c r="G78" s="10" t="str">
        <f>IFERROR(VLOOKUP(B78,#REF!,4,FALSE),"")</f>
        <v/>
      </c>
      <c r="H78" s="6">
        <v>70000</v>
      </c>
      <c r="I78" s="1" t="str">
        <f>IFERROR(VLOOKUP(B78,#REF!,5,FALSE),"")</f>
        <v/>
      </c>
      <c r="J78" s="1" t="str">
        <f>IFERROR(VLOOKUP(B78,#REF!,6,FALSE),"")</f>
        <v/>
      </c>
      <c r="L78" s="1" t="str">
        <f>IFERROR(VLOOKUP(B78,#REF!,7,FALSE),"")</f>
        <v/>
      </c>
      <c r="M78" s="6">
        <v>0</v>
      </c>
      <c r="N78" s="6">
        <v>70000</v>
      </c>
      <c r="O78" s="6">
        <v>0</v>
      </c>
      <c r="P78" s="10">
        <v>70000</v>
      </c>
      <c r="Q78" s="11">
        <v>0</v>
      </c>
      <c r="R78" s="11">
        <v>0</v>
      </c>
      <c r="S78" s="6"/>
      <c r="T78" s="6"/>
      <c r="U78" s="6"/>
      <c r="V78" s="17">
        <f t="shared" si="1"/>
        <v>50</v>
      </c>
      <c r="W78" s="6">
        <v>0</v>
      </c>
      <c r="X78" s="6">
        <v>0</v>
      </c>
      <c r="Y78" s="6">
        <v>0</v>
      </c>
      <c r="Z78" s="6">
        <v>0</v>
      </c>
      <c r="AA78" s="1" t="s">
        <v>19</v>
      </c>
      <c r="AB78" s="1" t="s">
        <v>20</v>
      </c>
    </row>
    <row r="79" spans="1:28">
      <c r="A79" s="1" t="s">
        <v>113</v>
      </c>
      <c r="B79" s="7" t="s">
        <v>48</v>
      </c>
      <c r="C79" s="8" t="s">
        <v>32</v>
      </c>
      <c r="D79" s="14" t="str">
        <f>IFERROR(VLOOKUP(B79,#REF!,3,FALSE),"")</f>
        <v/>
      </c>
      <c r="E79" s="10">
        <v>0</v>
      </c>
      <c r="F79" s="10"/>
      <c r="G79" s="10" t="str">
        <f>IFERROR(VLOOKUP(B79,#REF!,4,FALSE),"")</f>
        <v/>
      </c>
      <c r="H79" s="16">
        <v>504831</v>
      </c>
      <c r="I79" s="1" t="str">
        <f>IFERROR(VLOOKUP(B79,#REF!,5,FALSE),"")</f>
        <v/>
      </c>
      <c r="J79" s="1" t="str">
        <f>IFERROR(VLOOKUP(B79,#REF!,6,FALSE),"")</f>
        <v/>
      </c>
      <c r="L79" s="1" t="str">
        <f>IFERROR(VLOOKUP(B79,#REF!,7,FALSE),"")</f>
        <v/>
      </c>
      <c r="M79" s="10">
        <v>0</v>
      </c>
      <c r="N79" s="10">
        <v>461500</v>
      </c>
      <c r="O79" s="10">
        <v>43331</v>
      </c>
      <c r="P79" s="10">
        <v>504831</v>
      </c>
      <c r="Q79" s="11">
        <v>26.932938540332906</v>
      </c>
      <c r="R79" s="11">
        <v>20.714414673177135</v>
      </c>
      <c r="S79" s="10">
        <v>18744</v>
      </c>
      <c r="T79" s="10">
        <v>24371</v>
      </c>
      <c r="U79" s="12">
        <v>1.3</v>
      </c>
      <c r="V79" s="17">
        <f t="shared" si="1"/>
        <v>100</v>
      </c>
      <c r="W79" s="10">
        <v>0</v>
      </c>
      <c r="X79" s="10">
        <v>118589</v>
      </c>
      <c r="Y79" s="10">
        <v>100750</v>
      </c>
      <c r="Z79" s="10">
        <v>0</v>
      </c>
      <c r="AA79" s="9" t="s">
        <v>19</v>
      </c>
      <c r="AB79" s="9" t="s">
        <v>20</v>
      </c>
    </row>
    <row r="80" spans="1:28">
      <c r="A80" s="1" t="s">
        <v>154</v>
      </c>
      <c r="B80" s="13" t="s">
        <v>136</v>
      </c>
      <c r="C80" s="5" t="s">
        <v>32</v>
      </c>
      <c r="D80" s="14" t="str">
        <f>IFERROR(VLOOKUP(B80,#REF!,3,FALSE),"")</f>
        <v/>
      </c>
      <c r="E80" s="6">
        <v>0</v>
      </c>
      <c r="F80" s="6">
        <v>0</v>
      </c>
      <c r="G80" s="10" t="str">
        <f>IFERROR(VLOOKUP(B80,#REF!,4,FALSE),"")</f>
        <v/>
      </c>
      <c r="H80" s="6">
        <v>6000</v>
      </c>
      <c r="I80" s="1" t="str">
        <f>IFERROR(VLOOKUP(B80,#REF!,5,FALSE),"")</f>
        <v/>
      </c>
      <c r="J80" s="1" t="str">
        <f>IFERROR(VLOOKUP(B80,#REF!,6,FALSE),"")</f>
        <v/>
      </c>
      <c r="L80" s="1" t="str">
        <f>IFERROR(VLOOKUP(B80,#REF!,7,FALSE),"")</f>
        <v/>
      </c>
      <c r="M80" s="6">
        <v>0</v>
      </c>
      <c r="N80" s="6">
        <v>6000</v>
      </c>
      <c r="O80" s="6">
        <v>0</v>
      </c>
      <c r="P80" s="10">
        <v>6000</v>
      </c>
      <c r="Q80" s="11">
        <v>0</v>
      </c>
      <c r="R80" s="11">
        <v>0</v>
      </c>
      <c r="S80" s="6"/>
      <c r="T80" s="6"/>
      <c r="U80" s="6"/>
      <c r="V80" s="17">
        <f t="shared" si="1"/>
        <v>50</v>
      </c>
      <c r="W80" s="6">
        <v>0</v>
      </c>
      <c r="X80" s="6">
        <v>0</v>
      </c>
      <c r="Y80" s="6">
        <v>0</v>
      </c>
      <c r="Z80" s="6">
        <v>0</v>
      </c>
      <c r="AA80" s="1" t="s">
        <v>19</v>
      </c>
      <c r="AB80" s="1" t="s">
        <v>20</v>
      </c>
    </row>
    <row r="81" spans="1:28">
      <c r="A81" s="1" t="s">
        <v>113</v>
      </c>
      <c r="B81" s="7" t="s">
        <v>53</v>
      </c>
      <c r="C81" s="8" t="s">
        <v>32</v>
      </c>
      <c r="D81" s="14" t="str">
        <f>IFERROR(VLOOKUP(B81,#REF!,3,FALSE),"")</f>
        <v/>
      </c>
      <c r="E81" s="10">
        <v>317200</v>
      </c>
      <c r="F81" s="10"/>
      <c r="G81" s="10" t="str">
        <f>IFERROR(VLOOKUP(B81,#REF!,4,FALSE),"")</f>
        <v/>
      </c>
      <c r="H81" s="16">
        <v>56100</v>
      </c>
      <c r="I81" s="1" t="str">
        <f>IFERROR(VLOOKUP(B81,#REF!,5,FALSE),"")</f>
        <v/>
      </c>
      <c r="J81" s="1" t="str">
        <f>IFERROR(VLOOKUP(B81,#REF!,6,FALSE),"")</f>
        <v/>
      </c>
      <c r="L81" s="1" t="str">
        <f>IFERROR(VLOOKUP(B81,#REF!,7,FALSE),"")</f>
        <v/>
      </c>
      <c r="M81" s="10">
        <v>0</v>
      </c>
      <c r="N81" s="10">
        <v>43300</v>
      </c>
      <c r="O81" s="10">
        <v>12800</v>
      </c>
      <c r="P81" s="10">
        <v>373300</v>
      </c>
      <c r="Q81" s="11">
        <v>23.891200000000001</v>
      </c>
      <c r="R81" s="11">
        <v>11.998971424897945</v>
      </c>
      <c r="S81" s="10">
        <v>15625</v>
      </c>
      <c r="T81" s="10">
        <v>31111</v>
      </c>
      <c r="U81" s="12">
        <v>2</v>
      </c>
      <c r="V81" s="17">
        <f t="shared" si="1"/>
        <v>150</v>
      </c>
      <c r="W81" s="10">
        <v>0</v>
      </c>
      <c r="X81" s="10">
        <v>177000</v>
      </c>
      <c r="Y81" s="10">
        <v>153000</v>
      </c>
      <c r="Z81" s="10">
        <v>0</v>
      </c>
      <c r="AA81" s="9" t="s">
        <v>19</v>
      </c>
      <c r="AB81" s="9" t="s">
        <v>20</v>
      </c>
    </row>
    <row r="82" spans="1:28">
      <c r="A82" s="1" t="s">
        <v>154</v>
      </c>
      <c r="B82" s="13" t="s">
        <v>137</v>
      </c>
      <c r="C82" s="5" t="s">
        <v>32</v>
      </c>
      <c r="D82" s="14" t="str">
        <f>IFERROR(VLOOKUP(B82,#REF!,3,FALSE),"")</f>
        <v/>
      </c>
      <c r="E82" s="6">
        <v>0</v>
      </c>
      <c r="F82" s="6">
        <v>0</v>
      </c>
      <c r="G82" s="10" t="str">
        <f>IFERROR(VLOOKUP(B82,#REF!,4,FALSE),"")</f>
        <v/>
      </c>
      <c r="H82" s="6">
        <v>60000</v>
      </c>
      <c r="I82" s="1" t="str">
        <f>IFERROR(VLOOKUP(B82,#REF!,5,FALSE),"")</f>
        <v/>
      </c>
      <c r="J82" s="1" t="str">
        <f>IFERROR(VLOOKUP(B82,#REF!,6,FALSE),"")</f>
        <v/>
      </c>
      <c r="L82" s="1" t="str">
        <f>IFERROR(VLOOKUP(B82,#REF!,7,FALSE),"")</f>
        <v/>
      </c>
      <c r="M82" s="6">
        <v>0</v>
      </c>
      <c r="N82" s="6">
        <v>60000</v>
      </c>
      <c r="O82" s="6">
        <v>0</v>
      </c>
      <c r="P82" s="10">
        <v>60000</v>
      </c>
      <c r="Q82" s="11">
        <v>0</v>
      </c>
      <c r="R82" s="11">
        <v>0</v>
      </c>
      <c r="S82" s="6"/>
      <c r="T82" s="6"/>
      <c r="U82" s="6"/>
      <c r="V82" s="17">
        <f t="shared" si="1"/>
        <v>50</v>
      </c>
      <c r="W82" s="6">
        <v>0</v>
      </c>
      <c r="X82" s="6">
        <v>0</v>
      </c>
      <c r="Y82" s="6">
        <v>0</v>
      </c>
      <c r="Z82" s="6">
        <v>0</v>
      </c>
      <c r="AA82" s="1" t="s">
        <v>19</v>
      </c>
      <c r="AB82" s="1" t="s">
        <v>20</v>
      </c>
    </row>
    <row r="83" spans="1:28">
      <c r="A83" s="1" t="s">
        <v>113</v>
      </c>
      <c r="B83" s="7" t="s">
        <v>35</v>
      </c>
      <c r="C83" s="8" t="s">
        <v>32</v>
      </c>
      <c r="D83" s="14" t="str">
        <f>IFERROR(VLOOKUP(B83,#REF!,3,FALSE),"")</f>
        <v/>
      </c>
      <c r="E83" s="10">
        <v>1054000</v>
      </c>
      <c r="F83" s="10"/>
      <c r="G83" s="10" t="str">
        <f>IFERROR(VLOOKUP(B83,#REF!,4,FALSE),"")</f>
        <v/>
      </c>
      <c r="H83" s="10">
        <v>288000</v>
      </c>
      <c r="I83" s="1" t="str">
        <f>IFERROR(VLOOKUP(B83,#REF!,5,FALSE),"")</f>
        <v/>
      </c>
      <c r="J83" s="1" t="str">
        <f>IFERROR(VLOOKUP(B83,#REF!,6,FALSE),"")</f>
        <v/>
      </c>
      <c r="L83" s="1" t="str">
        <f>IFERROR(VLOOKUP(B83,#REF!,7,FALSE),"")</f>
        <v/>
      </c>
      <c r="M83" s="10">
        <v>0</v>
      </c>
      <c r="N83" s="10">
        <v>288000</v>
      </c>
      <c r="O83" s="10">
        <v>0</v>
      </c>
      <c r="P83" s="10">
        <v>1342000</v>
      </c>
      <c r="Q83" s="11">
        <v>76.685714285714283</v>
      </c>
      <c r="R83" s="11">
        <v>10.402939489310244</v>
      </c>
      <c r="S83" s="10">
        <v>17500</v>
      </c>
      <c r="T83" s="10">
        <v>129002</v>
      </c>
      <c r="U83" s="12">
        <v>7.4</v>
      </c>
      <c r="V83" s="17">
        <f t="shared" si="1"/>
        <v>150</v>
      </c>
      <c r="W83" s="10">
        <v>0</v>
      </c>
      <c r="X83" s="10">
        <v>846364</v>
      </c>
      <c r="Y83" s="10">
        <v>397216</v>
      </c>
      <c r="Z83" s="10">
        <v>200544</v>
      </c>
      <c r="AA83" s="9" t="s">
        <v>19</v>
      </c>
      <c r="AB83" s="9" t="s">
        <v>20</v>
      </c>
    </row>
    <row r="84" spans="1:28">
      <c r="A84" s="1" t="s">
        <v>154</v>
      </c>
      <c r="B84" s="13" t="s">
        <v>141</v>
      </c>
      <c r="C84" s="5" t="s">
        <v>142</v>
      </c>
      <c r="D84" s="14" t="str">
        <f>IFERROR(VLOOKUP(B84,#REF!,3,FALSE),"")</f>
        <v/>
      </c>
      <c r="E84" s="6">
        <v>0</v>
      </c>
      <c r="F84" s="6">
        <v>0</v>
      </c>
      <c r="G84" s="10" t="str">
        <f>IFERROR(VLOOKUP(B84,#REF!,4,FALSE),"")</f>
        <v/>
      </c>
      <c r="H84" s="6">
        <v>6</v>
      </c>
      <c r="I84" s="1" t="str">
        <f>IFERROR(VLOOKUP(B84,#REF!,5,FALSE),"")</f>
        <v/>
      </c>
      <c r="J84" s="1" t="str">
        <f>IFERROR(VLOOKUP(B84,#REF!,6,FALSE),"")</f>
        <v/>
      </c>
      <c r="L84" s="1" t="str">
        <f>IFERROR(VLOOKUP(B84,#REF!,7,FALSE),"")</f>
        <v/>
      </c>
      <c r="M84" s="6">
        <v>0</v>
      </c>
      <c r="N84" s="6">
        <v>0</v>
      </c>
      <c r="O84" s="6">
        <v>6</v>
      </c>
      <c r="P84" s="10">
        <v>6</v>
      </c>
      <c r="Q84" s="11">
        <v>0</v>
      </c>
      <c r="R84" s="11">
        <v>0</v>
      </c>
      <c r="S84" s="6"/>
      <c r="T84" s="6"/>
      <c r="U84" s="6"/>
      <c r="V84" s="17">
        <f t="shared" si="1"/>
        <v>50</v>
      </c>
      <c r="W84" s="6">
        <v>0</v>
      </c>
      <c r="X84" s="6">
        <v>0</v>
      </c>
      <c r="Y84" s="6">
        <v>0</v>
      </c>
      <c r="Z84" s="6">
        <v>0</v>
      </c>
      <c r="AA84" s="1" t="s">
        <v>19</v>
      </c>
      <c r="AB84" s="1" t="s">
        <v>20</v>
      </c>
    </row>
    <row r="85" spans="1:28">
      <c r="A85" s="1" t="s">
        <v>154</v>
      </c>
      <c r="B85" s="13" t="s">
        <v>138</v>
      </c>
      <c r="C85" s="5" t="s">
        <v>99</v>
      </c>
      <c r="D85" s="14" t="str">
        <f>IFERROR(VLOOKUP(B85,#REF!,3,FALSE),"")</f>
        <v/>
      </c>
      <c r="E85" s="6">
        <v>0</v>
      </c>
      <c r="F85" s="6">
        <v>0</v>
      </c>
      <c r="G85" s="10" t="str">
        <f>IFERROR(VLOOKUP(B85,#REF!,4,FALSE),"")</f>
        <v/>
      </c>
      <c r="H85" s="6">
        <v>15000</v>
      </c>
      <c r="I85" s="1" t="str">
        <f>IFERROR(VLOOKUP(B85,#REF!,5,FALSE),"")</f>
        <v/>
      </c>
      <c r="J85" s="1" t="str">
        <f>IFERROR(VLOOKUP(B85,#REF!,6,FALSE),"")</f>
        <v/>
      </c>
      <c r="L85" s="1" t="str">
        <f>IFERROR(VLOOKUP(B85,#REF!,7,FALSE),"")</f>
        <v/>
      </c>
      <c r="M85" s="6">
        <v>0</v>
      </c>
      <c r="N85" s="6">
        <v>15000</v>
      </c>
      <c r="O85" s="6">
        <v>0</v>
      </c>
      <c r="P85" s="10">
        <v>15000</v>
      </c>
      <c r="Q85" s="11">
        <v>0</v>
      </c>
      <c r="R85" s="11">
        <v>0</v>
      </c>
      <c r="S85" s="6"/>
      <c r="T85" s="6"/>
      <c r="U85" s="6"/>
      <c r="V85" s="17">
        <f t="shared" si="1"/>
        <v>50</v>
      </c>
      <c r="W85" s="6">
        <v>0</v>
      </c>
      <c r="X85" s="6">
        <v>0</v>
      </c>
      <c r="Y85" s="6">
        <v>0</v>
      </c>
      <c r="Z85" s="6">
        <v>0</v>
      </c>
      <c r="AA85" s="1" t="s">
        <v>19</v>
      </c>
      <c r="AB85" s="1" t="s">
        <v>20</v>
      </c>
    </row>
    <row r="86" spans="1:28">
      <c r="A86" s="1" t="s">
        <v>113</v>
      </c>
      <c r="B86" s="7" t="s">
        <v>110</v>
      </c>
      <c r="C86" s="8" t="s">
        <v>99</v>
      </c>
      <c r="D86" s="14" t="str">
        <f>IFERROR(VLOOKUP(B86,#REF!,3,FALSE),"")</f>
        <v/>
      </c>
      <c r="E86" s="10">
        <v>0</v>
      </c>
      <c r="F86" s="10"/>
      <c r="G86" s="10" t="str">
        <f>IFERROR(VLOOKUP(B86,#REF!,4,FALSE),"")</f>
        <v/>
      </c>
      <c r="H86" s="10">
        <v>400</v>
      </c>
      <c r="I86" s="1" t="str">
        <f>IFERROR(VLOOKUP(B86,#REF!,5,FALSE),"")</f>
        <v/>
      </c>
      <c r="J86" s="1" t="str">
        <f>IFERROR(VLOOKUP(B86,#REF!,6,FALSE),"")</f>
        <v/>
      </c>
      <c r="L86" s="1" t="str">
        <f>IFERROR(VLOOKUP(B86,#REF!,7,FALSE),"")</f>
        <v/>
      </c>
      <c r="M86" s="10">
        <v>0</v>
      </c>
      <c r="N86" s="10">
        <v>0</v>
      </c>
      <c r="O86" s="10">
        <v>400</v>
      </c>
      <c r="P86" s="10">
        <v>400</v>
      </c>
      <c r="Q86" s="11">
        <v>0</v>
      </c>
      <c r="R86" s="11">
        <v>2.8776978417266186</v>
      </c>
      <c r="S86" s="10">
        <v>0</v>
      </c>
      <c r="T86" s="10">
        <v>139</v>
      </c>
      <c r="U86" s="12" t="s">
        <v>45</v>
      </c>
      <c r="V86" s="17" t="str">
        <f t="shared" si="1"/>
        <v>F</v>
      </c>
      <c r="W86" s="10">
        <v>1250</v>
      </c>
      <c r="X86" s="10">
        <v>0</v>
      </c>
      <c r="Y86" s="10">
        <v>0</v>
      </c>
      <c r="Z86" s="10">
        <v>0</v>
      </c>
      <c r="AA86" s="9" t="s">
        <v>19</v>
      </c>
      <c r="AB86" s="9" t="s">
        <v>20</v>
      </c>
    </row>
    <row r="87" spans="1:28">
      <c r="A87" s="1" t="s">
        <v>154</v>
      </c>
      <c r="B87" s="13" t="s">
        <v>139</v>
      </c>
      <c r="C87" s="5" t="s">
        <v>99</v>
      </c>
      <c r="D87" s="14" t="str">
        <f>IFERROR(VLOOKUP(B87,#REF!,3,FALSE),"")</f>
        <v/>
      </c>
      <c r="E87" s="6">
        <v>0</v>
      </c>
      <c r="F87" s="6">
        <v>0</v>
      </c>
      <c r="G87" s="10" t="str">
        <f>IFERROR(VLOOKUP(B87,#REF!,4,FALSE),"")</f>
        <v/>
      </c>
      <c r="H87" s="6">
        <v>30000</v>
      </c>
      <c r="I87" s="1" t="str">
        <f>IFERROR(VLOOKUP(B87,#REF!,5,FALSE),"")</f>
        <v/>
      </c>
      <c r="J87" s="1" t="str">
        <f>IFERROR(VLOOKUP(B87,#REF!,6,FALSE),"")</f>
        <v/>
      </c>
      <c r="L87" s="1" t="str">
        <f>IFERROR(VLOOKUP(B87,#REF!,7,FALSE),"")</f>
        <v/>
      </c>
      <c r="M87" s="6">
        <v>0</v>
      </c>
      <c r="N87" s="6">
        <v>30000</v>
      </c>
      <c r="O87" s="6">
        <v>0</v>
      </c>
      <c r="P87" s="10">
        <v>30000</v>
      </c>
      <c r="Q87" s="11">
        <v>0</v>
      </c>
      <c r="R87" s="11">
        <v>0</v>
      </c>
      <c r="S87" s="6"/>
      <c r="T87" s="6"/>
      <c r="U87" s="6"/>
      <c r="V87" s="17">
        <f t="shared" si="1"/>
        <v>50</v>
      </c>
      <c r="W87" s="6">
        <v>0</v>
      </c>
      <c r="X87" s="6">
        <v>0</v>
      </c>
      <c r="Y87" s="6">
        <v>0</v>
      </c>
      <c r="Z87" s="6">
        <v>0</v>
      </c>
      <c r="AA87" s="1" t="s">
        <v>19</v>
      </c>
      <c r="AB87" s="1" t="s">
        <v>20</v>
      </c>
    </row>
    <row r="88" spans="1:28">
      <c r="A88" s="1" t="s">
        <v>113</v>
      </c>
      <c r="B88" s="7" t="s">
        <v>98</v>
      </c>
      <c r="C88" s="8" t="s">
        <v>99</v>
      </c>
      <c r="D88" s="14" t="str">
        <f>IFERROR(VLOOKUP(B88,#REF!,3,FALSE),"")</f>
        <v/>
      </c>
      <c r="E88" s="10">
        <v>0</v>
      </c>
      <c r="F88" s="10"/>
      <c r="G88" s="10" t="str">
        <f>IFERROR(VLOOKUP(B88,#REF!,4,FALSE),"")</f>
        <v/>
      </c>
      <c r="H88" s="10">
        <v>10000</v>
      </c>
      <c r="I88" s="1" t="str">
        <f>IFERROR(VLOOKUP(B88,#REF!,5,FALSE),"")</f>
        <v/>
      </c>
      <c r="J88" s="1" t="str">
        <f>IFERROR(VLOOKUP(B88,#REF!,6,FALSE),"")</f>
        <v/>
      </c>
      <c r="L88" s="1" t="str">
        <f>IFERROR(VLOOKUP(B88,#REF!,7,FALSE),"")</f>
        <v/>
      </c>
      <c r="M88" s="10">
        <v>0</v>
      </c>
      <c r="N88" s="10">
        <v>0</v>
      </c>
      <c r="O88" s="10">
        <v>10000</v>
      </c>
      <c r="P88" s="10">
        <v>10000</v>
      </c>
      <c r="Q88" s="11">
        <v>0</v>
      </c>
      <c r="R88" s="11">
        <v>43.103448275862071</v>
      </c>
      <c r="S88" s="10">
        <v>0</v>
      </c>
      <c r="T88" s="10">
        <v>232</v>
      </c>
      <c r="U88" s="12" t="s">
        <v>45</v>
      </c>
      <c r="V88" s="17" t="str">
        <f t="shared" si="1"/>
        <v>F</v>
      </c>
      <c r="W88" s="10">
        <v>0</v>
      </c>
      <c r="X88" s="10">
        <v>2090</v>
      </c>
      <c r="Y88" s="10">
        <v>0</v>
      </c>
      <c r="Z88" s="10">
        <v>0</v>
      </c>
      <c r="AA88" s="9" t="s">
        <v>19</v>
      </c>
      <c r="AB88" s="9" t="s">
        <v>20</v>
      </c>
    </row>
    <row r="89" spans="1:28">
      <c r="A89" s="1" t="s">
        <v>113</v>
      </c>
      <c r="B89" s="7" t="s">
        <v>108</v>
      </c>
      <c r="C89" s="8" t="s">
        <v>70</v>
      </c>
      <c r="D89" s="14" t="str">
        <f>IFERROR(VLOOKUP(B89,#REF!,3,FALSE),"")</f>
        <v/>
      </c>
      <c r="E89" s="10">
        <v>0</v>
      </c>
      <c r="F89" s="10"/>
      <c r="G89" s="10" t="str">
        <f>IFERROR(VLOOKUP(B89,#REF!,4,FALSE),"")</f>
        <v/>
      </c>
      <c r="H89" s="10">
        <v>2000</v>
      </c>
      <c r="I89" s="1" t="str">
        <f>IFERROR(VLOOKUP(B89,#REF!,5,FALSE),"")</f>
        <v/>
      </c>
      <c r="J89" s="1" t="str">
        <f>IFERROR(VLOOKUP(B89,#REF!,6,FALSE),"")</f>
        <v/>
      </c>
      <c r="L89" s="1" t="str">
        <f>IFERROR(VLOOKUP(B89,#REF!,7,FALSE),"")</f>
        <v/>
      </c>
      <c r="M89" s="10">
        <v>0</v>
      </c>
      <c r="N89" s="10">
        <v>2000</v>
      </c>
      <c r="O89" s="10">
        <v>0</v>
      </c>
      <c r="P89" s="10">
        <v>2000</v>
      </c>
      <c r="Q89" s="11">
        <v>0</v>
      </c>
      <c r="R89" s="11">
        <v>18.018018018018019</v>
      </c>
      <c r="S89" s="10">
        <v>0</v>
      </c>
      <c r="T89" s="10">
        <v>111</v>
      </c>
      <c r="U89" s="12" t="s">
        <v>45</v>
      </c>
      <c r="V89" s="17" t="str">
        <f t="shared" si="1"/>
        <v>F</v>
      </c>
      <c r="W89" s="10">
        <v>1000</v>
      </c>
      <c r="X89" s="10">
        <v>0</v>
      </c>
      <c r="Y89" s="10">
        <v>0</v>
      </c>
      <c r="Z89" s="10">
        <v>0</v>
      </c>
      <c r="AA89" s="9" t="s">
        <v>19</v>
      </c>
      <c r="AB89" s="9" t="s">
        <v>20</v>
      </c>
    </row>
    <row r="90" spans="1:28">
      <c r="A90" s="1" t="s">
        <v>113</v>
      </c>
      <c r="B90" s="7" t="s">
        <v>69</v>
      </c>
      <c r="C90" s="8" t="s">
        <v>70</v>
      </c>
      <c r="D90" s="14" t="str">
        <f>IFERROR(VLOOKUP(B90,#REF!,3,FALSE),"")</f>
        <v/>
      </c>
      <c r="E90" s="10">
        <v>0</v>
      </c>
      <c r="F90" s="10"/>
      <c r="G90" s="10" t="str">
        <f>IFERROR(VLOOKUP(B90,#REF!,4,FALSE),"")</f>
        <v/>
      </c>
      <c r="H90" s="10">
        <v>141361</v>
      </c>
      <c r="I90" s="1" t="str">
        <f>IFERROR(VLOOKUP(B90,#REF!,5,FALSE),"")</f>
        <v/>
      </c>
      <c r="J90" s="1" t="str">
        <f>IFERROR(VLOOKUP(B90,#REF!,6,FALSE),"")</f>
        <v/>
      </c>
      <c r="L90" s="1" t="str">
        <f>IFERROR(VLOOKUP(B90,#REF!,7,FALSE),"")</f>
        <v/>
      </c>
      <c r="M90" s="10">
        <v>0</v>
      </c>
      <c r="N90" s="10">
        <v>140000</v>
      </c>
      <c r="O90" s="10">
        <v>1361</v>
      </c>
      <c r="P90" s="10">
        <v>141361</v>
      </c>
      <c r="Q90" s="11">
        <v>2437.2586206896553</v>
      </c>
      <c r="R90" s="11">
        <v>0</v>
      </c>
      <c r="S90" s="10">
        <v>58</v>
      </c>
      <c r="T90" s="10" t="s">
        <v>21</v>
      </c>
      <c r="U90" s="12" t="s">
        <v>26</v>
      </c>
      <c r="V90" s="17" t="str">
        <f t="shared" si="1"/>
        <v>E</v>
      </c>
      <c r="W90" s="10">
        <v>0</v>
      </c>
      <c r="X90" s="10">
        <v>0</v>
      </c>
      <c r="Y90" s="10">
        <v>0</v>
      </c>
      <c r="Z90" s="10">
        <v>0</v>
      </c>
      <c r="AA90" s="9" t="s">
        <v>19</v>
      </c>
      <c r="AB90" s="9" t="s">
        <v>20</v>
      </c>
    </row>
    <row r="91" spans="1:28">
      <c r="A91" s="1" t="s">
        <v>154</v>
      </c>
      <c r="B91" s="13" t="s">
        <v>140</v>
      </c>
      <c r="C91" s="5" t="s">
        <v>70</v>
      </c>
      <c r="D91" s="14" t="str">
        <f>IFERROR(VLOOKUP(B91,#REF!,3,FALSE),"")</f>
        <v/>
      </c>
      <c r="E91" s="6">
        <v>0</v>
      </c>
      <c r="F91" s="6">
        <v>0</v>
      </c>
      <c r="G91" s="10" t="str">
        <f>IFERROR(VLOOKUP(B91,#REF!,4,FALSE),"")</f>
        <v/>
      </c>
      <c r="H91" s="6">
        <v>2276</v>
      </c>
      <c r="I91" s="1" t="str">
        <f>IFERROR(VLOOKUP(B91,#REF!,5,FALSE),"")</f>
        <v/>
      </c>
      <c r="J91" s="1" t="str">
        <f>IFERROR(VLOOKUP(B91,#REF!,6,FALSE),"")</f>
        <v/>
      </c>
      <c r="L91" s="1" t="str">
        <f>IFERROR(VLOOKUP(B91,#REF!,7,FALSE),"")</f>
        <v/>
      </c>
      <c r="M91" s="6">
        <v>0</v>
      </c>
      <c r="N91" s="6">
        <v>0</v>
      </c>
      <c r="O91" s="6">
        <v>2276</v>
      </c>
      <c r="P91" s="10">
        <v>2276</v>
      </c>
      <c r="Q91" s="11">
        <v>0</v>
      </c>
      <c r="R91" s="11">
        <v>0</v>
      </c>
      <c r="S91" s="6"/>
      <c r="T91" s="6"/>
      <c r="U91" s="6"/>
      <c r="V91" s="17">
        <f t="shared" si="1"/>
        <v>50</v>
      </c>
      <c r="W91" s="6">
        <v>0</v>
      </c>
      <c r="X91" s="6">
        <v>0</v>
      </c>
      <c r="Y91" s="6">
        <v>0</v>
      </c>
      <c r="Z91" s="6">
        <v>0</v>
      </c>
      <c r="AA91" s="1" t="s">
        <v>19</v>
      </c>
      <c r="AB91" s="1" t="s">
        <v>20</v>
      </c>
    </row>
    <row r="92" spans="1:28">
      <c r="A92" s="1" t="s">
        <v>154</v>
      </c>
      <c r="B92" s="13" t="s">
        <v>143</v>
      </c>
      <c r="C92" s="5" t="s">
        <v>144</v>
      </c>
      <c r="D92" s="14" t="str">
        <f>IFERROR(VLOOKUP(B92,#REF!,3,FALSE),"")</f>
        <v/>
      </c>
      <c r="E92" s="6">
        <v>0</v>
      </c>
      <c r="F92" s="6">
        <v>0</v>
      </c>
      <c r="G92" s="10" t="str">
        <f>IFERROR(VLOOKUP(B92,#REF!,4,FALSE),"")</f>
        <v/>
      </c>
      <c r="H92" s="6">
        <v>2900</v>
      </c>
      <c r="I92" s="1" t="str">
        <f>IFERROR(VLOOKUP(B92,#REF!,5,FALSE),"")</f>
        <v/>
      </c>
      <c r="J92" s="1" t="str">
        <f>IFERROR(VLOOKUP(B92,#REF!,6,FALSE),"")</f>
        <v/>
      </c>
      <c r="L92" s="1" t="str">
        <f>IFERROR(VLOOKUP(B92,#REF!,7,FALSE),"")</f>
        <v/>
      </c>
      <c r="M92" s="6">
        <v>0</v>
      </c>
      <c r="N92" s="6">
        <v>2900</v>
      </c>
      <c r="O92" s="6">
        <v>0</v>
      </c>
      <c r="P92" s="10">
        <v>2900</v>
      </c>
      <c r="Q92" s="11">
        <v>0</v>
      </c>
      <c r="R92" s="11">
        <v>0</v>
      </c>
      <c r="S92" s="6"/>
      <c r="T92" s="6"/>
      <c r="U92" s="6"/>
      <c r="V92" s="17">
        <f t="shared" si="1"/>
        <v>50</v>
      </c>
      <c r="W92" s="6">
        <v>0</v>
      </c>
      <c r="X92" s="6">
        <v>0</v>
      </c>
      <c r="Y92" s="6">
        <v>0</v>
      </c>
      <c r="Z92" s="6">
        <v>0</v>
      </c>
      <c r="AA92" s="1" t="s">
        <v>19</v>
      </c>
      <c r="AB92" s="1" t="s">
        <v>20</v>
      </c>
    </row>
    <row r="93" spans="1:28">
      <c r="A93" s="1" t="s">
        <v>154</v>
      </c>
      <c r="B93" s="13" t="s">
        <v>145</v>
      </c>
      <c r="C93" s="5" t="s">
        <v>144</v>
      </c>
      <c r="D93" s="14" t="str">
        <f>IFERROR(VLOOKUP(B93,#REF!,3,FALSE),"")</f>
        <v/>
      </c>
      <c r="E93" s="6">
        <v>0</v>
      </c>
      <c r="F93" s="6">
        <v>0</v>
      </c>
      <c r="G93" s="10" t="str">
        <f>IFERROR(VLOOKUP(B93,#REF!,4,FALSE),"")</f>
        <v/>
      </c>
      <c r="H93" s="6">
        <v>600</v>
      </c>
      <c r="I93" s="1" t="str">
        <f>IFERROR(VLOOKUP(B93,#REF!,5,FALSE),"")</f>
        <v/>
      </c>
      <c r="J93" s="1" t="str">
        <f>IFERROR(VLOOKUP(B93,#REF!,6,FALSE),"")</f>
        <v/>
      </c>
      <c r="L93" s="1" t="str">
        <f>IFERROR(VLOOKUP(B93,#REF!,7,FALSE),"")</f>
        <v/>
      </c>
      <c r="M93" s="6">
        <v>0</v>
      </c>
      <c r="N93" s="6">
        <v>600</v>
      </c>
      <c r="O93" s="6">
        <v>0</v>
      </c>
      <c r="P93" s="10">
        <v>600</v>
      </c>
      <c r="Q93" s="11">
        <v>0</v>
      </c>
      <c r="R93" s="11">
        <v>0</v>
      </c>
      <c r="S93" s="6"/>
      <c r="T93" s="6"/>
      <c r="U93" s="6"/>
      <c r="V93" s="17">
        <f t="shared" si="1"/>
        <v>50</v>
      </c>
      <c r="W93" s="6">
        <v>0</v>
      </c>
      <c r="X93" s="6">
        <v>0</v>
      </c>
      <c r="Y93" s="6">
        <v>0</v>
      </c>
      <c r="Z93" s="6">
        <v>0</v>
      </c>
      <c r="AA93" s="1" t="s">
        <v>19</v>
      </c>
      <c r="AB93" s="1" t="s">
        <v>20</v>
      </c>
    </row>
    <row r="94" spans="1:28">
      <c r="A94" s="1" t="s">
        <v>113</v>
      </c>
      <c r="B94" s="7" t="s">
        <v>97</v>
      </c>
      <c r="C94" s="8" t="s">
        <v>38</v>
      </c>
      <c r="D94" s="14" t="str">
        <f>IFERROR(VLOOKUP(B94,#REF!,3,FALSE),"")</f>
        <v/>
      </c>
      <c r="E94" s="10">
        <v>0</v>
      </c>
      <c r="F94" s="10"/>
      <c r="G94" s="10" t="str">
        <f>IFERROR(VLOOKUP(B94,#REF!,4,FALSE),"")</f>
        <v/>
      </c>
      <c r="H94" s="10">
        <v>11000</v>
      </c>
      <c r="I94" s="1" t="str">
        <f>IFERROR(VLOOKUP(B94,#REF!,5,FALSE),"")</f>
        <v/>
      </c>
      <c r="J94" s="1" t="str">
        <f>IFERROR(VLOOKUP(B94,#REF!,6,FALSE),"")</f>
        <v/>
      </c>
      <c r="L94" s="1" t="str">
        <f>IFERROR(VLOOKUP(B94,#REF!,7,FALSE),"")</f>
        <v/>
      </c>
      <c r="M94" s="10">
        <v>0</v>
      </c>
      <c r="N94" s="10">
        <v>11000</v>
      </c>
      <c r="O94" s="10">
        <v>0</v>
      </c>
      <c r="P94" s="10">
        <v>11000</v>
      </c>
      <c r="Q94" s="11">
        <v>0</v>
      </c>
      <c r="R94" s="11">
        <v>90.909090909090907</v>
      </c>
      <c r="S94" s="10">
        <v>0</v>
      </c>
      <c r="T94" s="10">
        <v>121</v>
      </c>
      <c r="U94" s="12" t="s">
        <v>45</v>
      </c>
      <c r="V94" s="17" t="str">
        <f t="shared" si="1"/>
        <v>F</v>
      </c>
      <c r="W94" s="10">
        <v>0</v>
      </c>
      <c r="X94" s="10">
        <v>1085</v>
      </c>
      <c r="Y94" s="10">
        <v>1428</v>
      </c>
      <c r="Z94" s="10">
        <v>5780</v>
      </c>
      <c r="AA94" s="9" t="s">
        <v>19</v>
      </c>
      <c r="AB94" s="9" t="s">
        <v>20</v>
      </c>
    </row>
    <row r="95" spans="1:28">
      <c r="A95" s="1" t="s">
        <v>113</v>
      </c>
      <c r="B95" s="7" t="s">
        <v>84</v>
      </c>
      <c r="C95" s="8" t="s">
        <v>38</v>
      </c>
      <c r="D95" s="14" t="str">
        <f>IFERROR(VLOOKUP(B95,#REF!,3,FALSE),"")</f>
        <v/>
      </c>
      <c r="E95" s="10">
        <v>30000</v>
      </c>
      <c r="F95" s="10"/>
      <c r="G95" s="10" t="str">
        <f>IFERROR(VLOOKUP(B95,#REF!,4,FALSE),"")</f>
        <v/>
      </c>
      <c r="H95" s="10">
        <v>9000</v>
      </c>
      <c r="I95" s="1" t="str">
        <f>IFERROR(VLOOKUP(B95,#REF!,5,FALSE),"")</f>
        <v/>
      </c>
      <c r="J95" s="1" t="str">
        <f>IFERROR(VLOOKUP(B95,#REF!,6,FALSE),"")</f>
        <v/>
      </c>
      <c r="L95" s="1" t="str">
        <f>IFERROR(VLOOKUP(B95,#REF!,7,FALSE),"")</f>
        <v/>
      </c>
      <c r="M95" s="10">
        <v>0</v>
      </c>
      <c r="N95" s="10">
        <v>9000</v>
      </c>
      <c r="O95" s="10">
        <v>0</v>
      </c>
      <c r="P95" s="10">
        <v>39000</v>
      </c>
      <c r="Q95" s="11">
        <v>26</v>
      </c>
      <c r="R95" s="11">
        <v>32.581453634085214</v>
      </c>
      <c r="S95" s="10">
        <v>1500</v>
      </c>
      <c r="T95" s="10">
        <v>1197</v>
      </c>
      <c r="U95" s="12">
        <v>0.8</v>
      </c>
      <c r="V95" s="17">
        <f t="shared" si="1"/>
        <v>100</v>
      </c>
      <c r="W95" s="10">
        <v>0</v>
      </c>
      <c r="X95" s="10">
        <v>5438</v>
      </c>
      <c r="Y95" s="10">
        <v>10583</v>
      </c>
      <c r="Z95" s="10">
        <v>18409</v>
      </c>
      <c r="AA95" s="9" t="s">
        <v>19</v>
      </c>
      <c r="AB95" s="9" t="s">
        <v>20</v>
      </c>
    </row>
    <row r="96" spans="1:28">
      <c r="A96" s="1" t="s">
        <v>154</v>
      </c>
      <c r="B96" s="13" t="s">
        <v>146</v>
      </c>
      <c r="C96" s="5" t="s">
        <v>38</v>
      </c>
      <c r="D96" s="14" t="str">
        <f>IFERROR(VLOOKUP(B96,#REF!,3,FALSE),"")</f>
        <v/>
      </c>
      <c r="E96" s="6">
        <v>0</v>
      </c>
      <c r="F96" s="6">
        <v>0</v>
      </c>
      <c r="G96" s="10" t="str">
        <f>IFERROR(VLOOKUP(B96,#REF!,4,FALSE),"")</f>
        <v/>
      </c>
      <c r="H96" s="6">
        <v>3000</v>
      </c>
      <c r="I96" s="1" t="str">
        <f>IFERROR(VLOOKUP(B96,#REF!,5,FALSE),"")</f>
        <v/>
      </c>
      <c r="J96" s="1" t="str">
        <f>IFERROR(VLOOKUP(B96,#REF!,6,FALSE),"")</f>
        <v/>
      </c>
      <c r="L96" s="1" t="str">
        <f>IFERROR(VLOOKUP(B96,#REF!,7,FALSE),"")</f>
        <v/>
      </c>
      <c r="M96" s="6">
        <v>0</v>
      </c>
      <c r="N96" s="6">
        <v>3000</v>
      </c>
      <c r="O96" s="6">
        <v>0</v>
      </c>
      <c r="P96" s="10">
        <v>3000</v>
      </c>
      <c r="Q96" s="11">
        <v>0</v>
      </c>
      <c r="R96" s="11">
        <v>0</v>
      </c>
      <c r="S96" s="6"/>
      <c r="T96" s="6"/>
      <c r="U96" s="6"/>
      <c r="V96" s="17">
        <f t="shared" si="1"/>
        <v>50</v>
      </c>
      <c r="W96" s="6">
        <v>0</v>
      </c>
      <c r="X96" s="6">
        <v>0</v>
      </c>
      <c r="Y96" s="6">
        <v>0</v>
      </c>
      <c r="Z96" s="6">
        <v>0</v>
      </c>
      <c r="AA96" s="1" t="s">
        <v>19</v>
      </c>
      <c r="AB96" s="1" t="s">
        <v>20</v>
      </c>
    </row>
    <row r="97" spans="1:28">
      <c r="A97" s="1" t="s">
        <v>113</v>
      </c>
      <c r="B97" s="7" t="s">
        <v>37</v>
      </c>
      <c r="C97" s="8" t="s">
        <v>38</v>
      </c>
      <c r="D97" s="14" t="str">
        <f>IFERROR(VLOOKUP(B97,#REF!,3,FALSE),"")</f>
        <v/>
      </c>
      <c r="E97" s="10">
        <v>843000</v>
      </c>
      <c r="F97" s="10"/>
      <c r="G97" s="10" t="str">
        <f>IFERROR(VLOOKUP(B97,#REF!,4,FALSE),"")</f>
        <v/>
      </c>
      <c r="H97" s="16">
        <v>288000</v>
      </c>
      <c r="I97" s="1" t="str">
        <f>IFERROR(VLOOKUP(B97,#REF!,5,FALSE),"")</f>
        <v/>
      </c>
      <c r="J97" s="1" t="str">
        <f>IFERROR(VLOOKUP(B97,#REF!,6,FALSE),"")</f>
        <v/>
      </c>
      <c r="L97" s="1" t="str">
        <f>IFERROR(VLOOKUP(B97,#REF!,7,FALSE),"")</f>
        <v/>
      </c>
      <c r="M97" s="10">
        <v>0</v>
      </c>
      <c r="N97" s="10">
        <v>75000</v>
      </c>
      <c r="O97" s="10">
        <v>213000</v>
      </c>
      <c r="P97" s="10">
        <v>1131000</v>
      </c>
      <c r="Q97" s="11">
        <v>27.418181818181818</v>
      </c>
      <c r="R97" s="11">
        <v>5.1442294571950988</v>
      </c>
      <c r="S97" s="10">
        <v>41250</v>
      </c>
      <c r="T97" s="10">
        <v>219858</v>
      </c>
      <c r="U97" s="12">
        <v>5.3</v>
      </c>
      <c r="V97" s="17">
        <f t="shared" si="1"/>
        <v>150</v>
      </c>
      <c r="W97" s="10">
        <v>0</v>
      </c>
      <c r="X97" s="10">
        <v>1183520</v>
      </c>
      <c r="Y97" s="10">
        <v>1209600</v>
      </c>
      <c r="Z97" s="10">
        <v>0</v>
      </c>
      <c r="AA97" s="9" t="s">
        <v>19</v>
      </c>
      <c r="AB97" s="9" t="s">
        <v>20</v>
      </c>
    </row>
    <row r="98" spans="1:28">
      <c r="A98" s="1" t="s">
        <v>113</v>
      </c>
      <c r="B98" s="7" t="s">
        <v>83</v>
      </c>
      <c r="C98" s="8" t="s">
        <v>38</v>
      </c>
      <c r="D98" s="14" t="str">
        <f>IFERROR(VLOOKUP(B98,#REF!,3,FALSE),"")</f>
        <v/>
      </c>
      <c r="E98" s="10">
        <v>15000</v>
      </c>
      <c r="F98" s="10"/>
      <c r="G98" s="10" t="str">
        <f>IFERROR(VLOOKUP(B98,#REF!,4,FALSE),"")</f>
        <v/>
      </c>
      <c r="H98" s="10">
        <v>30000</v>
      </c>
      <c r="I98" s="1" t="str">
        <f>IFERROR(VLOOKUP(B98,#REF!,5,FALSE),"")</f>
        <v/>
      </c>
      <c r="J98" s="1" t="str">
        <f>IFERROR(VLOOKUP(B98,#REF!,6,FALSE),"")</f>
        <v/>
      </c>
      <c r="L98" s="1" t="str">
        <f>IFERROR(VLOOKUP(B98,#REF!,7,FALSE),"")</f>
        <v/>
      </c>
      <c r="M98" s="10">
        <v>0</v>
      </c>
      <c r="N98" s="10">
        <v>30000</v>
      </c>
      <c r="O98" s="10">
        <v>0</v>
      </c>
      <c r="P98" s="10">
        <v>45000</v>
      </c>
      <c r="Q98" s="11">
        <v>60</v>
      </c>
      <c r="R98" s="11">
        <v>11.255627813906953</v>
      </c>
      <c r="S98" s="10">
        <v>750</v>
      </c>
      <c r="T98" s="10">
        <v>3998</v>
      </c>
      <c r="U98" s="12">
        <v>5.3</v>
      </c>
      <c r="V98" s="17">
        <f t="shared" si="1"/>
        <v>150</v>
      </c>
      <c r="W98" s="10">
        <v>2400</v>
      </c>
      <c r="X98" s="10">
        <v>33584</v>
      </c>
      <c r="Y98" s="10">
        <v>6000</v>
      </c>
      <c r="Z98" s="10">
        <v>0</v>
      </c>
      <c r="AA98" s="9" t="s">
        <v>19</v>
      </c>
      <c r="AB98" s="9" t="s">
        <v>20</v>
      </c>
    </row>
    <row r="99" spans="1:28">
      <c r="A99" s="1" t="s">
        <v>113</v>
      </c>
      <c r="B99" s="7" t="s">
        <v>103</v>
      </c>
      <c r="C99" s="8" t="s">
        <v>38</v>
      </c>
      <c r="D99" s="14" t="str">
        <f>IFERROR(VLOOKUP(B99,#REF!,3,FALSE),"")</f>
        <v/>
      </c>
      <c r="E99" s="10">
        <v>0</v>
      </c>
      <c r="F99" s="10"/>
      <c r="G99" s="10" t="str">
        <f>IFERROR(VLOOKUP(B99,#REF!,4,FALSE),"")</f>
        <v/>
      </c>
      <c r="H99" s="10">
        <v>5000</v>
      </c>
      <c r="I99" s="1" t="str">
        <f>IFERROR(VLOOKUP(B99,#REF!,5,FALSE),"")</f>
        <v/>
      </c>
      <c r="J99" s="1" t="str">
        <f>IFERROR(VLOOKUP(B99,#REF!,6,FALSE),"")</f>
        <v/>
      </c>
      <c r="L99" s="1" t="str">
        <f>IFERROR(VLOOKUP(B99,#REF!,7,FALSE),"")</f>
        <v/>
      </c>
      <c r="M99" s="10">
        <v>0</v>
      </c>
      <c r="N99" s="10">
        <v>5000</v>
      </c>
      <c r="O99" s="10">
        <v>0</v>
      </c>
      <c r="P99" s="10">
        <v>5000</v>
      </c>
      <c r="Q99" s="11">
        <v>79.365079365079367</v>
      </c>
      <c r="R99" s="11">
        <v>250</v>
      </c>
      <c r="S99" s="10">
        <v>63</v>
      </c>
      <c r="T99" s="10">
        <v>20</v>
      </c>
      <c r="U99" s="12">
        <v>0.3</v>
      </c>
      <c r="V99" s="17">
        <f t="shared" si="1"/>
        <v>50</v>
      </c>
      <c r="W99" s="10">
        <v>0</v>
      </c>
      <c r="X99" s="10">
        <v>184</v>
      </c>
      <c r="Y99" s="10">
        <v>714</v>
      </c>
      <c r="Z99" s="10">
        <v>2890</v>
      </c>
      <c r="AA99" s="9" t="s">
        <v>19</v>
      </c>
      <c r="AB99" s="9" t="s">
        <v>20</v>
      </c>
    </row>
    <row r="100" spans="1:28">
      <c r="A100" s="1" t="s">
        <v>113</v>
      </c>
      <c r="B100" s="7" t="s">
        <v>33</v>
      </c>
      <c r="C100" s="8" t="s">
        <v>30</v>
      </c>
      <c r="D100" s="14" t="str">
        <f>IFERROR(VLOOKUP(B100,#REF!,3,FALSE),"")</f>
        <v/>
      </c>
      <c r="E100" s="10">
        <v>1472500</v>
      </c>
      <c r="F100" s="10"/>
      <c r="G100" s="10" t="str">
        <f>IFERROR(VLOOKUP(B100,#REF!,4,FALSE),"")</f>
        <v/>
      </c>
      <c r="H100" s="10">
        <v>0</v>
      </c>
      <c r="I100" s="1" t="str">
        <f>IFERROR(VLOOKUP(B100,#REF!,5,FALSE),"")</f>
        <v/>
      </c>
      <c r="J100" s="1" t="str">
        <f>IFERROR(VLOOKUP(B100,#REF!,6,FALSE),"")</f>
        <v/>
      </c>
      <c r="L100" s="1" t="str">
        <f>IFERROR(VLOOKUP(B100,#REF!,7,FALSE),"")</f>
        <v/>
      </c>
      <c r="M100" s="10">
        <v>0</v>
      </c>
      <c r="N100" s="10">
        <v>0</v>
      </c>
      <c r="O100" s="10">
        <v>0</v>
      </c>
      <c r="P100" s="10">
        <v>1472500</v>
      </c>
      <c r="Q100" s="11">
        <v>78.533333333333331</v>
      </c>
      <c r="R100" s="11">
        <v>0</v>
      </c>
      <c r="S100" s="10">
        <v>18750</v>
      </c>
      <c r="T100" s="10" t="s">
        <v>21</v>
      </c>
      <c r="U100" s="12" t="s">
        <v>26</v>
      </c>
      <c r="V100" s="17" t="str">
        <f t="shared" si="1"/>
        <v>E</v>
      </c>
      <c r="W100" s="10">
        <v>0</v>
      </c>
      <c r="X100" s="10">
        <v>0</v>
      </c>
      <c r="Y100" s="10">
        <v>0</v>
      </c>
      <c r="Z100" s="10">
        <v>0</v>
      </c>
      <c r="AA100" s="9" t="s">
        <v>19</v>
      </c>
      <c r="AB100" s="9" t="s">
        <v>20</v>
      </c>
    </row>
    <row r="101" spans="1:28">
      <c r="A101" s="1" t="s">
        <v>113</v>
      </c>
      <c r="B101" s="7" t="s">
        <v>95</v>
      </c>
      <c r="C101" s="8" t="s">
        <v>30</v>
      </c>
      <c r="D101" s="14" t="str">
        <f>IFERROR(VLOOKUP(B101,#REF!,3,FALSE),"")</f>
        <v/>
      </c>
      <c r="E101" s="10">
        <v>3300</v>
      </c>
      <c r="F101" s="10"/>
      <c r="G101" s="10" t="str">
        <f>IFERROR(VLOOKUP(B101,#REF!,4,FALSE),"")</f>
        <v/>
      </c>
      <c r="H101" s="10">
        <v>7920</v>
      </c>
      <c r="I101" s="1" t="str">
        <f>IFERROR(VLOOKUP(B101,#REF!,5,FALSE),"")</f>
        <v/>
      </c>
      <c r="J101" s="1" t="str">
        <f>IFERROR(VLOOKUP(B101,#REF!,6,FALSE),"")</f>
        <v/>
      </c>
      <c r="L101" s="1" t="str">
        <f>IFERROR(VLOOKUP(B101,#REF!,7,FALSE),"")</f>
        <v/>
      </c>
      <c r="M101" s="10">
        <v>0</v>
      </c>
      <c r="N101" s="10">
        <v>7920</v>
      </c>
      <c r="O101" s="10">
        <v>0</v>
      </c>
      <c r="P101" s="10">
        <v>11220</v>
      </c>
      <c r="Q101" s="11">
        <v>34</v>
      </c>
      <c r="R101" s="11">
        <v>80.719424460431654</v>
      </c>
      <c r="S101" s="10">
        <v>330</v>
      </c>
      <c r="T101" s="10">
        <v>139</v>
      </c>
      <c r="U101" s="12">
        <v>0.4</v>
      </c>
      <c r="V101" s="17">
        <f t="shared" si="1"/>
        <v>50</v>
      </c>
      <c r="W101" s="10">
        <v>0</v>
      </c>
      <c r="X101" s="10">
        <v>1249</v>
      </c>
      <c r="Y101" s="10">
        <v>3638</v>
      </c>
      <c r="Z101" s="10">
        <v>3720</v>
      </c>
      <c r="AA101" s="9" t="s">
        <v>19</v>
      </c>
      <c r="AB101" s="9" t="s">
        <v>20</v>
      </c>
    </row>
    <row r="102" spans="1:28">
      <c r="A102" s="1" t="s">
        <v>113</v>
      </c>
      <c r="B102" s="7" t="s">
        <v>71</v>
      </c>
      <c r="C102" s="8" t="s">
        <v>30</v>
      </c>
      <c r="D102" s="14" t="str">
        <f>IFERROR(VLOOKUP(B102,#REF!,3,FALSE),"")</f>
        <v/>
      </c>
      <c r="E102" s="10">
        <v>25000</v>
      </c>
      <c r="F102" s="10"/>
      <c r="G102" s="10" t="str">
        <f>IFERROR(VLOOKUP(B102,#REF!,4,FALSE),"")</f>
        <v/>
      </c>
      <c r="H102" s="10">
        <v>108850</v>
      </c>
      <c r="I102" s="1" t="str">
        <f>IFERROR(VLOOKUP(B102,#REF!,5,FALSE),"")</f>
        <v/>
      </c>
      <c r="J102" s="1" t="str">
        <f>IFERROR(VLOOKUP(B102,#REF!,6,FALSE),"")</f>
        <v/>
      </c>
      <c r="L102" s="1" t="str">
        <f>IFERROR(VLOOKUP(B102,#REF!,7,FALSE),"")</f>
        <v/>
      </c>
      <c r="M102" s="10">
        <v>0</v>
      </c>
      <c r="N102" s="10">
        <v>108850</v>
      </c>
      <c r="O102" s="10">
        <v>0</v>
      </c>
      <c r="P102" s="10">
        <v>133850</v>
      </c>
      <c r="Q102" s="11">
        <v>301.46396396396398</v>
      </c>
      <c r="R102" s="11">
        <v>0</v>
      </c>
      <c r="S102" s="10">
        <v>444</v>
      </c>
      <c r="T102" s="10">
        <v>0</v>
      </c>
      <c r="U102" s="12" t="s">
        <v>26</v>
      </c>
      <c r="V102" s="17" t="str">
        <f t="shared" si="1"/>
        <v>E</v>
      </c>
      <c r="W102" s="10">
        <v>0</v>
      </c>
      <c r="X102" s="10">
        <v>0</v>
      </c>
      <c r="Y102" s="10">
        <v>0</v>
      </c>
      <c r="Z102" s="10">
        <v>0</v>
      </c>
      <c r="AA102" s="9" t="s">
        <v>19</v>
      </c>
      <c r="AB102" s="9" t="s">
        <v>20</v>
      </c>
    </row>
    <row r="103" spans="1:28">
      <c r="A103" s="1" t="s">
        <v>154</v>
      </c>
      <c r="B103" s="13" t="s">
        <v>147</v>
      </c>
      <c r="C103" s="5" t="s">
        <v>30</v>
      </c>
      <c r="D103" s="14" t="str">
        <f>IFERROR(VLOOKUP(B103,#REF!,3,FALSE),"")</f>
        <v/>
      </c>
      <c r="E103" s="6">
        <v>18000</v>
      </c>
      <c r="F103" s="6">
        <v>0</v>
      </c>
      <c r="G103" s="10" t="str">
        <f>IFERROR(VLOOKUP(B103,#REF!,4,FALSE),"")</f>
        <v/>
      </c>
      <c r="H103" s="6">
        <v>45240</v>
      </c>
      <c r="I103" s="1" t="str">
        <f>IFERROR(VLOOKUP(B103,#REF!,5,FALSE),"")</f>
        <v/>
      </c>
      <c r="J103" s="1" t="str">
        <f>IFERROR(VLOOKUP(B103,#REF!,6,FALSE),"")</f>
        <v/>
      </c>
      <c r="L103" s="1" t="str">
        <f>IFERROR(VLOOKUP(B103,#REF!,7,FALSE),"")</f>
        <v/>
      </c>
      <c r="M103" s="6">
        <v>0</v>
      </c>
      <c r="N103" s="6">
        <v>45240</v>
      </c>
      <c r="O103" s="6">
        <v>0</v>
      </c>
      <c r="P103" s="10">
        <v>63240</v>
      </c>
      <c r="Q103" s="11">
        <v>0</v>
      </c>
      <c r="R103" s="11">
        <v>0</v>
      </c>
      <c r="S103" s="6"/>
      <c r="T103" s="6"/>
      <c r="U103" s="6"/>
      <c r="V103" s="17">
        <f t="shared" si="1"/>
        <v>50</v>
      </c>
      <c r="W103" s="6">
        <v>0</v>
      </c>
      <c r="X103" s="6">
        <v>0</v>
      </c>
      <c r="Y103" s="6">
        <v>0</v>
      </c>
      <c r="Z103" s="6">
        <v>0</v>
      </c>
      <c r="AA103" s="1" t="s">
        <v>19</v>
      </c>
      <c r="AB103" s="1" t="s">
        <v>20</v>
      </c>
    </row>
    <row r="104" spans="1:28">
      <c r="A104" s="1" t="s">
        <v>113</v>
      </c>
      <c r="B104" s="7" t="s">
        <v>29</v>
      </c>
      <c r="C104" s="8" t="s">
        <v>30</v>
      </c>
      <c r="D104" s="14" t="str">
        <f>IFERROR(VLOOKUP(B104,#REF!,3,FALSE),"")</f>
        <v/>
      </c>
      <c r="E104" s="10">
        <v>1828100</v>
      </c>
      <c r="F104" s="10"/>
      <c r="G104" s="10" t="str">
        <f>IFERROR(VLOOKUP(B104,#REF!,4,FALSE),"")</f>
        <v/>
      </c>
      <c r="H104" s="10">
        <v>239094</v>
      </c>
      <c r="I104" s="1" t="str">
        <f>IFERROR(VLOOKUP(B104,#REF!,5,FALSE),"")</f>
        <v/>
      </c>
      <c r="J104" s="1" t="str">
        <f>IFERROR(VLOOKUP(B104,#REF!,6,FALSE),"")</f>
        <v/>
      </c>
      <c r="L104" s="1" t="str">
        <f>IFERROR(VLOOKUP(B104,#REF!,7,FALSE),"")</f>
        <v/>
      </c>
      <c r="M104" s="10">
        <v>0</v>
      </c>
      <c r="N104" s="10">
        <v>239094</v>
      </c>
      <c r="O104" s="10">
        <v>0</v>
      </c>
      <c r="P104" s="10">
        <v>2067194</v>
      </c>
      <c r="Q104" s="11">
        <v>162.92512610340478</v>
      </c>
      <c r="R104" s="11">
        <v>20.412295599968402</v>
      </c>
      <c r="S104" s="10">
        <v>12688</v>
      </c>
      <c r="T104" s="10">
        <v>101272</v>
      </c>
      <c r="U104" s="12">
        <v>8</v>
      </c>
      <c r="V104" s="17">
        <f t="shared" si="1"/>
        <v>150</v>
      </c>
      <c r="W104" s="10">
        <v>0</v>
      </c>
      <c r="X104" s="10">
        <v>663540</v>
      </c>
      <c r="Y104" s="10">
        <v>330468</v>
      </c>
      <c r="Z104" s="10">
        <v>149336</v>
      </c>
      <c r="AA104" s="9" t="s">
        <v>19</v>
      </c>
      <c r="AB104" s="9" t="s">
        <v>20</v>
      </c>
    </row>
    <row r="105" spans="1:28">
      <c r="A105" s="1" t="s">
        <v>113</v>
      </c>
      <c r="B105" s="7" t="s">
        <v>44</v>
      </c>
      <c r="C105" s="8" t="s">
        <v>30</v>
      </c>
      <c r="D105" s="14" t="str">
        <f>IFERROR(VLOOKUP(B105,#REF!,3,FALSE),"")</f>
        <v/>
      </c>
      <c r="E105" s="10">
        <v>602818</v>
      </c>
      <c r="F105" s="10"/>
      <c r="G105" s="10" t="str">
        <f>IFERROR(VLOOKUP(B105,#REF!,4,FALSE),"")</f>
        <v/>
      </c>
      <c r="H105" s="10">
        <v>37744</v>
      </c>
      <c r="I105" s="1" t="str">
        <f>IFERROR(VLOOKUP(B105,#REF!,5,FALSE),"")</f>
        <v/>
      </c>
      <c r="J105" s="1" t="str">
        <f>IFERROR(VLOOKUP(B105,#REF!,6,FALSE),"")</f>
        <v/>
      </c>
      <c r="L105" s="1" t="str">
        <f>IFERROR(VLOOKUP(B105,#REF!,7,FALSE),"")</f>
        <v/>
      </c>
      <c r="M105" s="10">
        <v>0</v>
      </c>
      <c r="N105" s="10">
        <v>37744</v>
      </c>
      <c r="O105" s="10">
        <v>0</v>
      </c>
      <c r="P105" s="10">
        <v>640562</v>
      </c>
      <c r="Q105" s="11">
        <v>0</v>
      </c>
      <c r="R105" s="11">
        <v>20.012559360159958</v>
      </c>
      <c r="S105" s="10">
        <v>0</v>
      </c>
      <c r="T105" s="10">
        <v>32008</v>
      </c>
      <c r="U105" s="12" t="s">
        <v>45</v>
      </c>
      <c r="V105" s="17" t="str">
        <f t="shared" si="1"/>
        <v>F</v>
      </c>
      <c r="W105" s="10">
        <v>0</v>
      </c>
      <c r="X105" s="10">
        <v>221324</v>
      </c>
      <c r="Y105" s="10">
        <v>66748</v>
      </c>
      <c r="Z105" s="10">
        <v>51208</v>
      </c>
      <c r="AA105" s="9" t="s">
        <v>19</v>
      </c>
      <c r="AB105" s="9" t="s">
        <v>20</v>
      </c>
    </row>
    <row r="106" spans="1:28">
      <c r="A106" s="1" t="s">
        <v>154</v>
      </c>
      <c r="B106" s="13" t="s">
        <v>149</v>
      </c>
      <c r="C106" s="5" t="s">
        <v>30</v>
      </c>
      <c r="D106" s="14" t="str">
        <f>IFERROR(VLOOKUP(B106,#REF!,3,FALSE),"")</f>
        <v/>
      </c>
      <c r="E106" s="6">
        <v>0</v>
      </c>
      <c r="F106" s="6">
        <v>0</v>
      </c>
      <c r="G106" s="10" t="str">
        <f>IFERROR(VLOOKUP(B106,#REF!,4,FALSE),"")</f>
        <v/>
      </c>
      <c r="H106" s="6">
        <v>145</v>
      </c>
      <c r="I106" s="1" t="str">
        <f>IFERROR(VLOOKUP(B106,#REF!,5,FALSE),"")</f>
        <v/>
      </c>
      <c r="J106" s="1" t="str">
        <f>IFERROR(VLOOKUP(B106,#REF!,6,FALSE),"")</f>
        <v/>
      </c>
      <c r="L106" s="1" t="str">
        <f>IFERROR(VLOOKUP(B106,#REF!,7,FALSE),"")</f>
        <v/>
      </c>
      <c r="M106" s="6">
        <v>0</v>
      </c>
      <c r="N106" s="6">
        <v>145</v>
      </c>
      <c r="O106" s="6">
        <v>0</v>
      </c>
      <c r="P106" s="10">
        <v>145</v>
      </c>
      <c r="Q106" s="11">
        <v>0</v>
      </c>
      <c r="R106" s="11">
        <v>0</v>
      </c>
      <c r="S106" s="6"/>
      <c r="T106" s="6"/>
      <c r="U106" s="6"/>
      <c r="V106" s="17">
        <f t="shared" si="1"/>
        <v>50</v>
      </c>
      <c r="W106" s="6">
        <v>0</v>
      </c>
      <c r="X106" s="6">
        <v>0</v>
      </c>
      <c r="Y106" s="6">
        <v>0</v>
      </c>
      <c r="Z106" s="6">
        <v>0</v>
      </c>
      <c r="AA106" s="1" t="s">
        <v>19</v>
      </c>
      <c r="AB106" s="1" t="s">
        <v>20</v>
      </c>
    </row>
    <row r="107" spans="1:28">
      <c r="A107" s="1" t="s">
        <v>113</v>
      </c>
      <c r="B107" s="7" t="s">
        <v>94</v>
      </c>
      <c r="C107" s="8" t="s">
        <v>30</v>
      </c>
      <c r="D107" s="14" t="str">
        <f>IFERROR(VLOOKUP(B107,#REF!,3,FALSE),"")</f>
        <v/>
      </c>
      <c r="E107" s="10">
        <v>1000</v>
      </c>
      <c r="F107" s="10"/>
      <c r="G107" s="10" t="str">
        <f>IFERROR(VLOOKUP(B107,#REF!,4,FALSE),"")</f>
        <v/>
      </c>
      <c r="H107" s="10">
        <v>10920</v>
      </c>
      <c r="I107" s="1" t="str">
        <f>IFERROR(VLOOKUP(B107,#REF!,5,FALSE),"")</f>
        <v/>
      </c>
      <c r="J107" s="1" t="str">
        <f>IFERROR(VLOOKUP(B107,#REF!,6,FALSE),"")</f>
        <v/>
      </c>
      <c r="L107" s="1" t="str">
        <f>IFERROR(VLOOKUP(B107,#REF!,7,FALSE),"")</f>
        <v/>
      </c>
      <c r="M107" s="10">
        <v>0</v>
      </c>
      <c r="N107" s="10">
        <v>10920</v>
      </c>
      <c r="O107" s="10">
        <v>0</v>
      </c>
      <c r="P107" s="10">
        <v>11920</v>
      </c>
      <c r="Q107" s="11">
        <v>37.841269841269842</v>
      </c>
      <c r="R107" s="11">
        <v>0</v>
      </c>
      <c r="S107" s="10">
        <v>315</v>
      </c>
      <c r="T107" s="10" t="s">
        <v>21</v>
      </c>
      <c r="U107" s="12" t="s">
        <v>26</v>
      </c>
      <c r="V107" s="17" t="str">
        <f t="shared" si="1"/>
        <v>E</v>
      </c>
      <c r="W107" s="10">
        <v>0</v>
      </c>
      <c r="X107" s="10">
        <v>0</v>
      </c>
      <c r="Y107" s="10">
        <v>0</v>
      </c>
      <c r="Z107" s="10">
        <v>0</v>
      </c>
      <c r="AA107" s="9" t="s">
        <v>19</v>
      </c>
      <c r="AB107" s="9" t="s">
        <v>20</v>
      </c>
    </row>
    <row r="108" spans="1:28">
      <c r="A108" s="1" t="s">
        <v>154</v>
      </c>
      <c r="B108" s="13" t="s">
        <v>150</v>
      </c>
      <c r="C108" s="5" t="s">
        <v>30</v>
      </c>
      <c r="D108" s="14" t="str">
        <f>IFERROR(VLOOKUP(B108,#REF!,3,FALSE),"")</f>
        <v/>
      </c>
      <c r="E108" s="6">
        <v>1520</v>
      </c>
      <c r="F108" s="6">
        <v>1520</v>
      </c>
      <c r="G108" s="10" t="str">
        <f>IFERROR(VLOOKUP(B108,#REF!,4,FALSE),"")</f>
        <v/>
      </c>
      <c r="H108" s="6">
        <v>0</v>
      </c>
      <c r="I108" s="1" t="str">
        <f>IFERROR(VLOOKUP(B108,#REF!,5,FALSE),"")</f>
        <v/>
      </c>
      <c r="J108" s="1" t="str">
        <f>IFERROR(VLOOKUP(B108,#REF!,6,FALSE),"")</f>
        <v/>
      </c>
      <c r="L108" s="1" t="str">
        <f>IFERROR(VLOOKUP(B108,#REF!,7,FALSE),"")</f>
        <v/>
      </c>
      <c r="M108" s="6">
        <v>0</v>
      </c>
      <c r="N108" s="6">
        <v>0</v>
      </c>
      <c r="O108" s="6">
        <v>0</v>
      </c>
      <c r="P108" s="10">
        <v>1520</v>
      </c>
      <c r="Q108" s="11">
        <v>0</v>
      </c>
      <c r="R108" s="11">
        <v>0</v>
      </c>
      <c r="S108" s="6"/>
      <c r="T108" s="6"/>
      <c r="U108" s="6"/>
      <c r="V108" s="17">
        <f t="shared" si="1"/>
        <v>50</v>
      </c>
      <c r="W108" s="6">
        <v>0</v>
      </c>
      <c r="X108" s="6">
        <v>0</v>
      </c>
      <c r="Y108" s="6">
        <v>397</v>
      </c>
      <c r="Z108" s="6">
        <v>1000</v>
      </c>
      <c r="AA108" s="1" t="s">
        <v>19</v>
      </c>
      <c r="AB108" s="1" t="s">
        <v>20</v>
      </c>
    </row>
    <row r="109" spans="1:28">
      <c r="A109" s="1" t="s">
        <v>113</v>
      </c>
      <c r="B109" s="7" t="s">
        <v>90</v>
      </c>
      <c r="C109" s="8" t="s">
        <v>30</v>
      </c>
      <c r="D109" s="14" t="str">
        <f>IFERROR(VLOOKUP(B109,#REF!,3,FALSE),"")</f>
        <v/>
      </c>
      <c r="E109" s="10">
        <v>0</v>
      </c>
      <c r="F109" s="10"/>
      <c r="G109" s="10" t="str">
        <f>IFERROR(VLOOKUP(B109,#REF!,4,FALSE),"")</f>
        <v/>
      </c>
      <c r="H109" s="10">
        <v>20000</v>
      </c>
      <c r="I109" s="1" t="str">
        <f>IFERROR(VLOOKUP(B109,#REF!,5,FALSE),"")</f>
        <v/>
      </c>
      <c r="J109" s="1" t="str">
        <f>IFERROR(VLOOKUP(B109,#REF!,6,FALSE),"")</f>
        <v/>
      </c>
      <c r="L109" s="1" t="str">
        <f>IFERROR(VLOOKUP(B109,#REF!,7,FALSE),"")</f>
        <v/>
      </c>
      <c r="M109" s="10">
        <v>0</v>
      </c>
      <c r="N109" s="10">
        <v>20000</v>
      </c>
      <c r="O109" s="10">
        <v>0</v>
      </c>
      <c r="P109" s="10">
        <v>20000</v>
      </c>
      <c r="Q109" s="11">
        <v>0</v>
      </c>
      <c r="R109" s="11">
        <v>22.497187851518561</v>
      </c>
      <c r="S109" s="10">
        <v>0</v>
      </c>
      <c r="T109" s="10">
        <v>889</v>
      </c>
      <c r="U109" s="12" t="s">
        <v>45</v>
      </c>
      <c r="V109" s="17" t="str">
        <f t="shared" si="1"/>
        <v>F</v>
      </c>
      <c r="W109" s="10">
        <v>0</v>
      </c>
      <c r="X109" s="10">
        <v>5000</v>
      </c>
      <c r="Y109" s="10">
        <v>3000</v>
      </c>
      <c r="Z109" s="10">
        <v>0</v>
      </c>
      <c r="AA109" s="9" t="s">
        <v>19</v>
      </c>
      <c r="AB109" s="9" t="s">
        <v>20</v>
      </c>
    </row>
    <row r="110" spans="1:28">
      <c r="A110" s="1" t="s">
        <v>113</v>
      </c>
      <c r="B110" s="7" t="s">
        <v>55</v>
      </c>
      <c r="C110" s="8" t="s">
        <v>43</v>
      </c>
      <c r="D110" s="14" t="str">
        <f>IFERROR(VLOOKUP(B110,#REF!,3,FALSE),"")</f>
        <v/>
      </c>
      <c r="E110" s="10">
        <v>45000</v>
      </c>
      <c r="F110" s="10"/>
      <c r="G110" s="10" t="str">
        <f>IFERROR(VLOOKUP(B110,#REF!,4,FALSE),"")</f>
        <v/>
      </c>
      <c r="H110" s="10">
        <v>258000</v>
      </c>
      <c r="I110" s="1" t="str">
        <f>IFERROR(VLOOKUP(B110,#REF!,5,FALSE),"")</f>
        <v/>
      </c>
      <c r="J110" s="1" t="str">
        <f>IFERROR(VLOOKUP(B110,#REF!,6,FALSE),"")</f>
        <v/>
      </c>
      <c r="L110" s="1" t="str">
        <f>IFERROR(VLOOKUP(B110,#REF!,7,FALSE),"")</f>
        <v/>
      </c>
      <c r="M110" s="10">
        <v>0</v>
      </c>
      <c r="N110" s="10">
        <v>258000</v>
      </c>
      <c r="O110" s="10">
        <v>0</v>
      </c>
      <c r="P110" s="10">
        <v>303000</v>
      </c>
      <c r="Q110" s="11">
        <v>25.25</v>
      </c>
      <c r="R110" s="11">
        <v>44.644172683070579</v>
      </c>
      <c r="S110" s="10">
        <v>12000</v>
      </c>
      <c r="T110" s="10">
        <v>6787</v>
      </c>
      <c r="U110" s="12">
        <v>0.6</v>
      </c>
      <c r="V110" s="17">
        <f t="shared" si="1"/>
        <v>100</v>
      </c>
      <c r="W110" s="10">
        <v>0</v>
      </c>
      <c r="X110" s="10">
        <v>41429</v>
      </c>
      <c r="Y110" s="10">
        <v>26208</v>
      </c>
      <c r="Z110" s="10">
        <v>42000</v>
      </c>
      <c r="AA110" s="9" t="s">
        <v>19</v>
      </c>
      <c r="AB110" s="9" t="s">
        <v>20</v>
      </c>
    </row>
    <row r="111" spans="1:28">
      <c r="A111" s="1" t="s">
        <v>154</v>
      </c>
      <c r="B111" s="13" t="s">
        <v>151</v>
      </c>
      <c r="C111" s="5" t="s">
        <v>43</v>
      </c>
      <c r="D111" s="14" t="str">
        <f>IFERROR(VLOOKUP(B111,#REF!,3,FALSE),"")</f>
        <v/>
      </c>
      <c r="E111" s="6">
        <v>0</v>
      </c>
      <c r="F111" s="6">
        <v>0</v>
      </c>
      <c r="G111" s="10" t="str">
        <f>IFERROR(VLOOKUP(B111,#REF!,4,FALSE),"")</f>
        <v/>
      </c>
      <c r="H111" s="6">
        <v>2500</v>
      </c>
      <c r="I111" s="1" t="str">
        <f>IFERROR(VLOOKUP(B111,#REF!,5,FALSE),"")</f>
        <v/>
      </c>
      <c r="J111" s="1" t="str">
        <f>IFERROR(VLOOKUP(B111,#REF!,6,FALSE),"")</f>
        <v/>
      </c>
      <c r="L111" s="1" t="str">
        <f>IFERROR(VLOOKUP(B111,#REF!,7,FALSE),"")</f>
        <v/>
      </c>
      <c r="M111" s="6">
        <v>0</v>
      </c>
      <c r="N111" s="6">
        <v>2500</v>
      </c>
      <c r="O111" s="6">
        <v>0</v>
      </c>
      <c r="P111" s="10">
        <v>2500</v>
      </c>
      <c r="Q111" s="11">
        <v>0</v>
      </c>
      <c r="R111" s="11">
        <v>0</v>
      </c>
      <c r="S111" s="6"/>
      <c r="T111" s="6"/>
      <c r="U111" s="6"/>
      <c r="V111" s="17">
        <f t="shared" si="1"/>
        <v>50</v>
      </c>
      <c r="W111" s="6">
        <v>0</v>
      </c>
      <c r="X111" s="6">
        <v>0</v>
      </c>
      <c r="Y111" s="6">
        <v>0</v>
      </c>
      <c r="Z111" s="6">
        <v>0</v>
      </c>
      <c r="AA111" s="1" t="s">
        <v>19</v>
      </c>
      <c r="AB111" s="1" t="s">
        <v>20</v>
      </c>
    </row>
    <row r="112" spans="1:28">
      <c r="A112" s="1" t="s">
        <v>113</v>
      </c>
      <c r="B112" s="7" t="s">
        <v>81</v>
      </c>
      <c r="C112" s="8" t="s">
        <v>43</v>
      </c>
      <c r="D112" s="14" t="str">
        <f>IFERROR(VLOOKUP(B112,#REF!,3,FALSE),"")</f>
        <v/>
      </c>
      <c r="E112" s="10">
        <v>0</v>
      </c>
      <c r="F112" s="10"/>
      <c r="G112" s="10" t="str">
        <f>IFERROR(VLOOKUP(B112,#REF!,4,FALSE),"")</f>
        <v/>
      </c>
      <c r="H112" s="10">
        <v>60000</v>
      </c>
      <c r="I112" s="1" t="str">
        <f>IFERROR(VLOOKUP(B112,#REF!,5,FALSE),"")</f>
        <v/>
      </c>
      <c r="J112" s="1" t="str">
        <f>IFERROR(VLOOKUP(B112,#REF!,6,FALSE),"")</f>
        <v/>
      </c>
      <c r="L112" s="1" t="str">
        <f>IFERROR(VLOOKUP(B112,#REF!,7,FALSE),"")</f>
        <v/>
      </c>
      <c r="M112" s="10">
        <v>0</v>
      </c>
      <c r="N112" s="10">
        <v>60000</v>
      </c>
      <c r="O112" s="10">
        <v>0</v>
      </c>
      <c r="P112" s="10">
        <v>60000</v>
      </c>
      <c r="Q112" s="11">
        <v>15000</v>
      </c>
      <c r="R112" s="11">
        <v>0</v>
      </c>
      <c r="S112" s="10">
        <v>4</v>
      </c>
      <c r="T112" s="10" t="s">
        <v>21</v>
      </c>
      <c r="U112" s="12" t="s">
        <v>26</v>
      </c>
      <c r="V112" s="17" t="str">
        <f t="shared" si="1"/>
        <v>E</v>
      </c>
      <c r="W112" s="10">
        <v>0</v>
      </c>
      <c r="X112" s="10">
        <v>0</v>
      </c>
      <c r="Y112" s="10">
        <v>0</v>
      </c>
      <c r="Z112" s="10">
        <v>0</v>
      </c>
      <c r="AA112" s="9" t="s">
        <v>19</v>
      </c>
      <c r="AB112" s="9" t="s">
        <v>20</v>
      </c>
    </row>
    <row r="113" spans="1:28">
      <c r="A113" s="1" t="s">
        <v>113</v>
      </c>
      <c r="B113" s="7" t="s">
        <v>92</v>
      </c>
      <c r="C113" s="8" t="s">
        <v>43</v>
      </c>
      <c r="D113" s="14" t="str">
        <f>IFERROR(VLOOKUP(B113,#REF!,3,FALSE),"")</f>
        <v/>
      </c>
      <c r="E113" s="10">
        <v>17500</v>
      </c>
      <c r="F113" s="10"/>
      <c r="G113" s="10" t="str">
        <f>IFERROR(VLOOKUP(B113,#REF!,4,FALSE),"")</f>
        <v/>
      </c>
      <c r="H113" s="10">
        <v>0</v>
      </c>
      <c r="I113" s="1" t="str">
        <f>IFERROR(VLOOKUP(B113,#REF!,5,FALSE),"")</f>
        <v/>
      </c>
      <c r="J113" s="1" t="str">
        <f>IFERROR(VLOOKUP(B113,#REF!,6,FALSE),"")</f>
        <v/>
      </c>
      <c r="L113" s="1" t="str">
        <f>IFERROR(VLOOKUP(B113,#REF!,7,FALSE),"")</f>
        <v/>
      </c>
      <c r="M113" s="10">
        <v>0</v>
      </c>
      <c r="N113" s="10">
        <v>0</v>
      </c>
      <c r="O113" s="10">
        <v>0</v>
      </c>
      <c r="P113" s="10">
        <v>17500</v>
      </c>
      <c r="Q113" s="11">
        <v>28</v>
      </c>
      <c r="R113" s="11">
        <v>31.305903398926656</v>
      </c>
      <c r="S113" s="10">
        <v>625</v>
      </c>
      <c r="T113" s="10">
        <v>559</v>
      </c>
      <c r="U113" s="12">
        <v>0.9</v>
      </c>
      <c r="V113" s="17">
        <f t="shared" si="1"/>
        <v>100</v>
      </c>
      <c r="W113" s="10">
        <v>0</v>
      </c>
      <c r="X113" s="10">
        <v>4027</v>
      </c>
      <c r="Y113" s="10">
        <v>4700</v>
      </c>
      <c r="Z113" s="10">
        <v>3700</v>
      </c>
      <c r="AA113" s="9" t="s">
        <v>19</v>
      </c>
      <c r="AB113" s="9" t="s">
        <v>20</v>
      </c>
    </row>
    <row r="114" spans="1:28">
      <c r="A114" s="1" t="s">
        <v>113</v>
      </c>
      <c r="B114" s="7" t="s">
        <v>42</v>
      </c>
      <c r="C114" s="8" t="s">
        <v>43</v>
      </c>
      <c r="D114" s="14" t="str">
        <f>IFERROR(VLOOKUP(B114,#REF!,3,FALSE),"")</f>
        <v/>
      </c>
      <c r="E114" s="10">
        <v>600000</v>
      </c>
      <c r="F114" s="10"/>
      <c r="G114" s="10" t="str">
        <f>IFERROR(VLOOKUP(B114,#REF!,4,FALSE),"")</f>
        <v/>
      </c>
      <c r="H114" s="10">
        <v>165000</v>
      </c>
      <c r="I114" s="1" t="str">
        <f>IFERROR(VLOOKUP(B114,#REF!,5,FALSE),"")</f>
        <v/>
      </c>
      <c r="J114" s="1" t="str">
        <f>IFERROR(VLOOKUP(B114,#REF!,6,FALSE),"")</f>
        <v/>
      </c>
      <c r="L114" s="1" t="str">
        <f>IFERROR(VLOOKUP(B114,#REF!,7,FALSE),"")</f>
        <v/>
      </c>
      <c r="M114" s="10">
        <v>0</v>
      </c>
      <c r="N114" s="10">
        <v>165000</v>
      </c>
      <c r="O114" s="10">
        <v>0</v>
      </c>
      <c r="P114" s="10">
        <v>765000</v>
      </c>
      <c r="Q114" s="11">
        <v>28.799457892557317</v>
      </c>
      <c r="R114" s="11">
        <v>17.586611186464058</v>
      </c>
      <c r="S114" s="10">
        <v>26563</v>
      </c>
      <c r="T114" s="10">
        <v>43499</v>
      </c>
      <c r="U114" s="12">
        <v>1.6</v>
      </c>
      <c r="V114" s="17">
        <f t="shared" si="1"/>
        <v>100</v>
      </c>
      <c r="W114" s="10">
        <v>12532</v>
      </c>
      <c r="X114" s="10">
        <v>323457</v>
      </c>
      <c r="Y114" s="10">
        <v>107600</v>
      </c>
      <c r="Z114" s="10">
        <v>119000</v>
      </c>
      <c r="AA114" s="9" t="s">
        <v>19</v>
      </c>
      <c r="AB114" s="9" t="s">
        <v>20</v>
      </c>
    </row>
    <row r="115" spans="1:28">
      <c r="A115" s="1" t="s">
        <v>113</v>
      </c>
      <c r="B115" s="7" t="s">
        <v>77</v>
      </c>
      <c r="C115" s="8" t="s">
        <v>43</v>
      </c>
      <c r="D115" s="14" t="str">
        <f>IFERROR(VLOOKUP(B115,#REF!,3,FALSE),"")</f>
        <v/>
      </c>
      <c r="E115" s="10">
        <v>100000</v>
      </c>
      <c r="F115" s="10"/>
      <c r="G115" s="10" t="str">
        <f>IFERROR(VLOOKUP(B115,#REF!,4,FALSE),"")</f>
        <v/>
      </c>
      <c r="H115" s="10">
        <v>10000</v>
      </c>
      <c r="I115" s="1" t="str">
        <f>IFERROR(VLOOKUP(B115,#REF!,5,FALSE),"")</f>
        <v/>
      </c>
      <c r="J115" s="1" t="str">
        <f>IFERROR(VLOOKUP(B115,#REF!,6,FALSE),"")</f>
        <v/>
      </c>
      <c r="L115" s="1" t="str">
        <f>IFERROR(VLOOKUP(B115,#REF!,7,FALSE),"")</f>
        <v/>
      </c>
      <c r="M115" s="10">
        <v>0</v>
      </c>
      <c r="N115" s="10">
        <v>10000</v>
      </c>
      <c r="O115" s="10">
        <v>0</v>
      </c>
      <c r="P115" s="10">
        <v>110000</v>
      </c>
      <c r="Q115" s="11">
        <v>152.35457063711911</v>
      </c>
      <c r="R115" s="11">
        <v>0</v>
      </c>
      <c r="S115" s="10">
        <v>722</v>
      </c>
      <c r="T115" s="10" t="s">
        <v>21</v>
      </c>
      <c r="U115" s="12" t="s">
        <v>26</v>
      </c>
      <c r="V115" s="17" t="str">
        <f t="shared" si="1"/>
        <v>E</v>
      </c>
      <c r="W115" s="10">
        <v>0</v>
      </c>
      <c r="X115" s="10">
        <v>0</v>
      </c>
      <c r="Y115" s="10">
        <v>0</v>
      </c>
      <c r="Z115" s="10">
        <v>0</v>
      </c>
      <c r="AA115" s="9" t="s">
        <v>19</v>
      </c>
      <c r="AB115" s="9" t="s">
        <v>20</v>
      </c>
    </row>
    <row r="116" spans="1:28">
      <c r="A116" s="1" t="s">
        <v>113</v>
      </c>
      <c r="B116" s="7" t="s">
        <v>57</v>
      </c>
      <c r="C116" s="8" t="s">
        <v>43</v>
      </c>
      <c r="D116" s="14" t="str">
        <f>IFERROR(VLOOKUP(B116,#REF!,3,FALSE),"")</f>
        <v/>
      </c>
      <c r="E116" s="10">
        <v>201000</v>
      </c>
      <c r="F116" s="10"/>
      <c r="G116" s="10" t="str">
        <f>IFERROR(VLOOKUP(B116,#REF!,4,FALSE),"")</f>
        <v/>
      </c>
      <c r="H116" s="16">
        <v>77306</v>
      </c>
      <c r="I116" s="1" t="str">
        <f>IFERROR(VLOOKUP(B116,#REF!,5,FALSE),"")</f>
        <v/>
      </c>
      <c r="J116" s="1" t="str">
        <f>IFERROR(VLOOKUP(B116,#REF!,6,FALSE),"")</f>
        <v/>
      </c>
      <c r="L116" s="1" t="str">
        <f>IFERROR(VLOOKUP(B116,#REF!,7,FALSE),"")</f>
        <v/>
      </c>
      <c r="M116" s="10">
        <v>0</v>
      </c>
      <c r="N116" s="10">
        <v>60000</v>
      </c>
      <c r="O116" s="10">
        <v>17306</v>
      </c>
      <c r="P116" s="10">
        <v>278306</v>
      </c>
      <c r="Q116" s="11">
        <v>37.028472591804153</v>
      </c>
      <c r="R116" s="11">
        <v>55.661200000000001</v>
      </c>
      <c r="S116" s="10">
        <v>7516</v>
      </c>
      <c r="T116" s="10">
        <v>5000</v>
      </c>
      <c r="U116" s="12">
        <v>0.7</v>
      </c>
      <c r="V116" s="17">
        <f t="shared" si="1"/>
        <v>100</v>
      </c>
      <c r="W116" s="10">
        <v>0</v>
      </c>
      <c r="X116" s="10">
        <v>42000</v>
      </c>
      <c r="Y116" s="10">
        <v>3000</v>
      </c>
      <c r="Z116" s="10">
        <v>0</v>
      </c>
      <c r="AA116" s="9" t="s">
        <v>19</v>
      </c>
      <c r="AB116" s="9" t="s">
        <v>20</v>
      </c>
    </row>
    <row r="117" spans="1:28">
      <c r="A117" s="1" t="s">
        <v>154</v>
      </c>
      <c r="B117" s="13" t="s">
        <v>152</v>
      </c>
      <c r="C117" s="5" t="s">
        <v>43</v>
      </c>
      <c r="D117" s="14" t="str">
        <f>IFERROR(VLOOKUP(B117,#REF!,3,FALSE),"")</f>
        <v/>
      </c>
      <c r="E117" s="6">
        <v>0</v>
      </c>
      <c r="F117" s="6">
        <v>0</v>
      </c>
      <c r="G117" s="10" t="str">
        <f>IFERROR(VLOOKUP(B117,#REF!,4,FALSE),"")</f>
        <v/>
      </c>
      <c r="H117" s="6">
        <v>125000</v>
      </c>
      <c r="I117" s="1" t="str">
        <f>IFERROR(VLOOKUP(B117,#REF!,5,FALSE),"")</f>
        <v/>
      </c>
      <c r="J117" s="1" t="str">
        <f>IFERROR(VLOOKUP(B117,#REF!,6,FALSE),"")</f>
        <v/>
      </c>
      <c r="L117" s="1" t="str">
        <f>IFERROR(VLOOKUP(B117,#REF!,7,FALSE),"")</f>
        <v/>
      </c>
      <c r="M117" s="6">
        <v>0</v>
      </c>
      <c r="N117" s="6">
        <v>125000</v>
      </c>
      <c r="O117" s="6">
        <v>0</v>
      </c>
      <c r="P117" s="10">
        <v>125000</v>
      </c>
      <c r="Q117" s="11">
        <v>0</v>
      </c>
      <c r="R117" s="11">
        <v>0</v>
      </c>
      <c r="S117" s="6"/>
      <c r="T117" s="6"/>
      <c r="U117" s="6"/>
      <c r="V117" s="17">
        <f t="shared" si="1"/>
        <v>50</v>
      </c>
      <c r="W117" s="6">
        <v>0</v>
      </c>
      <c r="X117" s="6">
        <v>0</v>
      </c>
      <c r="Y117" s="6">
        <v>0</v>
      </c>
      <c r="Z117" s="6">
        <v>0</v>
      </c>
      <c r="AA117" s="1" t="s">
        <v>19</v>
      </c>
      <c r="AB117" s="1" t="s">
        <v>20</v>
      </c>
    </row>
    <row r="118" spans="1:28">
      <c r="A118" s="1" t="s">
        <v>113</v>
      </c>
      <c r="B118" s="7" t="s">
        <v>89</v>
      </c>
      <c r="C118" s="8" t="s">
        <v>43</v>
      </c>
      <c r="D118" s="14" t="str">
        <f>IFERROR(VLOOKUP(B118,#REF!,3,FALSE),"")</f>
        <v/>
      </c>
      <c r="E118" s="10">
        <v>0</v>
      </c>
      <c r="F118" s="10"/>
      <c r="G118" s="10" t="str">
        <f>IFERROR(VLOOKUP(B118,#REF!,4,FALSE),"")</f>
        <v/>
      </c>
      <c r="H118" s="10">
        <v>22197</v>
      </c>
      <c r="I118" s="1" t="str">
        <f>IFERROR(VLOOKUP(B118,#REF!,5,FALSE),"")</f>
        <v/>
      </c>
      <c r="J118" s="1" t="str">
        <f>IFERROR(VLOOKUP(B118,#REF!,6,FALSE),"")</f>
        <v/>
      </c>
      <c r="L118" s="1" t="str">
        <f>IFERROR(VLOOKUP(B118,#REF!,7,FALSE),"")</f>
        <v/>
      </c>
      <c r="M118" s="10">
        <v>0</v>
      </c>
      <c r="N118" s="10">
        <v>22197</v>
      </c>
      <c r="O118" s="10">
        <v>0</v>
      </c>
      <c r="P118" s="10">
        <v>22197</v>
      </c>
      <c r="Q118" s="11">
        <v>79.275000000000006</v>
      </c>
      <c r="R118" s="11">
        <v>0</v>
      </c>
      <c r="S118" s="10">
        <v>280</v>
      </c>
      <c r="T118" s="10" t="s">
        <v>21</v>
      </c>
      <c r="U118" s="12" t="s">
        <v>26</v>
      </c>
      <c r="V118" s="17" t="str">
        <f t="shared" si="1"/>
        <v>E</v>
      </c>
      <c r="W118" s="10">
        <v>0</v>
      </c>
      <c r="X118" s="10">
        <v>0</v>
      </c>
      <c r="Y118" s="10">
        <v>0</v>
      </c>
      <c r="Z118" s="10">
        <v>0</v>
      </c>
      <c r="AA118" s="9" t="s">
        <v>19</v>
      </c>
      <c r="AB118" s="9" t="s">
        <v>20</v>
      </c>
    </row>
    <row r="119" spans="1:28">
      <c r="A119" s="1" t="s">
        <v>113</v>
      </c>
      <c r="B119" s="7" t="s">
        <v>50</v>
      </c>
      <c r="C119" s="8" t="s">
        <v>43</v>
      </c>
      <c r="D119" s="14" t="str">
        <f>IFERROR(VLOOKUP(B119,#REF!,3,FALSE),"")</f>
        <v/>
      </c>
      <c r="E119" s="10">
        <v>471000</v>
      </c>
      <c r="F119" s="10"/>
      <c r="G119" s="10" t="str">
        <f>IFERROR(VLOOKUP(B119,#REF!,4,FALSE),"")</f>
        <v/>
      </c>
      <c r="H119" s="10">
        <v>0</v>
      </c>
      <c r="I119" s="1" t="str">
        <f>IFERROR(VLOOKUP(B119,#REF!,5,FALSE),"")</f>
        <v/>
      </c>
      <c r="J119" s="1" t="str">
        <f>IFERROR(VLOOKUP(B119,#REF!,6,FALSE),"")</f>
        <v/>
      </c>
      <c r="L119" s="1" t="str">
        <f>IFERROR(VLOOKUP(B119,#REF!,7,FALSE),"")</f>
        <v/>
      </c>
      <c r="M119" s="10">
        <v>0</v>
      </c>
      <c r="N119" s="10">
        <v>0</v>
      </c>
      <c r="O119" s="10">
        <v>0</v>
      </c>
      <c r="P119" s="10">
        <v>471000</v>
      </c>
      <c r="Q119" s="11">
        <v>0</v>
      </c>
      <c r="R119" s="11">
        <v>31.992935742426301</v>
      </c>
      <c r="S119" s="10">
        <v>0</v>
      </c>
      <c r="T119" s="10">
        <v>14722</v>
      </c>
      <c r="U119" s="12" t="s">
        <v>45</v>
      </c>
      <c r="V119" s="17" t="str">
        <f t="shared" si="1"/>
        <v>F</v>
      </c>
      <c r="W119" s="10">
        <v>0</v>
      </c>
      <c r="X119" s="10">
        <v>127500</v>
      </c>
      <c r="Y119" s="10">
        <v>5000</v>
      </c>
      <c r="Z119" s="10">
        <v>0</v>
      </c>
      <c r="AA119" s="9" t="s">
        <v>19</v>
      </c>
      <c r="AB119" s="9" t="s">
        <v>20</v>
      </c>
    </row>
    <row r="120" spans="1:28">
      <c r="A120" s="1" t="s">
        <v>154</v>
      </c>
      <c r="B120" s="13" t="s">
        <v>153</v>
      </c>
      <c r="C120" s="5" t="s">
        <v>43</v>
      </c>
      <c r="D120" s="14" t="str">
        <f>IFERROR(VLOOKUP(B120,#REF!,3,FALSE),"")</f>
        <v/>
      </c>
      <c r="E120" s="6">
        <v>0</v>
      </c>
      <c r="F120" s="6">
        <v>0</v>
      </c>
      <c r="G120" s="10" t="str">
        <f>IFERROR(VLOOKUP(B120,#REF!,4,FALSE),"")</f>
        <v/>
      </c>
      <c r="H120" s="6">
        <v>9275</v>
      </c>
      <c r="I120" s="1" t="str">
        <f>IFERROR(VLOOKUP(B120,#REF!,5,FALSE),"")</f>
        <v/>
      </c>
      <c r="J120" s="1" t="str">
        <f>IFERROR(VLOOKUP(B120,#REF!,6,FALSE),"")</f>
        <v/>
      </c>
      <c r="L120" s="1" t="str">
        <f>IFERROR(VLOOKUP(B120,#REF!,7,FALSE),"")</f>
        <v/>
      </c>
      <c r="M120" s="6">
        <v>0</v>
      </c>
      <c r="N120" s="6">
        <v>9275</v>
      </c>
      <c r="O120" s="6">
        <v>0</v>
      </c>
      <c r="P120" s="10">
        <v>9275</v>
      </c>
      <c r="Q120" s="11">
        <v>0</v>
      </c>
      <c r="R120" s="11">
        <v>0</v>
      </c>
      <c r="S120" s="6"/>
      <c r="T120" s="6"/>
      <c r="U120" s="6"/>
      <c r="V120" s="17">
        <f t="shared" si="1"/>
        <v>50</v>
      </c>
      <c r="W120" s="6">
        <v>0</v>
      </c>
      <c r="X120" s="6">
        <v>0</v>
      </c>
      <c r="Y120" s="6">
        <v>0</v>
      </c>
      <c r="Z120" s="6">
        <v>0</v>
      </c>
      <c r="AA120" s="1" t="s">
        <v>19</v>
      </c>
      <c r="AB120" s="1" t="s">
        <v>20</v>
      </c>
    </row>
    <row r="123" spans="1:28">
      <c r="N123" s="15"/>
      <c r="O123" s="15"/>
    </row>
  </sheetData>
  <phoneticPr fontId="1" type="noConversion"/>
  <conditionalFormatting sqref="V4:V120">
    <cfRule type="iconSet" priority="1">
      <iconSet iconSet="3Arrows" showValue="0">
        <cfvo type="percent" val="0"/>
        <cfvo type="num" val="100"/>
        <cfvo type="num" val="150"/>
      </iconSet>
    </cfRule>
  </conditionalFormatting>
  <dataValidations disablePrompts="1" count="2">
    <dataValidation type="list" errorStyle="information" allowBlank="1" showInputMessage="1" showErrorMessage="1" sqref="I4:I120">
      <formula1>"Checking,DD,Dead,Done,Slow,SR"</formula1>
    </dataValidation>
    <dataValidation type="list" errorStyle="information" allowBlank="1" showInputMessage="1" showErrorMessage="1" sqref="J4:J120">
      <formula1>"Sales,PM,SalesPM"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2017-03-14T08:08:23Z</dcterms:modified>
</cp:coreProperties>
</file>