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I13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N4" l="1"/>
  <c r="L4"/>
  <c r="K4"/>
  <c r="I4"/>
  <c r="F4"/>
  <c r="D4" l="1"/>
  <c r="X4" l="1"/>
  <c r="X188"/>
  <c r="N188"/>
  <c r="L188"/>
  <c r="K188"/>
  <c r="I188"/>
  <c r="F188"/>
  <c r="D188"/>
  <c r="X187"/>
  <c r="N187"/>
  <c r="L187"/>
  <c r="K187"/>
  <c r="I187"/>
  <c r="F187"/>
  <c r="D187"/>
  <c r="X186"/>
  <c r="N186"/>
  <c r="L186"/>
  <c r="K186"/>
  <c r="I186"/>
  <c r="F186"/>
  <c r="D186"/>
  <c r="X185"/>
  <c r="N185"/>
  <c r="L185"/>
  <c r="K185"/>
  <c r="I185"/>
  <c r="F185"/>
  <c r="D185"/>
  <c r="X184"/>
  <c r="N184"/>
  <c r="L184"/>
  <c r="K184"/>
  <c r="I184"/>
  <c r="F184"/>
  <c r="D184"/>
  <c r="X183"/>
  <c r="N183"/>
  <c r="L183"/>
  <c r="K183"/>
  <c r="I183"/>
  <c r="F183"/>
  <c r="D183"/>
  <c r="X182"/>
  <c r="N182"/>
  <c r="L182"/>
  <c r="K182"/>
  <c r="I182"/>
  <c r="F182"/>
  <c r="D182"/>
  <c r="X181"/>
  <c r="N181"/>
  <c r="L181"/>
  <c r="K181"/>
  <c r="I181"/>
  <c r="F181"/>
  <c r="D181"/>
  <c r="X180"/>
  <c r="N180"/>
  <c r="L180"/>
  <c r="K180"/>
  <c r="I180"/>
  <c r="F180"/>
  <c r="D180"/>
  <c r="X179"/>
  <c r="N179"/>
  <c r="L179"/>
  <c r="K179"/>
  <c r="I179"/>
  <c r="F179"/>
  <c r="D179"/>
  <c r="X178"/>
  <c r="N178"/>
  <c r="L178"/>
  <c r="K178"/>
  <c r="I178"/>
  <c r="F178"/>
  <c r="D178"/>
  <c r="X177"/>
  <c r="N177"/>
  <c r="L177"/>
  <c r="K177"/>
  <c r="I177"/>
  <c r="F177"/>
  <c r="D177"/>
  <c r="X176"/>
  <c r="N176"/>
  <c r="L176"/>
  <c r="K176"/>
  <c r="I176"/>
  <c r="F176"/>
  <c r="D176"/>
  <c r="X175"/>
  <c r="N175"/>
  <c r="L175"/>
  <c r="K175"/>
  <c r="I175"/>
  <c r="F175"/>
  <c r="D175"/>
  <c r="X174"/>
  <c r="N174"/>
  <c r="L174"/>
  <c r="K174"/>
  <c r="I174"/>
  <c r="F174"/>
  <c r="D174"/>
  <c r="X173"/>
  <c r="N173"/>
  <c r="L173"/>
  <c r="K173"/>
  <c r="I173"/>
  <c r="F173"/>
  <c r="D173"/>
  <c r="X172"/>
  <c r="N172"/>
  <c r="L172"/>
  <c r="K172"/>
  <c r="I172"/>
  <c r="F172"/>
  <c r="D172"/>
  <c r="X171"/>
  <c r="N171"/>
  <c r="L171"/>
  <c r="K171"/>
  <c r="I171"/>
  <c r="F171"/>
  <c r="D171"/>
  <c r="X170"/>
  <c r="N170"/>
  <c r="L170"/>
  <c r="K170"/>
  <c r="I170"/>
  <c r="F170"/>
  <c r="D170"/>
  <c r="X169"/>
  <c r="N169"/>
  <c r="L169"/>
  <c r="K169"/>
  <c r="I169"/>
  <c r="F169"/>
  <c r="D169"/>
  <c r="X168"/>
  <c r="N168"/>
  <c r="L168"/>
  <c r="K168"/>
  <c r="I168"/>
  <c r="F168"/>
  <c r="D168"/>
  <c r="X167"/>
  <c r="N167"/>
  <c r="L167"/>
  <c r="K167"/>
  <c r="I167"/>
  <c r="F167"/>
  <c r="D167"/>
  <c r="X166"/>
  <c r="N166"/>
  <c r="L166"/>
  <c r="K166"/>
  <c r="I166"/>
  <c r="F166"/>
  <c r="D166"/>
  <c r="X165"/>
  <c r="N165"/>
  <c r="L165"/>
  <c r="K165"/>
  <c r="I165"/>
  <c r="F165"/>
  <c r="D165"/>
  <c r="X164"/>
  <c r="N164"/>
  <c r="L164"/>
  <c r="K164"/>
  <c r="I164"/>
  <c r="F164"/>
  <c r="D164"/>
  <c r="X163"/>
  <c r="N163"/>
  <c r="L163"/>
  <c r="K163"/>
  <c r="I163"/>
  <c r="F163"/>
  <c r="D163"/>
  <c r="X162"/>
  <c r="N162"/>
  <c r="L162"/>
  <c r="K162"/>
  <c r="I162"/>
  <c r="F162"/>
  <c r="D162"/>
  <c r="X161"/>
  <c r="N161"/>
  <c r="L161"/>
  <c r="K161"/>
  <c r="I161"/>
  <c r="F161"/>
  <c r="D161"/>
  <c r="X160"/>
  <c r="N160"/>
  <c r="L160"/>
  <c r="K160"/>
  <c r="I160"/>
  <c r="F160"/>
  <c r="D160"/>
  <c r="X159"/>
  <c r="N159"/>
  <c r="L159"/>
  <c r="K159"/>
  <c r="I159"/>
  <c r="F159"/>
  <c r="D159"/>
  <c r="X158"/>
  <c r="N158"/>
  <c r="L158"/>
  <c r="K158"/>
  <c r="I158"/>
  <c r="F158"/>
  <c r="D158"/>
  <c r="X157"/>
  <c r="N157"/>
  <c r="L157"/>
  <c r="K157"/>
  <c r="I157"/>
  <c r="F157"/>
  <c r="D157"/>
  <c r="X156"/>
  <c r="N156"/>
  <c r="L156"/>
  <c r="K156"/>
  <c r="I156"/>
  <c r="F156"/>
  <c r="D156"/>
  <c r="X155"/>
  <c r="N155"/>
  <c r="L155"/>
  <c r="K155"/>
  <c r="I155"/>
  <c r="F155"/>
  <c r="D155"/>
  <c r="X154"/>
  <c r="N154"/>
  <c r="L154"/>
  <c r="K154"/>
  <c r="I154"/>
  <c r="F154"/>
  <c r="D154"/>
  <c r="X153"/>
  <c r="N153"/>
  <c r="L153"/>
  <c r="K153"/>
  <c r="I153"/>
  <c r="F153"/>
  <c r="D153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25"/>
  <c r="N125"/>
  <c r="L125"/>
  <c r="K125"/>
  <c r="I125"/>
  <c r="F125"/>
  <c r="D125"/>
  <c r="X124"/>
  <c r="N124"/>
  <c r="L124"/>
  <c r="K124"/>
  <c r="I124"/>
  <c r="F124"/>
  <c r="D124"/>
  <c r="X123"/>
  <c r="N123"/>
  <c r="L123"/>
  <c r="K123"/>
  <c r="I123"/>
  <c r="F123"/>
  <c r="D123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10"/>
  <c r="N110"/>
  <c r="L110"/>
  <c r="K110"/>
  <c r="I110"/>
  <c r="F110"/>
  <c r="D110"/>
  <c r="X109"/>
  <c r="N109"/>
  <c r="L109"/>
  <c r="K109"/>
  <c r="I109"/>
  <c r="F109"/>
  <c r="D109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92"/>
  <c r="N92"/>
  <c r="L92"/>
  <c r="K92"/>
  <c r="I92"/>
  <c r="F92"/>
  <c r="D92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88"/>
  <c r="N88"/>
  <c r="L88"/>
  <c r="K88"/>
  <c r="I88"/>
  <c r="F88"/>
  <c r="D88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70"/>
  <c r="N70"/>
  <c r="L70"/>
  <c r="K70"/>
  <c r="I70"/>
  <c r="F70"/>
  <c r="D70"/>
  <c r="X69"/>
  <c r="N69"/>
  <c r="L69"/>
  <c r="K69"/>
  <c r="I69"/>
  <c r="F69"/>
  <c r="D69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38"/>
  <c r="N38"/>
  <c r="L38"/>
  <c r="K38"/>
  <c r="I38"/>
  <c r="F38"/>
  <c r="D38"/>
  <c r="X37"/>
  <c r="N37"/>
  <c r="L37"/>
  <c r="K37"/>
  <c r="I37"/>
  <c r="F37"/>
  <c r="D37"/>
  <c r="X36"/>
  <c r="N36"/>
  <c r="L36"/>
  <c r="K36"/>
  <c r="I36"/>
  <c r="F36"/>
  <c r="D36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23"/>
  <c r="N23"/>
  <c r="L23"/>
  <c r="K23"/>
  <c r="I23"/>
  <c r="F23"/>
  <c r="D23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F13"/>
  <c r="D13"/>
  <c r="X12"/>
  <c r="N12"/>
  <c r="L12"/>
  <c r="K12"/>
  <c r="I12"/>
  <c r="F12"/>
  <c r="D12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8"/>
  <c r="N8"/>
  <c r="L8"/>
  <c r="K8"/>
  <c r="I8"/>
  <c r="F8"/>
  <c r="D8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</calcChain>
</file>

<file path=xl/sharedStrings.xml><?xml version="1.0" encoding="utf-8"?>
<sst xmlns="http://schemas.openxmlformats.org/spreadsheetml/2006/main" count="894" uniqueCount="233">
  <si>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</si>
  <si>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</si>
  <si>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</si>
  <si>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</si>
  <si>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</si>
  <si>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</si>
  <si>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</si>
  <si>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</si>
  <si>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</si>
  <si>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</si>
  <si>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</si>
  <si>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</si>
  <si>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</si>
  <si>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</si>
  <si>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</si>
  <si>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</si>
  <si>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</si>
  <si>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</si>
  <si>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</si>
  <si>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</si>
  <si>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</si>
  <si>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</si>
  <si>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</si>
  <si>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</si>
  <si>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</si>
  <si>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</si>
  <si>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</si>
  <si>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</si>
  <si>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</si>
  <si>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</si>
  <si>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</si>
  <si>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</si>
  <si>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2016/08/22 00:20</t>
  </si>
  <si>
    <t>19-21/R6C-AL2N1VY/3T</t>
  </si>
  <si>
    <t>EVERLIGHT</t>
  </si>
  <si>
    <t/>
  </si>
  <si>
    <t>E</t>
  </si>
  <si>
    <t>25997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</si>
  <si>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</si>
  <si>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</si>
  <si>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</si>
  <si>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</si>
  <si>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</si>
  <si>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</si>
  <si>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A694B/2SYGSURW/S530-A3/F14-95</t>
  </si>
  <si>
    <t>AO3160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</si>
  <si>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</si>
  <si>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</si>
  <si>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</si>
  <si>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</si>
  <si>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</si>
  <si>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</si>
  <si>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</si>
  <si>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</si>
  <si>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</si>
  <si>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</si>
  <si>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</si>
  <si>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AO4409L</t>
  </si>
  <si>
    <t>AO4413</t>
  </si>
  <si>
    <t>AO4421</t>
  </si>
  <si>
    <t>AO4468</t>
  </si>
  <si>
    <t>AO4566</t>
  </si>
  <si>
    <t>AO4622</t>
  </si>
  <si>
    <t>AO5404E</t>
  </si>
  <si>
    <t>F</t>
  </si>
  <si>
    <t>AO6604</t>
  </si>
  <si>
    <t>AO7405</t>
  </si>
  <si>
    <t>AO9926C</t>
  </si>
  <si>
    <t>AOB298L</t>
  </si>
  <si>
    <t>AOD409</t>
  </si>
  <si>
    <t>AOD458</t>
  </si>
  <si>
    <t>AOD482</t>
  </si>
  <si>
    <t>AOH3254</t>
  </si>
  <si>
    <t>AOI2N60A</t>
  </si>
  <si>
    <t>AOI478</t>
  </si>
  <si>
    <t>AOI4N60</t>
  </si>
  <si>
    <t>AOI510</t>
  </si>
  <si>
    <t>AOL1240</t>
  </si>
  <si>
    <t>AON6242</t>
  </si>
  <si>
    <t>AON6246</t>
  </si>
  <si>
    <t>AON6250</t>
  </si>
  <si>
    <t>AON6260</t>
  </si>
  <si>
    <t>AON6506</t>
  </si>
  <si>
    <t>AON6510</t>
  </si>
  <si>
    <t>AON6520</t>
  </si>
  <si>
    <t>AON7446</t>
  </si>
  <si>
    <t>AON7508</t>
  </si>
  <si>
    <t>AOT2500L</t>
  </si>
  <si>
    <t>AOT2918L</t>
  </si>
  <si>
    <t>AOT440L</t>
  </si>
  <si>
    <t>AOTF10N60</t>
  </si>
  <si>
    <t>AOTF10N65</t>
  </si>
  <si>
    <t>AOTF11N62</t>
  </si>
  <si>
    <t>AOTF11N62L</t>
  </si>
  <si>
    <t>AOTF11N70</t>
  </si>
  <si>
    <t>AOTF12N65</t>
  </si>
  <si>
    <t>AOTF14N50</t>
  </si>
  <si>
    <t>AOTF22N50</t>
  </si>
  <si>
    <t>AOTF2918L</t>
  </si>
  <si>
    <t>AOTF4N60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</si>
  <si>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</si>
  <si>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</si>
  <si>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</si>
  <si>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</si>
  <si>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</si>
  <si>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</si>
  <si>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</si>
  <si>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AOTF9N70_002</t>
  </si>
  <si>
    <t>AOWF10N60</t>
  </si>
  <si>
    <t>AOWF15S65</t>
  </si>
  <si>
    <t>AOZ1015AI</t>
  </si>
  <si>
    <t>AOZ1212AI</t>
  </si>
  <si>
    <t>AOZ1233QI-01</t>
  </si>
  <si>
    <t>AOZ1267QI-01</t>
  </si>
  <si>
    <t>AOZ1280CI</t>
  </si>
  <si>
    <t>AOZ1915DI</t>
  </si>
  <si>
    <t>AOZ8001DI</t>
  </si>
  <si>
    <t>AOZ8105CI</t>
  </si>
  <si>
    <t>AOZ8211DI-05</t>
  </si>
  <si>
    <t>AOZ8212CI-05L</t>
  </si>
  <si>
    <t>AOZ8231ADI-03</t>
  </si>
  <si>
    <t>AOZ8231ADI-05</t>
  </si>
  <si>
    <t>AOZ8328DI</t>
  </si>
  <si>
    <t>AOZ8808DI-05</t>
  </si>
  <si>
    <t>AOZ8809DI-05</t>
  </si>
  <si>
    <t>AOZ8819DI-05</t>
  </si>
  <si>
    <t>AOZ8851DI-05</t>
  </si>
  <si>
    <t>AOZ8902CIL</t>
  </si>
  <si>
    <t>AS3701A-BWLT-50</t>
  </si>
  <si>
    <t>AMS</t>
  </si>
  <si>
    <t>EL1017(TA)-VG</t>
  </si>
  <si>
    <t>EL1018(TA)-VG</t>
  </si>
  <si>
    <t>EL3H7(B)(TB)(LTO)-VG</t>
  </si>
  <si>
    <t>EL817(C)-F</t>
  </si>
  <si>
    <t>EL817(C)-FV</t>
  </si>
  <si>
    <t>EL817M(A)-FG</t>
  </si>
  <si>
    <t>EL817S(B)(TA)-F</t>
  </si>
  <si>
    <t>IRM-V538M3/TR1</t>
  </si>
  <si>
    <t>IRM-V538T/TR1</t>
  </si>
  <si>
    <t>JT4K71-AS-200</t>
  </si>
  <si>
    <t>LC01-6.TDT</t>
  </si>
  <si>
    <t>SEMTECH</t>
  </si>
  <si>
    <t>MP6901DJ-LF-Z</t>
  </si>
  <si>
    <t>MPS</t>
  </si>
  <si>
    <t>MP6902DS-C530-LF-Z</t>
  </si>
  <si>
    <t>MP6907GJ-Z</t>
  </si>
  <si>
    <t>MP6922AGSE-Z</t>
  </si>
  <si>
    <t>MP6922NGS-Z</t>
  </si>
  <si>
    <t>MP6923GS-Z</t>
  </si>
  <si>
    <t>MPM3606GQV-Z</t>
  </si>
  <si>
    <t>MPM3620GQV-Z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</si>
  <si>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</si>
  <si>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</si>
  <si>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</si>
  <si>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</si>
  <si>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</si>
  <si>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</si>
  <si>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MX25L6408EM2I-12G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</si>
  <si>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</si>
  <si>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</si>
  <si>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</si>
  <si>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</si>
  <si>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</si>
  <si>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</si>
  <si>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</si>
  <si>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</si>
  <si>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</si>
  <si>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</si>
  <si>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</si>
  <si>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</si>
  <si>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</si>
  <si>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</si>
  <si>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</si>
  <si>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</si>
  <si>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RE0108ADD6-12</t>
  </si>
  <si>
    <t>UPI</t>
  </si>
  <si>
    <t>RE0108ADD6-18</t>
  </si>
  <si>
    <t>RTC5612</t>
  </si>
  <si>
    <t>RICHWAVE</t>
  </si>
  <si>
    <t>RTC6603</t>
  </si>
  <si>
    <t>RTC6608OSP</t>
  </si>
  <si>
    <t>RTC6609</t>
  </si>
  <si>
    <t>RTC6655F</t>
  </si>
  <si>
    <t>SC195ULTRT</t>
  </si>
  <si>
    <t>SC4437SK-3.3TRT</t>
  </si>
  <si>
    <t>SD05C.TCT</t>
  </si>
  <si>
    <t>SM36.TCT</t>
  </si>
  <si>
    <t>SMD1206P300SLRT</t>
  </si>
  <si>
    <t>PTTC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</si>
  <si>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</si>
  <si>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</si>
  <si>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</si>
  <si>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</si>
  <si>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</si>
  <si>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</si>
  <si>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</si>
  <si>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</si>
  <si>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</si>
  <si>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TC58NVG2S3ETAI0B3H</t>
  </si>
  <si>
    <t>TC74VHC125FT</t>
  </si>
  <si>
    <t>TC7SZ08FU</t>
  </si>
  <si>
    <t>TC7SZ125FU(T5L,JF)</t>
  </si>
  <si>
    <t>TCS10DLU</t>
  </si>
  <si>
    <t>TH58NVG3S0HBAI4</t>
  </si>
  <si>
    <t>TH58NVG3S0HTA00</t>
  </si>
  <si>
    <t>THGBMBG5D1KBAIT</t>
  </si>
  <si>
    <t>THGBMBG5D1KBAITH2H</t>
  </si>
  <si>
    <t>THGBMDG5D1LBAILH2J</t>
  </si>
  <si>
    <t>THGBMFG7C1LBAIL</t>
  </si>
  <si>
    <t>TPC8067-H,LQ</t>
  </si>
  <si>
    <t>UP0104SSW8</t>
  </si>
  <si>
    <t>UP0108AED4-12</t>
  </si>
  <si>
    <t>UP0108AED4-18</t>
  </si>
  <si>
    <t>UP0108AED4-28</t>
  </si>
  <si>
    <t>UP0109PSW8</t>
  </si>
  <si>
    <t>UP0111AMA5-00</t>
  </si>
  <si>
    <t>UP1536QDDA</t>
  </si>
  <si>
    <t>UP1536RDDA</t>
  </si>
  <si>
    <t>UP1537PDDA</t>
  </si>
  <si>
    <t>UP1591SQKF</t>
  </si>
  <si>
    <t>UP1704AMT5-00</t>
  </si>
  <si>
    <t>UP1708PQMI</t>
  </si>
  <si>
    <t>UP1713PQDD</t>
  </si>
  <si>
    <t>UP1727PDDA</t>
  </si>
  <si>
    <t>UP1735PSU8</t>
  </si>
  <si>
    <t>UP7501M8</t>
  </si>
  <si>
    <t>UP7536AMA8</t>
  </si>
  <si>
    <t>UP7537BSU8</t>
  </si>
  <si>
    <t>UP7549TMA5-25</t>
  </si>
  <si>
    <t>UP7550PMA8</t>
  </si>
  <si>
    <t>UP7604CMS3-N3</t>
  </si>
  <si>
    <t>UP8815PDDA</t>
  </si>
  <si>
    <t>US5704PTAD</t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</si>
</sst>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  <xf numFmtId="0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88" totalsRowShown="0" headerRowDxfId="31" dataDxfId="30" tableBorderDxfId="29">
  <autoFilter ref="A3:AC188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IF(OR(U4=0,LEN(U4)=0)*OR(V4=0,LEN(V4)=0),IF(R4&gt;0,"ZeroZero","None"),IF(IF(LEN(S4)=0,0,S4)&gt;24,"OverStock","Normal"))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88"/>
  <sheetViews>
    <sheetView tabSelected="1" zoomScale="70" zoomScaleNormal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F31" sqref="AF31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23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2" t="s">
        <v>26</v>
      </c>
      <c r="E3" s="24" t="s">
        <v>27</v>
      </c>
      <c r="F3" s="10" t="s">
        <v>28</v>
      </c>
      <c r="G3" s="6" t="s">
        <v>24</v>
      </c>
      <c r="H3" s="11" t="s">
        <v>29</v>
      </c>
      <c r="I3" s="11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6" t="str">
        <f t="shared" ref="A4:A67" si="0">IF(OR(U4=0,LEN(U4)=0)*OR(V4=0,LEN(V4)=0),IF(R4&gt;0,"ZeroZero","None"),IF(IF(LEN(S4)=0,0,S4)&gt;24,"OverStock","Normal"))</f>
        <v>ZeroZero</v>
      </c>
      <c r="B4" s="13" t="s">
        <v>33</v>
      </c>
      <c r="C4" s="14" t="s">
        <v>34</v>
      </c>
      <c r="D4" s="15">
        <f>IFERROR(VLOOKUP(B4,#REF!,3,FALSE),0)</f>
        <v>0</v>
      </c>
      <c r="E4" s="25" t="str">
        <f t="shared" ref="E4:E35" si="1">IF(U4=0,"前八週無拉料",ROUND(J4/U4,1))</f>
        <v>前八週無拉料</v>
      </c>
      <c r="F4" s="15" t="str">
        <f>IFERROR(VLOOKUP(B4,#REF!,6,FALSE),"")</f>
        <v/>
      </c>
      <c r="G4" s="16">
        <v>0</v>
      </c>
      <c r="H4" s="16">
        <v>0</v>
      </c>
      <c r="I4" s="16" t="str">
        <f>IFERROR(VLOOKUP(B4,#REF!,9,FALSE),"")</f>
        <v/>
      </c>
      <c r="J4" s="16">
        <v>3000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0</v>
      </c>
      <c r="P4" s="16">
        <v>3000</v>
      </c>
      <c r="Q4" s="16">
        <v>0</v>
      </c>
      <c r="R4" s="18">
        <v>3000</v>
      </c>
      <c r="S4" s="19" t="s">
        <v>35</v>
      </c>
      <c r="T4" s="20" t="s">
        <v>35</v>
      </c>
      <c r="U4" s="18">
        <v>0</v>
      </c>
      <c r="V4" s="16">
        <v>0</v>
      </c>
      <c r="W4" s="21" t="s">
        <v>36</v>
      </c>
      <c r="X4" s="22" t="str">
        <f t="shared" ref="X4:X35" si="2">IF($W4="E","E",IF($W4="F","F",IF($W4&lt;0.5,50,IF($W4&lt;2,100,150))))</f>
        <v>E</v>
      </c>
      <c r="Y4" s="16">
        <v>0</v>
      </c>
      <c r="Z4" s="16">
        <v>0</v>
      </c>
      <c r="AA4" s="16">
        <v>0</v>
      </c>
      <c r="AB4" s="16">
        <v>0</v>
      </c>
      <c r="AC4" s="14" t="s">
        <v>37</v>
      </c>
    </row>
    <row r="5" spans="1:29">
      <c r="A5" s="26" t="str">
        <f t="shared" si="0"/>
        <v>ZeroZero</v>
      </c>
      <c r="B5" s="13" t="s">
        <v>38</v>
      </c>
      <c r="C5" s="14" t="s">
        <v>34</v>
      </c>
      <c r="D5" s="15">
        <f>IFERROR(VLOOKUP(B5,#REF!,3,FALSE),0)</f>
        <v>0</v>
      </c>
      <c r="E5" s="25" t="str">
        <f t="shared" si="1"/>
        <v>前八週無拉料</v>
      </c>
      <c r="F5" s="15" t="str">
        <f>IFERROR(VLOOKUP(B5,#REF!,6,FALSE),"")</f>
        <v/>
      </c>
      <c r="G5" s="16">
        <v>0</v>
      </c>
      <c r="H5" s="16">
        <v>0</v>
      </c>
      <c r="I5" s="16" t="str">
        <f>IFERROR(VLOOKUP(B5,#REF!,9,FALSE),"")</f>
        <v/>
      </c>
      <c r="J5" s="16">
        <v>11020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8000</v>
      </c>
      <c r="Q5" s="16">
        <v>3020</v>
      </c>
      <c r="R5" s="18">
        <v>11020</v>
      </c>
      <c r="S5" s="19" t="s">
        <v>35</v>
      </c>
      <c r="T5" s="20" t="s">
        <v>35</v>
      </c>
      <c r="U5" s="18">
        <v>0</v>
      </c>
      <c r="V5" s="16" t="s">
        <v>35</v>
      </c>
      <c r="W5" s="21" t="s">
        <v>36</v>
      </c>
      <c r="X5" s="22" t="str">
        <f t="shared" si="2"/>
        <v>E</v>
      </c>
      <c r="Y5" s="16">
        <v>0</v>
      </c>
      <c r="Z5" s="16">
        <v>0</v>
      </c>
      <c r="AA5" s="16">
        <v>0</v>
      </c>
      <c r="AB5" s="16">
        <v>0</v>
      </c>
      <c r="AC5" s="14" t="s">
        <v>37</v>
      </c>
    </row>
    <row r="6" spans="1:29">
      <c r="A6" s="26" t="str">
        <f t="shared" si="0"/>
        <v>ZeroZero</v>
      </c>
      <c r="B6" s="13" t="s">
        <v>39</v>
      </c>
      <c r="C6" s="14" t="s">
        <v>34</v>
      </c>
      <c r="D6" s="15">
        <f>IFERROR(VLOOKUP(B6,#REF!,3,FALSE),0)</f>
        <v>0</v>
      </c>
      <c r="E6" s="25" t="str">
        <f t="shared" si="1"/>
        <v>前八週無拉料</v>
      </c>
      <c r="F6" s="15" t="str">
        <f>IFERROR(VLOOKUP(B6,#REF!,6,FALSE),"")</f>
        <v/>
      </c>
      <c r="G6" s="16">
        <v>0</v>
      </c>
      <c r="H6" s="16">
        <v>0</v>
      </c>
      <c r="I6" s="16" t="str">
        <f>IFERROR(VLOOKUP(B6,#REF!,9,FALSE),"")</f>
        <v/>
      </c>
      <c r="J6" s="16">
        <v>12920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12700</v>
      </c>
      <c r="Q6" s="16">
        <v>220</v>
      </c>
      <c r="R6" s="18">
        <v>12920</v>
      </c>
      <c r="S6" s="19" t="s">
        <v>35</v>
      </c>
      <c r="T6" s="20" t="s">
        <v>35</v>
      </c>
      <c r="U6" s="18">
        <v>0</v>
      </c>
      <c r="V6" s="16" t="s">
        <v>35</v>
      </c>
      <c r="W6" s="21" t="s">
        <v>36</v>
      </c>
      <c r="X6" s="22" t="str">
        <f t="shared" si="2"/>
        <v>E</v>
      </c>
      <c r="Y6" s="16">
        <v>0</v>
      </c>
      <c r="Z6" s="16">
        <v>0</v>
      </c>
      <c r="AA6" s="16">
        <v>0</v>
      </c>
      <c r="AB6" s="16">
        <v>0</v>
      </c>
      <c r="AC6" s="14" t="s">
        <v>37</v>
      </c>
    </row>
    <row r="7" spans="1:29">
      <c r="A7" s="26" t="str">
        <f t="shared" si="0"/>
        <v>ZeroZero</v>
      </c>
      <c r="B7" s="13" t="s">
        <v>40</v>
      </c>
      <c r="C7" s="14" t="s">
        <v>34</v>
      </c>
      <c r="D7" s="15">
        <f>IFERROR(VLOOKUP(B7,#REF!,3,FALSE),0)</f>
        <v>0</v>
      </c>
      <c r="E7" s="25" t="str">
        <f t="shared" si="1"/>
        <v>前八週無拉料</v>
      </c>
      <c r="F7" s="15" t="str">
        <f>IFERROR(VLOOKUP(B7,#REF!,6,FALSE),"")</f>
        <v/>
      </c>
      <c r="G7" s="16">
        <v>0</v>
      </c>
      <c r="H7" s="16">
        <v>0</v>
      </c>
      <c r="I7" s="16" t="str">
        <f>IFERROR(VLOOKUP(B7,#REF!,9,FALSE),"")</f>
        <v/>
      </c>
      <c r="J7" s="16">
        <v>800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0</v>
      </c>
      <c r="P7" s="16">
        <v>800</v>
      </c>
      <c r="Q7" s="16">
        <v>0</v>
      </c>
      <c r="R7" s="18">
        <v>800</v>
      </c>
      <c r="S7" s="19" t="s">
        <v>35</v>
      </c>
      <c r="T7" s="20" t="s">
        <v>35</v>
      </c>
      <c r="U7" s="18">
        <v>0</v>
      </c>
      <c r="V7" s="16" t="s">
        <v>35</v>
      </c>
      <c r="W7" s="21" t="s">
        <v>36</v>
      </c>
      <c r="X7" s="22" t="str">
        <f t="shared" si="2"/>
        <v>E</v>
      </c>
      <c r="Y7" s="16">
        <v>0</v>
      </c>
      <c r="Z7" s="16">
        <v>0</v>
      </c>
      <c r="AA7" s="16">
        <v>0</v>
      </c>
      <c r="AB7" s="16">
        <v>0</v>
      </c>
      <c r="AC7" s="14" t="s">
        <v>37</v>
      </c>
    </row>
    <row r="8" spans="1:29">
      <c r="A8" s="26" t="str">
        <f t="shared" si="0"/>
        <v>OverStock</v>
      </c>
      <c r="B8" s="13" t="s">
        <v>41</v>
      </c>
      <c r="C8" s="14" t="s">
        <v>34</v>
      </c>
      <c r="D8" s="15">
        <f>IFERROR(VLOOKUP(B8,#REF!,3,FALSE),0)</f>
        <v>0</v>
      </c>
      <c r="E8" s="25">
        <f t="shared" si="1"/>
        <v>64</v>
      </c>
      <c r="F8" s="15" t="str">
        <f>IFERROR(VLOOKUP(B8,#REF!,6,FALSE),"")</f>
        <v/>
      </c>
      <c r="G8" s="16">
        <v>0</v>
      </c>
      <c r="H8" s="16">
        <v>0</v>
      </c>
      <c r="I8" s="16" t="str">
        <f>IFERROR(VLOOKUP(B8,#REF!,9,FALSE),"")</f>
        <v/>
      </c>
      <c r="J8" s="16">
        <v>16000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16000</v>
      </c>
      <c r="Q8" s="16">
        <v>0</v>
      </c>
      <c r="R8" s="18">
        <v>16000</v>
      </c>
      <c r="S8" s="19">
        <v>64</v>
      </c>
      <c r="T8" s="20">
        <v>18.899999999999999</v>
      </c>
      <c r="U8" s="18">
        <v>250</v>
      </c>
      <c r="V8" s="16">
        <v>847</v>
      </c>
      <c r="W8" s="21">
        <v>3.4</v>
      </c>
      <c r="X8" s="22">
        <f t="shared" si="2"/>
        <v>150</v>
      </c>
      <c r="Y8" s="16">
        <v>2436</v>
      </c>
      <c r="Z8" s="16">
        <v>2944</v>
      </c>
      <c r="AA8" s="16">
        <v>5864</v>
      </c>
      <c r="AB8" s="16">
        <v>2624</v>
      </c>
      <c r="AC8" s="14" t="s">
        <v>37</v>
      </c>
    </row>
    <row r="9" spans="1:29" hidden="1">
      <c r="A9" s="26" t="str">
        <f t="shared" si="0"/>
        <v>Normal</v>
      </c>
      <c r="B9" s="13" t="s">
        <v>42</v>
      </c>
      <c r="C9" s="14" t="s">
        <v>43</v>
      </c>
      <c r="D9" s="15">
        <f>IFERROR(VLOOKUP(B9,#REF!,3,FALSE),0)</f>
        <v>0</v>
      </c>
      <c r="E9" s="25">
        <f t="shared" si="1"/>
        <v>0</v>
      </c>
      <c r="F9" s="15" t="str">
        <f>IFERROR(VLOOKUP(B9,#REF!,6,FALSE),"")</f>
        <v/>
      </c>
      <c r="G9" s="16">
        <v>1267500</v>
      </c>
      <c r="H9" s="16">
        <v>517500</v>
      </c>
      <c r="I9" s="16" t="str">
        <f>IFERROR(VLOOKUP(B9,#REF!,9,FALSE),"")</f>
        <v/>
      </c>
      <c r="J9" s="16">
        <v>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0</v>
      </c>
      <c r="Q9" s="16">
        <v>0</v>
      </c>
      <c r="R9" s="18">
        <v>1267500</v>
      </c>
      <c r="S9" s="19">
        <v>20.3</v>
      </c>
      <c r="T9" s="20">
        <v>13.3</v>
      </c>
      <c r="U9" s="18">
        <v>62500</v>
      </c>
      <c r="V9" s="16">
        <v>95052</v>
      </c>
      <c r="W9" s="21">
        <v>1.5</v>
      </c>
      <c r="X9" s="22">
        <f t="shared" si="2"/>
        <v>100</v>
      </c>
      <c r="Y9" s="16">
        <v>731318</v>
      </c>
      <c r="Z9" s="16">
        <v>124150</v>
      </c>
      <c r="AA9" s="16">
        <v>0</v>
      </c>
      <c r="AB9" s="16">
        <v>391592</v>
      </c>
      <c r="AC9" s="14" t="s">
        <v>37</v>
      </c>
    </row>
    <row r="10" spans="1:29">
      <c r="A10" s="26" t="str">
        <f t="shared" si="0"/>
        <v>ZeroZero</v>
      </c>
      <c r="B10" s="13" t="s">
        <v>44</v>
      </c>
      <c r="C10" s="14" t="s">
        <v>34</v>
      </c>
      <c r="D10" s="15">
        <f>IFERROR(VLOOKUP(B10,#REF!,3,FALSE),0)</f>
        <v>0</v>
      </c>
      <c r="E10" s="25" t="str">
        <f t="shared" si="1"/>
        <v>前八週無拉料</v>
      </c>
      <c r="F10" s="15" t="str">
        <f>IFERROR(VLOOKUP(B10,#REF!,6,FALSE),"")</f>
        <v/>
      </c>
      <c r="G10" s="16">
        <v>0</v>
      </c>
      <c r="H10" s="16">
        <v>0</v>
      </c>
      <c r="I10" s="16" t="str">
        <f>IFERROR(VLOOKUP(B10,#REF!,9,FALSE),"")</f>
        <v/>
      </c>
      <c r="J10" s="16">
        <v>1000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1000</v>
      </c>
      <c r="Q10" s="16">
        <v>0</v>
      </c>
      <c r="R10" s="18">
        <v>1000</v>
      </c>
      <c r="S10" s="19" t="s">
        <v>35</v>
      </c>
      <c r="T10" s="20" t="s">
        <v>35</v>
      </c>
      <c r="U10" s="18">
        <v>0</v>
      </c>
      <c r="V10" s="16">
        <v>0</v>
      </c>
      <c r="W10" s="21" t="s">
        <v>36</v>
      </c>
      <c r="X10" s="22" t="str">
        <f t="shared" si="2"/>
        <v>E</v>
      </c>
      <c r="Y10" s="16">
        <v>0</v>
      </c>
      <c r="Z10" s="16">
        <v>0</v>
      </c>
      <c r="AA10" s="16">
        <v>0</v>
      </c>
      <c r="AB10" s="16">
        <v>0</v>
      </c>
      <c r="AC10" s="14" t="s">
        <v>37</v>
      </c>
    </row>
    <row r="11" spans="1:29">
      <c r="A11" s="26" t="str">
        <f t="shared" si="0"/>
        <v>OverStock</v>
      </c>
      <c r="B11" s="13" t="s">
        <v>45</v>
      </c>
      <c r="C11" s="14" t="s">
        <v>46</v>
      </c>
      <c r="D11" s="15">
        <f>IFERROR(VLOOKUP(B11,#REF!,3,FALSE),0)</f>
        <v>0</v>
      </c>
      <c r="E11" s="25">
        <f t="shared" si="1"/>
        <v>48</v>
      </c>
      <c r="F11" s="15" t="str">
        <f>IFERROR(VLOOKUP(B11,#REF!,6,FALSE),"")</f>
        <v/>
      </c>
      <c r="G11" s="16">
        <v>0</v>
      </c>
      <c r="H11" s="16">
        <v>0</v>
      </c>
      <c r="I11" s="16" t="str">
        <f>IFERROR(VLOOKUP(B11,#REF!,9,FALSE),"")</f>
        <v/>
      </c>
      <c r="J11" s="16">
        <v>18000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0</v>
      </c>
      <c r="P11" s="16">
        <v>0</v>
      </c>
      <c r="Q11" s="16">
        <v>18000</v>
      </c>
      <c r="R11" s="18">
        <v>18000</v>
      </c>
      <c r="S11" s="19">
        <v>48</v>
      </c>
      <c r="T11" s="20" t="s">
        <v>35</v>
      </c>
      <c r="U11" s="18">
        <v>375</v>
      </c>
      <c r="V11" s="16" t="s">
        <v>35</v>
      </c>
      <c r="W11" s="21" t="s">
        <v>36</v>
      </c>
      <c r="X11" s="22" t="str">
        <f t="shared" si="2"/>
        <v>E</v>
      </c>
      <c r="Y11" s="16">
        <v>0</v>
      </c>
      <c r="Z11" s="16">
        <v>0</v>
      </c>
      <c r="AA11" s="16">
        <v>0</v>
      </c>
      <c r="AB11" s="16">
        <v>0</v>
      </c>
      <c r="AC11" s="14" t="s">
        <v>37</v>
      </c>
    </row>
    <row r="12" spans="1:29">
      <c r="A12" s="26" t="str">
        <f t="shared" si="0"/>
        <v>OverStock</v>
      </c>
      <c r="B12" s="13" t="s">
        <v>47</v>
      </c>
      <c r="C12" s="14" t="s">
        <v>46</v>
      </c>
      <c r="D12" s="15">
        <f>IFERROR(VLOOKUP(B12,#REF!,3,FALSE),0)</f>
        <v>0</v>
      </c>
      <c r="E12" s="25">
        <f t="shared" si="1"/>
        <v>32</v>
      </c>
      <c r="F12" s="15" t="str">
        <f>IFERROR(VLOOKUP(B12,#REF!,6,FALSE),"")</f>
        <v/>
      </c>
      <c r="G12" s="16">
        <v>57000</v>
      </c>
      <c r="H12" s="16">
        <v>0</v>
      </c>
      <c r="I12" s="16" t="str">
        <f>IFERROR(VLOOKUP(B12,#REF!,9,FALSE),"")</f>
        <v/>
      </c>
      <c r="J12" s="16">
        <v>12000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12000</v>
      </c>
      <c r="Q12" s="16">
        <v>0</v>
      </c>
      <c r="R12" s="18">
        <v>69000</v>
      </c>
      <c r="S12" s="19">
        <v>184</v>
      </c>
      <c r="T12" s="20">
        <v>71.099999999999994</v>
      </c>
      <c r="U12" s="18">
        <v>375</v>
      </c>
      <c r="V12" s="16">
        <v>971</v>
      </c>
      <c r="W12" s="21">
        <v>2.6</v>
      </c>
      <c r="X12" s="22">
        <f t="shared" si="2"/>
        <v>150</v>
      </c>
      <c r="Y12" s="16">
        <v>429</v>
      </c>
      <c r="Z12" s="16">
        <v>8314</v>
      </c>
      <c r="AA12" s="16">
        <v>0</v>
      </c>
      <c r="AB12" s="16">
        <v>0</v>
      </c>
      <c r="AC12" s="14" t="s">
        <v>37</v>
      </c>
    </row>
    <row r="13" spans="1:29">
      <c r="A13" s="26" t="str">
        <f t="shared" si="0"/>
        <v>OverStock</v>
      </c>
      <c r="B13" s="13" t="s">
        <v>48</v>
      </c>
      <c r="C13" s="14" t="s">
        <v>46</v>
      </c>
      <c r="D13" s="15">
        <f>IFERROR(VLOOKUP(B13,#REF!,3,FALSE),0)</f>
        <v>0</v>
      </c>
      <c r="E13" s="25">
        <f t="shared" si="1"/>
        <v>1.3</v>
      </c>
      <c r="F13" s="15" t="str">
        <f>IFERROR(VLOOKUP(B13,#REF!,6,FALSE),"")</f>
        <v/>
      </c>
      <c r="G13" s="16">
        <v>1260000</v>
      </c>
      <c r="H13" s="16">
        <v>570000</v>
      </c>
      <c r="I13" s="16" t="str">
        <f>IFERROR(VLOOKUP(B13,#REF!,9,FALSE),"")</f>
        <v/>
      </c>
      <c r="J13" s="16">
        <v>69000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69000</v>
      </c>
      <c r="Q13" s="16">
        <v>0</v>
      </c>
      <c r="R13" s="18">
        <v>1329000</v>
      </c>
      <c r="S13" s="19">
        <v>25.7</v>
      </c>
      <c r="T13" s="20">
        <v>21.6</v>
      </c>
      <c r="U13" s="18">
        <v>51750</v>
      </c>
      <c r="V13" s="16">
        <v>61445</v>
      </c>
      <c r="W13" s="21">
        <v>1.2</v>
      </c>
      <c r="X13" s="22">
        <f t="shared" si="2"/>
        <v>100</v>
      </c>
      <c r="Y13" s="16">
        <v>235000</v>
      </c>
      <c r="Z13" s="16">
        <v>311000</v>
      </c>
      <c r="AA13" s="16">
        <v>83000</v>
      </c>
      <c r="AB13" s="16">
        <v>6000</v>
      </c>
      <c r="AC13" s="14" t="s">
        <v>37</v>
      </c>
    </row>
    <row r="14" spans="1:29">
      <c r="A14" s="26" t="str">
        <f t="shared" si="0"/>
        <v>OverStock</v>
      </c>
      <c r="B14" s="13" t="s">
        <v>49</v>
      </c>
      <c r="C14" s="14" t="s">
        <v>46</v>
      </c>
      <c r="D14" s="15">
        <f>IFERROR(VLOOKUP(B14,#REF!,3,FALSE),0)</f>
        <v>0</v>
      </c>
      <c r="E14" s="25">
        <f t="shared" si="1"/>
        <v>26.9</v>
      </c>
      <c r="F14" s="15" t="str">
        <f>IFERROR(VLOOKUP(B14,#REF!,6,FALSE),"")</f>
        <v/>
      </c>
      <c r="G14" s="16">
        <v>1212000</v>
      </c>
      <c r="H14" s="16">
        <v>438000</v>
      </c>
      <c r="I14" s="16" t="str">
        <f>IFERROR(VLOOKUP(B14,#REF!,9,FALSE),"")</f>
        <v/>
      </c>
      <c r="J14" s="16">
        <v>2670000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180000</v>
      </c>
      <c r="P14" s="16">
        <v>1929000</v>
      </c>
      <c r="Q14" s="16">
        <v>561000</v>
      </c>
      <c r="R14" s="18">
        <v>3882000</v>
      </c>
      <c r="S14" s="19">
        <v>39.1</v>
      </c>
      <c r="T14" s="20">
        <v>29.1</v>
      </c>
      <c r="U14" s="18">
        <v>99375</v>
      </c>
      <c r="V14" s="16">
        <v>133595</v>
      </c>
      <c r="W14" s="21">
        <v>1.3</v>
      </c>
      <c r="X14" s="22">
        <f t="shared" si="2"/>
        <v>100</v>
      </c>
      <c r="Y14" s="16">
        <v>170352</v>
      </c>
      <c r="Z14" s="16">
        <v>504000</v>
      </c>
      <c r="AA14" s="16">
        <v>912000</v>
      </c>
      <c r="AB14" s="16">
        <v>0</v>
      </c>
      <c r="AC14" s="14" t="s">
        <v>37</v>
      </c>
    </row>
    <row r="15" spans="1:29">
      <c r="A15" s="26" t="str">
        <f t="shared" si="0"/>
        <v>ZeroZero</v>
      </c>
      <c r="B15" s="13" t="s">
        <v>50</v>
      </c>
      <c r="C15" s="14" t="s">
        <v>46</v>
      </c>
      <c r="D15" s="15">
        <f>IFERROR(VLOOKUP(B15,#REF!,3,FALSE),0)</f>
        <v>0</v>
      </c>
      <c r="E15" s="25" t="str">
        <f t="shared" si="1"/>
        <v>前八週無拉料</v>
      </c>
      <c r="F15" s="15" t="str">
        <f>IFERROR(VLOOKUP(B15,#REF!,6,FALSE),"")</f>
        <v/>
      </c>
      <c r="G15" s="16">
        <v>0</v>
      </c>
      <c r="H15" s="16">
        <v>0</v>
      </c>
      <c r="I15" s="16" t="str">
        <f>IFERROR(VLOOKUP(B15,#REF!,9,FALSE),"")</f>
        <v/>
      </c>
      <c r="J15" s="16">
        <v>13626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0</v>
      </c>
      <c r="P15" s="16">
        <v>12000</v>
      </c>
      <c r="Q15" s="16">
        <v>1626</v>
      </c>
      <c r="R15" s="18">
        <v>13626</v>
      </c>
      <c r="S15" s="19" t="s">
        <v>35</v>
      </c>
      <c r="T15" s="20" t="s">
        <v>35</v>
      </c>
      <c r="U15" s="18">
        <v>0</v>
      </c>
      <c r="V15" s="16" t="s">
        <v>35</v>
      </c>
      <c r="W15" s="21" t="s">
        <v>36</v>
      </c>
      <c r="X15" s="22" t="str">
        <f t="shared" si="2"/>
        <v>E</v>
      </c>
      <c r="Y15" s="16">
        <v>0</v>
      </c>
      <c r="Z15" s="16">
        <v>0</v>
      </c>
      <c r="AA15" s="16">
        <v>0</v>
      </c>
      <c r="AB15" s="16">
        <v>0</v>
      </c>
      <c r="AC15" s="14" t="s">
        <v>37</v>
      </c>
    </row>
    <row r="16" spans="1:29">
      <c r="A16" s="26" t="str">
        <f t="shared" si="0"/>
        <v>OverStock</v>
      </c>
      <c r="B16" s="13" t="s">
        <v>51</v>
      </c>
      <c r="C16" s="14" t="s">
        <v>46</v>
      </c>
      <c r="D16" s="15">
        <f>IFERROR(VLOOKUP(B16,#REF!,3,FALSE),0)</f>
        <v>0</v>
      </c>
      <c r="E16" s="25">
        <f t="shared" si="1"/>
        <v>7.8</v>
      </c>
      <c r="F16" s="15" t="str">
        <f>IFERROR(VLOOKUP(B16,#REF!,6,FALSE),"")</f>
        <v/>
      </c>
      <c r="G16" s="16">
        <v>207000</v>
      </c>
      <c r="H16" s="16">
        <v>42000</v>
      </c>
      <c r="I16" s="16" t="str">
        <f>IFERROR(VLOOKUP(B16,#REF!,9,FALSE),"")</f>
        <v/>
      </c>
      <c r="J16" s="16">
        <v>93000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93000</v>
      </c>
      <c r="Q16" s="16">
        <v>0</v>
      </c>
      <c r="R16" s="18">
        <v>300000</v>
      </c>
      <c r="S16" s="19">
        <v>25</v>
      </c>
      <c r="T16" s="20">
        <v>15.4</v>
      </c>
      <c r="U16" s="18">
        <v>12000</v>
      </c>
      <c r="V16" s="16">
        <v>19523</v>
      </c>
      <c r="W16" s="21">
        <v>1.6</v>
      </c>
      <c r="X16" s="22">
        <f t="shared" si="2"/>
        <v>100</v>
      </c>
      <c r="Y16" s="16">
        <v>77691</v>
      </c>
      <c r="Z16" s="16">
        <v>58014</v>
      </c>
      <c r="AA16" s="16">
        <v>44000</v>
      </c>
      <c r="AB16" s="16">
        <v>0</v>
      </c>
      <c r="AC16" s="14" t="s">
        <v>37</v>
      </c>
    </row>
    <row r="17" spans="1:29" hidden="1">
      <c r="A17" s="26" t="str">
        <f t="shared" si="0"/>
        <v>Normal</v>
      </c>
      <c r="B17" s="13" t="s">
        <v>52</v>
      </c>
      <c r="C17" s="14" t="s">
        <v>46</v>
      </c>
      <c r="D17" s="15">
        <f>IFERROR(VLOOKUP(B17,#REF!,3,FALSE),0)</f>
        <v>0</v>
      </c>
      <c r="E17" s="25">
        <f t="shared" si="1"/>
        <v>7.1</v>
      </c>
      <c r="F17" s="15" t="str">
        <f>IFERROR(VLOOKUP(B17,#REF!,6,FALSE),"")</f>
        <v/>
      </c>
      <c r="G17" s="16">
        <v>39000</v>
      </c>
      <c r="H17" s="16">
        <v>33000</v>
      </c>
      <c r="I17" s="16" t="str">
        <f>IFERROR(VLOOKUP(B17,#REF!,9,FALSE),"")</f>
        <v/>
      </c>
      <c r="J17" s="16">
        <v>24000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12000</v>
      </c>
      <c r="P17" s="16">
        <v>3000</v>
      </c>
      <c r="Q17" s="16">
        <v>9000</v>
      </c>
      <c r="R17" s="18">
        <v>63000</v>
      </c>
      <c r="S17" s="19">
        <v>18.7</v>
      </c>
      <c r="T17" s="20">
        <v>19.8</v>
      </c>
      <c r="U17" s="18">
        <v>3375</v>
      </c>
      <c r="V17" s="16">
        <v>3179</v>
      </c>
      <c r="W17" s="21">
        <v>0.9</v>
      </c>
      <c r="X17" s="22">
        <f t="shared" si="2"/>
        <v>100</v>
      </c>
      <c r="Y17" s="16">
        <v>10612</v>
      </c>
      <c r="Z17" s="16">
        <v>14000</v>
      </c>
      <c r="AA17" s="16">
        <v>4000</v>
      </c>
      <c r="AB17" s="16">
        <v>0</v>
      </c>
      <c r="AC17" s="14" t="s">
        <v>37</v>
      </c>
    </row>
    <row r="18" spans="1:29" hidden="1">
      <c r="A18" s="26" t="str">
        <f t="shared" si="0"/>
        <v>Normal</v>
      </c>
      <c r="B18" s="13" t="s">
        <v>53</v>
      </c>
      <c r="C18" s="14" t="s">
        <v>46</v>
      </c>
      <c r="D18" s="15">
        <f>IFERROR(VLOOKUP(B18,#REF!,3,FALSE),0)</f>
        <v>0</v>
      </c>
      <c r="E18" s="25">
        <f t="shared" si="1"/>
        <v>0</v>
      </c>
      <c r="F18" s="15" t="str">
        <f>IFERROR(VLOOKUP(B18,#REF!,6,FALSE),"")</f>
        <v/>
      </c>
      <c r="G18" s="16">
        <v>0</v>
      </c>
      <c r="H18" s="16">
        <v>0</v>
      </c>
      <c r="I18" s="16" t="str">
        <f>IFERROR(VLOOKUP(B18,#REF!,9,FALSE),"")</f>
        <v/>
      </c>
      <c r="J18" s="16">
        <v>0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0</v>
      </c>
      <c r="P18" s="16">
        <v>0</v>
      </c>
      <c r="Q18" s="16">
        <v>0</v>
      </c>
      <c r="R18" s="18">
        <v>0</v>
      </c>
      <c r="S18" s="19">
        <v>0</v>
      </c>
      <c r="T18" s="20" t="s">
        <v>35</v>
      </c>
      <c r="U18" s="18">
        <v>375</v>
      </c>
      <c r="V18" s="16" t="s">
        <v>35</v>
      </c>
      <c r="W18" s="21" t="s">
        <v>36</v>
      </c>
      <c r="X18" s="22" t="str">
        <f t="shared" si="2"/>
        <v>E</v>
      </c>
      <c r="Y18" s="16">
        <v>0</v>
      </c>
      <c r="Z18" s="16">
        <v>0</v>
      </c>
      <c r="AA18" s="16">
        <v>0</v>
      </c>
      <c r="AB18" s="16">
        <v>0</v>
      </c>
      <c r="AC18" s="14" t="s">
        <v>37</v>
      </c>
    </row>
    <row r="19" spans="1:29">
      <c r="A19" s="26" t="str">
        <f t="shared" si="0"/>
        <v>OverStock</v>
      </c>
      <c r="B19" s="13" t="s">
        <v>54</v>
      </c>
      <c r="C19" s="14" t="s">
        <v>46</v>
      </c>
      <c r="D19" s="15">
        <f>IFERROR(VLOOKUP(B19,#REF!,3,FALSE),0)</f>
        <v>0</v>
      </c>
      <c r="E19" s="25">
        <f t="shared" si="1"/>
        <v>47.1</v>
      </c>
      <c r="F19" s="15" t="str">
        <f>IFERROR(VLOOKUP(B19,#REF!,6,FALSE),"")</f>
        <v/>
      </c>
      <c r="G19" s="16">
        <v>3000</v>
      </c>
      <c r="H19" s="16">
        <v>0</v>
      </c>
      <c r="I19" s="16" t="str">
        <f>IFERROR(VLOOKUP(B19,#REF!,9,FALSE),"")</f>
        <v/>
      </c>
      <c r="J19" s="16">
        <v>47730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42000</v>
      </c>
      <c r="Q19" s="16">
        <v>5730</v>
      </c>
      <c r="R19" s="18">
        <v>50730</v>
      </c>
      <c r="S19" s="19">
        <v>50.1</v>
      </c>
      <c r="T19" s="20">
        <v>15.5</v>
      </c>
      <c r="U19" s="18">
        <v>1013</v>
      </c>
      <c r="V19" s="16">
        <v>3281</v>
      </c>
      <c r="W19" s="21">
        <v>3.2</v>
      </c>
      <c r="X19" s="22">
        <f t="shared" si="2"/>
        <v>150</v>
      </c>
      <c r="Y19" s="16">
        <v>4022</v>
      </c>
      <c r="Z19" s="16">
        <v>15500</v>
      </c>
      <c r="AA19" s="16">
        <v>13000</v>
      </c>
      <c r="AB19" s="16">
        <v>3000</v>
      </c>
      <c r="AC19" s="14" t="s">
        <v>37</v>
      </c>
    </row>
    <row r="20" spans="1:29">
      <c r="A20" s="26" t="str">
        <f t="shared" si="0"/>
        <v>OverStock</v>
      </c>
      <c r="B20" s="13" t="s">
        <v>55</v>
      </c>
      <c r="C20" s="14" t="s">
        <v>46</v>
      </c>
      <c r="D20" s="15">
        <f>IFERROR(VLOOKUP(B20,#REF!,3,FALSE),0)</f>
        <v>0</v>
      </c>
      <c r="E20" s="25">
        <f t="shared" si="1"/>
        <v>2.5</v>
      </c>
      <c r="F20" s="15" t="str">
        <f>IFERROR(VLOOKUP(B20,#REF!,6,FALSE),"")</f>
        <v/>
      </c>
      <c r="G20" s="16">
        <v>2967000</v>
      </c>
      <c r="H20" s="16">
        <v>2067000</v>
      </c>
      <c r="I20" s="16" t="str">
        <f>IFERROR(VLOOKUP(B20,#REF!,9,FALSE),"")</f>
        <v/>
      </c>
      <c r="J20" s="16">
        <v>219000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219000</v>
      </c>
      <c r="Q20" s="16">
        <v>0</v>
      </c>
      <c r="R20" s="18">
        <v>3186000</v>
      </c>
      <c r="S20" s="19">
        <v>35.700000000000003</v>
      </c>
      <c r="T20" s="20">
        <v>28.4</v>
      </c>
      <c r="U20" s="18">
        <v>89250</v>
      </c>
      <c r="V20" s="16">
        <v>112174</v>
      </c>
      <c r="W20" s="21">
        <v>1.3</v>
      </c>
      <c r="X20" s="22">
        <f t="shared" si="2"/>
        <v>100</v>
      </c>
      <c r="Y20" s="16">
        <v>406144</v>
      </c>
      <c r="Z20" s="16">
        <v>402276</v>
      </c>
      <c r="AA20" s="16">
        <v>320068</v>
      </c>
      <c r="AB20" s="16">
        <v>0</v>
      </c>
      <c r="AC20" s="14" t="s">
        <v>37</v>
      </c>
    </row>
    <row r="21" spans="1:29">
      <c r="A21" s="26" t="str">
        <f t="shared" si="0"/>
        <v>OverStock</v>
      </c>
      <c r="B21" s="13" t="s">
        <v>56</v>
      </c>
      <c r="C21" s="14" t="s">
        <v>46</v>
      </c>
      <c r="D21" s="15">
        <f>IFERROR(VLOOKUP(B21,#REF!,3,FALSE),0)</f>
        <v>0</v>
      </c>
      <c r="E21" s="25">
        <f t="shared" si="1"/>
        <v>18</v>
      </c>
      <c r="F21" s="15" t="str">
        <f>IFERROR(VLOOKUP(B21,#REF!,6,FALSE),"")</f>
        <v/>
      </c>
      <c r="G21" s="16">
        <v>36000</v>
      </c>
      <c r="H21" s="16">
        <v>0</v>
      </c>
      <c r="I21" s="16" t="str">
        <f>IFERROR(VLOOKUP(B21,#REF!,9,FALSE),"")</f>
        <v/>
      </c>
      <c r="J21" s="16">
        <v>67386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66000</v>
      </c>
      <c r="Q21" s="16">
        <v>1386</v>
      </c>
      <c r="R21" s="18">
        <v>103386</v>
      </c>
      <c r="S21" s="19">
        <v>27.6</v>
      </c>
      <c r="T21" s="20">
        <v>77.599999999999994</v>
      </c>
      <c r="U21" s="18">
        <v>3750</v>
      </c>
      <c r="V21" s="16">
        <v>1333</v>
      </c>
      <c r="W21" s="21">
        <v>0.4</v>
      </c>
      <c r="X21" s="22">
        <f t="shared" si="2"/>
        <v>50</v>
      </c>
      <c r="Y21" s="16">
        <v>3000</v>
      </c>
      <c r="Z21" s="16">
        <v>9000</v>
      </c>
      <c r="AA21" s="16">
        <v>0</v>
      </c>
      <c r="AB21" s="16">
        <v>9000</v>
      </c>
      <c r="AC21" s="14" t="s">
        <v>37</v>
      </c>
    </row>
    <row r="22" spans="1:29">
      <c r="A22" s="26" t="str">
        <f t="shared" si="0"/>
        <v>OverStock</v>
      </c>
      <c r="B22" s="13" t="s">
        <v>57</v>
      </c>
      <c r="C22" s="14" t="s">
        <v>46</v>
      </c>
      <c r="D22" s="15">
        <f>IFERROR(VLOOKUP(B22,#REF!,3,FALSE),0)</f>
        <v>0</v>
      </c>
      <c r="E22" s="25">
        <f t="shared" si="1"/>
        <v>12.6</v>
      </c>
      <c r="F22" s="15" t="str">
        <f>IFERROR(VLOOKUP(B22,#REF!,6,FALSE),"")</f>
        <v/>
      </c>
      <c r="G22" s="16">
        <v>99000</v>
      </c>
      <c r="H22" s="16">
        <v>48000</v>
      </c>
      <c r="I22" s="16" t="str">
        <f>IFERROR(VLOOKUP(B22,#REF!,9,FALSE),"")</f>
        <v/>
      </c>
      <c r="J22" s="16">
        <v>66000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15000</v>
      </c>
      <c r="P22" s="16">
        <v>42000</v>
      </c>
      <c r="Q22" s="16">
        <v>9000</v>
      </c>
      <c r="R22" s="18">
        <v>165000</v>
      </c>
      <c r="S22" s="19">
        <v>31.4</v>
      </c>
      <c r="T22" s="20">
        <v>29.9</v>
      </c>
      <c r="U22" s="18">
        <v>5250</v>
      </c>
      <c r="V22" s="16">
        <v>5510</v>
      </c>
      <c r="W22" s="21">
        <v>1</v>
      </c>
      <c r="X22" s="22">
        <f t="shared" si="2"/>
        <v>100</v>
      </c>
      <c r="Y22" s="16">
        <v>12593</v>
      </c>
      <c r="Z22" s="16">
        <v>24000</v>
      </c>
      <c r="AA22" s="16">
        <v>24500</v>
      </c>
      <c r="AB22" s="16">
        <v>0</v>
      </c>
      <c r="AC22" s="14" t="s">
        <v>37</v>
      </c>
    </row>
    <row r="23" spans="1:29">
      <c r="A23" s="26" t="str">
        <f t="shared" si="0"/>
        <v>ZeroZero</v>
      </c>
      <c r="B23" s="13" t="s">
        <v>58</v>
      </c>
      <c r="C23" s="14" t="s">
        <v>46</v>
      </c>
      <c r="D23" s="15">
        <f>IFERROR(VLOOKUP(B23,#REF!,3,FALSE),0)</f>
        <v>0</v>
      </c>
      <c r="E23" s="25" t="str">
        <f t="shared" si="1"/>
        <v>前八週無拉料</v>
      </c>
      <c r="F23" s="15" t="str">
        <f>IFERROR(VLOOKUP(B23,#REF!,6,FALSE),"")</f>
        <v/>
      </c>
      <c r="G23" s="16">
        <v>339000</v>
      </c>
      <c r="H23" s="16">
        <v>168000</v>
      </c>
      <c r="I23" s="16" t="str">
        <f>IFERROR(VLOOKUP(B23,#REF!,9,FALSE),"")</f>
        <v/>
      </c>
      <c r="J23" s="16">
        <v>0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0</v>
      </c>
      <c r="P23" s="16">
        <v>0</v>
      </c>
      <c r="Q23" s="16">
        <v>0</v>
      </c>
      <c r="R23" s="18">
        <v>339000</v>
      </c>
      <c r="S23" s="19" t="s">
        <v>35</v>
      </c>
      <c r="T23" s="20" t="s">
        <v>35</v>
      </c>
      <c r="U23" s="18">
        <v>0</v>
      </c>
      <c r="V23" s="16" t="s">
        <v>35</v>
      </c>
      <c r="W23" s="21" t="s">
        <v>36</v>
      </c>
      <c r="X23" s="22" t="str">
        <f t="shared" si="2"/>
        <v>E</v>
      </c>
      <c r="Y23" s="16">
        <v>0</v>
      </c>
      <c r="Z23" s="16">
        <v>0</v>
      </c>
      <c r="AA23" s="16">
        <v>0</v>
      </c>
      <c r="AB23" s="16">
        <v>0</v>
      </c>
      <c r="AC23" s="14" t="s">
        <v>37</v>
      </c>
    </row>
    <row r="24" spans="1:29" hidden="1">
      <c r="A24" s="26" t="str">
        <f t="shared" si="0"/>
        <v>Normal</v>
      </c>
      <c r="B24" s="13" t="s">
        <v>59</v>
      </c>
      <c r="C24" s="14" t="s">
        <v>46</v>
      </c>
      <c r="D24" s="15">
        <f>IFERROR(VLOOKUP(B24,#REF!,3,FALSE),0)</f>
        <v>0</v>
      </c>
      <c r="E24" s="25">
        <f t="shared" si="1"/>
        <v>4.0999999999999996</v>
      </c>
      <c r="F24" s="15" t="str">
        <f>IFERROR(VLOOKUP(B24,#REF!,6,FALSE),"")</f>
        <v/>
      </c>
      <c r="G24" s="16">
        <v>750000</v>
      </c>
      <c r="H24" s="16">
        <v>528000</v>
      </c>
      <c r="I24" s="16" t="str">
        <f>IFERROR(VLOOKUP(B24,#REF!,9,FALSE),"")</f>
        <v/>
      </c>
      <c r="J24" s="16">
        <v>264000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264000</v>
      </c>
      <c r="Q24" s="16">
        <v>0</v>
      </c>
      <c r="R24" s="18">
        <v>1014000</v>
      </c>
      <c r="S24" s="19">
        <v>15.8</v>
      </c>
      <c r="T24" s="20">
        <v>13.1</v>
      </c>
      <c r="U24" s="18">
        <v>64125</v>
      </c>
      <c r="V24" s="16">
        <v>77667</v>
      </c>
      <c r="W24" s="21">
        <v>1.2</v>
      </c>
      <c r="X24" s="22">
        <f t="shared" si="2"/>
        <v>100</v>
      </c>
      <c r="Y24" s="16">
        <v>699003</v>
      </c>
      <c r="Z24" s="16">
        <v>0</v>
      </c>
      <c r="AA24" s="16">
        <v>0</v>
      </c>
      <c r="AB24" s="16">
        <v>0</v>
      </c>
      <c r="AC24" s="14" t="s">
        <v>37</v>
      </c>
    </row>
    <row r="25" spans="1:29">
      <c r="A25" s="26" t="str">
        <f t="shared" si="0"/>
        <v>OverStock</v>
      </c>
      <c r="B25" s="13" t="s">
        <v>60</v>
      </c>
      <c r="C25" s="14" t="s">
        <v>46</v>
      </c>
      <c r="D25" s="15">
        <f>IFERROR(VLOOKUP(B25,#REF!,3,FALSE),0)</f>
        <v>0</v>
      </c>
      <c r="E25" s="25">
        <f t="shared" si="1"/>
        <v>20.9</v>
      </c>
      <c r="F25" s="15" t="str">
        <f>IFERROR(VLOOKUP(B25,#REF!,6,FALSE),"")</f>
        <v/>
      </c>
      <c r="G25" s="16">
        <v>90000</v>
      </c>
      <c r="H25" s="16">
        <v>0</v>
      </c>
      <c r="I25" s="16" t="str">
        <f>IFERROR(VLOOKUP(B25,#REF!,9,FALSE),"")</f>
        <v/>
      </c>
      <c r="J25" s="16">
        <v>180000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17" t="str">
        <f>IFERROR(VLOOKUP(B25,#REF!,12,FALSE),"")</f>
        <v/>
      </c>
      <c r="O25" s="16">
        <v>51000</v>
      </c>
      <c r="P25" s="16">
        <v>93000</v>
      </c>
      <c r="Q25" s="16">
        <v>36000</v>
      </c>
      <c r="R25" s="18">
        <v>270000</v>
      </c>
      <c r="S25" s="19">
        <v>31.3</v>
      </c>
      <c r="T25" s="20">
        <v>18.399999999999999</v>
      </c>
      <c r="U25" s="18">
        <v>8625</v>
      </c>
      <c r="V25" s="16">
        <v>14635</v>
      </c>
      <c r="W25" s="21">
        <v>1.7</v>
      </c>
      <c r="X25" s="22">
        <f t="shared" si="2"/>
        <v>100</v>
      </c>
      <c r="Y25" s="16">
        <v>49225</v>
      </c>
      <c r="Z25" s="16">
        <v>48428</v>
      </c>
      <c r="AA25" s="16">
        <v>71766</v>
      </c>
      <c r="AB25" s="16">
        <v>0</v>
      </c>
      <c r="AC25" s="14" t="s">
        <v>37</v>
      </c>
    </row>
    <row r="26" spans="1:29" hidden="1">
      <c r="A26" s="26" t="str">
        <f t="shared" si="0"/>
        <v>Normal</v>
      </c>
      <c r="B26" s="13" t="s">
        <v>61</v>
      </c>
      <c r="C26" s="14" t="s">
        <v>46</v>
      </c>
      <c r="D26" s="15">
        <f>IFERROR(VLOOKUP(B26,#REF!,3,FALSE),0)</f>
        <v>0</v>
      </c>
      <c r="E26" s="25">
        <f t="shared" si="1"/>
        <v>14.7</v>
      </c>
      <c r="F26" s="15" t="str">
        <f>IFERROR(VLOOKUP(B26,#REF!,6,FALSE),"")</f>
        <v/>
      </c>
      <c r="G26" s="16">
        <v>99000</v>
      </c>
      <c r="H26" s="16">
        <v>0</v>
      </c>
      <c r="I26" s="16" t="str">
        <f>IFERROR(VLOOKUP(B26,#REF!,9,FALSE),"")</f>
        <v/>
      </c>
      <c r="J26" s="16">
        <v>165000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3000</v>
      </c>
      <c r="P26" s="16">
        <v>156000</v>
      </c>
      <c r="Q26" s="16">
        <v>6000</v>
      </c>
      <c r="R26" s="18">
        <v>264000</v>
      </c>
      <c r="S26" s="19">
        <v>23.5</v>
      </c>
      <c r="T26" s="20">
        <v>17.8</v>
      </c>
      <c r="U26" s="18">
        <v>11250</v>
      </c>
      <c r="V26" s="16">
        <v>14821</v>
      </c>
      <c r="W26" s="21">
        <v>1.3</v>
      </c>
      <c r="X26" s="22">
        <f t="shared" si="2"/>
        <v>100</v>
      </c>
      <c r="Y26" s="16">
        <v>49310</v>
      </c>
      <c r="Z26" s="16">
        <v>39072</v>
      </c>
      <c r="AA26" s="16">
        <v>79850</v>
      </c>
      <c r="AB26" s="16">
        <v>18596</v>
      </c>
      <c r="AC26" s="14" t="s">
        <v>37</v>
      </c>
    </row>
    <row r="27" spans="1:29">
      <c r="A27" s="26" t="str">
        <f t="shared" si="0"/>
        <v>OverStock</v>
      </c>
      <c r="B27" s="13" t="s">
        <v>62</v>
      </c>
      <c r="C27" s="14" t="s">
        <v>46</v>
      </c>
      <c r="D27" s="15">
        <f>IFERROR(VLOOKUP(B27,#REF!,3,FALSE),0)</f>
        <v>0</v>
      </c>
      <c r="E27" s="25">
        <f t="shared" si="1"/>
        <v>20.5</v>
      </c>
      <c r="F27" s="15" t="str">
        <f>IFERROR(VLOOKUP(B27,#REF!,6,FALSE),"")</f>
        <v/>
      </c>
      <c r="G27" s="16">
        <v>6000</v>
      </c>
      <c r="H27" s="16">
        <v>6000</v>
      </c>
      <c r="I27" s="16" t="str">
        <f>IFERROR(VLOOKUP(B27,#REF!,9,FALSE),"")</f>
        <v/>
      </c>
      <c r="J27" s="16">
        <v>20467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3000</v>
      </c>
      <c r="P27" s="16">
        <v>12000</v>
      </c>
      <c r="Q27" s="16">
        <v>5467</v>
      </c>
      <c r="R27" s="18">
        <v>26467</v>
      </c>
      <c r="S27" s="19">
        <v>26.5</v>
      </c>
      <c r="T27" s="20">
        <v>15.9</v>
      </c>
      <c r="U27" s="18">
        <v>999</v>
      </c>
      <c r="V27" s="16">
        <v>1667</v>
      </c>
      <c r="W27" s="21">
        <v>1.7</v>
      </c>
      <c r="X27" s="22">
        <f t="shared" si="2"/>
        <v>100</v>
      </c>
      <c r="Y27" s="16">
        <v>3000</v>
      </c>
      <c r="Z27" s="16">
        <v>9000</v>
      </c>
      <c r="AA27" s="16">
        <v>6000</v>
      </c>
      <c r="AB27" s="16">
        <v>3000</v>
      </c>
      <c r="AC27" s="14" t="s">
        <v>37</v>
      </c>
    </row>
    <row r="28" spans="1:29" hidden="1">
      <c r="A28" s="26" t="str">
        <f t="shared" si="0"/>
        <v>Normal</v>
      </c>
      <c r="B28" s="13" t="s">
        <v>63</v>
      </c>
      <c r="C28" s="14" t="s">
        <v>46</v>
      </c>
      <c r="D28" s="15">
        <f>IFERROR(VLOOKUP(B28,#REF!,3,FALSE),0)</f>
        <v>0</v>
      </c>
      <c r="E28" s="25" t="str">
        <f t="shared" si="1"/>
        <v>前八週無拉料</v>
      </c>
      <c r="F28" s="15" t="str">
        <f>IFERROR(VLOOKUP(B28,#REF!,6,FALSE),"")</f>
        <v/>
      </c>
      <c r="G28" s="16">
        <v>120000</v>
      </c>
      <c r="H28" s="16">
        <v>96000</v>
      </c>
      <c r="I28" s="16" t="str">
        <f>IFERROR(VLOOKUP(B28,#REF!,9,FALSE),"")</f>
        <v/>
      </c>
      <c r="J28" s="16">
        <v>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0</v>
      </c>
      <c r="Q28" s="16">
        <v>0</v>
      </c>
      <c r="R28" s="18">
        <v>120000</v>
      </c>
      <c r="S28" s="19" t="s">
        <v>35</v>
      </c>
      <c r="T28" s="20">
        <v>31.8</v>
      </c>
      <c r="U28" s="18">
        <v>0</v>
      </c>
      <c r="V28" s="16">
        <v>3772</v>
      </c>
      <c r="W28" s="21" t="s">
        <v>64</v>
      </c>
      <c r="X28" s="22" t="str">
        <f t="shared" si="2"/>
        <v>F</v>
      </c>
      <c r="Y28" s="16">
        <v>22050</v>
      </c>
      <c r="Z28" s="16">
        <v>11500</v>
      </c>
      <c r="AA28" s="16">
        <v>11500</v>
      </c>
      <c r="AB28" s="16">
        <v>0</v>
      </c>
      <c r="AC28" s="14" t="s">
        <v>37</v>
      </c>
    </row>
    <row r="29" spans="1:29" hidden="1">
      <c r="A29" s="26" t="str">
        <f t="shared" si="0"/>
        <v>Normal</v>
      </c>
      <c r="B29" s="13" t="s">
        <v>65</v>
      </c>
      <c r="C29" s="14" t="s">
        <v>46</v>
      </c>
      <c r="D29" s="15">
        <f>IFERROR(VLOOKUP(B29,#REF!,3,FALSE),0)</f>
        <v>0</v>
      </c>
      <c r="E29" s="25" t="str">
        <f t="shared" si="1"/>
        <v>前八週無拉料</v>
      </c>
      <c r="F29" s="15" t="str">
        <f>IFERROR(VLOOKUP(B29,#REF!,6,FALSE),"")</f>
        <v/>
      </c>
      <c r="G29" s="16">
        <v>0</v>
      </c>
      <c r="H29" s="16">
        <v>0</v>
      </c>
      <c r="I29" s="16" t="str">
        <f>IFERROR(VLOOKUP(B29,#REF!,9,FALSE),"")</f>
        <v/>
      </c>
      <c r="J29" s="16">
        <v>18000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18000</v>
      </c>
      <c r="Q29" s="16">
        <v>0</v>
      </c>
      <c r="R29" s="18">
        <v>18000</v>
      </c>
      <c r="S29" s="19" t="s">
        <v>35</v>
      </c>
      <c r="T29" s="20">
        <v>21.3</v>
      </c>
      <c r="U29" s="18">
        <v>0</v>
      </c>
      <c r="V29" s="16">
        <v>844</v>
      </c>
      <c r="W29" s="21" t="s">
        <v>64</v>
      </c>
      <c r="X29" s="22" t="str">
        <f t="shared" si="2"/>
        <v>F</v>
      </c>
      <c r="Y29" s="16">
        <v>0</v>
      </c>
      <c r="Z29" s="16">
        <v>7600</v>
      </c>
      <c r="AA29" s="16">
        <v>0</v>
      </c>
      <c r="AB29" s="16">
        <v>0</v>
      </c>
      <c r="AC29" s="14" t="s">
        <v>37</v>
      </c>
    </row>
    <row r="30" spans="1:29">
      <c r="A30" s="26" t="str">
        <f t="shared" si="0"/>
        <v>OverStock</v>
      </c>
      <c r="B30" s="13" t="s">
        <v>66</v>
      </c>
      <c r="C30" s="14" t="s">
        <v>46</v>
      </c>
      <c r="D30" s="15">
        <f>IFERROR(VLOOKUP(B30,#REF!,3,FALSE),0)</f>
        <v>0</v>
      </c>
      <c r="E30" s="25">
        <f t="shared" si="1"/>
        <v>22.5</v>
      </c>
      <c r="F30" s="15" t="str">
        <f>IFERROR(VLOOKUP(B30,#REF!,6,FALSE),"")</f>
        <v/>
      </c>
      <c r="G30" s="16">
        <v>45000</v>
      </c>
      <c r="H30" s="16">
        <v>0</v>
      </c>
      <c r="I30" s="16" t="str">
        <f>IFERROR(VLOOKUP(B30,#REF!,9,FALSE),"")</f>
        <v/>
      </c>
      <c r="J30" s="16">
        <v>135000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135000</v>
      </c>
      <c r="Q30" s="16">
        <v>0</v>
      </c>
      <c r="R30" s="18">
        <v>180000</v>
      </c>
      <c r="S30" s="19">
        <v>30</v>
      </c>
      <c r="T30" s="20">
        <v>29.8</v>
      </c>
      <c r="U30" s="18">
        <v>6000</v>
      </c>
      <c r="V30" s="16">
        <v>6033</v>
      </c>
      <c r="W30" s="21">
        <v>1</v>
      </c>
      <c r="X30" s="22">
        <f t="shared" si="2"/>
        <v>100</v>
      </c>
      <c r="Y30" s="16">
        <v>21099</v>
      </c>
      <c r="Z30" s="16">
        <v>21340</v>
      </c>
      <c r="AA30" s="16">
        <v>19083</v>
      </c>
      <c r="AB30" s="16">
        <v>17500</v>
      </c>
      <c r="AC30" s="14" t="s">
        <v>37</v>
      </c>
    </row>
    <row r="31" spans="1:29">
      <c r="A31" s="26" t="str">
        <f t="shared" si="0"/>
        <v>OverStock</v>
      </c>
      <c r="B31" s="13" t="s">
        <v>67</v>
      </c>
      <c r="C31" s="14" t="s">
        <v>46</v>
      </c>
      <c r="D31" s="15">
        <f>IFERROR(VLOOKUP(B31,#REF!,3,FALSE),0)</f>
        <v>0</v>
      </c>
      <c r="E31" s="25">
        <f t="shared" si="1"/>
        <v>13</v>
      </c>
      <c r="F31" s="15" t="str">
        <f>IFERROR(VLOOKUP(B31,#REF!,6,FALSE),"")</f>
        <v/>
      </c>
      <c r="G31" s="16">
        <v>732000</v>
      </c>
      <c r="H31" s="16">
        <v>279000</v>
      </c>
      <c r="I31" s="16" t="str">
        <f>IFERROR(VLOOKUP(B31,#REF!,9,FALSE),"")</f>
        <v/>
      </c>
      <c r="J31" s="16">
        <v>461950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461950</v>
      </c>
      <c r="Q31" s="16">
        <v>0</v>
      </c>
      <c r="R31" s="18">
        <v>1193950</v>
      </c>
      <c r="S31" s="19">
        <v>33.5</v>
      </c>
      <c r="T31" s="20">
        <v>30.1</v>
      </c>
      <c r="U31" s="18">
        <v>35625</v>
      </c>
      <c r="V31" s="16">
        <v>39667</v>
      </c>
      <c r="W31" s="21">
        <v>1.1000000000000001</v>
      </c>
      <c r="X31" s="22">
        <f t="shared" si="2"/>
        <v>100</v>
      </c>
      <c r="Y31" s="16">
        <v>96000</v>
      </c>
      <c r="Z31" s="16">
        <v>141000</v>
      </c>
      <c r="AA31" s="16">
        <v>177000</v>
      </c>
      <c r="AB31" s="16">
        <v>105000</v>
      </c>
      <c r="AC31" s="14" t="s">
        <v>37</v>
      </c>
    </row>
    <row r="32" spans="1:29" hidden="1">
      <c r="A32" s="26" t="str">
        <f t="shared" si="0"/>
        <v>Normal</v>
      </c>
      <c r="B32" s="13" t="s">
        <v>68</v>
      </c>
      <c r="C32" s="14" t="s">
        <v>46</v>
      </c>
      <c r="D32" s="15">
        <f>IFERROR(VLOOKUP(B32,#REF!,3,FALSE),0)</f>
        <v>0</v>
      </c>
      <c r="E32" s="25">
        <f t="shared" si="1"/>
        <v>12</v>
      </c>
      <c r="F32" s="15" t="str">
        <f>IFERROR(VLOOKUP(B32,#REF!,6,FALSE),"")</f>
        <v/>
      </c>
      <c r="G32" s="16">
        <v>0</v>
      </c>
      <c r="H32" s="16">
        <v>0</v>
      </c>
      <c r="I32" s="16" t="str">
        <f>IFERROR(VLOOKUP(B32,#REF!,9,FALSE),"")</f>
        <v/>
      </c>
      <c r="J32" s="16">
        <v>2400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2400</v>
      </c>
      <c r="Q32" s="16">
        <v>0</v>
      </c>
      <c r="R32" s="18">
        <v>2400</v>
      </c>
      <c r="S32" s="19">
        <v>12</v>
      </c>
      <c r="T32" s="20" t="s">
        <v>35</v>
      </c>
      <c r="U32" s="18">
        <v>200</v>
      </c>
      <c r="V32" s="16" t="s">
        <v>35</v>
      </c>
      <c r="W32" s="21" t="s">
        <v>36</v>
      </c>
      <c r="X32" s="22" t="str">
        <f t="shared" si="2"/>
        <v>E</v>
      </c>
      <c r="Y32" s="16">
        <v>0</v>
      </c>
      <c r="Z32" s="16">
        <v>0</v>
      </c>
      <c r="AA32" s="16">
        <v>0</v>
      </c>
      <c r="AB32" s="16">
        <v>0</v>
      </c>
      <c r="AC32" s="14" t="s">
        <v>37</v>
      </c>
    </row>
    <row r="33" spans="1:29">
      <c r="A33" s="26" t="str">
        <f t="shared" si="0"/>
        <v>OverStock</v>
      </c>
      <c r="B33" s="13" t="s">
        <v>69</v>
      </c>
      <c r="C33" s="14" t="s">
        <v>46</v>
      </c>
      <c r="D33" s="15">
        <f>IFERROR(VLOOKUP(B33,#REF!,3,FALSE),0)</f>
        <v>0</v>
      </c>
      <c r="E33" s="25">
        <f t="shared" si="1"/>
        <v>0</v>
      </c>
      <c r="F33" s="15" t="str">
        <f>IFERROR(VLOOKUP(B33,#REF!,6,FALSE),"")</f>
        <v/>
      </c>
      <c r="G33" s="16">
        <v>15000</v>
      </c>
      <c r="H33" s="16">
        <v>0</v>
      </c>
      <c r="I33" s="16" t="str">
        <f>IFERROR(VLOOKUP(B33,#REF!,9,FALSE),"")</f>
        <v/>
      </c>
      <c r="J33" s="16">
        <v>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0</v>
      </c>
      <c r="Q33" s="16">
        <v>0</v>
      </c>
      <c r="R33" s="18">
        <v>15000</v>
      </c>
      <c r="S33" s="19">
        <v>47.9</v>
      </c>
      <c r="T33" s="20">
        <v>33.6</v>
      </c>
      <c r="U33" s="18">
        <v>313</v>
      </c>
      <c r="V33" s="16">
        <v>446</v>
      </c>
      <c r="W33" s="21">
        <v>1.4</v>
      </c>
      <c r="X33" s="22">
        <f t="shared" si="2"/>
        <v>100</v>
      </c>
      <c r="Y33" s="16">
        <v>2011</v>
      </c>
      <c r="Z33" s="16">
        <v>1000</v>
      </c>
      <c r="AA33" s="16">
        <v>2000</v>
      </c>
      <c r="AB33" s="16">
        <v>1000</v>
      </c>
      <c r="AC33" s="14" t="s">
        <v>37</v>
      </c>
    </row>
    <row r="34" spans="1:29">
      <c r="A34" s="26" t="str">
        <f t="shared" si="0"/>
        <v>OverStock</v>
      </c>
      <c r="B34" s="13" t="s">
        <v>70</v>
      </c>
      <c r="C34" s="14" t="s">
        <v>46</v>
      </c>
      <c r="D34" s="15">
        <f>IFERROR(VLOOKUP(B34,#REF!,3,FALSE),0)</f>
        <v>0</v>
      </c>
      <c r="E34" s="25">
        <f t="shared" si="1"/>
        <v>71.900000000000006</v>
      </c>
      <c r="F34" s="15" t="str">
        <f>IFERROR(VLOOKUP(B34,#REF!,6,FALSE),"")</f>
        <v/>
      </c>
      <c r="G34" s="16">
        <v>15000</v>
      </c>
      <c r="H34" s="16">
        <v>0</v>
      </c>
      <c r="I34" s="16" t="str">
        <f>IFERROR(VLOOKUP(B34,#REF!,9,FALSE),"")</f>
        <v/>
      </c>
      <c r="J34" s="16">
        <v>22500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0</v>
      </c>
      <c r="P34" s="16">
        <v>20000</v>
      </c>
      <c r="Q34" s="16">
        <v>2500</v>
      </c>
      <c r="R34" s="18">
        <v>37500</v>
      </c>
      <c r="S34" s="19">
        <v>119.8</v>
      </c>
      <c r="T34" s="20" t="s">
        <v>35</v>
      </c>
      <c r="U34" s="18">
        <v>313</v>
      </c>
      <c r="V34" s="16">
        <v>0</v>
      </c>
      <c r="W34" s="21" t="s">
        <v>36</v>
      </c>
      <c r="X34" s="22" t="str">
        <f t="shared" si="2"/>
        <v>E</v>
      </c>
      <c r="Y34" s="16">
        <v>0</v>
      </c>
      <c r="Z34" s="16">
        <v>0</v>
      </c>
      <c r="AA34" s="16">
        <v>0</v>
      </c>
      <c r="AB34" s="16">
        <v>0</v>
      </c>
      <c r="AC34" s="14" t="s">
        <v>37</v>
      </c>
    </row>
    <row r="35" spans="1:29" hidden="1">
      <c r="A35" s="26" t="str">
        <f t="shared" si="0"/>
        <v>None</v>
      </c>
      <c r="B35" s="13" t="s">
        <v>71</v>
      </c>
      <c r="C35" s="14" t="s">
        <v>46</v>
      </c>
      <c r="D35" s="15">
        <f>IFERROR(VLOOKUP(B35,#REF!,3,FALSE),0)</f>
        <v>0</v>
      </c>
      <c r="E35" s="25" t="str">
        <f t="shared" si="1"/>
        <v>前八週無拉料</v>
      </c>
      <c r="F35" s="15" t="str">
        <f>IFERROR(VLOOKUP(B35,#REF!,6,FALSE),"")</f>
        <v/>
      </c>
      <c r="G35" s="16">
        <v>0</v>
      </c>
      <c r="H35" s="16">
        <v>0</v>
      </c>
      <c r="I35" s="16" t="str">
        <f>IFERROR(VLOOKUP(B35,#REF!,9,FALSE),"")</f>
        <v/>
      </c>
      <c r="J35" s="16">
        <v>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0</v>
      </c>
      <c r="Q35" s="16">
        <v>0</v>
      </c>
      <c r="R35" s="18">
        <v>0</v>
      </c>
      <c r="S35" s="19" t="s">
        <v>35</v>
      </c>
      <c r="T35" s="20" t="s">
        <v>35</v>
      </c>
      <c r="U35" s="18">
        <v>0</v>
      </c>
      <c r="V35" s="16" t="s">
        <v>35</v>
      </c>
      <c r="W35" s="21" t="s">
        <v>36</v>
      </c>
      <c r="X35" s="22" t="str">
        <f t="shared" si="2"/>
        <v>E</v>
      </c>
      <c r="Y35" s="16">
        <v>0</v>
      </c>
      <c r="Z35" s="16">
        <v>0</v>
      </c>
      <c r="AA35" s="16">
        <v>0</v>
      </c>
      <c r="AB35" s="16">
        <v>0</v>
      </c>
      <c r="AC35" s="14" t="s">
        <v>37</v>
      </c>
    </row>
    <row r="36" spans="1:29">
      <c r="A36" s="26" t="str">
        <f t="shared" si="0"/>
        <v>ZeroZero</v>
      </c>
      <c r="B36" s="13" t="s">
        <v>72</v>
      </c>
      <c r="C36" s="14" t="s">
        <v>46</v>
      </c>
      <c r="D36" s="15">
        <f>IFERROR(VLOOKUP(B36,#REF!,3,FALSE),0)</f>
        <v>0</v>
      </c>
      <c r="E36" s="25" t="str">
        <f t="shared" ref="E36:E67" si="3">IF(U36=0,"前八週無拉料",ROUND(J36/U36,1))</f>
        <v>前八週無拉料</v>
      </c>
      <c r="F36" s="15" t="str">
        <f>IFERROR(VLOOKUP(B36,#REF!,6,FALSE),"")</f>
        <v/>
      </c>
      <c r="G36" s="16">
        <v>10000</v>
      </c>
      <c r="H36" s="16">
        <v>2500</v>
      </c>
      <c r="I36" s="16" t="str">
        <f>IFERROR(VLOOKUP(B36,#REF!,9,FALSE),"")</f>
        <v/>
      </c>
      <c r="J36" s="16">
        <v>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0</v>
      </c>
      <c r="Q36" s="16">
        <v>0</v>
      </c>
      <c r="R36" s="18">
        <v>10000</v>
      </c>
      <c r="S36" s="19" t="s">
        <v>35</v>
      </c>
      <c r="T36" s="20" t="s">
        <v>35</v>
      </c>
      <c r="U36" s="18">
        <v>0</v>
      </c>
      <c r="V36" s="16" t="s">
        <v>35</v>
      </c>
      <c r="W36" s="21" t="s">
        <v>36</v>
      </c>
      <c r="X36" s="22" t="str">
        <f t="shared" ref="X36:X67" si="4">IF($W36="E","E",IF($W36="F","F",IF($W36&lt;0.5,50,IF($W36&lt;2,100,150))))</f>
        <v>E</v>
      </c>
      <c r="Y36" s="16">
        <v>0</v>
      </c>
      <c r="Z36" s="16">
        <v>0</v>
      </c>
      <c r="AA36" s="16">
        <v>0</v>
      </c>
      <c r="AB36" s="16">
        <v>0</v>
      </c>
      <c r="AC36" s="14" t="s">
        <v>37</v>
      </c>
    </row>
    <row r="37" spans="1:29">
      <c r="A37" s="26" t="str">
        <f t="shared" si="0"/>
        <v>ZeroZero</v>
      </c>
      <c r="B37" s="13" t="s">
        <v>73</v>
      </c>
      <c r="C37" s="14" t="s">
        <v>46</v>
      </c>
      <c r="D37" s="15">
        <f>IFERROR(VLOOKUP(B37,#REF!,3,FALSE),0)</f>
        <v>0</v>
      </c>
      <c r="E37" s="25" t="str">
        <f t="shared" si="3"/>
        <v>前八週無拉料</v>
      </c>
      <c r="F37" s="15" t="str">
        <f>IFERROR(VLOOKUP(B37,#REF!,6,FALSE),"")</f>
        <v/>
      </c>
      <c r="G37" s="16">
        <v>0</v>
      </c>
      <c r="H37" s="16">
        <v>0</v>
      </c>
      <c r="I37" s="16" t="str">
        <f>IFERROR(VLOOKUP(B37,#REF!,9,FALSE),"")</f>
        <v/>
      </c>
      <c r="J37" s="16">
        <v>3500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0</v>
      </c>
      <c r="P37" s="16">
        <v>3500</v>
      </c>
      <c r="Q37" s="16">
        <v>0</v>
      </c>
      <c r="R37" s="18">
        <v>3500</v>
      </c>
      <c r="S37" s="19" t="s">
        <v>35</v>
      </c>
      <c r="T37" s="20" t="s">
        <v>35</v>
      </c>
      <c r="U37" s="18">
        <v>0</v>
      </c>
      <c r="V37" s="16" t="s">
        <v>35</v>
      </c>
      <c r="W37" s="21" t="s">
        <v>36</v>
      </c>
      <c r="X37" s="22" t="str">
        <f t="shared" si="4"/>
        <v>E</v>
      </c>
      <c r="Y37" s="16">
        <v>0</v>
      </c>
      <c r="Z37" s="16">
        <v>0</v>
      </c>
      <c r="AA37" s="16">
        <v>0</v>
      </c>
      <c r="AB37" s="16">
        <v>0</v>
      </c>
      <c r="AC37" s="14" t="s">
        <v>37</v>
      </c>
    </row>
    <row r="38" spans="1:29">
      <c r="A38" s="26" t="str">
        <f t="shared" si="0"/>
        <v>OverStock</v>
      </c>
      <c r="B38" s="13" t="s">
        <v>74</v>
      </c>
      <c r="C38" s="14" t="s">
        <v>46</v>
      </c>
      <c r="D38" s="15">
        <f>IFERROR(VLOOKUP(B38,#REF!,3,FALSE),0)</f>
        <v>0</v>
      </c>
      <c r="E38" s="25">
        <f t="shared" si="3"/>
        <v>10.4</v>
      </c>
      <c r="F38" s="15" t="str">
        <f>IFERROR(VLOOKUP(B38,#REF!,6,FALSE),"")</f>
        <v/>
      </c>
      <c r="G38" s="16">
        <v>28000</v>
      </c>
      <c r="H38" s="16">
        <v>21000</v>
      </c>
      <c r="I38" s="16" t="str">
        <f>IFERROR(VLOOKUP(B38,#REF!,9,FALSE),"")</f>
        <v/>
      </c>
      <c r="J38" s="16">
        <v>16570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0</v>
      </c>
      <c r="P38" s="16">
        <v>7000</v>
      </c>
      <c r="Q38" s="16">
        <v>9570</v>
      </c>
      <c r="R38" s="18">
        <v>44570</v>
      </c>
      <c r="S38" s="19">
        <v>27.9</v>
      </c>
      <c r="T38" s="20" t="s">
        <v>35</v>
      </c>
      <c r="U38" s="18">
        <v>1598</v>
      </c>
      <c r="V38" s="16">
        <v>0</v>
      </c>
      <c r="W38" s="21" t="s">
        <v>36</v>
      </c>
      <c r="X38" s="22" t="str">
        <f t="shared" si="4"/>
        <v>E</v>
      </c>
      <c r="Y38" s="16">
        <v>0</v>
      </c>
      <c r="Z38" s="16">
        <v>0</v>
      </c>
      <c r="AA38" s="16">
        <v>0</v>
      </c>
      <c r="AB38" s="16">
        <v>0</v>
      </c>
      <c r="AC38" s="14" t="s">
        <v>37</v>
      </c>
    </row>
    <row r="39" spans="1:29" hidden="1">
      <c r="A39" s="26" t="str">
        <f t="shared" si="0"/>
        <v>Normal</v>
      </c>
      <c r="B39" s="13" t="s">
        <v>75</v>
      </c>
      <c r="C39" s="14" t="s">
        <v>46</v>
      </c>
      <c r="D39" s="15">
        <f>IFERROR(VLOOKUP(B39,#REF!,3,FALSE),0)</f>
        <v>0</v>
      </c>
      <c r="E39" s="25" t="str">
        <f t="shared" si="3"/>
        <v>前八週無拉料</v>
      </c>
      <c r="F39" s="15" t="str">
        <f>IFERROR(VLOOKUP(B39,#REF!,6,FALSE),"")</f>
        <v/>
      </c>
      <c r="G39" s="16">
        <v>308000</v>
      </c>
      <c r="H39" s="16">
        <v>42000</v>
      </c>
      <c r="I39" s="16" t="str">
        <f>IFERROR(VLOOKUP(B39,#REF!,9,FALSE),"")</f>
        <v/>
      </c>
      <c r="J39" s="16">
        <v>80100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10500</v>
      </c>
      <c r="P39" s="16">
        <v>45500</v>
      </c>
      <c r="Q39" s="16">
        <v>24100</v>
      </c>
      <c r="R39" s="18">
        <v>388100</v>
      </c>
      <c r="S39" s="19" t="s">
        <v>35</v>
      </c>
      <c r="T39" s="20">
        <v>43.7</v>
      </c>
      <c r="U39" s="18">
        <v>0</v>
      </c>
      <c r="V39" s="16">
        <v>8889</v>
      </c>
      <c r="W39" s="21" t="s">
        <v>64</v>
      </c>
      <c r="X39" s="22" t="str">
        <f t="shared" si="4"/>
        <v>F</v>
      </c>
      <c r="Y39" s="16">
        <v>15000</v>
      </c>
      <c r="Z39" s="16">
        <v>16250</v>
      </c>
      <c r="AA39" s="16">
        <v>95000</v>
      </c>
      <c r="AB39" s="16">
        <v>0</v>
      </c>
      <c r="AC39" s="14" t="s">
        <v>37</v>
      </c>
    </row>
    <row r="40" spans="1:29" hidden="1">
      <c r="A40" s="26" t="str">
        <f t="shared" si="0"/>
        <v>Normal</v>
      </c>
      <c r="B40" s="13" t="s">
        <v>76</v>
      </c>
      <c r="C40" s="14" t="s">
        <v>46</v>
      </c>
      <c r="D40" s="15">
        <f>IFERROR(VLOOKUP(B40,#REF!,3,FALSE),0)</f>
        <v>0</v>
      </c>
      <c r="E40" s="25">
        <f t="shared" si="3"/>
        <v>9</v>
      </c>
      <c r="F40" s="15" t="str">
        <f>IFERROR(VLOOKUP(B40,#REF!,6,FALSE),"")</f>
        <v/>
      </c>
      <c r="G40" s="16">
        <v>49000</v>
      </c>
      <c r="H40" s="16">
        <v>17500</v>
      </c>
      <c r="I40" s="16" t="str">
        <f>IFERROR(VLOOKUP(B40,#REF!,9,FALSE),"")</f>
        <v/>
      </c>
      <c r="J40" s="16">
        <v>49112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3500</v>
      </c>
      <c r="P40" s="16">
        <v>20930</v>
      </c>
      <c r="Q40" s="16">
        <v>24682</v>
      </c>
      <c r="R40" s="18">
        <v>98112</v>
      </c>
      <c r="S40" s="19">
        <v>17.899999999999999</v>
      </c>
      <c r="T40" s="20">
        <v>67.5</v>
      </c>
      <c r="U40" s="18">
        <v>5468</v>
      </c>
      <c r="V40" s="16">
        <v>1453</v>
      </c>
      <c r="W40" s="21">
        <v>0.3</v>
      </c>
      <c r="X40" s="22">
        <f t="shared" si="4"/>
        <v>50</v>
      </c>
      <c r="Y40" s="16">
        <v>2278</v>
      </c>
      <c r="Z40" s="16">
        <v>10800</v>
      </c>
      <c r="AA40" s="16">
        <v>0</v>
      </c>
      <c r="AB40" s="16">
        <v>0</v>
      </c>
      <c r="AC40" s="14" t="s">
        <v>37</v>
      </c>
    </row>
    <row r="41" spans="1:29">
      <c r="A41" s="26" t="str">
        <f t="shared" si="0"/>
        <v>ZeroZero</v>
      </c>
      <c r="B41" s="13" t="s">
        <v>77</v>
      </c>
      <c r="C41" s="14" t="s">
        <v>46</v>
      </c>
      <c r="D41" s="15">
        <f>IFERROR(VLOOKUP(B41,#REF!,3,FALSE),0)</f>
        <v>0</v>
      </c>
      <c r="E41" s="25" t="str">
        <f t="shared" si="3"/>
        <v>前八週無拉料</v>
      </c>
      <c r="F41" s="15" t="str">
        <f>IFERROR(VLOOKUP(B41,#REF!,6,FALSE),"")</f>
        <v/>
      </c>
      <c r="G41" s="16">
        <v>0</v>
      </c>
      <c r="H41" s="16">
        <v>0</v>
      </c>
      <c r="I41" s="16" t="str">
        <f>IFERROR(VLOOKUP(B41,#REF!,9,FALSE),"")</f>
        <v/>
      </c>
      <c r="J41" s="16">
        <v>19404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18000</v>
      </c>
      <c r="Q41" s="16">
        <v>1404</v>
      </c>
      <c r="R41" s="18">
        <v>19404</v>
      </c>
      <c r="S41" s="19" t="s">
        <v>35</v>
      </c>
      <c r="T41" s="20" t="s">
        <v>35</v>
      </c>
      <c r="U41" s="18">
        <v>0</v>
      </c>
      <c r="V41" s="16" t="s">
        <v>35</v>
      </c>
      <c r="W41" s="21" t="s">
        <v>36</v>
      </c>
      <c r="X41" s="22" t="str">
        <f t="shared" si="4"/>
        <v>E</v>
      </c>
      <c r="Y41" s="16">
        <v>0</v>
      </c>
      <c r="Z41" s="16">
        <v>0</v>
      </c>
      <c r="AA41" s="16">
        <v>0</v>
      </c>
      <c r="AB41" s="16">
        <v>0</v>
      </c>
      <c r="AC41" s="14" t="s">
        <v>37</v>
      </c>
    </row>
    <row r="42" spans="1:29">
      <c r="A42" s="26" t="str">
        <f t="shared" si="0"/>
        <v>OverStock</v>
      </c>
      <c r="B42" s="13" t="s">
        <v>78</v>
      </c>
      <c r="C42" s="14" t="s">
        <v>46</v>
      </c>
      <c r="D42" s="15">
        <f>IFERROR(VLOOKUP(B42,#REF!,3,FALSE),0)</f>
        <v>0</v>
      </c>
      <c r="E42" s="25">
        <f t="shared" si="3"/>
        <v>16</v>
      </c>
      <c r="F42" s="15" t="str">
        <f>IFERROR(VLOOKUP(B42,#REF!,6,FALSE),"")</f>
        <v/>
      </c>
      <c r="G42" s="16">
        <v>102000</v>
      </c>
      <c r="H42" s="16">
        <v>69000</v>
      </c>
      <c r="I42" s="16" t="str">
        <f>IFERROR(VLOOKUP(B42,#REF!,9,FALSE),"")</f>
        <v/>
      </c>
      <c r="J42" s="16">
        <v>12000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12000</v>
      </c>
      <c r="Q42" s="16">
        <v>0</v>
      </c>
      <c r="R42" s="18">
        <v>114000</v>
      </c>
      <c r="S42" s="19">
        <v>152</v>
      </c>
      <c r="T42" s="20">
        <v>116.2</v>
      </c>
      <c r="U42" s="18">
        <v>750</v>
      </c>
      <c r="V42" s="16">
        <v>981</v>
      </c>
      <c r="W42" s="21">
        <v>1.3</v>
      </c>
      <c r="X42" s="22">
        <f t="shared" si="4"/>
        <v>100</v>
      </c>
      <c r="Y42" s="16">
        <v>4027</v>
      </c>
      <c r="Z42" s="16">
        <v>0</v>
      </c>
      <c r="AA42" s="16">
        <v>9600</v>
      </c>
      <c r="AB42" s="16">
        <v>4800</v>
      </c>
      <c r="AC42" s="14" t="s">
        <v>37</v>
      </c>
    </row>
    <row r="43" spans="1:29">
      <c r="A43" s="26" t="str">
        <f t="shared" si="0"/>
        <v>ZeroZero</v>
      </c>
      <c r="B43" s="13" t="s">
        <v>79</v>
      </c>
      <c r="C43" s="14" t="s">
        <v>46</v>
      </c>
      <c r="D43" s="15">
        <f>IFERROR(VLOOKUP(B43,#REF!,3,FALSE),0)</f>
        <v>0</v>
      </c>
      <c r="E43" s="25" t="str">
        <f t="shared" si="3"/>
        <v>前八週無拉料</v>
      </c>
      <c r="F43" s="15" t="str">
        <f>IFERROR(VLOOKUP(B43,#REF!,6,FALSE),"")</f>
        <v/>
      </c>
      <c r="G43" s="16">
        <v>60000</v>
      </c>
      <c r="H43" s="16">
        <v>0</v>
      </c>
      <c r="I43" s="16" t="str">
        <f>IFERROR(VLOOKUP(B43,#REF!,9,FALSE),"")</f>
        <v/>
      </c>
      <c r="J43" s="16">
        <v>39000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0</v>
      </c>
      <c r="Q43" s="16">
        <v>39000</v>
      </c>
      <c r="R43" s="18">
        <v>99000</v>
      </c>
      <c r="S43" s="19" t="s">
        <v>35</v>
      </c>
      <c r="T43" s="20" t="s">
        <v>35</v>
      </c>
      <c r="U43" s="18">
        <v>0</v>
      </c>
      <c r="V43" s="16">
        <v>0</v>
      </c>
      <c r="W43" s="21" t="s">
        <v>36</v>
      </c>
      <c r="X43" s="22" t="str">
        <f t="shared" si="4"/>
        <v>E</v>
      </c>
      <c r="Y43" s="16">
        <v>0</v>
      </c>
      <c r="Z43" s="16">
        <v>0</v>
      </c>
      <c r="AA43" s="16">
        <v>0</v>
      </c>
      <c r="AB43" s="16">
        <v>0</v>
      </c>
      <c r="AC43" s="14" t="s">
        <v>37</v>
      </c>
    </row>
    <row r="44" spans="1:29" hidden="1">
      <c r="A44" s="26" t="str">
        <f t="shared" si="0"/>
        <v>Normal</v>
      </c>
      <c r="B44" s="13" t="s">
        <v>80</v>
      </c>
      <c r="C44" s="14" t="s">
        <v>46</v>
      </c>
      <c r="D44" s="15">
        <f>IFERROR(VLOOKUP(B44,#REF!,3,FALSE),0)</f>
        <v>0</v>
      </c>
      <c r="E44" s="25" t="str">
        <f t="shared" si="3"/>
        <v>前八週無拉料</v>
      </c>
      <c r="F44" s="15" t="str">
        <f>IFERROR(VLOOKUP(B44,#REF!,6,FALSE),"")</f>
        <v/>
      </c>
      <c r="G44" s="16">
        <v>3000</v>
      </c>
      <c r="H44" s="16">
        <v>0</v>
      </c>
      <c r="I44" s="16" t="str">
        <f>IFERROR(VLOOKUP(B44,#REF!,9,FALSE),"")</f>
        <v/>
      </c>
      <c r="J44" s="16">
        <v>6000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6000</v>
      </c>
      <c r="Q44" s="16">
        <v>0</v>
      </c>
      <c r="R44" s="18">
        <v>9000</v>
      </c>
      <c r="S44" s="19" t="s">
        <v>35</v>
      </c>
      <c r="T44" s="20">
        <v>38</v>
      </c>
      <c r="U44" s="18">
        <v>0</v>
      </c>
      <c r="V44" s="16">
        <v>237</v>
      </c>
      <c r="W44" s="21" t="s">
        <v>64</v>
      </c>
      <c r="X44" s="22" t="str">
        <f t="shared" si="4"/>
        <v>F</v>
      </c>
      <c r="Y44" s="16">
        <v>929</v>
      </c>
      <c r="Z44" s="16">
        <v>0</v>
      </c>
      <c r="AA44" s="16">
        <v>2400</v>
      </c>
      <c r="AB44" s="16">
        <v>1200</v>
      </c>
      <c r="AC44" s="14" t="s">
        <v>37</v>
      </c>
    </row>
    <row r="45" spans="1:29">
      <c r="A45" s="26" t="str">
        <f t="shared" si="0"/>
        <v>ZeroZero</v>
      </c>
      <c r="B45" s="13" t="s">
        <v>81</v>
      </c>
      <c r="C45" s="14" t="s">
        <v>46</v>
      </c>
      <c r="D45" s="15">
        <f>IFERROR(VLOOKUP(B45,#REF!,3,FALSE),0)</f>
        <v>0</v>
      </c>
      <c r="E45" s="25" t="str">
        <f t="shared" si="3"/>
        <v>前八週無拉料</v>
      </c>
      <c r="F45" s="15" t="str">
        <f>IFERROR(VLOOKUP(B45,#REF!,6,FALSE),"")</f>
        <v/>
      </c>
      <c r="G45" s="16">
        <v>30000</v>
      </c>
      <c r="H45" s="16">
        <v>0</v>
      </c>
      <c r="I45" s="16" t="str">
        <f>IFERROR(VLOOKUP(B45,#REF!,9,FALSE),"")</f>
        <v/>
      </c>
      <c r="J45" s="16">
        <v>3000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3000</v>
      </c>
      <c r="Q45" s="16">
        <v>0</v>
      </c>
      <c r="R45" s="18">
        <v>33000</v>
      </c>
      <c r="S45" s="19" t="s">
        <v>35</v>
      </c>
      <c r="T45" s="20" t="s">
        <v>35</v>
      </c>
      <c r="U45" s="18">
        <v>0</v>
      </c>
      <c r="V45" s="16">
        <v>0</v>
      </c>
      <c r="W45" s="21" t="s">
        <v>36</v>
      </c>
      <c r="X45" s="22" t="str">
        <f t="shared" si="4"/>
        <v>E</v>
      </c>
      <c r="Y45" s="16">
        <v>220</v>
      </c>
      <c r="Z45" s="16">
        <v>0</v>
      </c>
      <c r="AA45" s="16">
        <v>0</v>
      </c>
      <c r="AB45" s="16">
        <v>0</v>
      </c>
      <c r="AC45" s="14" t="s">
        <v>37</v>
      </c>
    </row>
    <row r="46" spans="1:29">
      <c r="A46" s="26" t="str">
        <f t="shared" si="0"/>
        <v>ZeroZero</v>
      </c>
      <c r="B46" s="13" t="s">
        <v>82</v>
      </c>
      <c r="C46" s="14" t="s">
        <v>46</v>
      </c>
      <c r="D46" s="15">
        <f>IFERROR(VLOOKUP(B46,#REF!,3,FALSE),0)</f>
        <v>0</v>
      </c>
      <c r="E46" s="25" t="str">
        <f t="shared" si="3"/>
        <v>前八週無拉料</v>
      </c>
      <c r="F46" s="15" t="str">
        <f>IFERROR(VLOOKUP(B46,#REF!,6,FALSE),"")</f>
        <v/>
      </c>
      <c r="G46" s="16">
        <v>0</v>
      </c>
      <c r="H46" s="16">
        <v>0</v>
      </c>
      <c r="I46" s="16" t="str">
        <f>IFERROR(VLOOKUP(B46,#REF!,9,FALSE),"")</f>
        <v/>
      </c>
      <c r="J46" s="16">
        <v>232000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226000</v>
      </c>
      <c r="Q46" s="16">
        <v>6000</v>
      </c>
      <c r="R46" s="18">
        <v>232000</v>
      </c>
      <c r="S46" s="19" t="s">
        <v>35</v>
      </c>
      <c r="T46" s="20" t="s">
        <v>35</v>
      </c>
      <c r="U46" s="18">
        <v>0</v>
      </c>
      <c r="V46" s="16" t="s">
        <v>35</v>
      </c>
      <c r="W46" s="21" t="s">
        <v>36</v>
      </c>
      <c r="X46" s="22" t="str">
        <f t="shared" si="4"/>
        <v>E</v>
      </c>
      <c r="Y46" s="16">
        <v>0</v>
      </c>
      <c r="Z46" s="16">
        <v>0</v>
      </c>
      <c r="AA46" s="16">
        <v>0</v>
      </c>
      <c r="AB46" s="16">
        <v>0</v>
      </c>
      <c r="AC46" s="14" t="s">
        <v>37</v>
      </c>
    </row>
    <row r="47" spans="1:29" hidden="1">
      <c r="A47" s="26" t="str">
        <f t="shared" si="0"/>
        <v>Normal</v>
      </c>
      <c r="B47" s="13" t="s">
        <v>83</v>
      </c>
      <c r="C47" s="14" t="s">
        <v>46</v>
      </c>
      <c r="D47" s="15">
        <f>IFERROR(VLOOKUP(B47,#REF!,3,FALSE),0)</f>
        <v>0</v>
      </c>
      <c r="E47" s="25">
        <f t="shared" si="3"/>
        <v>0</v>
      </c>
      <c r="F47" s="15" t="str">
        <f>IFERROR(VLOOKUP(B47,#REF!,6,FALSE),"")</f>
        <v/>
      </c>
      <c r="G47" s="16">
        <v>0</v>
      </c>
      <c r="H47" s="16">
        <v>0</v>
      </c>
      <c r="I47" s="16" t="str">
        <f>IFERROR(VLOOKUP(B47,#REF!,9,FALSE),"")</f>
        <v/>
      </c>
      <c r="J47" s="16">
        <v>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0</v>
      </c>
      <c r="P47" s="16">
        <v>0</v>
      </c>
      <c r="Q47" s="16">
        <v>0</v>
      </c>
      <c r="R47" s="18">
        <v>0</v>
      </c>
      <c r="S47" s="19">
        <v>0</v>
      </c>
      <c r="T47" s="20" t="s">
        <v>35</v>
      </c>
      <c r="U47" s="18">
        <v>361</v>
      </c>
      <c r="V47" s="16" t="s">
        <v>35</v>
      </c>
      <c r="W47" s="21" t="s">
        <v>36</v>
      </c>
      <c r="X47" s="22" t="str">
        <f t="shared" si="4"/>
        <v>E</v>
      </c>
      <c r="Y47" s="16">
        <v>0</v>
      </c>
      <c r="Z47" s="16">
        <v>0</v>
      </c>
      <c r="AA47" s="16">
        <v>0</v>
      </c>
      <c r="AB47" s="16">
        <v>0</v>
      </c>
      <c r="AC47" s="14" t="s">
        <v>37</v>
      </c>
    </row>
    <row r="48" spans="1:29" hidden="1">
      <c r="A48" s="26" t="str">
        <f t="shared" si="0"/>
        <v>Normal</v>
      </c>
      <c r="B48" s="13" t="s">
        <v>84</v>
      </c>
      <c r="C48" s="14" t="s">
        <v>46</v>
      </c>
      <c r="D48" s="15">
        <f>IFERROR(VLOOKUP(B48,#REF!,3,FALSE),0)</f>
        <v>0</v>
      </c>
      <c r="E48" s="25">
        <f t="shared" si="3"/>
        <v>0</v>
      </c>
      <c r="F48" s="15" t="str">
        <f>IFERROR(VLOOKUP(B48,#REF!,6,FALSE),"")</f>
        <v/>
      </c>
      <c r="G48" s="16">
        <v>0</v>
      </c>
      <c r="H48" s="16">
        <v>0</v>
      </c>
      <c r="I48" s="16" t="str">
        <f>IFERROR(VLOOKUP(B48,#REF!,9,FALSE),"")</f>
        <v/>
      </c>
      <c r="J48" s="16">
        <v>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0</v>
      </c>
      <c r="P48" s="16">
        <v>0</v>
      </c>
      <c r="Q48" s="16">
        <v>0</v>
      </c>
      <c r="R48" s="18">
        <v>0</v>
      </c>
      <c r="S48" s="19">
        <v>0</v>
      </c>
      <c r="T48" s="20" t="s">
        <v>35</v>
      </c>
      <c r="U48" s="18">
        <v>368</v>
      </c>
      <c r="V48" s="16" t="s">
        <v>35</v>
      </c>
      <c r="W48" s="21" t="s">
        <v>36</v>
      </c>
      <c r="X48" s="22" t="str">
        <f t="shared" si="4"/>
        <v>E</v>
      </c>
      <c r="Y48" s="16">
        <v>0</v>
      </c>
      <c r="Z48" s="16">
        <v>0</v>
      </c>
      <c r="AA48" s="16">
        <v>0</v>
      </c>
      <c r="AB48" s="16">
        <v>0</v>
      </c>
      <c r="AC48" s="14" t="s">
        <v>37</v>
      </c>
    </row>
    <row r="49" spans="1:29">
      <c r="A49" s="26" t="str">
        <f t="shared" si="0"/>
        <v>OverStock</v>
      </c>
      <c r="B49" s="13" t="s">
        <v>85</v>
      </c>
      <c r="C49" s="14" t="s">
        <v>46</v>
      </c>
      <c r="D49" s="15">
        <f>IFERROR(VLOOKUP(B49,#REF!,3,FALSE),0)</f>
        <v>0</v>
      </c>
      <c r="E49" s="25">
        <f t="shared" si="3"/>
        <v>106.3</v>
      </c>
      <c r="F49" s="15" t="str">
        <f>IFERROR(VLOOKUP(B49,#REF!,6,FALSE),"")</f>
        <v/>
      </c>
      <c r="G49" s="16">
        <v>105000</v>
      </c>
      <c r="H49" s="16">
        <v>0</v>
      </c>
      <c r="I49" s="16" t="str">
        <f>IFERROR(VLOOKUP(B49,#REF!,9,FALSE),"")</f>
        <v/>
      </c>
      <c r="J49" s="16">
        <v>465000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465000</v>
      </c>
      <c r="Q49" s="16">
        <v>0</v>
      </c>
      <c r="R49" s="18">
        <v>570000</v>
      </c>
      <c r="S49" s="19">
        <v>130.30000000000001</v>
      </c>
      <c r="T49" s="20">
        <v>29.2</v>
      </c>
      <c r="U49" s="18">
        <v>4375</v>
      </c>
      <c r="V49" s="16">
        <v>19492</v>
      </c>
      <c r="W49" s="21">
        <v>4.5</v>
      </c>
      <c r="X49" s="22">
        <f t="shared" si="4"/>
        <v>150</v>
      </c>
      <c r="Y49" s="16">
        <v>2027</v>
      </c>
      <c r="Z49" s="16">
        <v>97499</v>
      </c>
      <c r="AA49" s="16">
        <v>101400</v>
      </c>
      <c r="AB49" s="16">
        <v>82900</v>
      </c>
      <c r="AC49" s="14" t="s">
        <v>37</v>
      </c>
    </row>
    <row r="50" spans="1:29" hidden="1">
      <c r="A50" s="26" t="str">
        <f t="shared" si="0"/>
        <v>Normal</v>
      </c>
      <c r="B50" s="13" t="s">
        <v>86</v>
      </c>
      <c r="C50" s="14" t="s">
        <v>46</v>
      </c>
      <c r="D50" s="15">
        <f>IFERROR(VLOOKUP(B50,#REF!,3,FALSE),0)</f>
        <v>0</v>
      </c>
      <c r="E50" s="25">
        <f t="shared" si="3"/>
        <v>9.3000000000000007</v>
      </c>
      <c r="F50" s="15" t="str">
        <f>IFERROR(VLOOKUP(B50,#REF!,6,FALSE),"")</f>
        <v/>
      </c>
      <c r="G50" s="16">
        <v>0</v>
      </c>
      <c r="H50" s="16">
        <v>0</v>
      </c>
      <c r="I50" s="16" t="str">
        <f>IFERROR(VLOOKUP(B50,#REF!,9,FALSE),"")</f>
        <v/>
      </c>
      <c r="J50" s="16">
        <v>35000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0</v>
      </c>
      <c r="Q50" s="16">
        <v>35000</v>
      </c>
      <c r="R50" s="18">
        <v>35000</v>
      </c>
      <c r="S50" s="19">
        <v>9.3000000000000007</v>
      </c>
      <c r="T50" s="20" t="s">
        <v>35</v>
      </c>
      <c r="U50" s="18">
        <v>3750</v>
      </c>
      <c r="V50" s="16">
        <v>0</v>
      </c>
      <c r="W50" s="21" t="s">
        <v>36</v>
      </c>
      <c r="X50" s="22" t="str">
        <f t="shared" si="4"/>
        <v>E</v>
      </c>
      <c r="Y50" s="16">
        <v>2002</v>
      </c>
      <c r="Z50" s="16">
        <v>0</v>
      </c>
      <c r="AA50" s="16">
        <v>0</v>
      </c>
      <c r="AB50" s="16">
        <v>0</v>
      </c>
      <c r="AC50" s="14" t="s">
        <v>37</v>
      </c>
    </row>
    <row r="51" spans="1:29">
      <c r="A51" s="26" t="str">
        <f t="shared" si="0"/>
        <v>OverStock</v>
      </c>
      <c r="B51" s="13" t="s">
        <v>87</v>
      </c>
      <c r="C51" s="14" t="s">
        <v>46</v>
      </c>
      <c r="D51" s="15">
        <f>IFERROR(VLOOKUP(B51,#REF!,3,FALSE),0)</f>
        <v>0</v>
      </c>
      <c r="E51" s="25">
        <f t="shared" si="3"/>
        <v>29.5</v>
      </c>
      <c r="F51" s="15" t="str">
        <f>IFERROR(VLOOKUP(B51,#REF!,6,FALSE),"")</f>
        <v/>
      </c>
      <c r="G51" s="16">
        <v>0</v>
      </c>
      <c r="H51" s="16">
        <v>0</v>
      </c>
      <c r="I51" s="16" t="str">
        <f>IFERROR(VLOOKUP(B51,#REF!,9,FALSE),"")</f>
        <v/>
      </c>
      <c r="J51" s="16">
        <v>3772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2000</v>
      </c>
      <c r="Q51" s="16">
        <v>1772</v>
      </c>
      <c r="R51" s="18">
        <v>3772</v>
      </c>
      <c r="S51" s="19">
        <v>29.5</v>
      </c>
      <c r="T51" s="20" t="s">
        <v>35</v>
      </c>
      <c r="U51" s="18">
        <v>128</v>
      </c>
      <c r="V51" s="16" t="s">
        <v>35</v>
      </c>
      <c r="W51" s="21" t="s">
        <v>36</v>
      </c>
      <c r="X51" s="22" t="str">
        <f t="shared" si="4"/>
        <v>E</v>
      </c>
      <c r="Y51" s="16">
        <v>0</v>
      </c>
      <c r="Z51" s="16">
        <v>0</v>
      </c>
      <c r="AA51" s="16">
        <v>0</v>
      </c>
      <c r="AB51" s="16">
        <v>0</v>
      </c>
      <c r="AC51" s="14" t="s">
        <v>37</v>
      </c>
    </row>
    <row r="52" spans="1:29">
      <c r="A52" s="26" t="str">
        <f t="shared" si="0"/>
        <v>OverStock</v>
      </c>
      <c r="B52" s="13" t="s">
        <v>88</v>
      </c>
      <c r="C52" s="14" t="s">
        <v>46</v>
      </c>
      <c r="D52" s="15">
        <f>IFERROR(VLOOKUP(B52,#REF!,3,FALSE),0)</f>
        <v>0</v>
      </c>
      <c r="E52" s="25">
        <f t="shared" si="3"/>
        <v>38.700000000000003</v>
      </c>
      <c r="F52" s="15" t="str">
        <f>IFERROR(VLOOKUP(B52,#REF!,6,FALSE),"")</f>
        <v/>
      </c>
      <c r="G52" s="16">
        <v>0</v>
      </c>
      <c r="H52" s="16">
        <v>0</v>
      </c>
      <c r="I52" s="16" t="str">
        <f>IFERROR(VLOOKUP(B52,#REF!,9,FALSE),"")</f>
        <v/>
      </c>
      <c r="J52" s="16">
        <v>143333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132800</v>
      </c>
      <c r="Q52" s="16">
        <v>10533</v>
      </c>
      <c r="R52" s="18">
        <v>143333</v>
      </c>
      <c r="S52" s="19">
        <v>38.700000000000003</v>
      </c>
      <c r="T52" s="20">
        <v>157</v>
      </c>
      <c r="U52" s="18">
        <v>3701</v>
      </c>
      <c r="V52" s="16">
        <v>913</v>
      </c>
      <c r="W52" s="21">
        <v>0.2</v>
      </c>
      <c r="X52" s="22">
        <f t="shared" si="4"/>
        <v>50</v>
      </c>
      <c r="Y52" s="16">
        <v>0</v>
      </c>
      <c r="Z52" s="16">
        <v>3217</v>
      </c>
      <c r="AA52" s="16">
        <v>5000</v>
      </c>
      <c r="AB52" s="16">
        <v>0</v>
      </c>
      <c r="AC52" s="14" t="s">
        <v>37</v>
      </c>
    </row>
    <row r="53" spans="1:29" hidden="1">
      <c r="A53" s="26" t="str">
        <f t="shared" si="0"/>
        <v>Normal</v>
      </c>
      <c r="B53" s="13" t="s">
        <v>89</v>
      </c>
      <c r="C53" s="14" t="s">
        <v>46</v>
      </c>
      <c r="D53" s="15">
        <f>IFERROR(VLOOKUP(B53,#REF!,3,FALSE),0)</f>
        <v>0</v>
      </c>
      <c r="E53" s="25">
        <f t="shared" si="3"/>
        <v>23.1</v>
      </c>
      <c r="F53" s="15" t="str">
        <f>IFERROR(VLOOKUP(B53,#REF!,6,FALSE),"")</f>
        <v/>
      </c>
      <c r="G53" s="16">
        <v>0</v>
      </c>
      <c r="H53" s="16">
        <v>0</v>
      </c>
      <c r="I53" s="16" t="str">
        <f>IFERROR(VLOOKUP(B53,#REF!,9,FALSE),"")</f>
        <v/>
      </c>
      <c r="J53" s="16">
        <v>4971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0</v>
      </c>
      <c r="P53" s="16">
        <v>0</v>
      </c>
      <c r="Q53" s="16">
        <v>4971</v>
      </c>
      <c r="R53" s="18">
        <v>4971</v>
      </c>
      <c r="S53" s="19">
        <v>23.1</v>
      </c>
      <c r="T53" s="20" t="s">
        <v>35</v>
      </c>
      <c r="U53" s="18">
        <v>215</v>
      </c>
      <c r="V53" s="16">
        <v>0</v>
      </c>
      <c r="W53" s="21" t="s">
        <v>36</v>
      </c>
      <c r="X53" s="22" t="str">
        <f t="shared" si="4"/>
        <v>E</v>
      </c>
      <c r="Y53" s="16">
        <v>0</v>
      </c>
      <c r="Z53" s="16">
        <v>0</v>
      </c>
      <c r="AA53" s="16">
        <v>0</v>
      </c>
      <c r="AB53" s="16">
        <v>0</v>
      </c>
      <c r="AC53" s="14" t="s">
        <v>37</v>
      </c>
    </row>
    <row r="54" spans="1:29">
      <c r="A54" s="26" t="str">
        <f t="shared" si="0"/>
        <v>OverStock</v>
      </c>
      <c r="B54" s="13" t="s">
        <v>90</v>
      </c>
      <c r="C54" s="14" t="s">
        <v>46</v>
      </c>
      <c r="D54" s="15">
        <f>IFERROR(VLOOKUP(B54,#REF!,3,FALSE),0)</f>
        <v>0</v>
      </c>
      <c r="E54" s="25">
        <f t="shared" si="3"/>
        <v>54.5</v>
      </c>
      <c r="F54" s="15" t="str">
        <f>IFERROR(VLOOKUP(B54,#REF!,6,FALSE),"")</f>
        <v/>
      </c>
      <c r="G54" s="16">
        <v>2445000</v>
      </c>
      <c r="H54" s="16">
        <v>513000</v>
      </c>
      <c r="I54" s="16" t="str">
        <f>IFERROR(VLOOKUP(B54,#REF!,9,FALSE),"")</f>
        <v/>
      </c>
      <c r="J54" s="16">
        <v>1021655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0</v>
      </c>
      <c r="P54" s="16">
        <v>938695</v>
      </c>
      <c r="Q54" s="16">
        <v>82960</v>
      </c>
      <c r="R54" s="18">
        <v>3466655</v>
      </c>
      <c r="S54" s="19">
        <v>185</v>
      </c>
      <c r="T54" s="20" t="s">
        <v>35</v>
      </c>
      <c r="U54" s="18">
        <v>18738</v>
      </c>
      <c r="V54" s="16">
        <v>0</v>
      </c>
      <c r="W54" s="21" t="s">
        <v>36</v>
      </c>
      <c r="X54" s="22" t="str">
        <f t="shared" si="4"/>
        <v>E</v>
      </c>
      <c r="Y54" s="16">
        <v>0</v>
      </c>
      <c r="Z54" s="16">
        <v>0</v>
      </c>
      <c r="AA54" s="16">
        <v>0</v>
      </c>
      <c r="AB54" s="16">
        <v>0</v>
      </c>
      <c r="AC54" s="14" t="s">
        <v>37</v>
      </c>
    </row>
    <row r="55" spans="1:29">
      <c r="A55" s="26" t="str">
        <f t="shared" si="0"/>
        <v>OverStock</v>
      </c>
      <c r="B55" s="13" t="s">
        <v>91</v>
      </c>
      <c r="C55" s="14" t="s">
        <v>46</v>
      </c>
      <c r="D55" s="15">
        <f>IFERROR(VLOOKUP(B55,#REF!,3,FALSE),0)</f>
        <v>0</v>
      </c>
      <c r="E55" s="25">
        <f t="shared" si="3"/>
        <v>26</v>
      </c>
      <c r="F55" s="15" t="str">
        <f>IFERROR(VLOOKUP(B55,#REF!,6,FALSE),"")</f>
        <v/>
      </c>
      <c r="G55" s="16">
        <v>0</v>
      </c>
      <c r="H55" s="16">
        <v>0</v>
      </c>
      <c r="I55" s="16" t="str">
        <f>IFERROR(VLOOKUP(B55,#REF!,9,FALSE),"")</f>
        <v/>
      </c>
      <c r="J55" s="16">
        <v>650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0</v>
      </c>
      <c r="Q55" s="16">
        <v>650</v>
      </c>
      <c r="R55" s="18">
        <v>650</v>
      </c>
      <c r="S55" s="19">
        <v>26</v>
      </c>
      <c r="T55" s="20" t="s">
        <v>35</v>
      </c>
      <c r="U55" s="18">
        <v>25</v>
      </c>
      <c r="V55" s="16" t="s">
        <v>35</v>
      </c>
      <c r="W55" s="21" t="s">
        <v>36</v>
      </c>
      <c r="X55" s="22" t="str">
        <f t="shared" si="4"/>
        <v>E</v>
      </c>
      <c r="Y55" s="16">
        <v>0</v>
      </c>
      <c r="Z55" s="16">
        <v>0</v>
      </c>
      <c r="AA55" s="16">
        <v>0</v>
      </c>
      <c r="AB55" s="16">
        <v>0</v>
      </c>
      <c r="AC55" s="14" t="s">
        <v>37</v>
      </c>
    </row>
    <row r="56" spans="1:29">
      <c r="A56" s="26" t="str">
        <f t="shared" si="0"/>
        <v>OverStock</v>
      </c>
      <c r="B56" s="13" t="s">
        <v>92</v>
      </c>
      <c r="C56" s="14" t="s">
        <v>46</v>
      </c>
      <c r="D56" s="15">
        <f>IFERROR(VLOOKUP(B56,#REF!,3,FALSE),0)</f>
        <v>0</v>
      </c>
      <c r="E56" s="25">
        <f t="shared" si="3"/>
        <v>46.4</v>
      </c>
      <c r="F56" s="15" t="str">
        <f>IFERROR(VLOOKUP(B56,#REF!,6,FALSE),"")</f>
        <v/>
      </c>
      <c r="G56" s="16">
        <v>351000</v>
      </c>
      <c r="H56" s="16">
        <v>0</v>
      </c>
      <c r="I56" s="16" t="str">
        <f>IFERROR(VLOOKUP(B56,#REF!,9,FALSE),"")</f>
        <v/>
      </c>
      <c r="J56" s="16">
        <v>463608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17000</v>
      </c>
      <c r="P56" s="16">
        <v>384600</v>
      </c>
      <c r="Q56" s="16">
        <v>62008</v>
      </c>
      <c r="R56" s="18">
        <v>814608</v>
      </c>
      <c r="S56" s="19">
        <v>81.5</v>
      </c>
      <c r="T56" s="20">
        <v>25.6</v>
      </c>
      <c r="U56" s="18">
        <v>10000</v>
      </c>
      <c r="V56" s="16">
        <v>31876</v>
      </c>
      <c r="W56" s="21">
        <v>3.2</v>
      </c>
      <c r="X56" s="22">
        <f t="shared" si="4"/>
        <v>150</v>
      </c>
      <c r="Y56" s="16">
        <v>16886</v>
      </c>
      <c r="Z56" s="16">
        <v>150000</v>
      </c>
      <c r="AA56" s="16">
        <v>205000</v>
      </c>
      <c r="AB56" s="16">
        <v>0</v>
      </c>
      <c r="AC56" s="14" t="s">
        <v>37</v>
      </c>
    </row>
    <row r="57" spans="1:29">
      <c r="A57" s="26" t="str">
        <f t="shared" si="0"/>
        <v>OverStock</v>
      </c>
      <c r="B57" s="13" t="s">
        <v>93</v>
      </c>
      <c r="C57" s="14" t="s">
        <v>46</v>
      </c>
      <c r="D57" s="15">
        <f>IFERROR(VLOOKUP(B57,#REF!,3,FALSE),0)</f>
        <v>0</v>
      </c>
      <c r="E57" s="25">
        <f t="shared" si="3"/>
        <v>35.6</v>
      </c>
      <c r="F57" s="15" t="str">
        <f>IFERROR(VLOOKUP(B57,#REF!,6,FALSE),"")</f>
        <v/>
      </c>
      <c r="G57" s="16">
        <v>50000</v>
      </c>
      <c r="H57" s="16">
        <v>15000</v>
      </c>
      <c r="I57" s="16" t="str">
        <f>IFERROR(VLOOKUP(B57,#REF!,9,FALSE),"")</f>
        <v/>
      </c>
      <c r="J57" s="16">
        <v>159975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119000</v>
      </c>
      <c r="Q57" s="16">
        <v>40975</v>
      </c>
      <c r="R57" s="18">
        <v>209975</v>
      </c>
      <c r="S57" s="19">
        <v>46.7</v>
      </c>
      <c r="T57" s="20">
        <v>78.7</v>
      </c>
      <c r="U57" s="18">
        <v>4500</v>
      </c>
      <c r="V57" s="16">
        <v>2669</v>
      </c>
      <c r="W57" s="21">
        <v>0.6</v>
      </c>
      <c r="X57" s="22">
        <f t="shared" si="4"/>
        <v>100</v>
      </c>
      <c r="Y57" s="16">
        <v>0</v>
      </c>
      <c r="Z57" s="16">
        <v>9025</v>
      </c>
      <c r="AA57" s="16">
        <v>15000</v>
      </c>
      <c r="AB57" s="16">
        <v>0</v>
      </c>
      <c r="AC57" s="14" t="s">
        <v>37</v>
      </c>
    </row>
    <row r="58" spans="1:29">
      <c r="A58" s="26" t="str">
        <f t="shared" si="0"/>
        <v>OverStock</v>
      </c>
      <c r="B58" s="13" t="s">
        <v>94</v>
      </c>
      <c r="C58" s="14" t="s">
        <v>46</v>
      </c>
      <c r="D58" s="15">
        <f>IFERROR(VLOOKUP(B58,#REF!,3,FALSE),0)</f>
        <v>0</v>
      </c>
      <c r="E58" s="25">
        <f t="shared" si="3"/>
        <v>44.6</v>
      </c>
      <c r="F58" s="15" t="str">
        <f>IFERROR(VLOOKUP(B58,#REF!,6,FALSE),"")</f>
        <v/>
      </c>
      <c r="G58" s="16">
        <v>35000</v>
      </c>
      <c r="H58" s="16">
        <v>0</v>
      </c>
      <c r="I58" s="16" t="str">
        <f>IFERROR(VLOOKUP(B58,#REF!,9,FALSE),"")</f>
        <v/>
      </c>
      <c r="J58" s="16">
        <v>57080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37000</v>
      </c>
      <c r="Q58" s="16">
        <v>20080</v>
      </c>
      <c r="R58" s="18">
        <v>92080</v>
      </c>
      <c r="S58" s="19">
        <v>71.900000000000006</v>
      </c>
      <c r="T58" s="20" t="s">
        <v>35</v>
      </c>
      <c r="U58" s="18">
        <v>1281</v>
      </c>
      <c r="V58" s="16">
        <v>0</v>
      </c>
      <c r="W58" s="21" t="s">
        <v>36</v>
      </c>
      <c r="X58" s="22" t="str">
        <f t="shared" si="4"/>
        <v>E</v>
      </c>
      <c r="Y58" s="16">
        <v>0</v>
      </c>
      <c r="Z58" s="16">
        <v>0</v>
      </c>
      <c r="AA58" s="16">
        <v>0</v>
      </c>
      <c r="AB58" s="16">
        <v>0</v>
      </c>
      <c r="AC58" s="14" t="s">
        <v>37</v>
      </c>
    </row>
    <row r="59" spans="1:29">
      <c r="A59" s="26" t="str">
        <f t="shared" si="0"/>
        <v>ZeroZero</v>
      </c>
      <c r="B59" s="13" t="s">
        <v>95</v>
      </c>
      <c r="C59" s="14" t="s">
        <v>46</v>
      </c>
      <c r="D59" s="15">
        <f>IFERROR(VLOOKUP(B59,#REF!,3,FALSE),0)</f>
        <v>0</v>
      </c>
      <c r="E59" s="25" t="str">
        <f t="shared" si="3"/>
        <v>前八週無拉料</v>
      </c>
      <c r="F59" s="15" t="str">
        <f>IFERROR(VLOOKUP(B59,#REF!,6,FALSE),"")</f>
        <v/>
      </c>
      <c r="G59" s="16">
        <v>0</v>
      </c>
      <c r="H59" s="16">
        <v>0</v>
      </c>
      <c r="I59" s="16" t="str">
        <f>IFERROR(VLOOKUP(B59,#REF!,9,FALSE),"")</f>
        <v/>
      </c>
      <c r="J59" s="16">
        <v>10000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9900</v>
      </c>
      <c r="Q59" s="16">
        <v>100</v>
      </c>
      <c r="R59" s="18">
        <v>10000</v>
      </c>
      <c r="S59" s="19" t="s">
        <v>35</v>
      </c>
      <c r="T59" s="20" t="s">
        <v>35</v>
      </c>
      <c r="U59" s="18">
        <v>0</v>
      </c>
      <c r="V59" s="16">
        <v>0</v>
      </c>
      <c r="W59" s="21" t="s">
        <v>36</v>
      </c>
      <c r="X59" s="22" t="str">
        <f t="shared" si="4"/>
        <v>E</v>
      </c>
      <c r="Y59" s="16">
        <v>0</v>
      </c>
      <c r="Z59" s="16">
        <v>0</v>
      </c>
      <c r="AA59" s="16">
        <v>0</v>
      </c>
      <c r="AB59" s="16">
        <v>0</v>
      </c>
      <c r="AC59" s="14" t="s">
        <v>37</v>
      </c>
    </row>
    <row r="60" spans="1:29" hidden="1">
      <c r="A60" s="26" t="str">
        <f t="shared" si="0"/>
        <v>Normal</v>
      </c>
      <c r="B60" s="13" t="s">
        <v>96</v>
      </c>
      <c r="C60" s="14" t="s">
        <v>46</v>
      </c>
      <c r="D60" s="15">
        <f>IFERROR(VLOOKUP(B60,#REF!,3,FALSE),0)</f>
        <v>0</v>
      </c>
      <c r="E60" s="25">
        <f t="shared" si="3"/>
        <v>0</v>
      </c>
      <c r="F60" s="15" t="str">
        <f>IFERROR(VLOOKUP(B60,#REF!,6,FALSE),"")</f>
        <v/>
      </c>
      <c r="G60" s="16">
        <v>3000</v>
      </c>
      <c r="H60" s="16">
        <v>0</v>
      </c>
      <c r="I60" s="16" t="str">
        <f>IFERROR(VLOOKUP(B60,#REF!,9,FALSE),"")</f>
        <v/>
      </c>
      <c r="J60" s="16">
        <v>0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0</v>
      </c>
      <c r="Q60" s="16">
        <v>0</v>
      </c>
      <c r="R60" s="18">
        <v>3000</v>
      </c>
      <c r="S60" s="19">
        <v>24</v>
      </c>
      <c r="T60" s="20" t="s">
        <v>35</v>
      </c>
      <c r="U60" s="18">
        <v>125</v>
      </c>
      <c r="V60" s="16">
        <v>0</v>
      </c>
      <c r="W60" s="21" t="s">
        <v>36</v>
      </c>
      <c r="X60" s="22" t="str">
        <f t="shared" si="4"/>
        <v>E</v>
      </c>
      <c r="Y60" s="16">
        <v>0</v>
      </c>
      <c r="Z60" s="16">
        <v>0</v>
      </c>
      <c r="AA60" s="16">
        <v>0</v>
      </c>
      <c r="AB60" s="16">
        <v>0</v>
      </c>
      <c r="AC60" s="14" t="s">
        <v>37</v>
      </c>
    </row>
    <row r="61" spans="1:29">
      <c r="A61" s="26" t="str">
        <f t="shared" si="0"/>
        <v>OverStock</v>
      </c>
      <c r="B61" s="13" t="s">
        <v>97</v>
      </c>
      <c r="C61" s="14" t="s">
        <v>46</v>
      </c>
      <c r="D61" s="15">
        <f>IFERROR(VLOOKUP(B61,#REF!,3,FALSE),0)</f>
        <v>0</v>
      </c>
      <c r="E61" s="25">
        <f t="shared" si="3"/>
        <v>12.1</v>
      </c>
      <c r="F61" s="15" t="str">
        <f>IFERROR(VLOOKUP(B61,#REF!,6,FALSE),"")</f>
        <v/>
      </c>
      <c r="G61" s="16">
        <v>74000</v>
      </c>
      <c r="H61" s="16">
        <v>47000</v>
      </c>
      <c r="I61" s="16" t="str">
        <f>IFERROR(VLOOKUP(B61,#REF!,9,FALSE),"")</f>
        <v/>
      </c>
      <c r="J61" s="16">
        <v>47000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5000</v>
      </c>
      <c r="P61" s="16">
        <v>27000</v>
      </c>
      <c r="Q61" s="16">
        <v>15000</v>
      </c>
      <c r="R61" s="18">
        <v>121000</v>
      </c>
      <c r="S61" s="19">
        <v>31.2</v>
      </c>
      <c r="T61" s="20">
        <v>41.3</v>
      </c>
      <c r="U61" s="18">
        <v>3875</v>
      </c>
      <c r="V61" s="16">
        <v>2930</v>
      </c>
      <c r="W61" s="21">
        <v>0.8</v>
      </c>
      <c r="X61" s="22">
        <f t="shared" si="4"/>
        <v>100</v>
      </c>
      <c r="Y61" s="16">
        <v>4175</v>
      </c>
      <c r="Z61" s="16">
        <v>13013</v>
      </c>
      <c r="AA61" s="16">
        <v>23127</v>
      </c>
      <c r="AB61" s="16">
        <v>0</v>
      </c>
      <c r="AC61" s="14" t="s">
        <v>37</v>
      </c>
    </row>
    <row r="62" spans="1:29">
      <c r="A62" s="26" t="str">
        <f t="shared" si="0"/>
        <v>OverStock</v>
      </c>
      <c r="B62" s="13" t="s">
        <v>98</v>
      </c>
      <c r="C62" s="14" t="s">
        <v>46</v>
      </c>
      <c r="D62" s="15">
        <f>IFERROR(VLOOKUP(B62,#REF!,3,FALSE),0)</f>
        <v>0</v>
      </c>
      <c r="E62" s="25">
        <f t="shared" si="3"/>
        <v>99.9</v>
      </c>
      <c r="F62" s="15" t="str">
        <f>IFERROR(VLOOKUP(B62,#REF!,6,FALSE),"")</f>
        <v/>
      </c>
      <c r="G62" s="16">
        <v>85000</v>
      </c>
      <c r="H62" s="16">
        <v>25000</v>
      </c>
      <c r="I62" s="16" t="str">
        <f>IFERROR(VLOOKUP(B62,#REF!,9,FALSE),"")</f>
        <v/>
      </c>
      <c r="J62" s="16">
        <v>199813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4000</v>
      </c>
      <c r="P62" s="16">
        <v>143000</v>
      </c>
      <c r="Q62" s="16">
        <v>52813</v>
      </c>
      <c r="R62" s="18">
        <v>284813</v>
      </c>
      <c r="S62" s="19">
        <v>142.4</v>
      </c>
      <c r="T62" s="20">
        <v>28.1</v>
      </c>
      <c r="U62" s="18">
        <v>2000</v>
      </c>
      <c r="V62" s="16">
        <v>10132</v>
      </c>
      <c r="W62" s="21">
        <v>5.0999999999999996</v>
      </c>
      <c r="X62" s="22">
        <f t="shared" si="4"/>
        <v>150</v>
      </c>
      <c r="Y62" s="16">
        <v>3187</v>
      </c>
      <c r="Z62" s="16">
        <v>80000</v>
      </c>
      <c r="AA62" s="16">
        <v>16000</v>
      </c>
      <c r="AB62" s="16">
        <v>0</v>
      </c>
      <c r="AC62" s="14" t="s">
        <v>37</v>
      </c>
    </row>
    <row r="63" spans="1:29" hidden="1">
      <c r="A63" s="26" t="str">
        <f t="shared" si="0"/>
        <v>None</v>
      </c>
      <c r="B63" s="13" t="s">
        <v>99</v>
      </c>
      <c r="C63" s="14" t="s">
        <v>46</v>
      </c>
      <c r="D63" s="15">
        <f>IFERROR(VLOOKUP(B63,#REF!,3,FALSE),0)</f>
        <v>0</v>
      </c>
      <c r="E63" s="25" t="str">
        <f t="shared" si="3"/>
        <v>前八週無拉料</v>
      </c>
      <c r="F63" s="15" t="str">
        <f>IFERROR(VLOOKUP(B63,#REF!,6,FALSE),"")</f>
        <v/>
      </c>
      <c r="G63" s="16">
        <v>0</v>
      </c>
      <c r="H63" s="16">
        <v>0</v>
      </c>
      <c r="I63" s="16" t="str">
        <f>IFERROR(VLOOKUP(B63,#REF!,9,FALSE),"")</f>
        <v/>
      </c>
      <c r="J63" s="16">
        <v>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0</v>
      </c>
      <c r="Q63" s="16">
        <v>0</v>
      </c>
      <c r="R63" s="18">
        <v>0</v>
      </c>
      <c r="S63" s="19" t="s">
        <v>35</v>
      </c>
      <c r="T63" s="20" t="s">
        <v>35</v>
      </c>
      <c r="U63" s="18">
        <v>0</v>
      </c>
      <c r="V63" s="16" t="s">
        <v>35</v>
      </c>
      <c r="W63" s="21" t="s">
        <v>36</v>
      </c>
      <c r="X63" s="22" t="str">
        <f t="shared" si="4"/>
        <v>E</v>
      </c>
      <c r="Y63" s="16">
        <v>0</v>
      </c>
      <c r="Z63" s="16">
        <v>0</v>
      </c>
      <c r="AA63" s="16">
        <v>0</v>
      </c>
      <c r="AB63" s="16">
        <v>0</v>
      </c>
      <c r="AC63" s="14" t="s">
        <v>37</v>
      </c>
    </row>
    <row r="64" spans="1:29">
      <c r="A64" s="26" t="str">
        <f t="shared" si="0"/>
        <v>OverStock</v>
      </c>
      <c r="B64" s="13" t="s">
        <v>100</v>
      </c>
      <c r="C64" s="14" t="s">
        <v>46</v>
      </c>
      <c r="D64" s="15">
        <f>IFERROR(VLOOKUP(B64,#REF!,3,FALSE),0)</f>
        <v>0</v>
      </c>
      <c r="E64" s="25">
        <f t="shared" si="3"/>
        <v>8</v>
      </c>
      <c r="F64" s="15" t="str">
        <f>IFERROR(VLOOKUP(B64,#REF!,6,FALSE),"")</f>
        <v/>
      </c>
      <c r="G64" s="16">
        <v>2919000</v>
      </c>
      <c r="H64" s="16">
        <v>671000</v>
      </c>
      <c r="I64" s="16" t="str">
        <f>IFERROR(VLOOKUP(B64,#REF!,9,FALSE),"")</f>
        <v/>
      </c>
      <c r="J64" s="16">
        <v>672952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185000</v>
      </c>
      <c r="P64" s="16">
        <v>194000</v>
      </c>
      <c r="Q64" s="16">
        <v>293952</v>
      </c>
      <c r="R64" s="18">
        <v>3591952</v>
      </c>
      <c r="S64" s="19">
        <v>42.4</v>
      </c>
      <c r="T64" s="20">
        <v>66.7</v>
      </c>
      <c r="U64" s="18">
        <v>84625</v>
      </c>
      <c r="V64" s="16">
        <v>53859</v>
      </c>
      <c r="W64" s="21">
        <v>0.6</v>
      </c>
      <c r="X64" s="22">
        <f t="shared" si="4"/>
        <v>100</v>
      </c>
      <c r="Y64" s="16">
        <v>184738</v>
      </c>
      <c r="Z64" s="16">
        <v>200000</v>
      </c>
      <c r="AA64" s="16">
        <v>250000</v>
      </c>
      <c r="AB64" s="16">
        <v>0</v>
      </c>
      <c r="AC64" s="14" t="s">
        <v>37</v>
      </c>
    </row>
    <row r="65" spans="1:29" hidden="1">
      <c r="A65" s="26" t="str">
        <f t="shared" si="0"/>
        <v>Normal</v>
      </c>
      <c r="B65" s="13" t="s">
        <v>101</v>
      </c>
      <c r="C65" s="14" t="s">
        <v>46</v>
      </c>
      <c r="D65" s="15">
        <f>IFERROR(VLOOKUP(B65,#REF!,3,FALSE),0)</f>
        <v>0</v>
      </c>
      <c r="E65" s="25">
        <f t="shared" si="3"/>
        <v>8.6999999999999993</v>
      </c>
      <c r="F65" s="15" t="str">
        <f>IFERROR(VLOOKUP(B65,#REF!,6,FALSE),"")</f>
        <v/>
      </c>
      <c r="G65" s="16">
        <v>173000</v>
      </c>
      <c r="H65" s="16">
        <v>58000</v>
      </c>
      <c r="I65" s="16" t="str">
        <f>IFERROR(VLOOKUP(B65,#REF!,9,FALSE),"")</f>
        <v/>
      </c>
      <c r="J65" s="16">
        <v>100408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33000</v>
      </c>
      <c r="P65" s="16">
        <v>23000</v>
      </c>
      <c r="Q65" s="16">
        <v>44408</v>
      </c>
      <c r="R65" s="18">
        <v>273408</v>
      </c>
      <c r="S65" s="19">
        <v>23.8</v>
      </c>
      <c r="T65" s="20">
        <v>16.399999999999999</v>
      </c>
      <c r="U65" s="18">
        <v>11504</v>
      </c>
      <c r="V65" s="16">
        <v>16682</v>
      </c>
      <c r="W65" s="21">
        <v>1.5</v>
      </c>
      <c r="X65" s="22">
        <f t="shared" si="4"/>
        <v>100</v>
      </c>
      <c r="Y65" s="16">
        <v>32316</v>
      </c>
      <c r="Z65" s="16">
        <v>60650</v>
      </c>
      <c r="AA65" s="16">
        <v>57170</v>
      </c>
      <c r="AB65" s="16">
        <v>0</v>
      </c>
      <c r="AC65" s="14" t="s">
        <v>37</v>
      </c>
    </row>
    <row r="66" spans="1:29">
      <c r="A66" s="26" t="str">
        <f t="shared" si="0"/>
        <v>ZeroZero</v>
      </c>
      <c r="B66" s="13" t="s">
        <v>102</v>
      </c>
      <c r="C66" s="14" t="s">
        <v>46</v>
      </c>
      <c r="D66" s="15">
        <f>IFERROR(VLOOKUP(B66,#REF!,3,FALSE),0)</f>
        <v>0</v>
      </c>
      <c r="E66" s="25" t="str">
        <f t="shared" si="3"/>
        <v>前八週無拉料</v>
      </c>
      <c r="F66" s="15" t="str">
        <f>IFERROR(VLOOKUP(B66,#REF!,6,FALSE),"")</f>
        <v/>
      </c>
      <c r="G66" s="16">
        <v>0</v>
      </c>
      <c r="H66" s="16">
        <v>0</v>
      </c>
      <c r="I66" s="16" t="str">
        <f>IFERROR(VLOOKUP(B66,#REF!,9,FALSE),"")</f>
        <v/>
      </c>
      <c r="J66" s="16">
        <v>849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849</v>
      </c>
      <c r="Q66" s="16">
        <v>0</v>
      </c>
      <c r="R66" s="18">
        <v>849</v>
      </c>
      <c r="S66" s="19" t="s">
        <v>35</v>
      </c>
      <c r="T66" s="20" t="s">
        <v>35</v>
      </c>
      <c r="U66" s="18">
        <v>0</v>
      </c>
      <c r="V66" s="16" t="s">
        <v>35</v>
      </c>
      <c r="W66" s="21" t="s">
        <v>36</v>
      </c>
      <c r="X66" s="22" t="str">
        <f t="shared" si="4"/>
        <v>E</v>
      </c>
      <c r="Y66" s="16">
        <v>0</v>
      </c>
      <c r="Z66" s="16">
        <v>0</v>
      </c>
      <c r="AA66" s="16">
        <v>0</v>
      </c>
      <c r="AB66" s="16">
        <v>0</v>
      </c>
      <c r="AC66" s="14" t="s">
        <v>37</v>
      </c>
    </row>
    <row r="67" spans="1:29">
      <c r="A67" s="26" t="str">
        <f t="shared" si="0"/>
        <v>OverStock</v>
      </c>
      <c r="B67" s="13" t="s">
        <v>103</v>
      </c>
      <c r="C67" s="14" t="s">
        <v>46</v>
      </c>
      <c r="D67" s="15">
        <f>IFERROR(VLOOKUP(B67,#REF!,3,FALSE),0)</f>
        <v>0</v>
      </c>
      <c r="E67" s="25">
        <f t="shared" si="3"/>
        <v>47.9</v>
      </c>
      <c r="F67" s="15" t="str">
        <f>IFERROR(VLOOKUP(B67,#REF!,6,FALSE),"")</f>
        <v/>
      </c>
      <c r="G67" s="16">
        <v>137000</v>
      </c>
      <c r="H67" s="16">
        <v>0</v>
      </c>
      <c r="I67" s="16" t="str">
        <f>IFERROR(VLOOKUP(B67,#REF!,9,FALSE),"")</f>
        <v/>
      </c>
      <c r="J67" s="16">
        <v>94843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10000</v>
      </c>
      <c r="P67" s="16">
        <v>69000</v>
      </c>
      <c r="Q67" s="16">
        <v>15843</v>
      </c>
      <c r="R67" s="18">
        <v>231843</v>
      </c>
      <c r="S67" s="19">
        <v>117.1</v>
      </c>
      <c r="T67" s="20">
        <v>188.5</v>
      </c>
      <c r="U67" s="18">
        <v>1980</v>
      </c>
      <c r="V67" s="16">
        <v>1230</v>
      </c>
      <c r="W67" s="21">
        <v>0.6</v>
      </c>
      <c r="X67" s="22">
        <f t="shared" si="4"/>
        <v>100</v>
      </c>
      <c r="Y67" s="16">
        <v>9167</v>
      </c>
      <c r="Z67" s="16">
        <v>0</v>
      </c>
      <c r="AA67" s="16">
        <v>4900</v>
      </c>
      <c r="AB67" s="16">
        <v>0</v>
      </c>
      <c r="AC67" s="14" t="s">
        <v>37</v>
      </c>
    </row>
    <row r="68" spans="1:29" hidden="1">
      <c r="A68" s="26" t="str">
        <f t="shared" ref="A68:A131" si="5">IF(OR(U68=0,LEN(U68)=0)*OR(V68=0,LEN(V68)=0),IF(R68&gt;0,"ZeroZero","None"),IF(IF(LEN(S68)=0,0,S68)&gt;24,"OverStock","Normal"))</f>
        <v>Normal</v>
      </c>
      <c r="B68" s="13" t="s">
        <v>104</v>
      </c>
      <c r="C68" s="14" t="s">
        <v>46</v>
      </c>
      <c r="D68" s="15">
        <f>IFERROR(VLOOKUP(B68,#REF!,3,FALSE),0)</f>
        <v>0</v>
      </c>
      <c r="E68" s="25">
        <f t="shared" ref="E68:E99" si="6">IF(U68=0,"前八週無拉料",ROUND(J68/U68,1))</f>
        <v>7.5</v>
      </c>
      <c r="F68" s="15" t="str">
        <f>IFERROR(VLOOKUP(B68,#REF!,6,FALSE),"")</f>
        <v/>
      </c>
      <c r="G68" s="16">
        <v>180000</v>
      </c>
      <c r="H68" s="16">
        <v>42000</v>
      </c>
      <c r="I68" s="16" t="str">
        <f>IFERROR(VLOOKUP(B68,#REF!,9,FALSE),"")</f>
        <v/>
      </c>
      <c r="J68" s="16">
        <v>135345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43000</v>
      </c>
      <c r="P68" s="16">
        <v>45000</v>
      </c>
      <c r="Q68" s="16">
        <v>47345</v>
      </c>
      <c r="R68" s="18">
        <v>315345</v>
      </c>
      <c r="S68" s="19">
        <v>17.5</v>
      </c>
      <c r="T68" s="20">
        <v>33.4</v>
      </c>
      <c r="U68" s="18">
        <v>18065</v>
      </c>
      <c r="V68" s="16">
        <v>9438</v>
      </c>
      <c r="W68" s="21">
        <v>0.5</v>
      </c>
      <c r="X68" s="22">
        <f t="shared" ref="X68:X99" si="7">IF($W68="E","E",IF($W68="F","F",IF($W68&lt;0.5,50,IF($W68&lt;2,100,150))))</f>
        <v>100</v>
      </c>
      <c r="Y68" s="16">
        <v>42228</v>
      </c>
      <c r="Z68" s="16">
        <v>43000</v>
      </c>
      <c r="AA68" s="16">
        <v>13000</v>
      </c>
      <c r="AB68" s="16">
        <v>0</v>
      </c>
      <c r="AC68" s="14" t="s">
        <v>37</v>
      </c>
    </row>
    <row r="69" spans="1:29">
      <c r="A69" s="26" t="str">
        <f t="shared" si="5"/>
        <v>ZeroZero</v>
      </c>
      <c r="B69" s="13" t="s">
        <v>105</v>
      </c>
      <c r="C69" s="14" t="s">
        <v>46</v>
      </c>
      <c r="D69" s="15">
        <f>IFERROR(VLOOKUP(B69,#REF!,3,FALSE),0)</f>
        <v>0</v>
      </c>
      <c r="E69" s="25" t="str">
        <f t="shared" si="6"/>
        <v>前八週無拉料</v>
      </c>
      <c r="F69" s="15" t="str">
        <f>IFERROR(VLOOKUP(B69,#REF!,6,FALSE),"")</f>
        <v/>
      </c>
      <c r="G69" s="16">
        <v>0</v>
      </c>
      <c r="H69" s="16">
        <v>0</v>
      </c>
      <c r="I69" s="16" t="str">
        <f>IFERROR(VLOOKUP(B69,#REF!,9,FALSE),"")</f>
        <v/>
      </c>
      <c r="J69" s="16">
        <v>1756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1756</v>
      </c>
      <c r="Q69" s="16">
        <v>0</v>
      </c>
      <c r="R69" s="18">
        <v>1756</v>
      </c>
      <c r="S69" s="19" t="s">
        <v>35</v>
      </c>
      <c r="T69" s="20" t="s">
        <v>35</v>
      </c>
      <c r="U69" s="18">
        <v>0</v>
      </c>
      <c r="V69" s="16" t="s">
        <v>35</v>
      </c>
      <c r="W69" s="21" t="s">
        <v>36</v>
      </c>
      <c r="X69" s="22" t="str">
        <f t="shared" si="7"/>
        <v>E</v>
      </c>
      <c r="Y69" s="16">
        <v>0</v>
      </c>
      <c r="Z69" s="16">
        <v>0</v>
      </c>
      <c r="AA69" s="16">
        <v>0</v>
      </c>
      <c r="AB69" s="16">
        <v>0</v>
      </c>
      <c r="AC69" s="14" t="s">
        <v>37</v>
      </c>
    </row>
    <row r="70" spans="1:29">
      <c r="A70" s="26" t="str">
        <f t="shared" si="5"/>
        <v>OverStock</v>
      </c>
      <c r="B70" s="13" t="s">
        <v>106</v>
      </c>
      <c r="C70" s="14" t="s">
        <v>46</v>
      </c>
      <c r="D70" s="15">
        <f>IFERROR(VLOOKUP(B70,#REF!,3,FALSE),0)</f>
        <v>0</v>
      </c>
      <c r="E70" s="25">
        <f t="shared" si="6"/>
        <v>28.6</v>
      </c>
      <c r="F70" s="15" t="str">
        <f>IFERROR(VLOOKUP(B70,#REF!,6,FALSE),"")</f>
        <v/>
      </c>
      <c r="G70" s="16">
        <v>68000</v>
      </c>
      <c r="H70" s="16">
        <v>18000</v>
      </c>
      <c r="I70" s="16" t="str">
        <f>IFERROR(VLOOKUP(B70,#REF!,9,FALSE),"")</f>
        <v/>
      </c>
      <c r="J70" s="16">
        <v>150394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0</v>
      </c>
      <c r="P70" s="16">
        <v>107000</v>
      </c>
      <c r="Q70" s="16">
        <v>43394</v>
      </c>
      <c r="R70" s="18">
        <v>218394</v>
      </c>
      <c r="S70" s="19">
        <v>41.6</v>
      </c>
      <c r="T70" s="20">
        <v>215.8</v>
      </c>
      <c r="U70" s="18">
        <v>5255</v>
      </c>
      <c r="V70" s="16">
        <v>1012</v>
      </c>
      <c r="W70" s="21">
        <v>0.2</v>
      </c>
      <c r="X70" s="22">
        <f t="shared" si="7"/>
        <v>50</v>
      </c>
      <c r="Y70" s="16">
        <v>0</v>
      </c>
      <c r="Z70" s="16">
        <v>9106</v>
      </c>
      <c r="AA70" s="16">
        <v>0</v>
      </c>
      <c r="AB70" s="16">
        <v>0</v>
      </c>
      <c r="AC70" s="14" t="s">
        <v>37</v>
      </c>
    </row>
    <row r="71" spans="1:29">
      <c r="A71" s="26" t="str">
        <f t="shared" si="5"/>
        <v>ZeroZero</v>
      </c>
      <c r="B71" s="13" t="s">
        <v>107</v>
      </c>
      <c r="C71" s="14" t="s">
        <v>46</v>
      </c>
      <c r="D71" s="15">
        <f>IFERROR(VLOOKUP(B71,#REF!,3,FALSE),0)</f>
        <v>0</v>
      </c>
      <c r="E71" s="25" t="str">
        <f t="shared" si="6"/>
        <v>前八週無拉料</v>
      </c>
      <c r="F71" s="15" t="str">
        <f>IFERROR(VLOOKUP(B71,#REF!,6,FALSE),"")</f>
        <v/>
      </c>
      <c r="G71" s="16">
        <v>84000</v>
      </c>
      <c r="H71" s="16">
        <v>24000</v>
      </c>
      <c r="I71" s="16" t="str">
        <f>IFERROR(VLOOKUP(B71,#REF!,9,FALSE),"")</f>
        <v/>
      </c>
      <c r="J71" s="16">
        <v>6000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0</v>
      </c>
      <c r="P71" s="16">
        <v>6000</v>
      </c>
      <c r="Q71" s="16">
        <v>0</v>
      </c>
      <c r="R71" s="18">
        <v>90000</v>
      </c>
      <c r="S71" s="19" t="s">
        <v>35</v>
      </c>
      <c r="T71" s="20" t="s">
        <v>35</v>
      </c>
      <c r="U71" s="18">
        <v>0</v>
      </c>
      <c r="V71" s="16" t="s">
        <v>35</v>
      </c>
      <c r="W71" s="21" t="s">
        <v>36</v>
      </c>
      <c r="X71" s="22" t="str">
        <f t="shared" si="7"/>
        <v>E</v>
      </c>
      <c r="Y71" s="16">
        <v>0</v>
      </c>
      <c r="Z71" s="16">
        <v>0</v>
      </c>
      <c r="AA71" s="16">
        <v>0</v>
      </c>
      <c r="AB71" s="16">
        <v>0</v>
      </c>
      <c r="AC71" s="14" t="s">
        <v>37</v>
      </c>
    </row>
    <row r="72" spans="1:29" hidden="1">
      <c r="A72" s="26" t="str">
        <f t="shared" si="5"/>
        <v>Normal</v>
      </c>
      <c r="B72" s="13" t="s">
        <v>108</v>
      </c>
      <c r="C72" s="14" t="s">
        <v>46</v>
      </c>
      <c r="D72" s="15">
        <f>IFERROR(VLOOKUP(B72,#REF!,3,FALSE),0)</f>
        <v>0</v>
      </c>
      <c r="E72" s="25">
        <f t="shared" si="6"/>
        <v>7.7</v>
      </c>
      <c r="F72" s="15" t="str">
        <f>IFERROR(VLOOKUP(B72,#REF!,6,FALSE),"")</f>
        <v/>
      </c>
      <c r="G72" s="16">
        <v>220000</v>
      </c>
      <c r="H72" s="16">
        <v>51000</v>
      </c>
      <c r="I72" s="16" t="str">
        <f>IFERROR(VLOOKUP(B72,#REF!,9,FALSE),"")</f>
        <v/>
      </c>
      <c r="J72" s="16">
        <v>141224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15000</v>
      </c>
      <c r="P72" s="16">
        <v>56000</v>
      </c>
      <c r="Q72" s="16">
        <v>70224</v>
      </c>
      <c r="R72" s="18">
        <v>361224</v>
      </c>
      <c r="S72" s="19">
        <v>19.8</v>
      </c>
      <c r="T72" s="20">
        <v>63.8</v>
      </c>
      <c r="U72" s="18">
        <v>18225</v>
      </c>
      <c r="V72" s="16">
        <v>5664</v>
      </c>
      <c r="W72" s="21">
        <v>0.3</v>
      </c>
      <c r="X72" s="22">
        <f t="shared" si="7"/>
        <v>50</v>
      </c>
      <c r="Y72" s="16">
        <v>14976</v>
      </c>
      <c r="Z72" s="16">
        <v>36000</v>
      </c>
      <c r="AA72" s="16">
        <v>0</v>
      </c>
      <c r="AB72" s="16">
        <v>0</v>
      </c>
      <c r="AC72" s="14" t="s">
        <v>37</v>
      </c>
    </row>
    <row r="73" spans="1:29">
      <c r="A73" s="26" t="str">
        <f t="shared" si="5"/>
        <v>ZeroZero</v>
      </c>
      <c r="B73" s="13" t="s">
        <v>109</v>
      </c>
      <c r="C73" s="14" t="s">
        <v>46</v>
      </c>
      <c r="D73" s="15">
        <f>IFERROR(VLOOKUP(B73,#REF!,3,FALSE),0)</f>
        <v>0</v>
      </c>
      <c r="E73" s="25" t="str">
        <f t="shared" si="6"/>
        <v>前八週無拉料</v>
      </c>
      <c r="F73" s="15" t="str">
        <f>IFERROR(VLOOKUP(B73,#REF!,6,FALSE),"")</f>
        <v/>
      </c>
      <c r="G73" s="16">
        <v>60000</v>
      </c>
      <c r="H73" s="16">
        <v>0</v>
      </c>
      <c r="I73" s="16" t="str">
        <f>IFERROR(VLOOKUP(B73,#REF!,9,FALSE),"")</f>
        <v/>
      </c>
      <c r="J73" s="16">
        <v>3150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0</v>
      </c>
      <c r="Q73" s="16">
        <v>3150</v>
      </c>
      <c r="R73" s="18">
        <v>63150</v>
      </c>
      <c r="S73" s="19" t="s">
        <v>35</v>
      </c>
      <c r="T73" s="20" t="s">
        <v>35</v>
      </c>
      <c r="U73" s="18">
        <v>0</v>
      </c>
      <c r="V73" s="16">
        <v>0</v>
      </c>
      <c r="W73" s="21" t="s">
        <v>36</v>
      </c>
      <c r="X73" s="22" t="str">
        <f t="shared" si="7"/>
        <v>E</v>
      </c>
      <c r="Y73" s="16">
        <v>0</v>
      </c>
      <c r="Z73" s="16">
        <v>0</v>
      </c>
      <c r="AA73" s="16">
        <v>0</v>
      </c>
      <c r="AB73" s="16">
        <v>0</v>
      </c>
      <c r="AC73" s="14" t="s">
        <v>37</v>
      </c>
    </row>
    <row r="74" spans="1:29" hidden="1">
      <c r="A74" s="26" t="str">
        <f t="shared" si="5"/>
        <v>Normal</v>
      </c>
      <c r="B74" s="13" t="s">
        <v>110</v>
      </c>
      <c r="C74" s="14" t="s">
        <v>46</v>
      </c>
      <c r="D74" s="15">
        <f>IFERROR(VLOOKUP(B74,#REF!,3,FALSE),0)</f>
        <v>0</v>
      </c>
      <c r="E74" s="25">
        <f t="shared" si="6"/>
        <v>1.3</v>
      </c>
      <c r="F74" s="15" t="str">
        <f>IFERROR(VLOOKUP(B74,#REF!,6,FALSE),"")</f>
        <v/>
      </c>
      <c r="G74" s="16">
        <v>18000</v>
      </c>
      <c r="H74" s="16">
        <v>6000</v>
      </c>
      <c r="I74" s="16" t="str">
        <f>IFERROR(VLOOKUP(B74,#REF!,9,FALSE),"")</f>
        <v/>
      </c>
      <c r="J74" s="16">
        <v>3000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3000</v>
      </c>
      <c r="Q74" s="16">
        <v>0</v>
      </c>
      <c r="R74" s="18">
        <v>21000</v>
      </c>
      <c r="S74" s="19">
        <v>9.3000000000000007</v>
      </c>
      <c r="T74" s="20">
        <v>16.899999999999999</v>
      </c>
      <c r="U74" s="18">
        <v>2250</v>
      </c>
      <c r="V74" s="16">
        <v>1242</v>
      </c>
      <c r="W74" s="21">
        <v>0.6</v>
      </c>
      <c r="X74" s="22">
        <f t="shared" si="7"/>
        <v>100</v>
      </c>
      <c r="Y74" s="16">
        <v>2793</v>
      </c>
      <c r="Z74" s="16">
        <v>5435</v>
      </c>
      <c r="AA74" s="16">
        <v>4217</v>
      </c>
      <c r="AB74" s="16">
        <v>4100</v>
      </c>
      <c r="AC74" s="14" t="s">
        <v>37</v>
      </c>
    </row>
    <row r="75" spans="1:29">
      <c r="A75" s="26" t="str">
        <f t="shared" si="5"/>
        <v>ZeroZero</v>
      </c>
      <c r="B75" s="13" t="s">
        <v>111</v>
      </c>
      <c r="C75" s="14" t="s">
        <v>46</v>
      </c>
      <c r="D75" s="15">
        <f>IFERROR(VLOOKUP(B75,#REF!,3,FALSE),0)</f>
        <v>0</v>
      </c>
      <c r="E75" s="25" t="str">
        <f t="shared" si="6"/>
        <v>前八週無拉料</v>
      </c>
      <c r="F75" s="15" t="str">
        <f>IFERROR(VLOOKUP(B75,#REF!,6,FALSE),"")</f>
        <v/>
      </c>
      <c r="G75" s="16">
        <v>0</v>
      </c>
      <c r="H75" s="16">
        <v>0</v>
      </c>
      <c r="I75" s="16" t="str">
        <f>IFERROR(VLOOKUP(B75,#REF!,9,FALSE),"")</f>
        <v/>
      </c>
      <c r="J75" s="16">
        <v>9000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9000</v>
      </c>
      <c r="Q75" s="16">
        <v>0</v>
      </c>
      <c r="R75" s="18">
        <v>9000</v>
      </c>
      <c r="S75" s="19" t="s">
        <v>35</v>
      </c>
      <c r="T75" s="20" t="s">
        <v>35</v>
      </c>
      <c r="U75" s="18">
        <v>0</v>
      </c>
      <c r="V75" s="16" t="s">
        <v>35</v>
      </c>
      <c r="W75" s="21" t="s">
        <v>36</v>
      </c>
      <c r="X75" s="22" t="str">
        <f t="shared" si="7"/>
        <v>E</v>
      </c>
      <c r="Y75" s="16">
        <v>0</v>
      </c>
      <c r="Z75" s="16">
        <v>0</v>
      </c>
      <c r="AA75" s="16">
        <v>0</v>
      </c>
      <c r="AB75" s="16">
        <v>0</v>
      </c>
      <c r="AC75" s="14" t="s">
        <v>37</v>
      </c>
    </row>
    <row r="76" spans="1:29">
      <c r="A76" s="26" t="str">
        <f t="shared" si="5"/>
        <v>OverStock</v>
      </c>
      <c r="B76" s="13" t="s">
        <v>112</v>
      </c>
      <c r="C76" s="14" t="s">
        <v>46</v>
      </c>
      <c r="D76" s="15">
        <f>IFERROR(VLOOKUP(B76,#REF!,3,FALSE),0)</f>
        <v>0</v>
      </c>
      <c r="E76" s="25">
        <f t="shared" si="6"/>
        <v>32</v>
      </c>
      <c r="F76" s="15" t="str">
        <f>IFERROR(VLOOKUP(B76,#REF!,6,FALSE),"")</f>
        <v/>
      </c>
      <c r="G76" s="16">
        <v>33000</v>
      </c>
      <c r="H76" s="16">
        <v>0</v>
      </c>
      <c r="I76" s="16" t="str">
        <f>IFERROR(VLOOKUP(B76,#REF!,9,FALSE),"")</f>
        <v/>
      </c>
      <c r="J76" s="16">
        <v>84000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84000</v>
      </c>
      <c r="Q76" s="16">
        <v>0</v>
      </c>
      <c r="R76" s="18">
        <v>117000</v>
      </c>
      <c r="S76" s="19">
        <v>44.6</v>
      </c>
      <c r="T76" s="20">
        <v>50.2</v>
      </c>
      <c r="U76" s="18">
        <v>2625</v>
      </c>
      <c r="V76" s="16">
        <v>2333</v>
      </c>
      <c r="W76" s="21">
        <v>0.9</v>
      </c>
      <c r="X76" s="22">
        <f t="shared" si="7"/>
        <v>100</v>
      </c>
      <c r="Y76" s="16">
        <v>6000</v>
      </c>
      <c r="Z76" s="16">
        <v>9000</v>
      </c>
      <c r="AA76" s="16">
        <v>9000</v>
      </c>
      <c r="AB76" s="16">
        <v>6000</v>
      </c>
      <c r="AC76" s="14" t="s">
        <v>37</v>
      </c>
    </row>
    <row r="77" spans="1:29" hidden="1">
      <c r="A77" s="26" t="str">
        <f t="shared" si="5"/>
        <v>Normal</v>
      </c>
      <c r="B77" s="13" t="s">
        <v>113</v>
      </c>
      <c r="C77" s="14" t="s">
        <v>46</v>
      </c>
      <c r="D77" s="15">
        <f>IFERROR(VLOOKUP(B77,#REF!,3,FALSE),0)</f>
        <v>0</v>
      </c>
      <c r="E77" s="25">
        <f t="shared" si="6"/>
        <v>8</v>
      </c>
      <c r="F77" s="15" t="str">
        <f>IFERROR(VLOOKUP(B77,#REF!,6,FALSE),"")</f>
        <v/>
      </c>
      <c r="G77" s="16">
        <v>12000</v>
      </c>
      <c r="H77" s="16">
        <v>3000</v>
      </c>
      <c r="I77" s="16" t="str">
        <f>IFERROR(VLOOKUP(B77,#REF!,9,FALSE),"")</f>
        <v/>
      </c>
      <c r="J77" s="16">
        <v>6000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6000</v>
      </c>
      <c r="Q77" s="16">
        <v>0</v>
      </c>
      <c r="R77" s="18">
        <v>18000</v>
      </c>
      <c r="S77" s="19">
        <v>24</v>
      </c>
      <c r="T77" s="20">
        <v>31.5</v>
      </c>
      <c r="U77" s="18">
        <v>750</v>
      </c>
      <c r="V77" s="16">
        <v>572</v>
      </c>
      <c r="W77" s="21">
        <v>0.8</v>
      </c>
      <c r="X77" s="22">
        <f t="shared" si="7"/>
        <v>100</v>
      </c>
      <c r="Y77" s="16">
        <v>5149</v>
      </c>
      <c r="Z77" s="16">
        <v>0</v>
      </c>
      <c r="AA77" s="16">
        <v>0</v>
      </c>
      <c r="AB77" s="16">
        <v>0</v>
      </c>
      <c r="AC77" s="14" t="s">
        <v>37</v>
      </c>
    </row>
    <row r="78" spans="1:29">
      <c r="A78" s="26" t="str">
        <f t="shared" si="5"/>
        <v>ZeroZero</v>
      </c>
      <c r="B78" s="13" t="s">
        <v>114</v>
      </c>
      <c r="C78" s="14" t="s">
        <v>46</v>
      </c>
      <c r="D78" s="15">
        <f>IFERROR(VLOOKUP(B78,#REF!,3,FALSE),0)</f>
        <v>0</v>
      </c>
      <c r="E78" s="25" t="str">
        <f t="shared" si="6"/>
        <v>前八週無拉料</v>
      </c>
      <c r="F78" s="15" t="str">
        <f>IFERROR(VLOOKUP(B78,#REF!,6,FALSE),"")</f>
        <v/>
      </c>
      <c r="G78" s="16">
        <v>0</v>
      </c>
      <c r="H78" s="16">
        <v>0</v>
      </c>
      <c r="I78" s="16" t="str">
        <f>IFERROR(VLOOKUP(B78,#REF!,9,FALSE),"")</f>
        <v/>
      </c>
      <c r="J78" s="16">
        <v>3000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3000</v>
      </c>
      <c r="Q78" s="16">
        <v>0</v>
      </c>
      <c r="R78" s="18">
        <v>3000</v>
      </c>
      <c r="S78" s="19" t="s">
        <v>35</v>
      </c>
      <c r="T78" s="20" t="s">
        <v>35</v>
      </c>
      <c r="U78" s="18">
        <v>0</v>
      </c>
      <c r="V78" s="16">
        <v>0</v>
      </c>
      <c r="W78" s="21" t="s">
        <v>36</v>
      </c>
      <c r="X78" s="22" t="str">
        <f t="shared" si="7"/>
        <v>E</v>
      </c>
      <c r="Y78" s="16">
        <v>0</v>
      </c>
      <c r="Z78" s="16">
        <v>0</v>
      </c>
      <c r="AA78" s="16">
        <v>0</v>
      </c>
      <c r="AB78" s="16">
        <v>0</v>
      </c>
      <c r="AC78" s="14" t="s">
        <v>37</v>
      </c>
    </row>
    <row r="79" spans="1:29">
      <c r="A79" s="26" t="str">
        <f t="shared" si="5"/>
        <v>ZeroZero</v>
      </c>
      <c r="B79" s="13" t="s">
        <v>115</v>
      </c>
      <c r="C79" s="14" t="s">
        <v>46</v>
      </c>
      <c r="D79" s="15">
        <f>IFERROR(VLOOKUP(B79,#REF!,3,FALSE),0)</f>
        <v>0</v>
      </c>
      <c r="E79" s="25" t="str">
        <f t="shared" si="6"/>
        <v>前八週無拉料</v>
      </c>
      <c r="F79" s="15" t="str">
        <f>IFERROR(VLOOKUP(B79,#REF!,6,FALSE),"")</f>
        <v/>
      </c>
      <c r="G79" s="16">
        <v>0</v>
      </c>
      <c r="H79" s="16">
        <v>0</v>
      </c>
      <c r="I79" s="16" t="str">
        <f>IFERROR(VLOOKUP(B79,#REF!,9,FALSE),"")</f>
        <v/>
      </c>
      <c r="J79" s="16">
        <v>21000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21000</v>
      </c>
      <c r="Q79" s="16">
        <v>0</v>
      </c>
      <c r="R79" s="18">
        <v>21000</v>
      </c>
      <c r="S79" s="19" t="s">
        <v>35</v>
      </c>
      <c r="T79" s="20" t="s">
        <v>35</v>
      </c>
      <c r="U79" s="18">
        <v>0</v>
      </c>
      <c r="V79" s="16" t="s">
        <v>35</v>
      </c>
      <c r="W79" s="21" t="s">
        <v>36</v>
      </c>
      <c r="X79" s="22" t="str">
        <f t="shared" si="7"/>
        <v>E</v>
      </c>
      <c r="Y79" s="16">
        <v>0</v>
      </c>
      <c r="Z79" s="16">
        <v>0</v>
      </c>
      <c r="AA79" s="16">
        <v>0</v>
      </c>
      <c r="AB79" s="16">
        <v>0</v>
      </c>
      <c r="AC79" s="14" t="s">
        <v>37</v>
      </c>
    </row>
    <row r="80" spans="1:29">
      <c r="A80" s="26" t="str">
        <f t="shared" si="5"/>
        <v>OverStock</v>
      </c>
      <c r="B80" s="13" t="s">
        <v>116</v>
      </c>
      <c r="C80" s="14" t="s">
        <v>46</v>
      </c>
      <c r="D80" s="15">
        <f>IFERROR(VLOOKUP(B80,#REF!,3,FALSE),0)</f>
        <v>0</v>
      </c>
      <c r="E80" s="25">
        <f t="shared" si="6"/>
        <v>28.9</v>
      </c>
      <c r="F80" s="15" t="str">
        <f>IFERROR(VLOOKUP(B80,#REF!,6,FALSE),"")</f>
        <v/>
      </c>
      <c r="G80" s="16">
        <v>111000</v>
      </c>
      <c r="H80" s="16">
        <v>0</v>
      </c>
      <c r="I80" s="16" t="str">
        <f>IFERROR(VLOOKUP(B80,#REF!,9,FALSE),"")</f>
        <v/>
      </c>
      <c r="J80" s="16">
        <v>303000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0</v>
      </c>
      <c r="P80" s="16">
        <v>303000</v>
      </c>
      <c r="Q80" s="16">
        <v>0</v>
      </c>
      <c r="R80" s="18">
        <v>414000</v>
      </c>
      <c r="S80" s="19">
        <v>39.4</v>
      </c>
      <c r="T80" s="20">
        <v>23.5</v>
      </c>
      <c r="U80" s="18">
        <v>10500</v>
      </c>
      <c r="V80" s="16">
        <v>17641</v>
      </c>
      <c r="W80" s="21">
        <v>1.7</v>
      </c>
      <c r="X80" s="22">
        <f t="shared" si="7"/>
        <v>100</v>
      </c>
      <c r="Y80" s="16">
        <v>9635</v>
      </c>
      <c r="Z80" s="16">
        <v>97188</v>
      </c>
      <c r="AA80" s="16">
        <v>73500</v>
      </c>
      <c r="AB80" s="16">
        <v>71250</v>
      </c>
      <c r="AC80" s="14" t="s">
        <v>37</v>
      </c>
    </row>
    <row r="81" spans="1:29" hidden="1">
      <c r="A81" s="26" t="str">
        <f t="shared" si="5"/>
        <v>Normal</v>
      </c>
      <c r="B81" s="13" t="s">
        <v>117</v>
      </c>
      <c r="C81" s="14" t="s">
        <v>46</v>
      </c>
      <c r="D81" s="15">
        <f>IFERROR(VLOOKUP(B81,#REF!,3,FALSE),0)</f>
        <v>0</v>
      </c>
      <c r="E81" s="25">
        <f t="shared" si="6"/>
        <v>21.1</v>
      </c>
      <c r="F81" s="15" t="str">
        <f>IFERROR(VLOOKUP(B81,#REF!,6,FALSE),"")</f>
        <v/>
      </c>
      <c r="G81" s="16">
        <v>0</v>
      </c>
      <c r="H81" s="16">
        <v>0</v>
      </c>
      <c r="I81" s="16" t="str">
        <f>IFERROR(VLOOKUP(B81,#REF!,9,FALSE),"")</f>
        <v/>
      </c>
      <c r="J81" s="16">
        <v>41661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3000</v>
      </c>
      <c r="P81" s="16">
        <v>36000</v>
      </c>
      <c r="Q81" s="16">
        <v>2661</v>
      </c>
      <c r="R81" s="18">
        <v>41661</v>
      </c>
      <c r="S81" s="19">
        <v>21.1</v>
      </c>
      <c r="T81" s="20">
        <v>25</v>
      </c>
      <c r="U81" s="18">
        <v>1971</v>
      </c>
      <c r="V81" s="16">
        <v>1667</v>
      </c>
      <c r="W81" s="21">
        <v>0.8</v>
      </c>
      <c r="X81" s="22">
        <f t="shared" si="7"/>
        <v>100</v>
      </c>
      <c r="Y81" s="16">
        <v>6000</v>
      </c>
      <c r="Z81" s="16">
        <v>0</v>
      </c>
      <c r="AA81" s="16">
        <v>9000</v>
      </c>
      <c r="AB81" s="16">
        <v>0</v>
      </c>
      <c r="AC81" s="14" t="s">
        <v>37</v>
      </c>
    </row>
    <row r="82" spans="1:29" hidden="1">
      <c r="A82" s="26" t="str">
        <f t="shared" si="5"/>
        <v>None</v>
      </c>
      <c r="B82" s="13" t="s">
        <v>118</v>
      </c>
      <c r="C82" s="14" t="s">
        <v>46</v>
      </c>
      <c r="D82" s="15">
        <f>IFERROR(VLOOKUP(B82,#REF!,3,FALSE),0)</f>
        <v>0</v>
      </c>
      <c r="E82" s="25" t="str">
        <f t="shared" si="6"/>
        <v>前八週無拉料</v>
      </c>
      <c r="F82" s="15" t="str">
        <f>IFERROR(VLOOKUP(B82,#REF!,6,FALSE),"")</f>
        <v/>
      </c>
      <c r="G82" s="16">
        <v>0</v>
      </c>
      <c r="H82" s="16">
        <v>0</v>
      </c>
      <c r="I82" s="16" t="str">
        <f>IFERROR(VLOOKUP(B82,#REF!,9,FALSE),"")</f>
        <v/>
      </c>
      <c r="J82" s="16">
        <v>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0</v>
      </c>
      <c r="Q82" s="16">
        <v>0</v>
      </c>
      <c r="R82" s="18">
        <v>0</v>
      </c>
      <c r="S82" s="19" t="s">
        <v>35</v>
      </c>
      <c r="T82" s="20" t="s">
        <v>35</v>
      </c>
      <c r="U82" s="18">
        <v>0</v>
      </c>
      <c r="V82" s="16" t="s">
        <v>35</v>
      </c>
      <c r="W82" s="21" t="s">
        <v>36</v>
      </c>
      <c r="X82" s="22" t="str">
        <f t="shared" si="7"/>
        <v>E</v>
      </c>
      <c r="Y82" s="16">
        <v>0</v>
      </c>
      <c r="Z82" s="16">
        <v>0</v>
      </c>
      <c r="AA82" s="16">
        <v>0</v>
      </c>
      <c r="AB82" s="16">
        <v>0</v>
      </c>
      <c r="AC82" s="14" t="s">
        <v>37</v>
      </c>
    </row>
    <row r="83" spans="1:29" hidden="1">
      <c r="A83" s="26" t="str">
        <f t="shared" si="5"/>
        <v>Normal</v>
      </c>
      <c r="B83" s="13" t="s">
        <v>119</v>
      </c>
      <c r="C83" s="14" t="s">
        <v>46</v>
      </c>
      <c r="D83" s="15">
        <f>IFERROR(VLOOKUP(B83,#REF!,3,FALSE),0)</f>
        <v>0</v>
      </c>
      <c r="E83" s="25">
        <f t="shared" si="6"/>
        <v>2.8</v>
      </c>
      <c r="F83" s="15" t="str">
        <f>IFERROR(VLOOKUP(B83,#REF!,6,FALSE),"")</f>
        <v/>
      </c>
      <c r="G83" s="16">
        <v>9216000</v>
      </c>
      <c r="H83" s="16">
        <v>2757000</v>
      </c>
      <c r="I83" s="16" t="str">
        <f>IFERROR(VLOOKUP(B83,#REF!,9,FALSE),"")</f>
        <v/>
      </c>
      <c r="J83" s="16">
        <v>1645698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0</v>
      </c>
      <c r="P83" s="16">
        <v>1636698</v>
      </c>
      <c r="Q83" s="16">
        <v>9000</v>
      </c>
      <c r="R83" s="18">
        <v>10861698</v>
      </c>
      <c r="S83" s="19">
        <v>18.2</v>
      </c>
      <c r="T83" s="20">
        <v>16.7</v>
      </c>
      <c r="U83" s="18">
        <v>595875</v>
      </c>
      <c r="V83" s="16">
        <v>650445</v>
      </c>
      <c r="W83" s="21">
        <v>1.1000000000000001</v>
      </c>
      <c r="X83" s="22">
        <f t="shared" si="7"/>
        <v>100</v>
      </c>
      <c r="Y83" s="16">
        <v>2855563</v>
      </c>
      <c r="Z83" s="16">
        <v>2040153</v>
      </c>
      <c r="AA83" s="16">
        <v>1536633</v>
      </c>
      <c r="AB83" s="16">
        <v>1272300</v>
      </c>
      <c r="AC83" s="14" t="s">
        <v>37</v>
      </c>
    </row>
    <row r="84" spans="1:29">
      <c r="A84" s="26" t="str">
        <f t="shared" si="5"/>
        <v>ZeroZero</v>
      </c>
      <c r="B84" s="13" t="s">
        <v>120</v>
      </c>
      <c r="C84" s="14" t="s">
        <v>46</v>
      </c>
      <c r="D84" s="15">
        <f>IFERROR(VLOOKUP(B84,#REF!,3,FALSE),0)</f>
        <v>0</v>
      </c>
      <c r="E84" s="25" t="str">
        <f t="shared" si="6"/>
        <v>前八週無拉料</v>
      </c>
      <c r="F84" s="15" t="str">
        <f>IFERROR(VLOOKUP(B84,#REF!,6,FALSE),"")</f>
        <v/>
      </c>
      <c r="G84" s="16">
        <v>10000</v>
      </c>
      <c r="H84" s="16">
        <v>0</v>
      </c>
      <c r="I84" s="16" t="str">
        <f>IFERROR(VLOOKUP(B84,#REF!,9,FALSE),"")</f>
        <v/>
      </c>
      <c r="J84" s="16">
        <v>10000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10000</v>
      </c>
      <c r="Q84" s="16">
        <v>0</v>
      </c>
      <c r="R84" s="18">
        <v>20000</v>
      </c>
      <c r="S84" s="19" t="s">
        <v>35</v>
      </c>
      <c r="T84" s="20" t="s">
        <v>35</v>
      </c>
      <c r="U84" s="18">
        <v>0</v>
      </c>
      <c r="V84" s="16">
        <v>0</v>
      </c>
      <c r="W84" s="21" t="s">
        <v>36</v>
      </c>
      <c r="X84" s="22" t="str">
        <f t="shared" si="7"/>
        <v>E</v>
      </c>
      <c r="Y84" s="16">
        <v>0</v>
      </c>
      <c r="Z84" s="16">
        <v>0</v>
      </c>
      <c r="AA84" s="16">
        <v>0</v>
      </c>
      <c r="AB84" s="16">
        <v>0</v>
      </c>
      <c r="AC84" s="14" t="s">
        <v>37</v>
      </c>
    </row>
    <row r="85" spans="1:29">
      <c r="A85" s="26" t="str">
        <f t="shared" si="5"/>
        <v>ZeroZero</v>
      </c>
      <c r="B85" s="13" t="s">
        <v>121</v>
      </c>
      <c r="C85" s="14" t="s">
        <v>46</v>
      </c>
      <c r="D85" s="15">
        <f>IFERROR(VLOOKUP(B85,#REF!,3,FALSE),0)</f>
        <v>0</v>
      </c>
      <c r="E85" s="25" t="str">
        <f t="shared" si="6"/>
        <v>前八週無拉料</v>
      </c>
      <c r="F85" s="15" t="str">
        <f>IFERROR(VLOOKUP(B85,#REF!,6,FALSE),"")</f>
        <v/>
      </c>
      <c r="G85" s="16">
        <v>300000</v>
      </c>
      <c r="H85" s="16">
        <v>300000</v>
      </c>
      <c r="I85" s="16" t="str">
        <f>IFERROR(VLOOKUP(B85,#REF!,9,FALSE),"")</f>
        <v/>
      </c>
      <c r="J85" s="16">
        <v>309500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309500</v>
      </c>
      <c r="Q85" s="16">
        <v>0</v>
      </c>
      <c r="R85" s="18">
        <v>609500</v>
      </c>
      <c r="S85" s="19" t="s">
        <v>35</v>
      </c>
      <c r="T85" s="20" t="s">
        <v>35</v>
      </c>
      <c r="U85" s="18">
        <v>0</v>
      </c>
      <c r="V85" s="16" t="s">
        <v>35</v>
      </c>
      <c r="W85" s="21" t="s">
        <v>36</v>
      </c>
      <c r="X85" s="22" t="str">
        <f t="shared" si="7"/>
        <v>E</v>
      </c>
      <c r="Y85" s="16">
        <v>0</v>
      </c>
      <c r="Z85" s="16">
        <v>0</v>
      </c>
      <c r="AA85" s="16">
        <v>0</v>
      </c>
      <c r="AB85" s="16">
        <v>0</v>
      </c>
      <c r="AC85" s="14" t="s">
        <v>37</v>
      </c>
    </row>
    <row r="86" spans="1:29">
      <c r="A86" s="26" t="str">
        <f t="shared" si="5"/>
        <v>OverStock</v>
      </c>
      <c r="B86" s="13" t="s">
        <v>122</v>
      </c>
      <c r="C86" s="14" t="s">
        <v>46</v>
      </c>
      <c r="D86" s="15">
        <f>IFERROR(VLOOKUP(B86,#REF!,3,FALSE),0)</f>
        <v>0</v>
      </c>
      <c r="E86" s="25">
        <f t="shared" si="6"/>
        <v>11.8</v>
      </c>
      <c r="F86" s="15" t="str">
        <f>IFERROR(VLOOKUP(B86,#REF!,6,FALSE),"")</f>
        <v/>
      </c>
      <c r="G86" s="16">
        <v>693000</v>
      </c>
      <c r="H86" s="16">
        <v>0</v>
      </c>
      <c r="I86" s="16" t="str">
        <f>IFERROR(VLOOKUP(B86,#REF!,9,FALSE),"")</f>
        <v/>
      </c>
      <c r="J86" s="16">
        <v>204000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0</v>
      </c>
      <c r="P86" s="16">
        <v>204000</v>
      </c>
      <c r="Q86" s="16">
        <v>0</v>
      </c>
      <c r="R86" s="18">
        <v>897000</v>
      </c>
      <c r="S86" s="19">
        <v>52</v>
      </c>
      <c r="T86" s="20">
        <v>26.1</v>
      </c>
      <c r="U86" s="18">
        <v>17250</v>
      </c>
      <c r="V86" s="16">
        <v>34400</v>
      </c>
      <c r="W86" s="21">
        <v>2</v>
      </c>
      <c r="X86" s="22">
        <f t="shared" si="7"/>
        <v>150</v>
      </c>
      <c r="Y86" s="16">
        <v>56845</v>
      </c>
      <c r="Z86" s="16">
        <v>145056</v>
      </c>
      <c r="AA86" s="16">
        <v>147350</v>
      </c>
      <c r="AB86" s="16">
        <v>125650</v>
      </c>
      <c r="AC86" s="14" t="s">
        <v>37</v>
      </c>
    </row>
    <row r="87" spans="1:29">
      <c r="A87" s="26" t="str">
        <f t="shared" si="5"/>
        <v>OverStock</v>
      </c>
      <c r="B87" s="13" t="s">
        <v>123</v>
      </c>
      <c r="C87" s="14" t="s">
        <v>46</v>
      </c>
      <c r="D87" s="15">
        <f>IFERROR(VLOOKUP(B87,#REF!,3,FALSE),0)</f>
        <v>0</v>
      </c>
      <c r="E87" s="25">
        <f t="shared" si="6"/>
        <v>6980</v>
      </c>
      <c r="F87" s="15" t="str">
        <f>IFERROR(VLOOKUP(B87,#REF!,6,FALSE),"")</f>
        <v/>
      </c>
      <c r="G87" s="16">
        <v>0</v>
      </c>
      <c r="H87" s="16">
        <v>0</v>
      </c>
      <c r="I87" s="16" t="str">
        <f>IFERROR(VLOOKUP(B87,#REF!,9,FALSE),"")</f>
        <v/>
      </c>
      <c r="J87" s="16">
        <v>27920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0</v>
      </c>
      <c r="P87" s="16">
        <v>24000</v>
      </c>
      <c r="Q87" s="16">
        <v>3920</v>
      </c>
      <c r="R87" s="18">
        <v>27920</v>
      </c>
      <c r="S87" s="19">
        <v>6980</v>
      </c>
      <c r="T87" s="20" t="s">
        <v>35</v>
      </c>
      <c r="U87" s="18">
        <v>4</v>
      </c>
      <c r="V87" s="16" t="s">
        <v>35</v>
      </c>
      <c r="W87" s="21" t="s">
        <v>36</v>
      </c>
      <c r="X87" s="22" t="str">
        <f t="shared" si="7"/>
        <v>E</v>
      </c>
      <c r="Y87" s="16">
        <v>0</v>
      </c>
      <c r="Z87" s="16">
        <v>0</v>
      </c>
      <c r="AA87" s="16">
        <v>0</v>
      </c>
      <c r="AB87" s="16">
        <v>0</v>
      </c>
      <c r="AC87" s="14" t="s">
        <v>37</v>
      </c>
    </row>
    <row r="88" spans="1:29">
      <c r="A88" s="26" t="str">
        <f t="shared" si="5"/>
        <v>ZeroZero</v>
      </c>
      <c r="B88" s="13" t="s">
        <v>124</v>
      </c>
      <c r="C88" s="14" t="s">
        <v>46</v>
      </c>
      <c r="D88" s="15">
        <f>IFERROR(VLOOKUP(B88,#REF!,3,FALSE),0)</f>
        <v>0</v>
      </c>
      <c r="E88" s="25" t="str">
        <f t="shared" si="6"/>
        <v>前八週無拉料</v>
      </c>
      <c r="F88" s="15" t="str">
        <f>IFERROR(VLOOKUP(B88,#REF!,6,FALSE),"")</f>
        <v/>
      </c>
      <c r="G88" s="16">
        <v>180000</v>
      </c>
      <c r="H88" s="16">
        <v>0</v>
      </c>
      <c r="I88" s="16" t="str">
        <f>IFERROR(VLOOKUP(B88,#REF!,9,FALSE),"")</f>
        <v/>
      </c>
      <c r="J88" s="16">
        <v>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0</v>
      </c>
      <c r="P88" s="16">
        <v>0</v>
      </c>
      <c r="Q88" s="16">
        <v>0</v>
      </c>
      <c r="R88" s="18">
        <v>180000</v>
      </c>
      <c r="S88" s="19" t="s">
        <v>35</v>
      </c>
      <c r="T88" s="20" t="s">
        <v>35</v>
      </c>
      <c r="U88" s="18">
        <v>0</v>
      </c>
      <c r="V88" s="16" t="s">
        <v>35</v>
      </c>
      <c r="W88" s="21" t="s">
        <v>36</v>
      </c>
      <c r="X88" s="22" t="str">
        <f t="shared" si="7"/>
        <v>E</v>
      </c>
      <c r="Y88" s="16">
        <v>0</v>
      </c>
      <c r="Z88" s="16">
        <v>0</v>
      </c>
      <c r="AA88" s="16">
        <v>0</v>
      </c>
      <c r="AB88" s="16">
        <v>0</v>
      </c>
      <c r="AC88" s="14" t="s">
        <v>37</v>
      </c>
    </row>
    <row r="89" spans="1:29" hidden="1">
      <c r="A89" s="26" t="str">
        <f t="shared" si="5"/>
        <v>Normal</v>
      </c>
      <c r="B89" s="13" t="s">
        <v>125</v>
      </c>
      <c r="C89" s="14" t="s">
        <v>46</v>
      </c>
      <c r="D89" s="15">
        <f>IFERROR(VLOOKUP(B89,#REF!,3,FALSE),0)</f>
        <v>0</v>
      </c>
      <c r="E89" s="25">
        <f t="shared" si="6"/>
        <v>0</v>
      </c>
      <c r="F89" s="15" t="str">
        <f>IFERROR(VLOOKUP(B89,#REF!,6,FALSE),"")</f>
        <v/>
      </c>
      <c r="G89" s="16">
        <v>0</v>
      </c>
      <c r="H89" s="16">
        <v>0</v>
      </c>
      <c r="I89" s="16" t="str">
        <f>IFERROR(VLOOKUP(B89,#REF!,9,FALSE),"")</f>
        <v/>
      </c>
      <c r="J89" s="16">
        <v>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0</v>
      </c>
      <c r="P89" s="16">
        <v>0</v>
      </c>
      <c r="Q89" s="16">
        <v>0</v>
      </c>
      <c r="R89" s="18">
        <v>0</v>
      </c>
      <c r="S89" s="19">
        <v>0</v>
      </c>
      <c r="T89" s="20" t="s">
        <v>35</v>
      </c>
      <c r="U89" s="18">
        <v>12</v>
      </c>
      <c r="V89" s="16" t="s">
        <v>35</v>
      </c>
      <c r="W89" s="21" t="s">
        <v>36</v>
      </c>
      <c r="X89" s="22" t="str">
        <f t="shared" si="7"/>
        <v>E</v>
      </c>
      <c r="Y89" s="16">
        <v>0</v>
      </c>
      <c r="Z89" s="16">
        <v>0</v>
      </c>
      <c r="AA89" s="16">
        <v>0</v>
      </c>
      <c r="AB89" s="16">
        <v>0</v>
      </c>
      <c r="AC89" s="14" t="s">
        <v>37</v>
      </c>
    </row>
    <row r="90" spans="1:29" hidden="1">
      <c r="A90" s="26" t="str">
        <f t="shared" si="5"/>
        <v>Normal</v>
      </c>
      <c r="B90" s="13" t="s">
        <v>126</v>
      </c>
      <c r="C90" s="14" t="s">
        <v>46</v>
      </c>
      <c r="D90" s="15">
        <f>IFERROR(VLOOKUP(B90,#REF!,3,FALSE),0)</f>
        <v>0</v>
      </c>
      <c r="E90" s="25">
        <f t="shared" si="6"/>
        <v>0</v>
      </c>
      <c r="F90" s="15" t="str">
        <f>IFERROR(VLOOKUP(B90,#REF!,6,FALSE),"")</f>
        <v/>
      </c>
      <c r="G90" s="16">
        <v>0</v>
      </c>
      <c r="H90" s="16">
        <v>0</v>
      </c>
      <c r="I90" s="16" t="str">
        <f>IFERROR(VLOOKUP(B90,#REF!,9,FALSE),"")</f>
        <v/>
      </c>
      <c r="J90" s="16">
        <v>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0</v>
      </c>
      <c r="P90" s="16">
        <v>0</v>
      </c>
      <c r="Q90" s="16">
        <v>0</v>
      </c>
      <c r="R90" s="18">
        <v>0</v>
      </c>
      <c r="S90" s="19">
        <v>0</v>
      </c>
      <c r="T90" s="20" t="s">
        <v>35</v>
      </c>
      <c r="U90" s="18">
        <v>375</v>
      </c>
      <c r="V90" s="16">
        <v>0</v>
      </c>
      <c r="W90" s="21" t="s">
        <v>36</v>
      </c>
      <c r="X90" s="22" t="str">
        <f t="shared" si="7"/>
        <v>E</v>
      </c>
      <c r="Y90" s="16">
        <v>0</v>
      </c>
      <c r="Z90" s="16">
        <v>0</v>
      </c>
      <c r="AA90" s="16">
        <v>0</v>
      </c>
      <c r="AB90" s="16">
        <v>602</v>
      </c>
      <c r="AC90" s="14" t="s">
        <v>37</v>
      </c>
    </row>
    <row r="91" spans="1:29">
      <c r="A91" s="26" t="str">
        <f t="shared" si="5"/>
        <v>OverStock</v>
      </c>
      <c r="B91" s="13" t="s">
        <v>127</v>
      </c>
      <c r="C91" s="14" t="s">
        <v>46</v>
      </c>
      <c r="D91" s="15">
        <f>IFERROR(VLOOKUP(B91,#REF!,3,FALSE),0)</f>
        <v>0</v>
      </c>
      <c r="E91" s="25">
        <f t="shared" si="6"/>
        <v>21.1</v>
      </c>
      <c r="F91" s="15" t="str">
        <f>IFERROR(VLOOKUP(B91,#REF!,6,FALSE),"")</f>
        <v/>
      </c>
      <c r="G91" s="16">
        <v>318000</v>
      </c>
      <c r="H91" s="16">
        <v>0</v>
      </c>
      <c r="I91" s="16" t="str">
        <f>IFERROR(VLOOKUP(B91,#REF!,9,FALSE),"")</f>
        <v/>
      </c>
      <c r="J91" s="16">
        <v>1302691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222000</v>
      </c>
      <c r="P91" s="16">
        <v>864000</v>
      </c>
      <c r="Q91" s="16">
        <v>216691</v>
      </c>
      <c r="R91" s="18">
        <v>1620691</v>
      </c>
      <c r="S91" s="19">
        <v>26.2</v>
      </c>
      <c r="T91" s="20">
        <v>26.9</v>
      </c>
      <c r="U91" s="18">
        <v>61871</v>
      </c>
      <c r="V91" s="16">
        <v>60333</v>
      </c>
      <c r="W91" s="21">
        <v>1</v>
      </c>
      <c r="X91" s="22">
        <f t="shared" si="7"/>
        <v>100</v>
      </c>
      <c r="Y91" s="16">
        <v>243000</v>
      </c>
      <c r="Z91" s="16">
        <v>267000</v>
      </c>
      <c r="AA91" s="16">
        <v>33000</v>
      </c>
      <c r="AB91" s="16">
        <v>0</v>
      </c>
      <c r="AC91" s="14" t="s">
        <v>37</v>
      </c>
    </row>
    <row r="92" spans="1:29">
      <c r="A92" s="26" t="str">
        <f t="shared" si="5"/>
        <v>ZeroZero</v>
      </c>
      <c r="B92" s="13" t="s">
        <v>128</v>
      </c>
      <c r="C92" s="14" t="s">
        <v>129</v>
      </c>
      <c r="D92" s="15">
        <f>IFERROR(VLOOKUP(B92,#REF!,3,FALSE),0)</f>
        <v>0</v>
      </c>
      <c r="E92" s="25" t="str">
        <f t="shared" si="6"/>
        <v>前八週無拉料</v>
      </c>
      <c r="F92" s="15" t="str">
        <f>IFERROR(VLOOKUP(B92,#REF!,6,FALSE),"")</f>
        <v/>
      </c>
      <c r="G92" s="16">
        <v>0</v>
      </c>
      <c r="H92" s="16">
        <v>0</v>
      </c>
      <c r="I92" s="16" t="str">
        <f>IFERROR(VLOOKUP(B92,#REF!,9,FALSE),"")</f>
        <v/>
      </c>
      <c r="J92" s="16">
        <v>7500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0</v>
      </c>
      <c r="P92" s="16">
        <v>7500</v>
      </c>
      <c r="Q92" s="16">
        <v>0</v>
      </c>
      <c r="R92" s="18">
        <v>7500</v>
      </c>
      <c r="S92" s="19" t="s">
        <v>35</v>
      </c>
      <c r="T92" s="20" t="s">
        <v>35</v>
      </c>
      <c r="U92" s="18">
        <v>0</v>
      </c>
      <c r="V92" s="16" t="s">
        <v>35</v>
      </c>
      <c r="W92" s="21" t="s">
        <v>36</v>
      </c>
      <c r="X92" s="22" t="str">
        <f t="shared" si="7"/>
        <v>E</v>
      </c>
      <c r="Y92" s="16">
        <v>0</v>
      </c>
      <c r="Z92" s="16">
        <v>0</v>
      </c>
      <c r="AA92" s="16">
        <v>0</v>
      </c>
      <c r="AB92" s="16">
        <v>0</v>
      </c>
      <c r="AC92" s="14" t="s">
        <v>37</v>
      </c>
    </row>
    <row r="93" spans="1:29">
      <c r="A93" s="26" t="str">
        <f t="shared" si="5"/>
        <v>OverStock</v>
      </c>
      <c r="B93" s="13" t="s">
        <v>130</v>
      </c>
      <c r="C93" s="14" t="s">
        <v>34</v>
      </c>
      <c r="D93" s="15">
        <f>IFERROR(VLOOKUP(B93,#REF!,3,FALSE),0)</f>
        <v>0</v>
      </c>
      <c r="E93" s="25">
        <f t="shared" si="6"/>
        <v>15.3</v>
      </c>
      <c r="F93" s="15" t="str">
        <f>IFERROR(VLOOKUP(B93,#REF!,6,FALSE),"")</f>
        <v/>
      </c>
      <c r="G93" s="16">
        <v>1155000</v>
      </c>
      <c r="H93" s="16">
        <v>636000</v>
      </c>
      <c r="I93" s="16" t="str">
        <f>IFERROR(VLOOKUP(B93,#REF!,9,FALSE),"")</f>
        <v/>
      </c>
      <c r="J93" s="16">
        <v>580700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75000</v>
      </c>
      <c r="P93" s="16">
        <v>238700</v>
      </c>
      <c r="Q93" s="16">
        <v>267000</v>
      </c>
      <c r="R93" s="18">
        <v>1735700</v>
      </c>
      <c r="S93" s="19">
        <v>45.8</v>
      </c>
      <c r="T93" s="20">
        <v>22.1</v>
      </c>
      <c r="U93" s="18">
        <v>37875</v>
      </c>
      <c r="V93" s="16">
        <v>78713</v>
      </c>
      <c r="W93" s="21">
        <v>2.1</v>
      </c>
      <c r="X93" s="22">
        <f t="shared" si="7"/>
        <v>150</v>
      </c>
      <c r="Y93" s="16">
        <v>122338</v>
      </c>
      <c r="Z93" s="16">
        <v>274829</v>
      </c>
      <c r="AA93" s="16">
        <v>528500</v>
      </c>
      <c r="AB93" s="16">
        <v>18000</v>
      </c>
      <c r="AC93" s="14" t="s">
        <v>37</v>
      </c>
    </row>
    <row r="94" spans="1:29">
      <c r="A94" s="26" t="str">
        <f t="shared" si="5"/>
        <v>OverStock</v>
      </c>
      <c r="B94" s="13" t="s">
        <v>131</v>
      </c>
      <c r="C94" s="14" t="s">
        <v>34</v>
      </c>
      <c r="D94" s="15">
        <f>IFERROR(VLOOKUP(B94,#REF!,3,FALSE),0)</f>
        <v>0</v>
      </c>
      <c r="E94" s="25">
        <f t="shared" si="6"/>
        <v>15.5</v>
      </c>
      <c r="F94" s="15" t="str">
        <f>IFERROR(VLOOKUP(B94,#REF!,6,FALSE),"")</f>
        <v/>
      </c>
      <c r="G94" s="16">
        <v>366000</v>
      </c>
      <c r="H94" s="16">
        <v>69000</v>
      </c>
      <c r="I94" s="16" t="str">
        <f>IFERROR(VLOOKUP(B94,#REF!,9,FALSE),"")</f>
        <v/>
      </c>
      <c r="J94" s="16">
        <v>261000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111000</v>
      </c>
      <c r="Q94" s="16">
        <v>150000</v>
      </c>
      <c r="R94" s="18">
        <v>627000</v>
      </c>
      <c r="S94" s="19">
        <v>37.200000000000003</v>
      </c>
      <c r="T94" s="20">
        <v>19.399999999999999</v>
      </c>
      <c r="U94" s="18">
        <v>16875</v>
      </c>
      <c r="V94" s="16">
        <v>32255</v>
      </c>
      <c r="W94" s="21">
        <v>1.9</v>
      </c>
      <c r="X94" s="22">
        <f t="shared" si="7"/>
        <v>100</v>
      </c>
      <c r="Y94" s="16">
        <v>101599</v>
      </c>
      <c r="Z94" s="16">
        <v>124700</v>
      </c>
      <c r="AA94" s="16">
        <v>68500</v>
      </c>
      <c r="AB94" s="16">
        <v>0</v>
      </c>
      <c r="AC94" s="14" t="s">
        <v>37</v>
      </c>
    </row>
    <row r="95" spans="1:29">
      <c r="A95" s="26" t="str">
        <f t="shared" si="5"/>
        <v>ZeroZero</v>
      </c>
      <c r="B95" s="13" t="s">
        <v>132</v>
      </c>
      <c r="C95" s="14" t="s">
        <v>34</v>
      </c>
      <c r="D95" s="15">
        <f>IFERROR(VLOOKUP(B95,#REF!,3,FALSE),0)</f>
        <v>0</v>
      </c>
      <c r="E95" s="25" t="str">
        <f t="shared" si="6"/>
        <v>前八週無拉料</v>
      </c>
      <c r="F95" s="15" t="str">
        <f>IFERROR(VLOOKUP(B95,#REF!,6,FALSE),"")</f>
        <v/>
      </c>
      <c r="G95" s="16">
        <v>0</v>
      </c>
      <c r="H95" s="16">
        <v>0</v>
      </c>
      <c r="I95" s="16" t="str">
        <f>IFERROR(VLOOKUP(B95,#REF!,9,FALSE),"")</f>
        <v/>
      </c>
      <c r="J95" s="16">
        <v>70000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0</v>
      </c>
      <c r="P95" s="16">
        <v>70000</v>
      </c>
      <c r="Q95" s="16">
        <v>0</v>
      </c>
      <c r="R95" s="18">
        <v>70000</v>
      </c>
      <c r="S95" s="19" t="s">
        <v>35</v>
      </c>
      <c r="T95" s="20" t="s">
        <v>35</v>
      </c>
      <c r="U95" s="18">
        <v>0</v>
      </c>
      <c r="V95" s="16">
        <v>0</v>
      </c>
      <c r="W95" s="21" t="s">
        <v>36</v>
      </c>
      <c r="X95" s="22" t="str">
        <f t="shared" si="7"/>
        <v>E</v>
      </c>
      <c r="Y95" s="16">
        <v>0</v>
      </c>
      <c r="Z95" s="16">
        <v>0</v>
      </c>
      <c r="AA95" s="16">
        <v>0</v>
      </c>
      <c r="AB95" s="16">
        <v>0</v>
      </c>
      <c r="AC95" s="14" t="s">
        <v>37</v>
      </c>
    </row>
    <row r="96" spans="1:29">
      <c r="A96" s="26" t="str">
        <f t="shared" si="5"/>
        <v>OverStock</v>
      </c>
      <c r="B96" s="13" t="s">
        <v>133</v>
      </c>
      <c r="C96" s="14" t="s">
        <v>34</v>
      </c>
      <c r="D96" s="15">
        <f>IFERROR(VLOOKUP(B96,#REF!,3,FALSE),0)</f>
        <v>0</v>
      </c>
      <c r="E96" s="25">
        <f t="shared" si="6"/>
        <v>35.200000000000003</v>
      </c>
      <c r="F96" s="15" t="str">
        <f>IFERROR(VLOOKUP(B96,#REF!,6,FALSE),"")</f>
        <v/>
      </c>
      <c r="G96" s="16">
        <v>0</v>
      </c>
      <c r="H96" s="16">
        <v>0</v>
      </c>
      <c r="I96" s="16" t="str">
        <f>IFERROR(VLOOKUP(B96,#REF!,9,FALSE),"")</f>
        <v/>
      </c>
      <c r="J96" s="16">
        <v>464831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2500</v>
      </c>
      <c r="P96" s="16">
        <v>412500</v>
      </c>
      <c r="Q96" s="16">
        <v>49831</v>
      </c>
      <c r="R96" s="18">
        <v>464831</v>
      </c>
      <c r="S96" s="19">
        <v>35.200000000000003</v>
      </c>
      <c r="T96" s="20">
        <v>22.6</v>
      </c>
      <c r="U96" s="18">
        <v>13196</v>
      </c>
      <c r="V96" s="16">
        <v>20611</v>
      </c>
      <c r="W96" s="21">
        <v>1.6</v>
      </c>
      <c r="X96" s="22">
        <f t="shared" si="7"/>
        <v>100</v>
      </c>
      <c r="Y96" s="16">
        <v>2400</v>
      </c>
      <c r="Z96" s="16">
        <v>183089</v>
      </c>
      <c r="AA96" s="16">
        <v>40000</v>
      </c>
      <c r="AB96" s="16">
        <v>0</v>
      </c>
      <c r="AC96" s="14" t="s">
        <v>37</v>
      </c>
    </row>
    <row r="97" spans="1:29">
      <c r="A97" s="26" t="str">
        <f t="shared" si="5"/>
        <v>ZeroZero</v>
      </c>
      <c r="B97" s="13" t="s">
        <v>134</v>
      </c>
      <c r="C97" s="14" t="s">
        <v>34</v>
      </c>
      <c r="D97" s="15">
        <f>IFERROR(VLOOKUP(B97,#REF!,3,FALSE),0)</f>
        <v>0</v>
      </c>
      <c r="E97" s="25" t="str">
        <f t="shared" si="6"/>
        <v>前八週無拉料</v>
      </c>
      <c r="F97" s="15" t="str">
        <f>IFERROR(VLOOKUP(B97,#REF!,6,FALSE),"")</f>
        <v/>
      </c>
      <c r="G97" s="16">
        <v>0</v>
      </c>
      <c r="H97" s="16">
        <v>0</v>
      </c>
      <c r="I97" s="16" t="str">
        <f>IFERROR(VLOOKUP(B97,#REF!,9,FALSE),"")</f>
        <v/>
      </c>
      <c r="J97" s="16">
        <v>6000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6000</v>
      </c>
      <c r="Q97" s="16">
        <v>0</v>
      </c>
      <c r="R97" s="18">
        <v>6000</v>
      </c>
      <c r="S97" s="19" t="s">
        <v>35</v>
      </c>
      <c r="T97" s="20" t="s">
        <v>35</v>
      </c>
      <c r="U97" s="18">
        <v>0</v>
      </c>
      <c r="V97" s="16" t="s">
        <v>35</v>
      </c>
      <c r="W97" s="21" t="s">
        <v>36</v>
      </c>
      <c r="X97" s="22" t="str">
        <f t="shared" si="7"/>
        <v>E</v>
      </c>
      <c r="Y97" s="16">
        <v>0</v>
      </c>
      <c r="Z97" s="16">
        <v>0</v>
      </c>
      <c r="AA97" s="16">
        <v>0</v>
      </c>
      <c r="AB97" s="16">
        <v>0</v>
      </c>
      <c r="AC97" s="14" t="s">
        <v>37</v>
      </c>
    </row>
    <row r="98" spans="1:29" hidden="1">
      <c r="A98" s="26" t="str">
        <f t="shared" si="5"/>
        <v>Normal</v>
      </c>
      <c r="B98" s="13" t="s">
        <v>135</v>
      </c>
      <c r="C98" s="14" t="s">
        <v>34</v>
      </c>
      <c r="D98" s="15">
        <f>IFERROR(VLOOKUP(B98,#REF!,3,FALSE),0)</f>
        <v>0</v>
      </c>
      <c r="E98" s="25">
        <f t="shared" si="6"/>
        <v>23</v>
      </c>
      <c r="F98" s="15" t="str">
        <f>IFERROR(VLOOKUP(B98,#REF!,6,FALSE),"")</f>
        <v/>
      </c>
      <c r="G98" s="16">
        <v>0</v>
      </c>
      <c r="H98" s="16">
        <v>0</v>
      </c>
      <c r="I98" s="16" t="str">
        <f>IFERROR(VLOOKUP(B98,#REF!,9,FALSE),"")</f>
        <v/>
      </c>
      <c r="J98" s="16">
        <v>384700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300000</v>
      </c>
      <c r="Q98" s="16">
        <v>84700</v>
      </c>
      <c r="R98" s="18">
        <v>384700</v>
      </c>
      <c r="S98" s="19">
        <v>23</v>
      </c>
      <c r="T98" s="20">
        <v>18.2</v>
      </c>
      <c r="U98" s="18">
        <v>16700</v>
      </c>
      <c r="V98" s="16">
        <v>21111</v>
      </c>
      <c r="W98" s="21">
        <v>1.3</v>
      </c>
      <c r="X98" s="22">
        <f t="shared" si="7"/>
        <v>100</v>
      </c>
      <c r="Y98" s="16">
        <v>0</v>
      </c>
      <c r="Z98" s="16">
        <v>115000</v>
      </c>
      <c r="AA98" s="16">
        <v>120000</v>
      </c>
      <c r="AB98" s="16">
        <v>0</v>
      </c>
      <c r="AC98" s="14" t="s">
        <v>37</v>
      </c>
    </row>
    <row r="99" spans="1:29">
      <c r="A99" s="26" t="str">
        <f t="shared" si="5"/>
        <v>OverStock</v>
      </c>
      <c r="B99" s="13" t="s">
        <v>136</v>
      </c>
      <c r="C99" s="14" t="s">
        <v>34</v>
      </c>
      <c r="D99" s="15">
        <f>IFERROR(VLOOKUP(B99,#REF!,3,FALSE),0)</f>
        <v>0</v>
      </c>
      <c r="E99" s="25">
        <f t="shared" si="6"/>
        <v>152</v>
      </c>
      <c r="F99" s="15" t="str">
        <f>IFERROR(VLOOKUP(B99,#REF!,6,FALSE),"")</f>
        <v/>
      </c>
      <c r="G99" s="16">
        <v>0</v>
      </c>
      <c r="H99" s="16">
        <v>0</v>
      </c>
      <c r="I99" s="16" t="str">
        <f>IFERROR(VLOOKUP(B99,#REF!,9,FALSE),"")</f>
        <v/>
      </c>
      <c r="J99" s="16">
        <v>57000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0</v>
      </c>
      <c r="P99" s="16">
        <v>57000</v>
      </c>
      <c r="Q99" s="16">
        <v>0</v>
      </c>
      <c r="R99" s="18">
        <v>57000</v>
      </c>
      <c r="S99" s="19">
        <v>152</v>
      </c>
      <c r="T99" s="20" t="s">
        <v>35</v>
      </c>
      <c r="U99" s="18">
        <v>375</v>
      </c>
      <c r="V99" s="16">
        <v>0</v>
      </c>
      <c r="W99" s="21" t="s">
        <v>36</v>
      </c>
      <c r="X99" s="22" t="str">
        <f t="shared" si="7"/>
        <v>E</v>
      </c>
      <c r="Y99" s="16">
        <v>53</v>
      </c>
      <c r="Z99" s="16">
        <v>0</v>
      </c>
      <c r="AA99" s="16">
        <v>0</v>
      </c>
      <c r="AB99" s="16">
        <v>0</v>
      </c>
      <c r="AC99" s="14" t="s">
        <v>37</v>
      </c>
    </row>
    <row r="100" spans="1:29" hidden="1">
      <c r="A100" s="26" t="str">
        <f t="shared" si="5"/>
        <v>Normal</v>
      </c>
      <c r="B100" s="13" t="s">
        <v>137</v>
      </c>
      <c r="C100" s="14" t="s">
        <v>34</v>
      </c>
      <c r="D100" s="15">
        <f>IFERROR(VLOOKUP(B100,#REF!,3,FALSE),0)</f>
        <v>0</v>
      </c>
      <c r="E100" s="25">
        <f t="shared" ref="E100:E131" si="8">IF(U100=0,"前八週無拉料",ROUND(J100/U100,1))</f>
        <v>5.8</v>
      </c>
      <c r="F100" s="15" t="str">
        <f>IFERROR(VLOOKUP(B100,#REF!,6,FALSE),"")</f>
        <v/>
      </c>
      <c r="G100" s="16">
        <v>814000</v>
      </c>
      <c r="H100" s="16">
        <v>814000</v>
      </c>
      <c r="I100" s="16" t="str">
        <f>IFERROR(VLOOKUP(B100,#REF!,9,FALSE),"")</f>
        <v/>
      </c>
      <c r="J100" s="16">
        <v>520000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0</v>
      </c>
      <c r="P100" s="16">
        <v>520000</v>
      </c>
      <c r="Q100" s="16">
        <v>0</v>
      </c>
      <c r="R100" s="18">
        <v>1334000</v>
      </c>
      <c r="S100" s="19">
        <v>14.9</v>
      </c>
      <c r="T100" s="20">
        <v>11.9</v>
      </c>
      <c r="U100" s="18">
        <v>89500</v>
      </c>
      <c r="V100" s="16">
        <v>112441</v>
      </c>
      <c r="W100" s="21">
        <v>1.3</v>
      </c>
      <c r="X100" s="22">
        <f t="shared" ref="X100:X131" si="9">IF($W100="E","E",IF($W100="F","F",IF($W100&lt;0.5,50,IF($W100&lt;2,100,150))))</f>
        <v>100</v>
      </c>
      <c r="Y100" s="16">
        <v>408550</v>
      </c>
      <c r="Z100" s="16">
        <v>402276</v>
      </c>
      <c r="AA100" s="16">
        <v>320068</v>
      </c>
      <c r="AB100" s="16">
        <v>0</v>
      </c>
      <c r="AC100" s="14" t="s">
        <v>37</v>
      </c>
    </row>
    <row r="101" spans="1:29" hidden="1">
      <c r="A101" s="26" t="str">
        <f t="shared" si="5"/>
        <v>Normal</v>
      </c>
      <c r="B101" s="13" t="s">
        <v>138</v>
      </c>
      <c r="C101" s="14" t="s">
        <v>34</v>
      </c>
      <c r="D101" s="15">
        <f>IFERROR(VLOOKUP(B101,#REF!,3,FALSE),0)</f>
        <v>0</v>
      </c>
      <c r="E101" s="25">
        <f t="shared" si="8"/>
        <v>0</v>
      </c>
      <c r="F101" s="15" t="str">
        <f>IFERROR(VLOOKUP(B101,#REF!,6,FALSE),"")</f>
        <v/>
      </c>
      <c r="G101" s="16">
        <v>0</v>
      </c>
      <c r="H101" s="16">
        <v>0</v>
      </c>
      <c r="I101" s="16" t="str">
        <f>IFERROR(VLOOKUP(B101,#REF!,9,FALSE),"")</f>
        <v/>
      </c>
      <c r="J101" s="16">
        <v>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0</v>
      </c>
      <c r="P101" s="16">
        <v>0</v>
      </c>
      <c r="Q101" s="16">
        <v>0</v>
      </c>
      <c r="R101" s="18">
        <v>0</v>
      </c>
      <c r="S101" s="19">
        <v>0</v>
      </c>
      <c r="T101" s="20" t="s">
        <v>35</v>
      </c>
      <c r="U101" s="18">
        <v>3750</v>
      </c>
      <c r="V101" s="16" t="s">
        <v>35</v>
      </c>
      <c r="W101" s="21" t="s">
        <v>36</v>
      </c>
      <c r="X101" s="22" t="str">
        <f t="shared" si="9"/>
        <v>E</v>
      </c>
      <c r="Y101" s="16">
        <v>0</v>
      </c>
      <c r="Z101" s="16">
        <v>0</v>
      </c>
      <c r="AA101" s="16">
        <v>0</v>
      </c>
      <c r="AB101" s="16">
        <v>0</v>
      </c>
      <c r="AC101" s="14" t="s">
        <v>37</v>
      </c>
    </row>
    <row r="102" spans="1:29" hidden="1">
      <c r="A102" s="26" t="str">
        <f t="shared" si="5"/>
        <v>Normal</v>
      </c>
      <c r="B102" s="13" t="s">
        <v>139</v>
      </c>
      <c r="C102" s="14" t="s">
        <v>43</v>
      </c>
      <c r="D102" s="15">
        <f>IFERROR(VLOOKUP(B102,#REF!,3,FALSE),0)</f>
        <v>0</v>
      </c>
      <c r="E102" s="25" t="str">
        <f t="shared" si="8"/>
        <v>前八週無拉料</v>
      </c>
      <c r="F102" s="15" t="str">
        <f>IFERROR(VLOOKUP(B102,#REF!,6,FALSE),"")</f>
        <v/>
      </c>
      <c r="G102" s="16">
        <v>0</v>
      </c>
      <c r="H102" s="16">
        <v>0</v>
      </c>
      <c r="I102" s="16" t="str">
        <f>IFERROR(VLOOKUP(B102,#REF!,9,FALSE),"")</f>
        <v/>
      </c>
      <c r="J102" s="16">
        <v>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0</v>
      </c>
      <c r="P102" s="16">
        <v>0</v>
      </c>
      <c r="Q102" s="16">
        <v>0</v>
      </c>
      <c r="R102" s="18">
        <v>0</v>
      </c>
      <c r="S102" s="19" t="s">
        <v>35</v>
      </c>
      <c r="T102" s="20">
        <v>0</v>
      </c>
      <c r="U102" s="18">
        <v>0</v>
      </c>
      <c r="V102" s="16">
        <v>3779</v>
      </c>
      <c r="W102" s="21" t="s">
        <v>64</v>
      </c>
      <c r="X102" s="22" t="str">
        <f t="shared" si="9"/>
        <v>F</v>
      </c>
      <c r="Y102" s="16">
        <v>22993</v>
      </c>
      <c r="Z102" s="16">
        <v>11022</v>
      </c>
      <c r="AA102" s="16">
        <v>0</v>
      </c>
      <c r="AB102" s="16">
        <v>0</v>
      </c>
      <c r="AC102" s="14" t="s">
        <v>37</v>
      </c>
    </row>
    <row r="103" spans="1:29">
      <c r="A103" s="26" t="str">
        <f t="shared" si="5"/>
        <v>OverStock</v>
      </c>
      <c r="B103" s="13" t="s">
        <v>140</v>
      </c>
      <c r="C103" s="14" t="s">
        <v>141</v>
      </c>
      <c r="D103" s="15">
        <f>IFERROR(VLOOKUP(B103,#REF!,3,FALSE),0)</f>
        <v>0</v>
      </c>
      <c r="E103" s="25">
        <f t="shared" si="8"/>
        <v>36</v>
      </c>
      <c r="F103" s="15" t="str">
        <f>IFERROR(VLOOKUP(B103,#REF!,6,FALSE),"")</f>
        <v/>
      </c>
      <c r="G103" s="16">
        <v>0</v>
      </c>
      <c r="H103" s="16">
        <v>0</v>
      </c>
      <c r="I103" s="16" t="str">
        <f>IFERROR(VLOOKUP(B103,#REF!,9,FALSE),"")</f>
        <v/>
      </c>
      <c r="J103" s="16">
        <v>9000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9000</v>
      </c>
      <c r="Q103" s="16">
        <v>0</v>
      </c>
      <c r="R103" s="18">
        <v>9000</v>
      </c>
      <c r="S103" s="19">
        <v>36</v>
      </c>
      <c r="T103" s="20">
        <v>16.5</v>
      </c>
      <c r="U103" s="18">
        <v>250</v>
      </c>
      <c r="V103" s="16">
        <v>544</v>
      </c>
      <c r="W103" s="21">
        <v>2.2000000000000002</v>
      </c>
      <c r="X103" s="22">
        <f t="shared" si="9"/>
        <v>150</v>
      </c>
      <c r="Y103" s="16">
        <v>1085</v>
      </c>
      <c r="Z103" s="16">
        <v>1088</v>
      </c>
      <c r="AA103" s="16">
        <v>6460</v>
      </c>
      <c r="AB103" s="16">
        <v>1768</v>
      </c>
      <c r="AC103" s="14" t="s">
        <v>37</v>
      </c>
    </row>
    <row r="104" spans="1:29" hidden="1">
      <c r="A104" s="26" t="str">
        <f t="shared" si="5"/>
        <v>Normal</v>
      </c>
      <c r="B104" s="13" t="s">
        <v>142</v>
      </c>
      <c r="C104" s="14" t="s">
        <v>143</v>
      </c>
      <c r="D104" s="15">
        <f>IFERROR(VLOOKUP(B104,#REF!,3,FALSE),0)</f>
        <v>0</v>
      </c>
      <c r="E104" s="25">
        <f t="shared" si="8"/>
        <v>4.5</v>
      </c>
      <c r="F104" s="15" t="str">
        <f>IFERROR(VLOOKUP(B104,#REF!,6,FALSE),"")</f>
        <v/>
      </c>
      <c r="G104" s="16">
        <v>0</v>
      </c>
      <c r="H104" s="16">
        <v>0</v>
      </c>
      <c r="I104" s="16" t="str">
        <f>IFERROR(VLOOKUP(B104,#REF!,9,FALSE),"")</f>
        <v/>
      </c>
      <c r="J104" s="16">
        <v>38500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2500</v>
      </c>
      <c r="Q104" s="16">
        <v>36000</v>
      </c>
      <c r="R104" s="18">
        <v>38500</v>
      </c>
      <c r="S104" s="19">
        <v>4.5</v>
      </c>
      <c r="T104" s="20">
        <v>8.1999999999999993</v>
      </c>
      <c r="U104" s="18">
        <v>8625</v>
      </c>
      <c r="V104" s="16">
        <v>4723</v>
      </c>
      <c r="W104" s="21">
        <v>0.5</v>
      </c>
      <c r="X104" s="22">
        <f t="shared" si="9"/>
        <v>100</v>
      </c>
      <c r="Y104" s="16">
        <v>13699</v>
      </c>
      <c r="Z104" s="16">
        <v>26411</v>
      </c>
      <c r="AA104" s="16">
        <v>2400</v>
      </c>
      <c r="AB104" s="16">
        <v>0</v>
      </c>
      <c r="AC104" s="14" t="s">
        <v>37</v>
      </c>
    </row>
    <row r="105" spans="1:29">
      <c r="A105" s="26" t="str">
        <f t="shared" si="5"/>
        <v>ZeroZero</v>
      </c>
      <c r="B105" s="13" t="s">
        <v>144</v>
      </c>
      <c r="C105" s="14" t="s">
        <v>143</v>
      </c>
      <c r="D105" s="15">
        <f>IFERROR(VLOOKUP(B105,#REF!,3,FALSE),0)</f>
        <v>0</v>
      </c>
      <c r="E105" s="25" t="str">
        <f t="shared" si="8"/>
        <v>前八週無拉料</v>
      </c>
      <c r="F105" s="15" t="str">
        <f>IFERROR(VLOOKUP(B105,#REF!,6,FALSE),"")</f>
        <v/>
      </c>
      <c r="G105" s="16">
        <v>0</v>
      </c>
      <c r="H105" s="16">
        <v>0</v>
      </c>
      <c r="I105" s="16" t="str">
        <f>IFERROR(VLOOKUP(B105,#REF!,9,FALSE),"")</f>
        <v/>
      </c>
      <c r="J105" s="16">
        <v>350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0</v>
      </c>
      <c r="P105" s="16">
        <v>0</v>
      </c>
      <c r="Q105" s="16">
        <v>350</v>
      </c>
      <c r="R105" s="18">
        <v>350</v>
      </c>
      <c r="S105" s="19" t="s">
        <v>35</v>
      </c>
      <c r="T105" s="20" t="s">
        <v>35</v>
      </c>
      <c r="U105" s="18">
        <v>0</v>
      </c>
      <c r="V105" s="16">
        <v>0</v>
      </c>
      <c r="W105" s="21" t="s">
        <v>36</v>
      </c>
      <c r="X105" s="22" t="str">
        <f t="shared" si="9"/>
        <v>E</v>
      </c>
      <c r="Y105" s="16">
        <v>0</v>
      </c>
      <c r="Z105" s="16">
        <v>0</v>
      </c>
      <c r="AA105" s="16">
        <v>0</v>
      </c>
      <c r="AB105" s="16">
        <v>0</v>
      </c>
      <c r="AC105" s="14" t="s">
        <v>37</v>
      </c>
    </row>
    <row r="106" spans="1:29" hidden="1">
      <c r="A106" s="26" t="str">
        <f t="shared" si="5"/>
        <v>Normal</v>
      </c>
      <c r="B106" s="13" t="s">
        <v>145</v>
      </c>
      <c r="C106" s="14" t="s">
        <v>143</v>
      </c>
      <c r="D106" s="15">
        <f>IFERROR(VLOOKUP(B106,#REF!,3,FALSE),0)</f>
        <v>0</v>
      </c>
      <c r="E106" s="25">
        <f t="shared" si="8"/>
        <v>8</v>
      </c>
      <c r="F106" s="15" t="str">
        <f>IFERROR(VLOOKUP(B106,#REF!,6,FALSE),"")</f>
        <v/>
      </c>
      <c r="G106" s="16">
        <v>0</v>
      </c>
      <c r="H106" s="16">
        <v>0</v>
      </c>
      <c r="I106" s="16" t="str">
        <f>IFERROR(VLOOKUP(B106,#REF!,9,FALSE),"")</f>
        <v/>
      </c>
      <c r="J106" s="16">
        <v>3000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0</v>
      </c>
      <c r="P106" s="16">
        <v>0</v>
      </c>
      <c r="Q106" s="16">
        <v>3000</v>
      </c>
      <c r="R106" s="18">
        <v>3000</v>
      </c>
      <c r="S106" s="19">
        <v>8</v>
      </c>
      <c r="T106" s="20">
        <v>6.1</v>
      </c>
      <c r="U106" s="18">
        <v>375</v>
      </c>
      <c r="V106" s="16">
        <v>493</v>
      </c>
      <c r="W106" s="21">
        <v>1.3</v>
      </c>
      <c r="X106" s="22">
        <f t="shared" si="9"/>
        <v>100</v>
      </c>
      <c r="Y106" s="16">
        <v>2440</v>
      </c>
      <c r="Z106" s="16">
        <v>2000</v>
      </c>
      <c r="AA106" s="16">
        <v>3000</v>
      </c>
      <c r="AB106" s="16">
        <v>0</v>
      </c>
      <c r="AC106" s="14" t="s">
        <v>37</v>
      </c>
    </row>
    <row r="107" spans="1:29" hidden="1">
      <c r="A107" s="26" t="str">
        <f t="shared" si="5"/>
        <v>Normal</v>
      </c>
      <c r="B107" s="13" t="s">
        <v>146</v>
      </c>
      <c r="C107" s="14" t="s">
        <v>143</v>
      </c>
      <c r="D107" s="15">
        <f>IFERROR(VLOOKUP(B107,#REF!,3,FALSE),0)</f>
        <v>0</v>
      </c>
      <c r="E107" s="25">
        <f t="shared" si="8"/>
        <v>8</v>
      </c>
      <c r="F107" s="15" t="str">
        <f>IFERROR(VLOOKUP(B107,#REF!,6,FALSE),"")</f>
        <v/>
      </c>
      <c r="G107" s="16">
        <v>0</v>
      </c>
      <c r="H107" s="16">
        <v>0</v>
      </c>
      <c r="I107" s="16" t="str">
        <f>IFERROR(VLOOKUP(B107,#REF!,9,FALSE),"")</f>
        <v/>
      </c>
      <c r="J107" s="16">
        <v>40000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0</v>
      </c>
      <c r="P107" s="16">
        <v>2500</v>
      </c>
      <c r="Q107" s="16">
        <v>37500</v>
      </c>
      <c r="R107" s="18">
        <v>40000</v>
      </c>
      <c r="S107" s="19">
        <v>8</v>
      </c>
      <c r="T107" s="20">
        <v>7.4</v>
      </c>
      <c r="U107" s="18">
        <v>5000</v>
      </c>
      <c r="V107" s="16">
        <v>5417</v>
      </c>
      <c r="W107" s="21">
        <v>1.1000000000000001</v>
      </c>
      <c r="X107" s="22">
        <f t="shared" si="9"/>
        <v>100</v>
      </c>
      <c r="Y107" s="16">
        <v>0</v>
      </c>
      <c r="Z107" s="16">
        <v>28752</v>
      </c>
      <c r="AA107" s="16">
        <v>20000</v>
      </c>
      <c r="AB107" s="16">
        <v>0</v>
      </c>
      <c r="AC107" s="14" t="s">
        <v>37</v>
      </c>
    </row>
    <row r="108" spans="1:29">
      <c r="A108" s="26" t="str">
        <f t="shared" si="5"/>
        <v>OverStock</v>
      </c>
      <c r="B108" s="13" t="s">
        <v>147</v>
      </c>
      <c r="C108" s="14" t="s">
        <v>143</v>
      </c>
      <c r="D108" s="15">
        <f>IFERROR(VLOOKUP(B108,#REF!,3,FALSE),0)</f>
        <v>0</v>
      </c>
      <c r="E108" s="25">
        <f t="shared" si="8"/>
        <v>50</v>
      </c>
      <c r="F108" s="15" t="str">
        <f>IFERROR(VLOOKUP(B108,#REF!,6,FALSE),"")</f>
        <v/>
      </c>
      <c r="G108" s="16">
        <v>0</v>
      </c>
      <c r="H108" s="16">
        <v>0</v>
      </c>
      <c r="I108" s="16" t="str">
        <f>IFERROR(VLOOKUP(B108,#REF!,9,FALSE),"")</f>
        <v/>
      </c>
      <c r="J108" s="16">
        <v>2500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0</v>
      </c>
      <c r="P108" s="16">
        <v>0</v>
      </c>
      <c r="Q108" s="16">
        <v>2500</v>
      </c>
      <c r="R108" s="18">
        <v>2500</v>
      </c>
      <c r="S108" s="19">
        <v>50</v>
      </c>
      <c r="T108" s="20" t="s">
        <v>35</v>
      </c>
      <c r="U108" s="18">
        <v>50</v>
      </c>
      <c r="V108" s="16">
        <v>0</v>
      </c>
      <c r="W108" s="21" t="s">
        <v>36</v>
      </c>
      <c r="X108" s="22" t="str">
        <f t="shared" si="9"/>
        <v>E</v>
      </c>
      <c r="Y108" s="16">
        <v>0</v>
      </c>
      <c r="Z108" s="16">
        <v>0</v>
      </c>
      <c r="AA108" s="16">
        <v>0</v>
      </c>
      <c r="AB108" s="16">
        <v>0</v>
      </c>
      <c r="AC108" s="14" t="s">
        <v>37</v>
      </c>
    </row>
    <row r="109" spans="1:29" hidden="1">
      <c r="A109" s="26" t="str">
        <f t="shared" si="5"/>
        <v>Normal</v>
      </c>
      <c r="B109" s="13" t="s">
        <v>148</v>
      </c>
      <c r="C109" s="14" t="s">
        <v>143</v>
      </c>
      <c r="D109" s="15">
        <f>IFERROR(VLOOKUP(B109,#REF!,3,FALSE),0)</f>
        <v>0</v>
      </c>
      <c r="E109" s="25">
        <f t="shared" si="8"/>
        <v>5.3</v>
      </c>
      <c r="F109" s="15" t="str">
        <f>IFERROR(VLOOKUP(B109,#REF!,6,FALSE),"")</f>
        <v/>
      </c>
      <c r="G109" s="16">
        <v>0</v>
      </c>
      <c r="H109" s="16">
        <v>0</v>
      </c>
      <c r="I109" s="16" t="str">
        <f>IFERROR(VLOOKUP(B109,#REF!,9,FALSE),"")</f>
        <v/>
      </c>
      <c r="J109" s="16">
        <v>5000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0</v>
      </c>
      <c r="P109" s="16">
        <v>0</v>
      </c>
      <c r="Q109" s="16">
        <v>5000</v>
      </c>
      <c r="R109" s="18">
        <v>5000</v>
      </c>
      <c r="S109" s="19">
        <v>5.3</v>
      </c>
      <c r="T109" s="20" t="s">
        <v>35</v>
      </c>
      <c r="U109" s="18">
        <v>938</v>
      </c>
      <c r="V109" s="16">
        <v>0</v>
      </c>
      <c r="W109" s="21" t="s">
        <v>36</v>
      </c>
      <c r="X109" s="22" t="str">
        <f t="shared" si="9"/>
        <v>E</v>
      </c>
      <c r="Y109" s="16">
        <v>0</v>
      </c>
      <c r="Z109" s="16">
        <v>0</v>
      </c>
      <c r="AA109" s="16">
        <v>0</v>
      </c>
      <c r="AB109" s="16">
        <v>0</v>
      </c>
      <c r="AC109" s="14" t="s">
        <v>37</v>
      </c>
    </row>
    <row r="110" spans="1:29">
      <c r="A110" s="26" t="str">
        <f t="shared" si="5"/>
        <v>ZeroZero</v>
      </c>
      <c r="B110" s="13" t="s">
        <v>149</v>
      </c>
      <c r="C110" s="14" t="s">
        <v>143</v>
      </c>
      <c r="D110" s="15">
        <f>IFERROR(VLOOKUP(B110,#REF!,3,FALSE),0)</f>
        <v>0</v>
      </c>
      <c r="E110" s="25" t="str">
        <f t="shared" si="8"/>
        <v>前八週無拉料</v>
      </c>
      <c r="F110" s="15" t="str">
        <f>IFERROR(VLOOKUP(B110,#REF!,6,FALSE),"")</f>
        <v/>
      </c>
      <c r="G110" s="16">
        <v>0</v>
      </c>
      <c r="H110" s="16">
        <v>0</v>
      </c>
      <c r="I110" s="16" t="str">
        <f>IFERROR(VLOOKUP(B110,#REF!,9,FALSE),"")</f>
        <v/>
      </c>
      <c r="J110" s="16">
        <v>30000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30000</v>
      </c>
      <c r="Q110" s="16">
        <v>0</v>
      </c>
      <c r="R110" s="18">
        <v>30000</v>
      </c>
      <c r="S110" s="19" t="s">
        <v>35</v>
      </c>
      <c r="T110" s="20" t="s">
        <v>35</v>
      </c>
      <c r="U110" s="18">
        <v>0</v>
      </c>
      <c r="V110" s="16">
        <v>0</v>
      </c>
      <c r="W110" s="21" t="s">
        <v>36</v>
      </c>
      <c r="X110" s="22" t="str">
        <f t="shared" si="9"/>
        <v>E</v>
      </c>
      <c r="Y110" s="16">
        <v>0</v>
      </c>
      <c r="Z110" s="16">
        <v>0</v>
      </c>
      <c r="AA110" s="16">
        <v>0</v>
      </c>
      <c r="AB110" s="16">
        <v>0</v>
      </c>
      <c r="AC110" s="14" t="s">
        <v>37</v>
      </c>
    </row>
    <row r="111" spans="1:29" hidden="1">
      <c r="A111" s="26" t="str">
        <f t="shared" si="5"/>
        <v>Normal</v>
      </c>
      <c r="B111" s="13" t="s">
        <v>150</v>
      </c>
      <c r="C111" s="14" t="s">
        <v>143</v>
      </c>
      <c r="D111" s="15">
        <f>IFERROR(VLOOKUP(B111,#REF!,3,FALSE),0)</f>
        <v>0</v>
      </c>
      <c r="E111" s="25" t="str">
        <f t="shared" si="8"/>
        <v>前八週無拉料</v>
      </c>
      <c r="F111" s="15" t="str">
        <f>IFERROR(VLOOKUP(B111,#REF!,6,FALSE),"")</f>
        <v/>
      </c>
      <c r="G111" s="16">
        <v>0</v>
      </c>
      <c r="H111" s="16">
        <v>0</v>
      </c>
      <c r="I111" s="16" t="str">
        <f>IFERROR(VLOOKUP(B111,#REF!,9,FALSE),"")</f>
        <v/>
      </c>
      <c r="J111" s="16">
        <v>20000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0</v>
      </c>
      <c r="P111" s="16">
        <v>0</v>
      </c>
      <c r="Q111" s="16">
        <v>20000</v>
      </c>
      <c r="R111" s="18">
        <v>20000</v>
      </c>
      <c r="S111" s="19" t="s">
        <v>35</v>
      </c>
      <c r="T111" s="20">
        <v>113</v>
      </c>
      <c r="U111" s="18">
        <v>0</v>
      </c>
      <c r="V111" s="16">
        <v>177</v>
      </c>
      <c r="W111" s="21" t="s">
        <v>64</v>
      </c>
      <c r="X111" s="22" t="str">
        <f t="shared" si="9"/>
        <v>F</v>
      </c>
      <c r="Y111" s="16">
        <v>0</v>
      </c>
      <c r="Z111" s="16">
        <v>1590</v>
      </c>
      <c r="AA111" s="16">
        <v>0</v>
      </c>
      <c r="AB111" s="16">
        <v>0</v>
      </c>
      <c r="AC111" s="14" t="s">
        <v>37</v>
      </c>
    </row>
    <row r="112" spans="1:29">
      <c r="A112" s="26" t="str">
        <f t="shared" si="5"/>
        <v>OverStock</v>
      </c>
      <c r="B112" s="13" t="s">
        <v>151</v>
      </c>
      <c r="C112" s="14" t="s">
        <v>152</v>
      </c>
      <c r="D112" s="15">
        <f>IFERROR(VLOOKUP(B112,#REF!,3,FALSE),0)</f>
        <v>0</v>
      </c>
      <c r="E112" s="25">
        <f t="shared" si="8"/>
        <v>1.9</v>
      </c>
      <c r="F112" s="15" t="str">
        <f>IFERROR(VLOOKUP(B112,#REF!,6,FALSE),"")</f>
        <v/>
      </c>
      <c r="G112" s="16">
        <v>430000</v>
      </c>
      <c r="H112" s="16">
        <v>190000</v>
      </c>
      <c r="I112" s="16" t="str">
        <f>IFERROR(VLOOKUP(B112,#REF!,9,FALSE),"")</f>
        <v/>
      </c>
      <c r="J112" s="16">
        <v>34359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0</v>
      </c>
      <c r="P112" s="16">
        <v>22000</v>
      </c>
      <c r="Q112" s="16">
        <v>12359</v>
      </c>
      <c r="R112" s="18">
        <v>464359</v>
      </c>
      <c r="S112" s="19">
        <v>25.5</v>
      </c>
      <c r="T112" s="20">
        <v>40.200000000000003</v>
      </c>
      <c r="U112" s="18">
        <v>18220</v>
      </c>
      <c r="V112" s="16">
        <v>11556</v>
      </c>
      <c r="W112" s="21">
        <v>0.6</v>
      </c>
      <c r="X112" s="22">
        <f t="shared" si="9"/>
        <v>100</v>
      </c>
      <c r="Y112" s="16">
        <v>54000</v>
      </c>
      <c r="Z112" s="16">
        <v>56000</v>
      </c>
      <c r="AA112" s="16">
        <v>36000</v>
      </c>
      <c r="AB112" s="16">
        <v>20000</v>
      </c>
      <c r="AC112" s="14" t="s">
        <v>37</v>
      </c>
    </row>
    <row r="113" spans="1:29" hidden="1">
      <c r="A113" s="26" t="str">
        <f t="shared" si="5"/>
        <v>Normal</v>
      </c>
      <c r="B113" s="13" t="s">
        <v>153</v>
      </c>
      <c r="C113" s="14" t="s">
        <v>152</v>
      </c>
      <c r="D113" s="15">
        <f>IFERROR(VLOOKUP(B113,#REF!,3,FALSE),0)</f>
        <v>0</v>
      </c>
      <c r="E113" s="25">
        <f t="shared" si="8"/>
        <v>3.3</v>
      </c>
      <c r="F113" s="15" t="str">
        <f>IFERROR(VLOOKUP(B113,#REF!,6,FALSE),"")</f>
        <v/>
      </c>
      <c r="G113" s="16">
        <v>310000</v>
      </c>
      <c r="H113" s="16">
        <v>150000</v>
      </c>
      <c r="I113" s="16" t="str">
        <f>IFERROR(VLOOKUP(B113,#REF!,9,FALSE),"")</f>
        <v/>
      </c>
      <c r="J113" s="16">
        <v>97779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0</v>
      </c>
      <c r="P113" s="16">
        <v>40000</v>
      </c>
      <c r="Q113" s="16">
        <v>57779</v>
      </c>
      <c r="R113" s="18">
        <v>407779</v>
      </c>
      <c r="S113" s="19">
        <v>13.8</v>
      </c>
      <c r="T113" s="20">
        <v>12.4</v>
      </c>
      <c r="U113" s="18">
        <v>29653</v>
      </c>
      <c r="V113" s="16">
        <v>32778</v>
      </c>
      <c r="W113" s="21">
        <v>1.1000000000000001</v>
      </c>
      <c r="X113" s="22">
        <f t="shared" si="9"/>
        <v>100</v>
      </c>
      <c r="Y113" s="16">
        <v>97500</v>
      </c>
      <c r="Z113" s="16">
        <v>140000</v>
      </c>
      <c r="AA113" s="16">
        <v>92500</v>
      </c>
      <c r="AB113" s="16">
        <v>50000</v>
      </c>
      <c r="AC113" s="14" t="s">
        <v>37</v>
      </c>
    </row>
    <row r="114" spans="1:29" hidden="1">
      <c r="A114" s="26" t="str">
        <f t="shared" si="5"/>
        <v>Normal</v>
      </c>
      <c r="B114" s="13" t="s">
        <v>154</v>
      </c>
      <c r="C114" s="14" t="s">
        <v>152</v>
      </c>
      <c r="D114" s="15">
        <f>IFERROR(VLOOKUP(B114,#REF!,3,FALSE),0)</f>
        <v>0</v>
      </c>
      <c r="E114" s="25">
        <f t="shared" si="8"/>
        <v>4.5</v>
      </c>
      <c r="F114" s="15" t="str">
        <f>IFERROR(VLOOKUP(B114,#REF!,6,FALSE),"")</f>
        <v/>
      </c>
      <c r="G114" s="16">
        <v>60000</v>
      </c>
      <c r="H114" s="16">
        <v>45000</v>
      </c>
      <c r="I114" s="16" t="str">
        <f>IFERROR(VLOOKUP(B114,#REF!,9,FALSE),"")</f>
        <v/>
      </c>
      <c r="J114" s="16">
        <v>26716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0</v>
      </c>
      <c r="P114" s="16">
        <v>15000</v>
      </c>
      <c r="Q114" s="16">
        <v>11716</v>
      </c>
      <c r="R114" s="18">
        <v>86716</v>
      </c>
      <c r="S114" s="19">
        <v>14.8</v>
      </c>
      <c r="T114" s="20">
        <v>14.9</v>
      </c>
      <c r="U114" s="18">
        <v>5876</v>
      </c>
      <c r="V114" s="16">
        <v>5833</v>
      </c>
      <c r="W114" s="21">
        <v>1</v>
      </c>
      <c r="X114" s="22">
        <f t="shared" si="9"/>
        <v>100</v>
      </c>
      <c r="Y114" s="16">
        <v>15000</v>
      </c>
      <c r="Z114" s="16">
        <v>22500</v>
      </c>
      <c r="AA114" s="16">
        <v>22500</v>
      </c>
      <c r="AB114" s="16">
        <v>22500</v>
      </c>
      <c r="AC114" s="14" t="s">
        <v>37</v>
      </c>
    </row>
    <row r="115" spans="1:29" hidden="1">
      <c r="A115" s="26" t="str">
        <f t="shared" si="5"/>
        <v>Normal</v>
      </c>
      <c r="B115" s="13" t="s">
        <v>155</v>
      </c>
      <c r="C115" s="14" t="s">
        <v>152</v>
      </c>
      <c r="D115" s="15">
        <f>IFERROR(VLOOKUP(B115,#REF!,3,FALSE),0)</f>
        <v>0</v>
      </c>
      <c r="E115" s="25">
        <f t="shared" si="8"/>
        <v>5.4</v>
      </c>
      <c r="F115" s="15" t="str">
        <f>IFERROR(VLOOKUP(B115,#REF!,6,FALSE),"")</f>
        <v/>
      </c>
      <c r="G115" s="16">
        <v>18000</v>
      </c>
      <c r="H115" s="16">
        <v>14000</v>
      </c>
      <c r="I115" s="16" t="str">
        <f>IFERROR(VLOOKUP(B115,#REF!,9,FALSE),"")</f>
        <v/>
      </c>
      <c r="J115" s="16">
        <v>6694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3900</v>
      </c>
      <c r="Q115" s="16">
        <v>2794</v>
      </c>
      <c r="R115" s="18">
        <v>24694</v>
      </c>
      <c r="S115" s="19">
        <v>20</v>
      </c>
      <c r="T115" s="20">
        <v>13.9</v>
      </c>
      <c r="U115" s="18">
        <v>1233</v>
      </c>
      <c r="V115" s="16">
        <v>1778</v>
      </c>
      <c r="W115" s="21">
        <v>1.4</v>
      </c>
      <c r="X115" s="22">
        <f t="shared" si="9"/>
        <v>100</v>
      </c>
      <c r="Y115" s="16">
        <v>6000</v>
      </c>
      <c r="Z115" s="16">
        <v>4000</v>
      </c>
      <c r="AA115" s="16">
        <v>8000</v>
      </c>
      <c r="AB115" s="16">
        <v>4000</v>
      </c>
      <c r="AC115" s="14" t="s">
        <v>37</v>
      </c>
    </row>
    <row r="116" spans="1:29" hidden="1">
      <c r="A116" s="26" t="str">
        <f t="shared" si="5"/>
        <v>Normal</v>
      </c>
      <c r="B116" s="13" t="s">
        <v>156</v>
      </c>
      <c r="C116" s="14" t="s">
        <v>152</v>
      </c>
      <c r="D116" s="15">
        <f>IFERROR(VLOOKUP(B116,#REF!,3,FALSE),0)</f>
        <v>0</v>
      </c>
      <c r="E116" s="25">
        <f t="shared" si="8"/>
        <v>9.6</v>
      </c>
      <c r="F116" s="15" t="str">
        <f>IFERROR(VLOOKUP(B116,#REF!,6,FALSE),"")</f>
        <v/>
      </c>
      <c r="G116" s="16">
        <v>35000</v>
      </c>
      <c r="H116" s="16">
        <v>27500</v>
      </c>
      <c r="I116" s="16" t="str">
        <f>IFERROR(VLOOKUP(B116,#REF!,9,FALSE),"")</f>
        <v/>
      </c>
      <c r="J116" s="16">
        <v>69508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0</v>
      </c>
      <c r="P116" s="16">
        <v>42500</v>
      </c>
      <c r="Q116" s="16">
        <v>27008</v>
      </c>
      <c r="R116" s="18">
        <v>104508</v>
      </c>
      <c r="S116" s="19">
        <v>14.4</v>
      </c>
      <c r="T116" s="20">
        <v>15.1</v>
      </c>
      <c r="U116" s="18">
        <v>7259</v>
      </c>
      <c r="V116" s="16">
        <v>6944</v>
      </c>
      <c r="W116" s="21">
        <v>1</v>
      </c>
      <c r="X116" s="22">
        <f t="shared" si="9"/>
        <v>100</v>
      </c>
      <c r="Y116" s="16">
        <v>30000</v>
      </c>
      <c r="Z116" s="16">
        <v>22500</v>
      </c>
      <c r="AA116" s="16">
        <v>17500</v>
      </c>
      <c r="AB116" s="16">
        <v>7500</v>
      </c>
      <c r="AC116" s="14" t="s">
        <v>37</v>
      </c>
    </row>
    <row r="117" spans="1:29" hidden="1">
      <c r="A117" s="26" t="str">
        <f t="shared" si="5"/>
        <v>Normal</v>
      </c>
      <c r="B117" s="13" t="s">
        <v>157</v>
      </c>
      <c r="C117" s="14" t="s">
        <v>152</v>
      </c>
      <c r="D117" s="15">
        <f>IFERROR(VLOOKUP(B117,#REF!,3,FALSE),0)</f>
        <v>0</v>
      </c>
      <c r="E117" s="25">
        <f t="shared" si="8"/>
        <v>0</v>
      </c>
      <c r="F117" s="15" t="str">
        <f>IFERROR(VLOOKUP(B117,#REF!,6,FALSE),"")</f>
        <v/>
      </c>
      <c r="G117" s="16">
        <v>0</v>
      </c>
      <c r="H117" s="16">
        <v>0</v>
      </c>
      <c r="I117" s="16" t="str">
        <f>IFERROR(VLOOKUP(B117,#REF!,9,FALSE),"")</f>
        <v/>
      </c>
      <c r="J117" s="16">
        <v>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0</v>
      </c>
      <c r="P117" s="16">
        <v>0</v>
      </c>
      <c r="Q117" s="16">
        <v>0</v>
      </c>
      <c r="R117" s="18">
        <v>0</v>
      </c>
      <c r="S117" s="19">
        <v>0</v>
      </c>
      <c r="T117" s="20" t="s">
        <v>35</v>
      </c>
      <c r="U117" s="18">
        <v>250</v>
      </c>
      <c r="V117" s="16" t="s">
        <v>35</v>
      </c>
      <c r="W117" s="21" t="s">
        <v>36</v>
      </c>
      <c r="X117" s="22" t="str">
        <f t="shared" si="9"/>
        <v>E</v>
      </c>
      <c r="Y117" s="16">
        <v>0</v>
      </c>
      <c r="Z117" s="16">
        <v>0</v>
      </c>
      <c r="AA117" s="16">
        <v>0</v>
      </c>
      <c r="AB117" s="16">
        <v>0</v>
      </c>
      <c r="AC117" s="14" t="s">
        <v>37</v>
      </c>
    </row>
    <row r="118" spans="1:29" hidden="1">
      <c r="A118" s="26" t="str">
        <f t="shared" si="5"/>
        <v>Normal</v>
      </c>
      <c r="B118" s="13" t="s">
        <v>158</v>
      </c>
      <c r="C118" s="14" t="s">
        <v>152</v>
      </c>
      <c r="D118" s="15">
        <f>IFERROR(VLOOKUP(B118,#REF!,3,FALSE),0)</f>
        <v>0</v>
      </c>
      <c r="E118" s="25">
        <f t="shared" si="8"/>
        <v>11.6</v>
      </c>
      <c r="F118" s="15" t="str">
        <f>IFERROR(VLOOKUP(B118,#REF!,6,FALSE),"")</f>
        <v/>
      </c>
      <c r="G118" s="16">
        <v>12000</v>
      </c>
      <c r="H118" s="16">
        <v>0</v>
      </c>
      <c r="I118" s="16" t="str">
        <f>IFERROR(VLOOKUP(B118,#REF!,9,FALSE),"")</f>
        <v/>
      </c>
      <c r="J118" s="16">
        <v>14363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0</v>
      </c>
      <c r="P118" s="16">
        <v>14000</v>
      </c>
      <c r="Q118" s="16">
        <v>363</v>
      </c>
      <c r="R118" s="18">
        <v>26363</v>
      </c>
      <c r="S118" s="19">
        <v>21.3</v>
      </c>
      <c r="T118" s="20">
        <v>16.899999999999999</v>
      </c>
      <c r="U118" s="18">
        <v>1238</v>
      </c>
      <c r="V118" s="16">
        <v>1556</v>
      </c>
      <c r="W118" s="21">
        <v>1.3</v>
      </c>
      <c r="X118" s="22">
        <f t="shared" si="9"/>
        <v>100</v>
      </c>
      <c r="Y118" s="16">
        <v>10000</v>
      </c>
      <c r="Z118" s="16">
        <v>2000</v>
      </c>
      <c r="AA118" s="16">
        <v>10000</v>
      </c>
      <c r="AB118" s="16">
        <v>4000</v>
      </c>
      <c r="AC118" s="14" t="s">
        <v>37</v>
      </c>
    </row>
    <row r="119" spans="1:29">
      <c r="A119" s="26" t="str">
        <f t="shared" si="5"/>
        <v>OverStock</v>
      </c>
      <c r="B119" s="13" t="s">
        <v>159</v>
      </c>
      <c r="C119" s="14" t="s">
        <v>152</v>
      </c>
      <c r="D119" s="15">
        <f>IFERROR(VLOOKUP(B119,#REF!,3,FALSE),0)</f>
        <v>0</v>
      </c>
      <c r="E119" s="25">
        <f t="shared" si="8"/>
        <v>641.1</v>
      </c>
      <c r="F119" s="15" t="str">
        <f>IFERROR(VLOOKUP(B119,#REF!,6,FALSE),"")</f>
        <v/>
      </c>
      <c r="G119" s="16">
        <v>0</v>
      </c>
      <c r="H119" s="16">
        <v>0</v>
      </c>
      <c r="I119" s="16" t="str">
        <f>IFERROR(VLOOKUP(B119,#REF!,9,FALSE),"")</f>
        <v/>
      </c>
      <c r="J119" s="16">
        <v>128216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108000</v>
      </c>
      <c r="Q119" s="16">
        <v>20216</v>
      </c>
      <c r="R119" s="18">
        <v>128216</v>
      </c>
      <c r="S119" s="19">
        <v>641.1</v>
      </c>
      <c r="T119" s="20">
        <v>28.9</v>
      </c>
      <c r="U119" s="18">
        <v>200</v>
      </c>
      <c r="V119" s="16">
        <v>4444</v>
      </c>
      <c r="W119" s="21">
        <v>22.2</v>
      </c>
      <c r="X119" s="22">
        <f t="shared" si="9"/>
        <v>150</v>
      </c>
      <c r="Y119" s="16">
        <v>0</v>
      </c>
      <c r="Z119" s="16">
        <v>20000</v>
      </c>
      <c r="AA119" s="16">
        <v>20000</v>
      </c>
      <c r="AB119" s="16">
        <v>20000</v>
      </c>
      <c r="AC119" s="14" t="s">
        <v>37</v>
      </c>
    </row>
    <row r="120" spans="1:29" hidden="1">
      <c r="A120" s="26" t="str">
        <f t="shared" si="5"/>
        <v>Normal</v>
      </c>
      <c r="B120" s="13" t="s">
        <v>160</v>
      </c>
      <c r="C120" s="14" t="s">
        <v>152</v>
      </c>
      <c r="D120" s="15">
        <f>IFERROR(VLOOKUP(B120,#REF!,3,FALSE),0)</f>
        <v>0</v>
      </c>
      <c r="E120" s="25">
        <f t="shared" si="8"/>
        <v>6.4</v>
      </c>
      <c r="F120" s="15" t="str">
        <f>IFERROR(VLOOKUP(B120,#REF!,6,FALSE),"")</f>
        <v/>
      </c>
      <c r="G120" s="16">
        <v>12000</v>
      </c>
      <c r="H120" s="16">
        <v>4000</v>
      </c>
      <c r="I120" s="16" t="str">
        <f>IFERROR(VLOOKUP(B120,#REF!,9,FALSE),"")</f>
        <v/>
      </c>
      <c r="J120" s="16">
        <v>14248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0</v>
      </c>
      <c r="P120" s="16">
        <v>8000</v>
      </c>
      <c r="Q120" s="16">
        <v>6248</v>
      </c>
      <c r="R120" s="18">
        <v>26248</v>
      </c>
      <c r="S120" s="19">
        <v>11.9</v>
      </c>
      <c r="T120" s="20">
        <v>10.7</v>
      </c>
      <c r="U120" s="18">
        <v>2214</v>
      </c>
      <c r="V120" s="16">
        <v>2444</v>
      </c>
      <c r="W120" s="21">
        <v>1.1000000000000001</v>
      </c>
      <c r="X120" s="22">
        <f t="shared" si="9"/>
        <v>100</v>
      </c>
      <c r="Y120" s="16">
        <v>12000</v>
      </c>
      <c r="Z120" s="16">
        <v>6000</v>
      </c>
      <c r="AA120" s="16">
        <v>4000</v>
      </c>
      <c r="AB120" s="16">
        <v>2000</v>
      </c>
      <c r="AC120" s="14" t="s">
        <v>37</v>
      </c>
    </row>
    <row r="121" spans="1:29">
      <c r="A121" s="26" t="str">
        <f t="shared" si="5"/>
        <v>ZeroZero</v>
      </c>
      <c r="B121" s="13" t="s">
        <v>161</v>
      </c>
      <c r="C121" s="14" t="s">
        <v>152</v>
      </c>
      <c r="D121" s="15">
        <f>IFERROR(VLOOKUP(B121,#REF!,3,FALSE),0)</f>
        <v>0</v>
      </c>
      <c r="E121" s="25" t="str">
        <f t="shared" si="8"/>
        <v>前八週無拉料</v>
      </c>
      <c r="F121" s="15" t="str">
        <f>IFERROR(VLOOKUP(B121,#REF!,6,FALSE),"")</f>
        <v/>
      </c>
      <c r="G121" s="16">
        <v>0</v>
      </c>
      <c r="H121" s="16">
        <v>0</v>
      </c>
      <c r="I121" s="16" t="str">
        <f>IFERROR(VLOOKUP(B121,#REF!,9,FALSE),"")</f>
        <v/>
      </c>
      <c r="J121" s="16">
        <v>2276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0</v>
      </c>
      <c r="Q121" s="16">
        <v>2276</v>
      </c>
      <c r="R121" s="18">
        <v>2276</v>
      </c>
      <c r="S121" s="19" t="s">
        <v>35</v>
      </c>
      <c r="T121" s="20" t="s">
        <v>35</v>
      </c>
      <c r="U121" s="18">
        <v>0</v>
      </c>
      <c r="V121" s="16" t="s">
        <v>35</v>
      </c>
      <c r="W121" s="21" t="s">
        <v>36</v>
      </c>
      <c r="X121" s="22" t="str">
        <f t="shared" si="9"/>
        <v>E</v>
      </c>
      <c r="Y121" s="16">
        <v>0</v>
      </c>
      <c r="Z121" s="16">
        <v>0</v>
      </c>
      <c r="AA121" s="16">
        <v>0</v>
      </c>
      <c r="AB121" s="16">
        <v>0</v>
      </c>
      <c r="AC121" s="14" t="s">
        <v>37</v>
      </c>
    </row>
    <row r="122" spans="1:29">
      <c r="A122" s="26" t="str">
        <f t="shared" si="5"/>
        <v>OverStock</v>
      </c>
      <c r="B122" s="13" t="s">
        <v>162</v>
      </c>
      <c r="C122" s="14" t="s">
        <v>152</v>
      </c>
      <c r="D122" s="15">
        <f>IFERROR(VLOOKUP(B122,#REF!,3,FALSE),0)</f>
        <v>0</v>
      </c>
      <c r="E122" s="25">
        <f t="shared" si="8"/>
        <v>2.7</v>
      </c>
      <c r="F122" s="15" t="str">
        <f>IFERROR(VLOOKUP(B122,#REF!,6,FALSE),"")</f>
        <v/>
      </c>
      <c r="G122" s="16">
        <v>20000</v>
      </c>
      <c r="H122" s="16">
        <v>18000</v>
      </c>
      <c r="I122" s="16" t="str">
        <f>IFERROR(VLOOKUP(B122,#REF!,9,FALSE),"")</f>
        <v/>
      </c>
      <c r="J122" s="16">
        <v>1648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0</v>
      </c>
      <c r="P122" s="16">
        <v>0</v>
      </c>
      <c r="Q122" s="16">
        <v>1648</v>
      </c>
      <c r="R122" s="18">
        <v>21648</v>
      </c>
      <c r="S122" s="19">
        <v>34.9</v>
      </c>
      <c r="T122" s="20">
        <v>12.2</v>
      </c>
      <c r="U122" s="18">
        <v>621</v>
      </c>
      <c r="V122" s="16">
        <v>1778</v>
      </c>
      <c r="W122" s="21">
        <v>2.9</v>
      </c>
      <c r="X122" s="22">
        <f t="shared" si="9"/>
        <v>150</v>
      </c>
      <c r="Y122" s="16">
        <v>10000</v>
      </c>
      <c r="Z122" s="16">
        <v>8000</v>
      </c>
      <c r="AA122" s="16">
        <v>4000</v>
      </c>
      <c r="AB122" s="16">
        <v>2000</v>
      </c>
      <c r="AC122" s="14" t="s">
        <v>37</v>
      </c>
    </row>
    <row r="123" spans="1:29">
      <c r="A123" s="26" t="str">
        <f t="shared" si="5"/>
        <v>ZeroZero</v>
      </c>
      <c r="B123" s="13" t="s">
        <v>163</v>
      </c>
      <c r="C123" s="14" t="s">
        <v>164</v>
      </c>
      <c r="D123" s="15">
        <f>IFERROR(VLOOKUP(B123,#REF!,3,FALSE),0)</f>
        <v>0</v>
      </c>
      <c r="E123" s="25" t="str">
        <f t="shared" si="8"/>
        <v>前八週無拉料</v>
      </c>
      <c r="F123" s="15" t="str">
        <f>IFERROR(VLOOKUP(B123,#REF!,6,FALSE),"")</f>
        <v/>
      </c>
      <c r="G123" s="16">
        <v>0</v>
      </c>
      <c r="H123" s="16">
        <v>0</v>
      </c>
      <c r="I123" s="16" t="str">
        <f>IFERROR(VLOOKUP(B123,#REF!,9,FALSE),"")</f>
        <v/>
      </c>
      <c r="J123" s="16">
        <v>6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0</v>
      </c>
      <c r="Q123" s="16">
        <v>6</v>
      </c>
      <c r="R123" s="18">
        <v>6</v>
      </c>
      <c r="S123" s="19" t="s">
        <v>35</v>
      </c>
      <c r="T123" s="20" t="s">
        <v>35</v>
      </c>
      <c r="U123" s="18">
        <v>0</v>
      </c>
      <c r="V123" s="16" t="s">
        <v>35</v>
      </c>
      <c r="W123" s="21" t="s">
        <v>36</v>
      </c>
      <c r="X123" s="22" t="str">
        <f t="shared" si="9"/>
        <v>E</v>
      </c>
      <c r="Y123" s="16">
        <v>0</v>
      </c>
      <c r="Z123" s="16">
        <v>0</v>
      </c>
      <c r="AA123" s="16">
        <v>0</v>
      </c>
      <c r="AB123" s="16">
        <v>0</v>
      </c>
      <c r="AC123" s="14" t="s">
        <v>37</v>
      </c>
    </row>
    <row r="124" spans="1:29">
      <c r="A124" s="26" t="str">
        <f t="shared" si="5"/>
        <v>ZeroZero</v>
      </c>
      <c r="B124" s="13" t="s">
        <v>165</v>
      </c>
      <c r="C124" s="14" t="s">
        <v>141</v>
      </c>
      <c r="D124" s="15">
        <f>IFERROR(VLOOKUP(B124,#REF!,3,FALSE),0)</f>
        <v>0</v>
      </c>
      <c r="E124" s="25" t="str">
        <f t="shared" si="8"/>
        <v>前八週無拉料</v>
      </c>
      <c r="F124" s="15" t="str">
        <f>IFERROR(VLOOKUP(B124,#REF!,6,FALSE),"")</f>
        <v/>
      </c>
      <c r="G124" s="16">
        <v>0</v>
      </c>
      <c r="H124" s="16">
        <v>0</v>
      </c>
      <c r="I124" s="16" t="str">
        <f>IFERROR(VLOOKUP(B124,#REF!,9,FALSE),"")</f>
        <v/>
      </c>
      <c r="J124" s="16">
        <v>3000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3000</v>
      </c>
      <c r="Q124" s="16">
        <v>0</v>
      </c>
      <c r="R124" s="18">
        <v>3000</v>
      </c>
      <c r="S124" s="19" t="s">
        <v>35</v>
      </c>
      <c r="T124" s="20" t="s">
        <v>35</v>
      </c>
      <c r="U124" s="18">
        <v>0</v>
      </c>
      <c r="V124" s="16" t="s">
        <v>35</v>
      </c>
      <c r="W124" s="21" t="s">
        <v>36</v>
      </c>
      <c r="X124" s="22" t="str">
        <f t="shared" si="9"/>
        <v>E</v>
      </c>
      <c r="Y124" s="16">
        <v>0</v>
      </c>
      <c r="Z124" s="16">
        <v>0</v>
      </c>
      <c r="AA124" s="16">
        <v>0</v>
      </c>
      <c r="AB124" s="16">
        <v>0</v>
      </c>
      <c r="AC124" s="14" t="s">
        <v>37</v>
      </c>
    </row>
    <row r="125" spans="1:29">
      <c r="A125" s="26" t="str">
        <f t="shared" si="5"/>
        <v>ZeroZero</v>
      </c>
      <c r="B125" s="13" t="s">
        <v>166</v>
      </c>
      <c r="C125" s="14" t="s">
        <v>141</v>
      </c>
      <c r="D125" s="15">
        <f>IFERROR(VLOOKUP(B125,#REF!,3,FALSE),0)</f>
        <v>0</v>
      </c>
      <c r="E125" s="25" t="str">
        <f t="shared" si="8"/>
        <v>前八週無拉料</v>
      </c>
      <c r="F125" s="15" t="str">
        <f>IFERROR(VLOOKUP(B125,#REF!,6,FALSE),"")</f>
        <v/>
      </c>
      <c r="G125" s="16">
        <v>0</v>
      </c>
      <c r="H125" s="16">
        <v>0</v>
      </c>
      <c r="I125" s="16" t="str">
        <f>IFERROR(VLOOKUP(B125,#REF!,9,FALSE),"")</f>
        <v/>
      </c>
      <c r="J125" s="16">
        <v>3000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3000</v>
      </c>
      <c r="Q125" s="16">
        <v>0</v>
      </c>
      <c r="R125" s="18">
        <v>3000</v>
      </c>
      <c r="S125" s="19" t="s">
        <v>35</v>
      </c>
      <c r="T125" s="20" t="s">
        <v>35</v>
      </c>
      <c r="U125" s="18">
        <v>0</v>
      </c>
      <c r="V125" s="16" t="s">
        <v>35</v>
      </c>
      <c r="W125" s="21" t="s">
        <v>36</v>
      </c>
      <c r="X125" s="22" t="str">
        <f t="shared" si="9"/>
        <v>E</v>
      </c>
      <c r="Y125" s="16">
        <v>0</v>
      </c>
      <c r="Z125" s="16">
        <v>0</v>
      </c>
      <c r="AA125" s="16">
        <v>0</v>
      </c>
      <c r="AB125" s="16">
        <v>0</v>
      </c>
      <c r="AC125" s="14" t="s">
        <v>37</v>
      </c>
    </row>
    <row r="126" spans="1:29" hidden="1">
      <c r="A126" s="26" t="str">
        <f t="shared" si="5"/>
        <v>Normal</v>
      </c>
      <c r="B126" s="13" t="s">
        <v>167</v>
      </c>
      <c r="C126" s="14" t="s">
        <v>141</v>
      </c>
      <c r="D126" s="15">
        <f>IFERROR(VLOOKUP(B126,#REF!,3,FALSE),0)</f>
        <v>0</v>
      </c>
      <c r="E126" s="25">
        <f t="shared" si="8"/>
        <v>7.4</v>
      </c>
      <c r="F126" s="15" t="str">
        <f>IFERROR(VLOOKUP(B126,#REF!,6,FALSE),"")</f>
        <v/>
      </c>
      <c r="G126" s="16">
        <v>48000</v>
      </c>
      <c r="H126" s="16">
        <v>18000</v>
      </c>
      <c r="I126" s="16" t="str">
        <f>IFERROR(VLOOKUP(B126,#REF!,9,FALSE),"")</f>
        <v/>
      </c>
      <c r="J126" s="16">
        <v>31841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6000</v>
      </c>
      <c r="P126" s="16">
        <v>18000</v>
      </c>
      <c r="Q126" s="16">
        <v>7841</v>
      </c>
      <c r="R126" s="18">
        <v>79841</v>
      </c>
      <c r="S126" s="19">
        <v>18.5</v>
      </c>
      <c r="T126" s="20">
        <v>18.399999999999999</v>
      </c>
      <c r="U126" s="18">
        <v>4324</v>
      </c>
      <c r="V126" s="16">
        <v>4333</v>
      </c>
      <c r="W126" s="21">
        <v>1</v>
      </c>
      <c r="X126" s="22">
        <f t="shared" si="9"/>
        <v>100</v>
      </c>
      <c r="Y126" s="16">
        <v>18000</v>
      </c>
      <c r="Z126" s="16">
        <v>12000</v>
      </c>
      <c r="AA126" s="16">
        <v>24000</v>
      </c>
      <c r="AB126" s="16">
        <v>15000</v>
      </c>
      <c r="AC126" s="14" t="s">
        <v>37</v>
      </c>
    </row>
    <row r="127" spans="1:29" hidden="1">
      <c r="A127" s="26" t="str">
        <f t="shared" si="5"/>
        <v>Normal</v>
      </c>
      <c r="B127" s="13" t="s">
        <v>168</v>
      </c>
      <c r="C127" s="14" t="s">
        <v>141</v>
      </c>
      <c r="D127" s="15">
        <f>IFERROR(VLOOKUP(B127,#REF!,3,FALSE),0)</f>
        <v>0</v>
      </c>
      <c r="E127" s="25">
        <f t="shared" si="8"/>
        <v>8.4</v>
      </c>
      <c r="F127" s="15" t="str">
        <f>IFERROR(VLOOKUP(B127,#REF!,6,FALSE),"")</f>
        <v/>
      </c>
      <c r="G127" s="16">
        <v>78000</v>
      </c>
      <c r="H127" s="16">
        <v>0</v>
      </c>
      <c r="I127" s="16" t="str">
        <f>IFERROR(VLOOKUP(B127,#REF!,9,FALSE),"")</f>
        <v/>
      </c>
      <c r="J127" s="16">
        <v>67314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30000</v>
      </c>
      <c r="P127" s="16">
        <v>6000</v>
      </c>
      <c r="Q127" s="16">
        <v>31314</v>
      </c>
      <c r="R127" s="18">
        <v>145314</v>
      </c>
      <c r="S127" s="19">
        <v>18.2</v>
      </c>
      <c r="T127" s="20">
        <v>10.1</v>
      </c>
      <c r="U127" s="18">
        <v>7974</v>
      </c>
      <c r="V127" s="16">
        <v>14333</v>
      </c>
      <c r="W127" s="21">
        <v>1.8</v>
      </c>
      <c r="X127" s="22">
        <f t="shared" si="9"/>
        <v>100</v>
      </c>
      <c r="Y127" s="16">
        <v>30000</v>
      </c>
      <c r="Z127" s="16">
        <v>66000</v>
      </c>
      <c r="AA127" s="16">
        <v>54000</v>
      </c>
      <c r="AB127" s="16">
        <v>21000</v>
      </c>
      <c r="AC127" s="14" t="s">
        <v>37</v>
      </c>
    </row>
    <row r="128" spans="1:29" hidden="1">
      <c r="A128" s="26" t="str">
        <f t="shared" si="5"/>
        <v>Normal</v>
      </c>
      <c r="B128" s="13" t="s">
        <v>169</v>
      </c>
      <c r="C128" s="14" t="s">
        <v>141</v>
      </c>
      <c r="D128" s="15">
        <f>IFERROR(VLOOKUP(B128,#REF!,3,FALSE),0)</f>
        <v>0</v>
      </c>
      <c r="E128" s="25">
        <f t="shared" si="8"/>
        <v>16</v>
      </c>
      <c r="F128" s="15" t="str">
        <f>IFERROR(VLOOKUP(B128,#REF!,6,FALSE),"")</f>
        <v/>
      </c>
      <c r="G128" s="16">
        <v>0</v>
      </c>
      <c r="H128" s="16">
        <v>0</v>
      </c>
      <c r="I128" s="16" t="str">
        <f>IFERROR(VLOOKUP(B128,#REF!,9,FALSE),"")</f>
        <v/>
      </c>
      <c r="J128" s="16">
        <v>6000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6000</v>
      </c>
      <c r="Q128" s="16">
        <v>0</v>
      </c>
      <c r="R128" s="18">
        <v>6000</v>
      </c>
      <c r="S128" s="19">
        <v>16</v>
      </c>
      <c r="T128" s="20">
        <v>15.7</v>
      </c>
      <c r="U128" s="18">
        <v>375</v>
      </c>
      <c r="V128" s="16">
        <v>382</v>
      </c>
      <c r="W128" s="21">
        <v>1</v>
      </c>
      <c r="X128" s="22">
        <f t="shared" si="9"/>
        <v>100</v>
      </c>
      <c r="Y128" s="16">
        <v>1427</v>
      </c>
      <c r="Z128" s="16">
        <v>2007</v>
      </c>
      <c r="AA128" s="16">
        <v>0</v>
      </c>
      <c r="AB128" s="16">
        <v>0</v>
      </c>
      <c r="AC128" s="14" t="s">
        <v>37</v>
      </c>
    </row>
    <row r="129" spans="1:29" hidden="1">
      <c r="A129" s="26" t="str">
        <f t="shared" si="5"/>
        <v>Normal</v>
      </c>
      <c r="B129" s="13" t="s">
        <v>170</v>
      </c>
      <c r="C129" s="14" t="s">
        <v>141</v>
      </c>
      <c r="D129" s="15">
        <f>IFERROR(VLOOKUP(B129,#REF!,3,FALSE),0)</f>
        <v>0</v>
      </c>
      <c r="E129" s="25">
        <f t="shared" si="8"/>
        <v>2.4</v>
      </c>
      <c r="F129" s="15" t="str">
        <f>IFERROR(VLOOKUP(B129,#REF!,6,FALSE),"")</f>
        <v/>
      </c>
      <c r="G129" s="16">
        <v>66000</v>
      </c>
      <c r="H129" s="16">
        <v>45000</v>
      </c>
      <c r="I129" s="16" t="str">
        <f>IFERROR(VLOOKUP(B129,#REF!,9,FALSE),"")</f>
        <v/>
      </c>
      <c r="J129" s="16">
        <v>11806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3000</v>
      </c>
      <c r="P129" s="16">
        <v>0</v>
      </c>
      <c r="Q129" s="16">
        <v>8806</v>
      </c>
      <c r="R129" s="18">
        <v>77806</v>
      </c>
      <c r="S129" s="19">
        <v>15.8</v>
      </c>
      <c r="T129" s="20">
        <v>13</v>
      </c>
      <c r="U129" s="18">
        <v>4921</v>
      </c>
      <c r="V129" s="16">
        <v>6000</v>
      </c>
      <c r="W129" s="21">
        <v>1.2</v>
      </c>
      <c r="X129" s="22">
        <f t="shared" si="9"/>
        <v>100</v>
      </c>
      <c r="Y129" s="16">
        <v>27000</v>
      </c>
      <c r="Z129" s="16">
        <v>12000</v>
      </c>
      <c r="AA129" s="16">
        <v>36000</v>
      </c>
      <c r="AB129" s="16">
        <v>15000</v>
      </c>
      <c r="AC129" s="14" t="s">
        <v>37</v>
      </c>
    </row>
    <row r="130" spans="1:29">
      <c r="A130" s="26" t="str">
        <f t="shared" si="5"/>
        <v>OverStock</v>
      </c>
      <c r="B130" s="13" t="s">
        <v>171</v>
      </c>
      <c r="C130" s="14" t="s">
        <v>141</v>
      </c>
      <c r="D130" s="15">
        <f>IFERROR(VLOOKUP(B130,#REF!,3,FALSE),0)</f>
        <v>0</v>
      </c>
      <c r="E130" s="25">
        <f t="shared" si="8"/>
        <v>24</v>
      </c>
      <c r="F130" s="15" t="str">
        <f>IFERROR(VLOOKUP(B130,#REF!,6,FALSE),"")</f>
        <v/>
      </c>
      <c r="G130" s="16">
        <v>21000</v>
      </c>
      <c r="H130" s="16">
        <v>21000</v>
      </c>
      <c r="I130" s="16" t="str">
        <f>IFERROR(VLOOKUP(B130,#REF!,9,FALSE),"")</f>
        <v/>
      </c>
      <c r="J130" s="16">
        <v>27000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27000</v>
      </c>
      <c r="Q130" s="16">
        <v>0</v>
      </c>
      <c r="R130" s="18">
        <v>48000</v>
      </c>
      <c r="S130" s="19">
        <v>42.7</v>
      </c>
      <c r="T130" s="20">
        <v>16.7</v>
      </c>
      <c r="U130" s="18">
        <v>1125</v>
      </c>
      <c r="V130" s="16">
        <v>2869</v>
      </c>
      <c r="W130" s="21">
        <v>2.6</v>
      </c>
      <c r="X130" s="22">
        <f t="shared" si="9"/>
        <v>150</v>
      </c>
      <c r="Y130" s="16">
        <v>2688</v>
      </c>
      <c r="Z130" s="16">
        <v>12958</v>
      </c>
      <c r="AA130" s="16">
        <v>14764</v>
      </c>
      <c r="AB130" s="16">
        <v>16940</v>
      </c>
      <c r="AC130" s="14" t="s">
        <v>37</v>
      </c>
    </row>
    <row r="131" spans="1:29">
      <c r="A131" s="26" t="str">
        <f t="shared" si="5"/>
        <v>OverStock</v>
      </c>
      <c r="B131" s="13" t="s">
        <v>172</v>
      </c>
      <c r="C131" s="14" t="s">
        <v>141</v>
      </c>
      <c r="D131" s="15">
        <f>IFERROR(VLOOKUP(B131,#REF!,3,FALSE),0)</f>
        <v>0</v>
      </c>
      <c r="E131" s="25">
        <f t="shared" si="8"/>
        <v>56</v>
      </c>
      <c r="F131" s="15" t="str">
        <f>IFERROR(VLOOKUP(B131,#REF!,6,FALSE),"")</f>
        <v/>
      </c>
      <c r="G131" s="16">
        <v>15000</v>
      </c>
      <c r="H131" s="16">
        <v>15000</v>
      </c>
      <c r="I131" s="16" t="str">
        <f>IFERROR(VLOOKUP(B131,#REF!,9,FALSE),"")</f>
        <v/>
      </c>
      <c r="J131" s="16">
        <v>21000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21000</v>
      </c>
      <c r="Q131" s="16">
        <v>0</v>
      </c>
      <c r="R131" s="18">
        <v>36000</v>
      </c>
      <c r="S131" s="19">
        <v>96</v>
      </c>
      <c r="T131" s="20">
        <v>26</v>
      </c>
      <c r="U131" s="18">
        <v>375</v>
      </c>
      <c r="V131" s="16">
        <v>1387</v>
      </c>
      <c r="W131" s="21">
        <v>3.7</v>
      </c>
      <c r="X131" s="22">
        <f t="shared" si="9"/>
        <v>150</v>
      </c>
      <c r="Y131" s="16">
        <v>0</v>
      </c>
      <c r="Z131" s="16">
        <v>4124</v>
      </c>
      <c r="AA131" s="16">
        <v>18440</v>
      </c>
      <c r="AB131" s="16">
        <v>12960</v>
      </c>
      <c r="AC131" s="14" t="s">
        <v>37</v>
      </c>
    </row>
    <row r="132" spans="1:29" hidden="1">
      <c r="A132" s="26" t="str">
        <f t="shared" ref="A132:A188" si="10">IF(OR(U132=0,LEN(U132)=0)*OR(V132=0,LEN(V132)=0),IF(R132&gt;0,"ZeroZero","None"),IF(IF(LEN(S132)=0,0,S132)&gt;24,"OverStock","Normal"))</f>
        <v>Normal</v>
      </c>
      <c r="B132" s="13" t="s">
        <v>173</v>
      </c>
      <c r="C132" s="14" t="s">
        <v>141</v>
      </c>
      <c r="D132" s="15">
        <f>IFERROR(VLOOKUP(B132,#REF!,3,FALSE),0)</f>
        <v>0</v>
      </c>
      <c r="E132" s="25">
        <f t="shared" ref="E132:E163" si="11">IF(U132=0,"前八週無拉料",ROUND(J132/U132,1))</f>
        <v>0</v>
      </c>
      <c r="F132" s="15" t="str">
        <f>IFERROR(VLOOKUP(B132,#REF!,6,FALSE),"")</f>
        <v/>
      </c>
      <c r="G132" s="16">
        <v>72000</v>
      </c>
      <c r="H132" s="16">
        <v>42000</v>
      </c>
      <c r="I132" s="16" t="str">
        <f>IFERROR(VLOOKUP(B132,#REF!,9,FALSE),"")</f>
        <v/>
      </c>
      <c r="J132" s="16">
        <v>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0</v>
      </c>
      <c r="Q132" s="16">
        <v>0</v>
      </c>
      <c r="R132" s="18">
        <v>72000</v>
      </c>
      <c r="S132" s="19">
        <v>21.3</v>
      </c>
      <c r="T132" s="20">
        <v>13.2</v>
      </c>
      <c r="U132" s="18">
        <v>3375</v>
      </c>
      <c r="V132" s="16">
        <v>5460</v>
      </c>
      <c r="W132" s="21">
        <v>1.6</v>
      </c>
      <c r="X132" s="22">
        <f t="shared" ref="X132:X163" si="12">IF($W132="E","E",IF($W132="F","F",IF($W132&lt;0.5,50,IF($W132&lt;2,100,150))))</f>
        <v>100</v>
      </c>
      <c r="Y132" s="16">
        <v>8541</v>
      </c>
      <c r="Z132" s="16">
        <v>26160</v>
      </c>
      <c r="AA132" s="16">
        <v>42600</v>
      </c>
      <c r="AB132" s="16">
        <v>13760</v>
      </c>
      <c r="AC132" s="14" t="s">
        <v>37</v>
      </c>
    </row>
    <row r="133" spans="1:29" hidden="1">
      <c r="A133" s="26" t="str">
        <f t="shared" si="10"/>
        <v>Normal</v>
      </c>
      <c r="B133" s="13" t="s">
        <v>174</v>
      </c>
      <c r="C133" s="14" t="s">
        <v>175</v>
      </c>
      <c r="D133" s="15">
        <f>IFERROR(VLOOKUP(B133,#REF!,3,FALSE),0)</f>
        <v>0</v>
      </c>
      <c r="E133" s="25">
        <f t="shared" si="11"/>
        <v>7.6</v>
      </c>
      <c r="F133" s="15" t="str">
        <f>IFERROR(VLOOKUP(B133,#REF!,6,FALSE),"")</f>
        <v/>
      </c>
      <c r="G133" s="16">
        <v>90000</v>
      </c>
      <c r="H133" s="16">
        <v>90000</v>
      </c>
      <c r="I133" s="16" t="str">
        <f>IFERROR(VLOOKUP(B133,#REF!,9,FALSE),"")</f>
        <v/>
      </c>
      <c r="J133" s="16">
        <v>69000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0</v>
      </c>
      <c r="P133" s="16">
        <v>69000</v>
      </c>
      <c r="Q133" s="16">
        <v>0</v>
      </c>
      <c r="R133" s="18">
        <v>159000</v>
      </c>
      <c r="S133" s="19">
        <v>17.5</v>
      </c>
      <c r="T133" s="20">
        <v>14</v>
      </c>
      <c r="U133" s="18">
        <v>9093</v>
      </c>
      <c r="V133" s="16">
        <v>11397</v>
      </c>
      <c r="W133" s="21">
        <v>1.3</v>
      </c>
      <c r="X133" s="22">
        <f t="shared" si="12"/>
        <v>100</v>
      </c>
      <c r="Y133" s="16">
        <v>6477</v>
      </c>
      <c r="Z133" s="16">
        <v>52416</v>
      </c>
      <c r="AA133" s="16">
        <v>48048</v>
      </c>
      <c r="AB133" s="16">
        <v>0</v>
      </c>
      <c r="AC133" s="14" t="s">
        <v>37</v>
      </c>
    </row>
    <row r="134" spans="1:29">
      <c r="A134" s="26" t="str">
        <f t="shared" si="10"/>
        <v>OverStock</v>
      </c>
      <c r="B134" s="13" t="s">
        <v>176</v>
      </c>
      <c r="C134" s="14" t="s">
        <v>175</v>
      </c>
      <c r="D134" s="15">
        <f>IFERROR(VLOOKUP(B134,#REF!,3,FALSE),0)</f>
        <v>0</v>
      </c>
      <c r="E134" s="25">
        <f t="shared" si="11"/>
        <v>25.1</v>
      </c>
      <c r="F134" s="15" t="str">
        <f>IFERROR(VLOOKUP(B134,#REF!,6,FALSE),"")</f>
        <v/>
      </c>
      <c r="G134" s="16">
        <v>0</v>
      </c>
      <c r="H134" s="16">
        <v>0</v>
      </c>
      <c r="I134" s="16" t="str">
        <f>IFERROR(VLOOKUP(B134,#REF!,9,FALSE),"")</f>
        <v/>
      </c>
      <c r="J134" s="16">
        <v>264000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264000</v>
      </c>
      <c r="Q134" s="16">
        <v>0</v>
      </c>
      <c r="R134" s="18">
        <v>264000</v>
      </c>
      <c r="S134" s="19">
        <v>25.1</v>
      </c>
      <c r="T134" s="20">
        <v>41.6</v>
      </c>
      <c r="U134" s="18">
        <v>10500</v>
      </c>
      <c r="V134" s="16">
        <v>6339</v>
      </c>
      <c r="W134" s="21">
        <v>0.6</v>
      </c>
      <c r="X134" s="22">
        <f t="shared" si="12"/>
        <v>100</v>
      </c>
      <c r="Y134" s="16">
        <v>9005</v>
      </c>
      <c r="Z134" s="16">
        <v>26208</v>
      </c>
      <c r="AA134" s="16">
        <v>36392</v>
      </c>
      <c r="AB134" s="16">
        <v>21744</v>
      </c>
      <c r="AC134" s="14" t="s">
        <v>37</v>
      </c>
    </row>
    <row r="135" spans="1:29">
      <c r="A135" s="26" t="str">
        <f t="shared" si="10"/>
        <v>ZeroZero</v>
      </c>
      <c r="B135" s="13" t="s">
        <v>177</v>
      </c>
      <c r="C135" s="14" t="s">
        <v>178</v>
      </c>
      <c r="D135" s="15">
        <f>IFERROR(VLOOKUP(B135,#REF!,3,FALSE),0)</f>
        <v>0</v>
      </c>
      <c r="E135" s="25" t="str">
        <f t="shared" si="11"/>
        <v>前八週無拉料</v>
      </c>
      <c r="F135" s="15" t="str">
        <f>IFERROR(VLOOKUP(B135,#REF!,6,FALSE),"")</f>
        <v/>
      </c>
      <c r="G135" s="16">
        <v>0</v>
      </c>
      <c r="H135" s="16">
        <v>0</v>
      </c>
      <c r="I135" s="16" t="str">
        <f>IFERROR(VLOOKUP(B135,#REF!,9,FALSE),"")</f>
        <v/>
      </c>
      <c r="J135" s="16">
        <v>2900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0</v>
      </c>
      <c r="P135" s="16">
        <v>2900</v>
      </c>
      <c r="Q135" s="16">
        <v>0</v>
      </c>
      <c r="R135" s="18">
        <v>2900</v>
      </c>
      <c r="S135" s="19" t="s">
        <v>35</v>
      </c>
      <c r="T135" s="20" t="s">
        <v>35</v>
      </c>
      <c r="U135" s="18">
        <v>0</v>
      </c>
      <c r="V135" s="16" t="s">
        <v>35</v>
      </c>
      <c r="W135" s="21" t="s">
        <v>36</v>
      </c>
      <c r="X135" s="22" t="str">
        <f t="shared" si="12"/>
        <v>E</v>
      </c>
      <c r="Y135" s="16">
        <v>0</v>
      </c>
      <c r="Z135" s="16">
        <v>0</v>
      </c>
      <c r="AA135" s="16">
        <v>0</v>
      </c>
      <c r="AB135" s="16">
        <v>0</v>
      </c>
      <c r="AC135" s="14" t="s">
        <v>37</v>
      </c>
    </row>
    <row r="136" spans="1:29" hidden="1">
      <c r="A136" s="26" t="str">
        <f t="shared" si="10"/>
        <v>None</v>
      </c>
      <c r="B136" s="13" t="s">
        <v>179</v>
      </c>
      <c r="C136" s="14" t="s">
        <v>178</v>
      </c>
      <c r="D136" s="15">
        <f>IFERROR(VLOOKUP(B136,#REF!,3,FALSE),0)</f>
        <v>0</v>
      </c>
      <c r="E136" s="25" t="str">
        <f t="shared" si="11"/>
        <v>前八週無拉料</v>
      </c>
      <c r="F136" s="15" t="str">
        <f>IFERROR(VLOOKUP(B136,#REF!,6,FALSE),"")</f>
        <v/>
      </c>
      <c r="G136" s="16">
        <v>0</v>
      </c>
      <c r="H136" s="16">
        <v>0</v>
      </c>
      <c r="I136" s="16" t="str">
        <f>IFERROR(VLOOKUP(B136,#REF!,9,FALSE),"")</f>
        <v/>
      </c>
      <c r="J136" s="16">
        <v>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0</v>
      </c>
      <c r="Q136" s="16">
        <v>0</v>
      </c>
      <c r="R136" s="18">
        <v>0</v>
      </c>
      <c r="S136" s="19" t="s">
        <v>35</v>
      </c>
      <c r="T136" s="20" t="s">
        <v>35</v>
      </c>
      <c r="U136" s="18">
        <v>0</v>
      </c>
      <c r="V136" s="16" t="s">
        <v>35</v>
      </c>
      <c r="W136" s="21" t="s">
        <v>36</v>
      </c>
      <c r="X136" s="22" t="str">
        <f t="shared" si="12"/>
        <v>E</v>
      </c>
      <c r="Y136" s="16">
        <v>0</v>
      </c>
      <c r="Z136" s="16">
        <v>0</v>
      </c>
      <c r="AA136" s="16">
        <v>0</v>
      </c>
      <c r="AB136" s="16">
        <v>0</v>
      </c>
      <c r="AC136" s="14" t="s">
        <v>37</v>
      </c>
    </row>
    <row r="137" spans="1:29" hidden="1">
      <c r="A137" s="26" t="str">
        <f t="shared" si="10"/>
        <v>Normal</v>
      </c>
      <c r="B137" s="13" t="s">
        <v>180</v>
      </c>
      <c r="C137" s="14" t="s">
        <v>178</v>
      </c>
      <c r="D137" s="15">
        <f>IFERROR(VLOOKUP(B137,#REF!,3,FALSE),0)</f>
        <v>0</v>
      </c>
      <c r="E137" s="25">
        <f t="shared" si="11"/>
        <v>0</v>
      </c>
      <c r="F137" s="15" t="str">
        <f>IFERROR(VLOOKUP(B137,#REF!,6,FALSE),"")</f>
        <v/>
      </c>
      <c r="G137" s="16">
        <v>0</v>
      </c>
      <c r="H137" s="16">
        <v>0</v>
      </c>
      <c r="I137" s="16" t="str">
        <f>IFERROR(VLOOKUP(B137,#REF!,9,FALSE),"")</f>
        <v/>
      </c>
      <c r="J137" s="16">
        <v>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0</v>
      </c>
      <c r="Q137" s="16">
        <v>0</v>
      </c>
      <c r="R137" s="18">
        <v>0</v>
      </c>
      <c r="S137" s="19">
        <v>0</v>
      </c>
      <c r="T137" s="20">
        <v>0</v>
      </c>
      <c r="U137" s="18">
        <v>2250</v>
      </c>
      <c r="V137" s="16">
        <v>333</v>
      </c>
      <c r="W137" s="21">
        <v>0.1</v>
      </c>
      <c r="X137" s="22">
        <f t="shared" si="12"/>
        <v>50</v>
      </c>
      <c r="Y137" s="16">
        <v>3000</v>
      </c>
      <c r="Z137" s="16">
        <v>0</v>
      </c>
      <c r="AA137" s="16">
        <v>0</v>
      </c>
      <c r="AB137" s="16">
        <v>0</v>
      </c>
      <c r="AC137" s="14" t="s">
        <v>37</v>
      </c>
    </row>
    <row r="138" spans="1:29" hidden="1">
      <c r="A138" s="26" t="str">
        <f t="shared" si="10"/>
        <v>Normal</v>
      </c>
      <c r="B138" s="13" t="s">
        <v>181</v>
      </c>
      <c r="C138" s="14" t="s">
        <v>178</v>
      </c>
      <c r="D138" s="15">
        <f>IFERROR(VLOOKUP(B138,#REF!,3,FALSE),0)</f>
        <v>0</v>
      </c>
      <c r="E138" s="25">
        <f t="shared" si="11"/>
        <v>0</v>
      </c>
      <c r="F138" s="15" t="str">
        <f>IFERROR(VLOOKUP(B138,#REF!,6,FALSE),"")</f>
        <v/>
      </c>
      <c r="G138" s="16">
        <v>0</v>
      </c>
      <c r="H138" s="16">
        <v>0</v>
      </c>
      <c r="I138" s="16" t="str">
        <f>IFERROR(VLOOKUP(B138,#REF!,9,FALSE),"")</f>
        <v/>
      </c>
      <c r="J138" s="16">
        <v>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0</v>
      </c>
      <c r="P138" s="16">
        <v>0</v>
      </c>
      <c r="Q138" s="16">
        <v>0</v>
      </c>
      <c r="R138" s="18">
        <v>0</v>
      </c>
      <c r="S138" s="19">
        <v>0</v>
      </c>
      <c r="T138" s="20" t="s">
        <v>35</v>
      </c>
      <c r="U138" s="18">
        <v>3000</v>
      </c>
      <c r="V138" s="16" t="s">
        <v>35</v>
      </c>
      <c r="W138" s="21" t="s">
        <v>36</v>
      </c>
      <c r="X138" s="22" t="str">
        <f t="shared" si="12"/>
        <v>E</v>
      </c>
      <c r="Y138" s="16">
        <v>0</v>
      </c>
      <c r="Z138" s="16">
        <v>0</v>
      </c>
      <c r="AA138" s="16">
        <v>0</v>
      </c>
      <c r="AB138" s="16">
        <v>0</v>
      </c>
      <c r="AC138" s="14" t="s">
        <v>37</v>
      </c>
    </row>
    <row r="139" spans="1:29">
      <c r="A139" s="26" t="str">
        <f t="shared" si="10"/>
        <v>ZeroZero</v>
      </c>
      <c r="B139" s="13" t="s">
        <v>182</v>
      </c>
      <c r="C139" s="14" t="s">
        <v>178</v>
      </c>
      <c r="D139" s="15">
        <f>IFERROR(VLOOKUP(B139,#REF!,3,FALSE),0)</f>
        <v>0</v>
      </c>
      <c r="E139" s="25" t="str">
        <f t="shared" si="11"/>
        <v>前八週無拉料</v>
      </c>
      <c r="F139" s="15" t="str">
        <f>IFERROR(VLOOKUP(B139,#REF!,6,FALSE),"")</f>
        <v/>
      </c>
      <c r="G139" s="16">
        <v>0</v>
      </c>
      <c r="H139" s="16">
        <v>0</v>
      </c>
      <c r="I139" s="16" t="str">
        <f>IFERROR(VLOOKUP(B139,#REF!,9,FALSE),"")</f>
        <v/>
      </c>
      <c r="J139" s="16">
        <v>600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0</v>
      </c>
      <c r="P139" s="16">
        <v>600</v>
      </c>
      <c r="Q139" s="16">
        <v>0</v>
      </c>
      <c r="R139" s="18">
        <v>600</v>
      </c>
      <c r="S139" s="19" t="s">
        <v>35</v>
      </c>
      <c r="T139" s="20" t="s">
        <v>35</v>
      </c>
      <c r="U139" s="18">
        <v>0</v>
      </c>
      <c r="V139" s="16" t="s">
        <v>35</v>
      </c>
      <c r="W139" s="21" t="s">
        <v>36</v>
      </c>
      <c r="X139" s="22" t="str">
        <f t="shared" si="12"/>
        <v>E</v>
      </c>
      <c r="Y139" s="16">
        <v>0</v>
      </c>
      <c r="Z139" s="16">
        <v>0</v>
      </c>
      <c r="AA139" s="16">
        <v>0</v>
      </c>
      <c r="AB139" s="16">
        <v>0</v>
      </c>
      <c r="AC139" s="14" t="s">
        <v>37</v>
      </c>
    </row>
    <row r="140" spans="1:29">
      <c r="A140" s="26" t="str">
        <f t="shared" si="10"/>
        <v>ZeroZero</v>
      </c>
      <c r="B140" s="13" t="s">
        <v>183</v>
      </c>
      <c r="C140" s="14" t="s">
        <v>141</v>
      </c>
      <c r="D140" s="15">
        <f>IFERROR(VLOOKUP(B140,#REF!,3,FALSE),0)</f>
        <v>0</v>
      </c>
      <c r="E140" s="25" t="str">
        <f t="shared" si="11"/>
        <v>前八週無拉料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3000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3000</v>
      </c>
      <c r="Q140" s="16">
        <v>0</v>
      </c>
      <c r="R140" s="18">
        <v>3000</v>
      </c>
      <c r="S140" s="19" t="s">
        <v>35</v>
      </c>
      <c r="T140" s="20" t="s">
        <v>35</v>
      </c>
      <c r="U140" s="18">
        <v>0</v>
      </c>
      <c r="V140" s="16" t="s">
        <v>35</v>
      </c>
      <c r="W140" s="21" t="s">
        <v>36</v>
      </c>
      <c r="X140" s="22" t="str">
        <f t="shared" si="12"/>
        <v>E</v>
      </c>
      <c r="Y140" s="16">
        <v>0</v>
      </c>
      <c r="Z140" s="16">
        <v>0</v>
      </c>
      <c r="AA140" s="16">
        <v>0</v>
      </c>
      <c r="AB140" s="16">
        <v>0</v>
      </c>
      <c r="AC140" s="14" t="s">
        <v>37</v>
      </c>
    </row>
    <row r="141" spans="1:29">
      <c r="A141" s="26" t="str">
        <f t="shared" si="10"/>
        <v>OverStock</v>
      </c>
      <c r="B141" s="13" t="s">
        <v>184</v>
      </c>
      <c r="C141" s="14" t="s">
        <v>141</v>
      </c>
      <c r="D141" s="15">
        <f>IFERROR(VLOOKUP(B141,#REF!,3,FALSE),0)</f>
        <v>0</v>
      </c>
      <c r="E141" s="25">
        <f t="shared" si="11"/>
        <v>10.7</v>
      </c>
      <c r="F141" s="15" t="str">
        <f>IFERROR(VLOOKUP(B141,#REF!,6,FALSE),"")</f>
        <v/>
      </c>
      <c r="G141" s="16">
        <v>1278000</v>
      </c>
      <c r="H141" s="16">
        <v>1038000</v>
      </c>
      <c r="I141" s="16" t="str">
        <f>IFERROR(VLOOKUP(B141,#REF!,9,FALSE),"")</f>
        <v/>
      </c>
      <c r="J141" s="16">
        <v>540000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0</v>
      </c>
      <c r="P141" s="16">
        <v>198000</v>
      </c>
      <c r="Q141" s="16">
        <v>342000</v>
      </c>
      <c r="R141" s="18">
        <v>1818000</v>
      </c>
      <c r="S141" s="19">
        <v>35.9</v>
      </c>
      <c r="T141" s="20">
        <v>33.200000000000003</v>
      </c>
      <c r="U141" s="18">
        <v>50625</v>
      </c>
      <c r="V141" s="16">
        <v>54796</v>
      </c>
      <c r="W141" s="21">
        <v>1.1000000000000001</v>
      </c>
      <c r="X141" s="22">
        <f t="shared" si="12"/>
        <v>100</v>
      </c>
      <c r="Y141" s="16">
        <v>0</v>
      </c>
      <c r="Z141" s="16">
        <v>279066</v>
      </c>
      <c r="AA141" s="16">
        <v>292100</v>
      </c>
      <c r="AB141" s="16">
        <v>26000</v>
      </c>
      <c r="AC141" s="14" t="s">
        <v>37</v>
      </c>
    </row>
    <row r="142" spans="1:29" hidden="1">
      <c r="A142" s="26" t="str">
        <f t="shared" si="10"/>
        <v>Normal</v>
      </c>
      <c r="B142" s="13" t="s">
        <v>185</v>
      </c>
      <c r="C142" s="14" t="s">
        <v>141</v>
      </c>
      <c r="D142" s="15">
        <f>IFERROR(VLOOKUP(B142,#REF!,3,FALSE),0)</f>
        <v>0</v>
      </c>
      <c r="E142" s="25">
        <f t="shared" si="11"/>
        <v>0</v>
      </c>
      <c r="F142" s="15" t="str">
        <f>IFERROR(VLOOKUP(B142,#REF!,6,FALSE),"")</f>
        <v/>
      </c>
      <c r="G142" s="16">
        <v>0</v>
      </c>
      <c r="H142" s="16">
        <v>0</v>
      </c>
      <c r="I142" s="16" t="str">
        <f>IFERROR(VLOOKUP(B142,#REF!,9,FALSE),"")</f>
        <v/>
      </c>
      <c r="J142" s="16">
        <v>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0</v>
      </c>
      <c r="P142" s="16">
        <v>0</v>
      </c>
      <c r="Q142" s="16">
        <v>0</v>
      </c>
      <c r="R142" s="18">
        <v>0</v>
      </c>
      <c r="S142" s="19">
        <v>0</v>
      </c>
      <c r="T142" s="20" t="s">
        <v>35</v>
      </c>
      <c r="U142" s="18">
        <v>6000</v>
      </c>
      <c r="V142" s="16" t="s">
        <v>35</v>
      </c>
      <c r="W142" s="21" t="s">
        <v>36</v>
      </c>
      <c r="X142" s="22" t="str">
        <f t="shared" si="12"/>
        <v>E</v>
      </c>
      <c r="Y142" s="16">
        <v>0</v>
      </c>
      <c r="Z142" s="16">
        <v>0</v>
      </c>
      <c r="AA142" s="16">
        <v>0</v>
      </c>
      <c r="AB142" s="16">
        <v>0</v>
      </c>
      <c r="AC142" s="14" t="s">
        <v>37</v>
      </c>
    </row>
    <row r="143" spans="1:29" hidden="1">
      <c r="A143" s="26" t="str">
        <f t="shared" si="10"/>
        <v>Normal</v>
      </c>
      <c r="B143" s="13" t="s">
        <v>186</v>
      </c>
      <c r="C143" s="14" t="s">
        <v>141</v>
      </c>
      <c r="D143" s="15">
        <f>IFERROR(VLOOKUP(B143,#REF!,3,FALSE),0)</f>
        <v>0</v>
      </c>
      <c r="E143" s="25">
        <f t="shared" si="11"/>
        <v>1.3</v>
      </c>
      <c r="F143" s="15" t="str">
        <f>IFERROR(VLOOKUP(B143,#REF!,6,FALSE),"")</f>
        <v/>
      </c>
      <c r="G143" s="16">
        <v>0</v>
      </c>
      <c r="H143" s="16">
        <v>0</v>
      </c>
      <c r="I143" s="16" t="str">
        <f>IFERROR(VLOOKUP(B143,#REF!,9,FALSE),"")</f>
        <v/>
      </c>
      <c r="J143" s="16">
        <v>6000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6000</v>
      </c>
      <c r="Q143" s="16">
        <v>0</v>
      </c>
      <c r="R143" s="18">
        <v>6000</v>
      </c>
      <c r="S143" s="19">
        <v>1.3</v>
      </c>
      <c r="T143" s="20">
        <v>1.3</v>
      </c>
      <c r="U143" s="18">
        <v>4500</v>
      </c>
      <c r="V143" s="16">
        <v>4600</v>
      </c>
      <c r="W143" s="21">
        <v>1</v>
      </c>
      <c r="X143" s="22">
        <f t="shared" si="12"/>
        <v>100</v>
      </c>
      <c r="Y143" s="16">
        <v>30901</v>
      </c>
      <c r="Z143" s="16">
        <v>6000</v>
      </c>
      <c r="AA143" s="16">
        <v>6500</v>
      </c>
      <c r="AB143" s="16">
        <v>0</v>
      </c>
      <c r="AC143" s="14" t="s">
        <v>37</v>
      </c>
    </row>
    <row r="144" spans="1:29" hidden="1">
      <c r="A144" s="26" t="str">
        <f t="shared" si="10"/>
        <v>Normal</v>
      </c>
      <c r="B144" s="13" t="s">
        <v>187</v>
      </c>
      <c r="C144" s="14" t="s">
        <v>188</v>
      </c>
      <c r="D144" s="15">
        <f>IFERROR(VLOOKUP(B144,#REF!,3,FALSE),0)</f>
        <v>0</v>
      </c>
      <c r="E144" s="25">
        <f t="shared" si="11"/>
        <v>2</v>
      </c>
      <c r="F144" s="15" t="str">
        <f>IFERROR(VLOOKUP(B144,#REF!,6,FALSE),"")</f>
        <v/>
      </c>
      <c r="G144" s="16">
        <v>0</v>
      </c>
      <c r="H144" s="16">
        <v>0</v>
      </c>
      <c r="I144" s="16" t="str">
        <f>IFERROR(VLOOKUP(B144,#REF!,9,FALSE),"")</f>
        <v/>
      </c>
      <c r="J144" s="16">
        <v>41294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0</v>
      </c>
      <c r="P144" s="16">
        <v>4000</v>
      </c>
      <c r="Q144" s="16">
        <v>37294</v>
      </c>
      <c r="R144" s="18">
        <v>41294</v>
      </c>
      <c r="S144" s="19">
        <v>2</v>
      </c>
      <c r="T144" s="20" t="s">
        <v>35</v>
      </c>
      <c r="U144" s="18">
        <v>20306</v>
      </c>
      <c r="V144" s="16" t="s">
        <v>35</v>
      </c>
      <c r="W144" s="21" t="s">
        <v>36</v>
      </c>
      <c r="X144" s="22" t="str">
        <f t="shared" si="12"/>
        <v>E</v>
      </c>
      <c r="Y144" s="16">
        <v>0</v>
      </c>
      <c r="Z144" s="16">
        <v>0</v>
      </c>
      <c r="AA144" s="16">
        <v>0</v>
      </c>
      <c r="AB144" s="16">
        <v>0</v>
      </c>
      <c r="AC144" s="14" t="s">
        <v>37</v>
      </c>
    </row>
    <row r="145" spans="1:29" hidden="1">
      <c r="A145" s="26" t="str">
        <f t="shared" si="10"/>
        <v>Normal</v>
      </c>
      <c r="B145" s="13" t="s">
        <v>189</v>
      </c>
      <c r="C145" s="14" t="s">
        <v>188</v>
      </c>
      <c r="D145" s="15">
        <f>IFERROR(VLOOKUP(B145,#REF!,3,FALSE),0)</f>
        <v>0</v>
      </c>
      <c r="E145" s="25">
        <f t="shared" si="11"/>
        <v>9.3000000000000007</v>
      </c>
      <c r="F145" s="15" t="str">
        <f>IFERROR(VLOOKUP(B145,#REF!,6,FALSE),"")</f>
        <v/>
      </c>
      <c r="G145" s="16">
        <v>117000</v>
      </c>
      <c r="H145" s="16">
        <v>96000</v>
      </c>
      <c r="I145" s="16" t="str">
        <f>IFERROR(VLOOKUP(B145,#REF!,9,FALSE),"")</f>
        <v/>
      </c>
      <c r="J145" s="16">
        <v>91633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12000</v>
      </c>
      <c r="P145" s="16">
        <v>60000</v>
      </c>
      <c r="Q145" s="16">
        <v>19633</v>
      </c>
      <c r="R145" s="18">
        <v>208633</v>
      </c>
      <c r="S145" s="19">
        <v>21.2</v>
      </c>
      <c r="T145" s="20">
        <v>14.6</v>
      </c>
      <c r="U145" s="18">
        <v>9853</v>
      </c>
      <c r="V145" s="16">
        <v>14333</v>
      </c>
      <c r="W145" s="21">
        <v>1.5</v>
      </c>
      <c r="X145" s="22">
        <f t="shared" si="12"/>
        <v>100</v>
      </c>
      <c r="Y145" s="16">
        <v>36000</v>
      </c>
      <c r="Z145" s="16">
        <v>57000</v>
      </c>
      <c r="AA145" s="16">
        <v>75000</v>
      </c>
      <c r="AB145" s="16">
        <v>39000</v>
      </c>
      <c r="AC145" s="14" t="s">
        <v>37</v>
      </c>
    </row>
    <row r="146" spans="1:29">
      <c r="A146" s="26" t="str">
        <f t="shared" si="10"/>
        <v>OverStock</v>
      </c>
      <c r="B146" s="13" t="s">
        <v>190</v>
      </c>
      <c r="C146" s="14" t="s">
        <v>141</v>
      </c>
      <c r="D146" s="15">
        <f>IFERROR(VLOOKUP(B146,#REF!,3,FALSE),0)</f>
        <v>0</v>
      </c>
      <c r="E146" s="25">
        <f t="shared" si="11"/>
        <v>71.400000000000006</v>
      </c>
      <c r="F146" s="15" t="str">
        <f>IFERROR(VLOOKUP(B146,#REF!,6,FALSE),"")</f>
        <v/>
      </c>
      <c r="G146" s="16">
        <v>2500</v>
      </c>
      <c r="H146" s="16">
        <v>0</v>
      </c>
      <c r="I146" s="16" t="str">
        <f>IFERROR(VLOOKUP(B146,#REF!,9,FALSE),"")</f>
        <v/>
      </c>
      <c r="J146" s="16">
        <v>4500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4500</v>
      </c>
      <c r="Q146" s="16">
        <v>0</v>
      </c>
      <c r="R146" s="18">
        <v>7000</v>
      </c>
      <c r="S146" s="19">
        <v>111.1</v>
      </c>
      <c r="T146" s="20">
        <v>30.2</v>
      </c>
      <c r="U146" s="18">
        <v>63</v>
      </c>
      <c r="V146" s="16">
        <v>232</v>
      </c>
      <c r="W146" s="21">
        <v>3.7</v>
      </c>
      <c r="X146" s="22">
        <f t="shared" si="12"/>
        <v>150</v>
      </c>
      <c r="Y146" s="16">
        <v>184</v>
      </c>
      <c r="Z146" s="16">
        <v>544</v>
      </c>
      <c r="AA146" s="16">
        <v>3230</v>
      </c>
      <c r="AB146" s="16">
        <v>884</v>
      </c>
      <c r="AC146" s="14" t="s">
        <v>37</v>
      </c>
    </row>
    <row r="147" spans="1:29" hidden="1">
      <c r="A147" s="26" t="str">
        <f t="shared" si="10"/>
        <v>Normal</v>
      </c>
      <c r="B147" s="13" t="s">
        <v>191</v>
      </c>
      <c r="C147" s="14" t="s">
        <v>141</v>
      </c>
      <c r="D147" s="15">
        <f>IFERROR(VLOOKUP(B147,#REF!,3,FALSE),0)</f>
        <v>0</v>
      </c>
      <c r="E147" s="25">
        <f t="shared" si="11"/>
        <v>18.7</v>
      </c>
      <c r="F147" s="15" t="str">
        <f>IFERROR(VLOOKUP(B147,#REF!,6,FALSE),"")</f>
        <v/>
      </c>
      <c r="G147" s="16">
        <v>0</v>
      </c>
      <c r="H147" s="16">
        <v>0</v>
      </c>
      <c r="I147" s="16" t="str">
        <f>IFERROR(VLOOKUP(B147,#REF!,9,FALSE),"")</f>
        <v/>
      </c>
      <c r="J147" s="16">
        <v>163626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24000</v>
      </c>
      <c r="P147" s="16">
        <v>123000</v>
      </c>
      <c r="Q147" s="16">
        <v>16626</v>
      </c>
      <c r="R147" s="18">
        <v>163626</v>
      </c>
      <c r="S147" s="19">
        <v>18.7</v>
      </c>
      <c r="T147" s="20">
        <v>19.100000000000001</v>
      </c>
      <c r="U147" s="18">
        <v>8729</v>
      </c>
      <c r="V147" s="16">
        <v>8546</v>
      </c>
      <c r="W147" s="21">
        <v>1</v>
      </c>
      <c r="X147" s="22">
        <f t="shared" si="12"/>
        <v>100</v>
      </c>
      <c r="Y147" s="16">
        <v>24000</v>
      </c>
      <c r="Z147" s="16">
        <v>40918</v>
      </c>
      <c r="AA147" s="16">
        <v>36000</v>
      </c>
      <c r="AB147" s="16">
        <v>12000</v>
      </c>
      <c r="AC147" s="14" t="s">
        <v>37</v>
      </c>
    </row>
    <row r="148" spans="1:29" hidden="1">
      <c r="A148" s="26" t="str">
        <f t="shared" si="10"/>
        <v>Normal</v>
      </c>
      <c r="B148" s="13" t="s">
        <v>192</v>
      </c>
      <c r="C148" s="14" t="s">
        <v>43</v>
      </c>
      <c r="D148" s="15">
        <f>IFERROR(VLOOKUP(B148,#REF!,3,FALSE),0)</f>
        <v>0</v>
      </c>
      <c r="E148" s="25" t="str">
        <f t="shared" si="11"/>
        <v>前八週無拉料</v>
      </c>
      <c r="F148" s="15" t="str">
        <f>IFERROR(VLOOKUP(B148,#REF!,6,FALSE),"")</f>
        <v/>
      </c>
      <c r="G148" s="16">
        <v>0</v>
      </c>
      <c r="H148" s="16">
        <v>0</v>
      </c>
      <c r="I148" s="16" t="str">
        <f>IFERROR(VLOOKUP(B148,#REF!,9,FALSE),"")</f>
        <v/>
      </c>
      <c r="J148" s="16">
        <v>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0</v>
      </c>
      <c r="P148" s="16">
        <v>0</v>
      </c>
      <c r="Q148" s="16">
        <v>0</v>
      </c>
      <c r="R148" s="18">
        <v>0</v>
      </c>
      <c r="S148" s="19" t="s">
        <v>35</v>
      </c>
      <c r="T148" s="20">
        <v>0</v>
      </c>
      <c r="U148" s="18">
        <v>0</v>
      </c>
      <c r="V148" s="16">
        <v>178333</v>
      </c>
      <c r="W148" s="21" t="s">
        <v>64</v>
      </c>
      <c r="X148" s="22" t="str">
        <f t="shared" si="12"/>
        <v>F</v>
      </c>
      <c r="Y148" s="16">
        <v>651000</v>
      </c>
      <c r="Z148" s="16">
        <v>399000</v>
      </c>
      <c r="AA148" s="16">
        <v>555000</v>
      </c>
      <c r="AB148" s="16">
        <v>0</v>
      </c>
      <c r="AC148" s="14" t="s">
        <v>37</v>
      </c>
    </row>
    <row r="149" spans="1:29" hidden="1">
      <c r="A149" s="26" t="str">
        <f t="shared" si="10"/>
        <v>Normal</v>
      </c>
      <c r="B149" s="13" t="s">
        <v>193</v>
      </c>
      <c r="C149" s="14" t="s">
        <v>43</v>
      </c>
      <c r="D149" s="15">
        <f>IFERROR(VLOOKUP(B149,#REF!,3,FALSE),0)</f>
        <v>0</v>
      </c>
      <c r="E149" s="25" t="str">
        <f t="shared" si="11"/>
        <v>前八週無拉料</v>
      </c>
      <c r="F149" s="15" t="str">
        <f>IFERROR(VLOOKUP(B149,#REF!,6,FALSE),"")</f>
        <v/>
      </c>
      <c r="G149" s="16">
        <v>0</v>
      </c>
      <c r="H149" s="16">
        <v>0</v>
      </c>
      <c r="I149" s="16" t="str">
        <f>IFERROR(VLOOKUP(B149,#REF!,9,FALSE),"")</f>
        <v/>
      </c>
      <c r="J149" s="16">
        <v>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0</v>
      </c>
      <c r="P149" s="16">
        <v>0</v>
      </c>
      <c r="Q149" s="16">
        <v>0</v>
      </c>
      <c r="R149" s="18">
        <v>0</v>
      </c>
      <c r="S149" s="19" t="s">
        <v>35</v>
      </c>
      <c r="T149" s="20">
        <v>0</v>
      </c>
      <c r="U149" s="18">
        <v>0</v>
      </c>
      <c r="V149" s="16">
        <v>44333</v>
      </c>
      <c r="W149" s="21" t="s">
        <v>64</v>
      </c>
      <c r="X149" s="22" t="str">
        <f t="shared" si="12"/>
        <v>F</v>
      </c>
      <c r="Y149" s="16">
        <v>168000</v>
      </c>
      <c r="Z149" s="16">
        <v>102000</v>
      </c>
      <c r="AA149" s="16">
        <v>153000</v>
      </c>
      <c r="AB149" s="16">
        <v>0</v>
      </c>
      <c r="AC149" s="14" t="s">
        <v>37</v>
      </c>
    </row>
    <row r="150" spans="1:29">
      <c r="A150" s="26" t="str">
        <f t="shared" si="10"/>
        <v>OverStock</v>
      </c>
      <c r="B150" s="13" t="s">
        <v>194</v>
      </c>
      <c r="C150" s="14" t="s">
        <v>43</v>
      </c>
      <c r="D150" s="15">
        <f>IFERROR(VLOOKUP(B150,#REF!,3,FALSE),0)</f>
        <v>0</v>
      </c>
      <c r="E150" s="25">
        <f t="shared" si="11"/>
        <v>72.8</v>
      </c>
      <c r="F150" s="15" t="str">
        <f>IFERROR(VLOOKUP(B150,#REF!,6,FALSE),"")</f>
        <v/>
      </c>
      <c r="G150" s="16">
        <v>0</v>
      </c>
      <c r="H150" s="16">
        <v>0</v>
      </c>
      <c r="I150" s="16" t="str">
        <f>IFERROR(VLOOKUP(B150,#REF!,9,FALSE),"")</f>
        <v/>
      </c>
      <c r="J150" s="16">
        <v>12010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12010</v>
      </c>
      <c r="Q150" s="16">
        <v>0</v>
      </c>
      <c r="R150" s="18">
        <v>12010</v>
      </c>
      <c r="S150" s="19">
        <v>72.8</v>
      </c>
      <c r="T150" s="20">
        <v>21.2</v>
      </c>
      <c r="U150" s="18">
        <v>165</v>
      </c>
      <c r="V150" s="16">
        <v>566</v>
      </c>
      <c r="W150" s="21">
        <v>3.4</v>
      </c>
      <c r="X150" s="22">
        <f t="shared" si="12"/>
        <v>150</v>
      </c>
      <c r="Y150" s="16">
        <v>467</v>
      </c>
      <c r="Z150" s="16">
        <v>2890</v>
      </c>
      <c r="AA150" s="16">
        <v>4828</v>
      </c>
      <c r="AB150" s="16">
        <v>2904</v>
      </c>
      <c r="AC150" s="14" t="s">
        <v>37</v>
      </c>
    </row>
    <row r="151" spans="1:29">
      <c r="A151" s="26" t="str">
        <f t="shared" si="10"/>
        <v>ZeroZero</v>
      </c>
      <c r="B151" s="13" t="s">
        <v>195</v>
      </c>
      <c r="C151" s="14" t="s">
        <v>43</v>
      </c>
      <c r="D151" s="15">
        <f>IFERROR(VLOOKUP(B151,#REF!,3,FALSE),0)</f>
        <v>0</v>
      </c>
      <c r="E151" s="25" t="str">
        <f t="shared" si="11"/>
        <v>前八週無拉料</v>
      </c>
      <c r="F151" s="15" t="str">
        <f>IFERROR(VLOOKUP(B151,#REF!,6,FALSE),"")</f>
        <v/>
      </c>
      <c r="G151" s="16">
        <v>0</v>
      </c>
      <c r="H151" s="16">
        <v>0</v>
      </c>
      <c r="I151" s="16" t="str">
        <f>IFERROR(VLOOKUP(B151,#REF!,9,FALSE),"")</f>
        <v/>
      </c>
      <c r="J151" s="16">
        <v>108850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0</v>
      </c>
      <c r="P151" s="16">
        <v>108850</v>
      </c>
      <c r="Q151" s="16">
        <v>0</v>
      </c>
      <c r="R151" s="18">
        <v>108850</v>
      </c>
      <c r="S151" s="19" t="s">
        <v>35</v>
      </c>
      <c r="T151" s="20" t="s">
        <v>35</v>
      </c>
      <c r="U151" s="18">
        <v>0</v>
      </c>
      <c r="V151" s="16">
        <v>0</v>
      </c>
      <c r="W151" s="21" t="s">
        <v>36</v>
      </c>
      <c r="X151" s="22" t="str">
        <f t="shared" si="12"/>
        <v>E</v>
      </c>
      <c r="Y151" s="16">
        <v>0</v>
      </c>
      <c r="Z151" s="16">
        <v>0</v>
      </c>
      <c r="AA151" s="16">
        <v>0</v>
      </c>
      <c r="AB151" s="16">
        <v>0</v>
      </c>
      <c r="AC151" s="14" t="s">
        <v>37</v>
      </c>
    </row>
    <row r="152" spans="1:29">
      <c r="A152" s="26" t="str">
        <f t="shared" si="10"/>
        <v>ZeroZero</v>
      </c>
      <c r="B152" s="13" t="s">
        <v>196</v>
      </c>
      <c r="C152" s="14" t="s">
        <v>43</v>
      </c>
      <c r="D152" s="15">
        <f>IFERROR(VLOOKUP(B152,#REF!,3,FALSE),0)</f>
        <v>0</v>
      </c>
      <c r="E152" s="25" t="str">
        <f t="shared" si="11"/>
        <v>前八週無拉料</v>
      </c>
      <c r="F152" s="15" t="str">
        <f>IFERROR(VLOOKUP(B152,#REF!,6,FALSE),"")</f>
        <v/>
      </c>
      <c r="G152" s="16">
        <v>8480</v>
      </c>
      <c r="H152" s="16">
        <v>8480</v>
      </c>
      <c r="I152" s="16" t="str">
        <f>IFERROR(VLOOKUP(B152,#REF!,9,FALSE),"")</f>
        <v/>
      </c>
      <c r="J152" s="16">
        <v>59492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0</v>
      </c>
      <c r="P152" s="16">
        <v>59492</v>
      </c>
      <c r="Q152" s="16">
        <v>0</v>
      </c>
      <c r="R152" s="18">
        <v>67972</v>
      </c>
      <c r="S152" s="19" t="s">
        <v>35</v>
      </c>
      <c r="T152" s="20" t="s">
        <v>35</v>
      </c>
      <c r="U152" s="18">
        <v>0</v>
      </c>
      <c r="V152" s="16" t="s">
        <v>35</v>
      </c>
      <c r="W152" s="21" t="s">
        <v>36</v>
      </c>
      <c r="X152" s="22" t="str">
        <f t="shared" si="12"/>
        <v>E</v>
      </c>
      <c r="Y152" s="16">
        <v>0</v>
      </c>
      <c r="Z152" s="16">
        <v>0</v>
      </c>
      <c r="AA152" s="16">
        <v>0</v>
      </c>
      <c r="AB152" s="16">
        <v>0</v>
      </c>
      <c r="AC152" s="14" t="s">
        <v>37</v>
      </c>
    </row>
    <row r="153" spans="1:29" hidden="1">
      <c r="A153" s="26" t="str">
        <f t="shared" si="10"/>
        <v>Normal</v>
      </c>
      <c r="B153" s="13" t="s">
        <v>197</v>
      </c>
      <c r="C153" s="14" t="s">
        <v>43</v>
      </c>
      <c r="D153" s="15">
        <f>IFERROR(VLOOKUP(B153,#REF!,3,FALSE),0)</f>
        <v>0</v>
      </c>
      <c r="E153" s="25">
        <f t="shared" si="11"/>
        <v>1.9</v>
      </c>
      <c r="F153" s="15" t="str">
        <f>IFERROR(VLOOKUP(B153,#REF!,6,FALSE),"")</f>
        <v/>
      </c>
      <c r="G153" s="16">
        <v>1185106</v>
      </c>
      <c r="H153" s="16">
        <v>1035106</v>
      </c>
      <c r="I153" s="16" t="str">
        <f>IFERROR(VLOOKUP(B153,#REF!,9,FALSE),"")</f>
        <v/>
      </c>
      <c r="J153" s="16">
        <v>112344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0</v>
      </c>
      <c r="P153" s="16">
        <v>112344</v>
      </c>
      <c r="Q153" s="16">
        <v>0</v>
      </c>
      <c r="R153" s="18">
        <v>1297450</v>
      </c>
      <c r="S153" s="19">
        <v>21.9</v>
      </c>
      <c r="T153" s="20">
        <v>14.1</v>
      </c>
      <c r="U153" s="18">
        <v>59199</v>
      </c>
      <c r="V153" s="16">
        <v>92103</v>
      </c>
      <c r="W153" s="21">
        <v>1.6</v>
      </c>
      <c r="X153" s="22">
        <f t="shared" si="12"/>
        <v>100</v>
      </c>
      <c r="Y153" s="16">
        <v>343663</v>
      </c>
      <c r="Z153" s="16">
        <v>335528</v>
      </c>
      <c r="AA153" s="16">
        <v>251836</v>
      </c>
      <c r="AB153" s="16">
        <v>0</v>
      </c>
      <c r="AC153" s="14" t="s">
        <v>37</v>
      </c>
    </row>
    <row r="154" spans="1:29" hidden="1">
      <c r="A154" s="26" t="str">
        <f t="shared" si="10"/>
        <v>Normal</v>
      </c>
      <c r="B154" s="13" t="s">
        <v>198</v>
      </c>
      <c r="C154" s="14" t="s">
        <v>43</v>
      </c>
      <c r="D154" s="15">
        <f>IFERROR(VLOOKUP(B154,#REF!,3,FALSE),0)</f>
        <v>0</v>
      </c>
      <c r="E154" s="25">
        <f t="shared" si="11"/>
        <v>0</v>
      </c>
      <c r="F154" s="15" t="str">
        <f>IFERROR(VLOOKUP(B154,#REF!,6,FALSE),"")</f>
        <v/>
      </c>
      <c r="G154" s="16">
        <v>0</v>
      </c>
      <c r="H154" s="16">
        <v>0</v>
      </c>
      <c r="I154" s="16" t="str">
        <f>IFERROR(VLOOKUP(B154,#REF!,9,FALSE),"")</f>
        <v/>
      </c>
      <c r="J154" s="16">
        <v>0</v>
      </c>
      <c r="K154" s="17" t="str">
        <f>IFERROR(VLOOKUP(B154,#REF!,10,FALSE),"")</f>
        <v/>
      </c>
      <c r="L154" s="17" t="str">
        <f>IFERROR(VLOOKUP(B154,#REF!,11,FALSE),"")</f>
        <v/>
      </c>
      <c r="M154" s="17"/>
      <c r="N154" s="17" t="str">
        <f>IFERROR(VLOOKUP(B154,#REF!,12,FALSE),"")</f>
        <v/>
      </c>
      <c r="O154" s="16">
        <v>0</v>
      </c>
      <c r="P154" s="16">
        <v>0</v>
      </c>
      <c r="Q154" s="16">
        <v>0</v>
      </c>
      <c r="R154" s="18">
        <v>0</v>
      </c>
      <c r="S154" s="19">
        <v>0</v>
      </c>
      <c r="T154" s="20" t="s">
        <v>35</v>
      </c>
      <c r="U154" s="18">
        <v>60</v>
      </c>
      <c r="V154" s="16" t="s">
        <v>35</v>
      </c>
      <c r="W154" s="21" t="s">
        <v>36</v>
      </c>
      <c r="X154" s="22" t="str">
        <f t="shared" si="12"/>
        <v>E</v>
      </c>
      <c r="Y154" s="16">
        <v>0</v>
      </c>
      <c r="Z154" s="16">
        <v>0</v>
      </c>
      <c r="AA154" s="16">
        <v>0</v>
      </c>
      <c r="AB154" s="16">
        <v>0</v>
      </c>
      <c r="AC154" s="14" t="s">
        <v>37</v>
      </c>
    </row>
    <row r="155" spans="1:29" hidden="1">
      <c r="A155" s="26" t="str">
        <f t="shared" si="10"/>
        <v>Normal</v>
      </c>
      <c r="B155" s="13" t="s">
        <v>199</v>
      </c>
      <c r="C155" s="14" t="s">
        <v>43</v>
      </c>
      <c r="D155" s="15">
        <f>IFERROR(VLOOKUP(B155,#REF!,3,FALSE),0)</f>
        <v>0</v>
      </c>
      <c r="E155" s="25" t="str">
        <f t="shared" si="11"/>
        <v>前八週無拉料</v>
      </c>
      <c r="F155" s="15" t="str">
        <f>IFERROR(VLOOKUP(B155,#REF!,6,FALSE),"")</f>
        <v/>
      </c>
      <c r="G155" s="16">
        <v>0</v>
      </c>
      <c r="H155" s="16">
        <v>0</v>
      </c>
      <c r="I155" s="16" t="str">
        <f>IFERROR(VLOOKUP(B155,#REF!,9,FALSE),"")</f>
        <v/>
      </c>
      <c r="J155" s="16">
        <v>0</v>
      </c>
      <c r="K155" s="17" t="str">
        <f>IFERROR(VLOOKUP(B155,#REF!,10,FALSE),"")</f>
        <v/>
      </c>
      <c r="L155" s="17" t="str">
        <f>IFERROR(VLOOKUP(B155,#REF!,11,FALSE),"")</f>
        <v/>
      </c>
      <c r="M155" s="17"/>
      <c r="N155" s="17" t="str">
        <f>IFERROR(VLOOKUP(B155,#REF!,12,FALSE),"")</f>
        <v/>
      </c>
      <c r="O155" s="16">
        <v>0</v>
      </c>
      <c r="P155" s="16">
        <v>0</v>
      </c>
      <c r="Q155" s="16">
        <v>0</v>
      </c>
      <c r="R155" s="18">
        <v>0</v>
      </c>
      <c r="S155" s="19" t="s">
        <v>35</v>
      </c>
      <c r="T155" s="20">
        <v>0</v>
      </c>
      <c r="U155" s="18">
        <v>0</v>
      </c>
      <c r="V155" s="16">
        <v>21111</v>
      </c>
      <c r="W155" s="21" t="s">
        <v>64</v>
      </c>
      <c r="X155" s="22" t="str">
        <f t="shared" si="12"/>
        <v>F</v>
      </c>
      <c r="Y155" s="16">
        <v>80000</v>
      </c>
      <c r="Z155" s="16">
        <v>50000</v>
      </c>
      <c r="AA155" s="16">
        <v>60000</v>
      </c>
      <c r="AB155" s="16">
        <v>0</v>
      </c>
      <c r="AC155" s="14" t="s">
        <v>37</v>
      </c>
    </row>
    <row r="156" spans="1:29" hidden="1">
      <c r="A156" s="26" t="str">
        <f t="shared" si="10"/>
        <v>Normal</v>
      </c>
      <c r="B156" s="13" t="s">
        <v>200</v>
      </c>
      <c r="C156" s="14" t="s">
        <v>43</v>
      </c>
      <c r="D156" s="15">
        <f>IFERROR(VLOOKUP(B156,#REF!,3,FALSE),0)</f>
        <v>0</v>
      </c>
      <c r="E156" s="25" t="str">
        <f t="shared" si="11"/>
        <v>前八週無拉料</v>
      </c>
      <c r="F156" s="15" t="str">
        <f>IFERROR(VLOOKUP(B156,#REF!,6,FALSE),"")</f>
        <v/>
      </c>
      <c r="G156" s="16">
        <v>0</v>
      </c>
      <c r="H156" s="16">
        <v>0</v>
      </c>
      <c r="I156" s="16" t="str">
        <f>IFERROR(VLOOKUP(B156,#REF!,9,FALSE),"")</f>
        <v/>
      </c>
      <c r="J156" s="16">
        <v>0</v>
      </c>
      <c r="K156" s="17" t="str">
        <f>IFERROR(VLOOKUP(B156,#REF!,10,FALSE),"")</f>
        <v/>
      </c>
      <c r="L156" s="17" t="str">
        <f>IFERROR(VLOOKUP(B156,#REF!,11,FALSE),"")</f>
        <v/>
      </c>
      <c r="M156" s="17"/>
      <c r="N156" s="17" t="str">
        <f>IFERROR(VLOOKUP(B156,#REF!,12,FALSE),"")</f>
        <v/>
      </c>
      <c r="O156" s="16">
        <v>0</v>
      </c>
      <c r="P156" s="16">
        <v>0</v>
      </c>
      <c r="Q156" s="16">
        <v>0</v>
      </c>
      <c r="R156" s="18">
        <v>0</v>
      </c>
      <c r="S156" s="19" t="s">
        <v>35</v>
      </c>
      <c r="T156" s="20">
        <v>0</v>
      </c>
      <c r="U156" s="18">
        <v>0</v>
      </c>
      <c r="V156" s="16">
        <v>1667</v>
      </c>
      <c r="W156" s="21" t="s">
        <v>64</v>
      </c>
      <c r="X156" s="22" t="str">
        <f t="shared" si="12"/>
        <v>F</v>
      </c>
      <c r="Y156" s="16">
        <v>0</v>
      </c>
      <c r="Z156" s="16">
        <v>15000</v>
      </c>
      <c r="AA156" s="16">
        <v>6000</v>
      </c>
      <c r="AB156" s="16">
        <v>9000</v>
      </c>
      <c r="AC156" s="14" t="s">
        <v>37</v>
      </c>
    </row>
    <row r="157" spans="1:29" hidden="1">
      <c r="A157" s="26" t="str">
        <f t="shared" si="10"/>
        <v>Normal</v>
      </c>
      <c r="B157" s="13" t="s">
        <v>201</v>
      </c>
      <c r="C157" s="14" t="s">
        <v>43</v>
      </c>
      <c r="D157" s="15">
        <f>IFERROR(VLOOKUP(B157,#REF!,3,FALSE),0)</f>
        <v>0</v>
      </c>
      <c r="E157" s="25" t="str">
        <f t="shared" si="11"/>
        <v>前八週無拉料</v>
      </c>
      <c r="F157" s="15" t="str">
        <f>IFERROR(VLOOKUP(B157,#REF!,6,FALSE),"")</f>
        <v/>
      </c>
      <c r="G157" s="16">
        <v>0</v>
      </c>
      <c r="H157" s="16">
        <v>0</v>
      </c>
      <c r="I157" s="16" t="str">
        <f>IFERROR(VLOOKUP(B157,#REF!,9,FALSE),"")</f>
        <v/>
      </c>
      <c r="J157" s="16">
        <v>0</v>
      </c>
      <c r="K157" s="17" t="str">
        <f>IFERROR(VLOOKUP(B157,#REF!,10,FALSE),"")</f>
        <v/>
      </c>
      <c r="L157" s="17" t="str">
        <f>IFERROR(VLOOKUP(B157,#REF!,11,FALSE),"")</f>
        <v/>
      </c>
      <c r="M157" s="17"/>
      <c r="N157" s="17" t="str">
        <f>IFERROR(VLOOKUP(B157,#REF!,12,FALSE),"")</f>
        <v/>
      </c>
      <c r="O157" s="16">
        <v>0</v>
      </c>
      <c r="P157" s="16">
        <v>0</v>
      </c>
      <c r="Q157" s="16">
        <v>0</v>
      </c>
      <c r="R157" s="18">
        <v>0</v>
      </c>
      <c r="S157" s="19" t="s">
        <v>35</v>
      </c>
      <c r="T157" s="20">
        <v>0</v>
      </c>
      <c r="U157" s="18">
        <v>0</v>
      </c>
      <c r="V157" s="16">
        <v>1000</v>
      </c>
      <c r="W157" s="21" t="s">
        <v>64</v>
      </c>
      <c r="X157" s="22" t="str">
        <f t="shared" si="12"/>
        <v>F</v>
      </c>
      <c r="Y157" s="16">
        <v>6000</v>
      </c>
      <c r="Z157" s="16">
        <v>3000</v>
      </c>
      <c r="AA157" s="16">
        <v>3000</v>
      </c>
      <c r="AB157" s="16">
        <v>0</v>
      </c>
      <c r="AC157" s="14" t="s">
        <v>37</v>
      </c>
    </row>
    <row r="158" spans="1:29" hidden="1">
      <c r="A158" s="26" t="str">
        <f t="shared" si="10"/>
        <v>Normal</v>
      </c>
      <c r="B158" s="13" t="s">
        <v>202</v>
      </c>
      <c r="C158" s="14" t="s">
        <v>43</v>
      </c>
      <c r="D158" s="15">
        <f>IFERROR(VLOOKUP(B158,#REF!,3,FALSE),0)</f>
        <v>0</v>
      </c>
      <c r="E158" s="25" t="str">
        <f t="shared" si="11"/>
        <v>前八週無拉料</v>
      </c>
      <c r="F158" s="15" t="str">
        <f>IFERROR(VLOOKUP(B158,#REF!,6,FALSE),"")</f>
        <v/>
      </c>
      <c r="G158" s="16">
        <v>90000</v>
      </c>
      <c r="H158" s="16">
        <v>90000</v>
      </c>
      <c r="I158" s="16" t="str">
        <f>IFERROR(VLOOKUP(B158,#REF!,9,FALSE),"")</f>
        <v/>
      </c>
      <c r="J158" s="16">
        <v>0</v>
      </c>
      <c r="K158" s="17" t="str">
        <f>IFERROR(VLOOKUP(B158,#REF!,10,FALSE),"")</f>
        <v/>
      </c>
      <c r="L158" s="17" t="str">
        <f>IFERROR(VLOOKUP(B158,#REF!,11,FALSE),"")</f>
        <v/>
      </c>
      <c r="M158" s="17"/>
      <c r="N158" s="17" t="str">
        <f>IFERROR(VLOOKUP(B158,#REF!,12,FALSE),"")</f>
        <v/>
      </c>
      <c r="O158" s="16">
        <v>0</v>
      </c>
      <c r="P158" s="16">
        <v>0</v>
      </c>
      <c r="Q158" s="16">
        <v>0</v>
      </c>
      <c r="R158" s="18">
        <v>90000</v>
      </c>
      <c r="S158" s="19" t="s">
        <v>35</v>
      </c>
      <c r="T158" s="20">
        <v>18</v>
      </c>
      <c r="U158" s="18">
        <v>0</v>
      </c>
      <c r="V158" s="16">
        <v>5000</v>
      </c>
      <c r="W158" s="21" t="s">
        <v>64</v>
      </c>
      <c r="X158" s="22" t="str">
        <f t="shared" si="12"/>
        <v>F</v>
      </c>
      <c r="Y158" s="16">
        <v>17800</v>
      </c>
      <c r="Z158" s="16">
        <v>27200</v>
      </c>
      <c r="AA158" s="16">
        <v>6000</v>
      </c>
      <c r="AB158" s="16">
        <v>0</v>
      </c>
      <c r="AC158" s="14" t="s">
        <v>37</v>
      </c>
    </row>
    <row r="159" spans="1:29" hidden="1">
      <c r="A159" s="26" t="str">
        <f t="shared" si="10"/>
        <v>Normal</v>
      </c>
      <c r="B159" s="13" t="s">
        <v>203</v>
      </c>
      <c r="C159" s="14" t="s">
        <v>43</v>
      </c>
      <c r="D159" s="15">
        <f>IFERROR(VLOOKUP(B159,#REF!,3,FALSE),0)</f>
        <v>0</v>
      </c>
      <c r="E159" s="25">
        <f t="shared" si="11"/>
        <v>3.6</v>
      </c>
      <c r="F159" s="15" t="str">
        <f>IFERROR(VLOOKUP(B159,#REF!,6,FALSE),"")</f>
        <v/>
      </c>
      <c r="G159" s="16">
        <v>241357</v>
      </c>
      <c r="H159" s="16">
        <v>241357</v>
      </c>
      <c r="I159" s="16" t="str">
        <f>IFERROR(VLOOKUP(B159,#REF!,9,FALSE),"")</f>
        <v/>
      </c>
      <c r="J159" s="16">
        <v>74498</v>
      </c>
      <c r="K159" s="17" t="str">
        <f>IFERROR(VLOOKUP(B159,#REF!,10,FALSE),"")</f>
        <v/>
      </c>
      <c r="L159" s="17" t="str">
        <f>IFERROR(VLOOKUP(B159,#REF!,11,FALSE),"")</f>
        <v/>
      </c>
      <c r="M159" s="17"/>
      <c r="N159" s="17" t="str">
        <f>IFERROR(VLOOKUP(B159,#REF!,12,FALSE),"")</f>
        <v/>
      </c>
      <c r="O159" s="16">
        <v>0</v>
      </c>
      <c r="P159" s="16">
        <v>74498</v>
      </c>
      <c r="Q159" s="16">
        <v>0</v>
      </c>
      <c r="R159" s="18">
        <v>315855</v>
      </c>
      <c r="S159" s="19">
        <v>15.2</v>
      </c>
      <c r="T159" s="20">
        <v>14.7</v>
      </c>
      <c r="U159" s="18">
        <v>20716</v>
      </c>
      <c r="V159" s="16">
        <v>21508</v>
      </c>
      <c r="W159" s="21">
        <v>1</v>
      </c>
      <c r="X159" s="22">
        <f t="shared" si="12"/>
        <v>100</v>
      </c>
      <c r="Y159" s="16">
        <v>80952</v>
      </c>
      <c r="Z159" s="16">
        <v>66748</v>
      </c>
      <c r="AA159" s="16">
        <v>68232</v>
      </c>
      <c r="AB159" s="16">
        <v>0</v>
      </c>
      <c r="AC159" s="14" t="s">
        <v>37</v>
      </c>
    </row>
    <row r="160" spans="1:29">
      <c r="A160" s="26" t="str">
        <f t="shared" si="10"/>
        <v>ZeroZero</v>
      </c>
      <c r="B160" s="13" t="s">
        <v>204</v>
      </c>
      <c r="C160" s="14" t="s">
        <v>43</v>
      </c>
      <c r="D160" s="15">
        <f>IFERROR(VLOOKUP(B160,#REF!,3,FALSE),0)</f>
        <v>0</v>
      </c>
      <c r="E160" s="25" t="str">
        <f t="shared" si="11"/>
        <v>前八週無拉料</v>
      </c>
      <c r="F160" s="15" t="str">
        <f>IFERROR(VLOOKUP(B160,#REF!,6,FALSE),"")</f>
        <v/>
      </c>
      <c r="G160" s="16">
        <v>0</v>
      </c>
      <c r="H160" s="16">
        <v>0</v>
      </c>
      <c r="I160" s="16" t="str">
        <f>IFERROR(VLOOKUP(B160,#REF!,9,FALSE),"")</f>
        <v/>
      </c>
      <c r="J160" s="16">
        <v>3246</v>
      </c>
      <c r="K160" s="17" t="str">
        <f>IFERROR(VLOOKUP(B160,#REF!,10,FALSE),"")</f>
        <v/>
      </c>
      <c r="L160" s="17" t="str">
        <f>IFERROR(VLOOKUP(B160,#REF!,11,FALSE),"")</f>
        <v/>
      </c>
      <c r="M160" s="17"/>
      <c r="N160" s="17" t="str">
        <f>IFERROR(VLOOKUP(B160,#REF!,12,FALSE),"")</f>
        <v/>
      </c>
      <c r="O160" s="16">
        <v>0</v>
      </c>
      <c r="P160" s="16">
        <v>3246</v>
      </c>
      <c r="Q160" s="16">
        <v>0</v>
      </c>
      <c r="R160" s="18">
        <v>3246</v>
      </c>
      <c r="S160" s="19" t="s">
        <v>35</v>
      </c>
      <c r="T160" s="20" t="s">
        <v>35</v>
      </c>
      <c r="U160" s="18">
        <v>0</v>
      </c>
      <c r="V160" s="16" t="s">
        <v>35</v>
      </c>
      <c r="W160" s="21" t="s">
        <v>36</v>
      </c>
      <c r="X160" s="22" t="str">
        <f t="shared" si="12"/>
        <v>E</v>
      </c>
      <c r="Y160" s="16">
        <v>0</v>
      </c>
      <c r="Z160" s="16">
        <v>0</v>
      </c>
      <c r="AA160" s="16">
        <v>0</v>
      </c>
      <c r="AB160" s="16">
        <v>0</v>
      </c>
      <c r="AC160" s="14" t="s">
        <v>37</v>
      </c>
    </row>
    <row r="161" spans="1:29" hidden="1">
      <c r="A161" s="26" t="str">
        <f t="shared" si="10"/>
        <v>Normal</v>
      </c>
      <c r="B161" s="13" t="s">
        <v>205</v>
      </c>
      <c r="C161" s="14" t="s">
        <v>43</v>
      </c>
      <c r="D161" s="15">
        <f>IFERROR(VLOOKUP(B161,#REF!,3,FALSE),0)</f>
        <v>0</v>
      </c>
      <c r="E161" s="25">
        <f t="shared" si="11"/>
        <v>17.600000000000001</v>
      </c>
      <c r="F161" s="15" t="str">
        <f>IFERROR(VLOOKUP(B161,#REF!,6,FALSE),"")</f>
        <v/>
      </c>
      <c r="G161" s="16">
        <v>1000</v>
      </c>
      <c r="H161" s="16">
        <v>1000</v>
      </c>
      <c r="I161" s="16" t="str">
        <f>IFERROR(VLOOKUP(B161,#REF!,9,FALSE),"")</f>
        <v/>
      </c>
      <c r="J161" s="16">
        <v>9240</v>
      </c>
      <c r="K161" s="17" t="str">
        <f>IFERROR(VLOOKUP(B161,#REF!,10,FALSE),"")</f>
        <v/>
      </c>
      <c r="L161" s="17" t="str">
        <f>IFERROR(VLOOKUP(B161,#REF!,11,FALSE),"")</f>
        <v/>
      </c>
      <c r="M161" s="17"/>
      <c r="N161" s="17" t="str">
        <f>IFERROR(VLOOKUP(B161,#REF!,12,FALSE),"")</f>
        <v/>
      </c>
      <c r="O161" s="16">
        <v>0</v>
      </c>
      <c r="P161" s="16">
        <v>9240</v>
      </c>
      <c r="Q161" s="16">
        <v>0</v>
      </c>
      <c r="R161" s="18">
        <v>10240</v>
      </c>
      <c r="S161" s="19">
        <v>19.5</v>
      </c>
      <c r="T161" s="20">
        <v>13</v>
      </c>
      <c r="U161" s="18">
        <v>525</v>
      </c>
      <c r="V161" s="16">
        <v>785</v>
      </c>
      <c r="W161" s="21">
        <v>1.5</v>
      </c>
      <c r="X161" s="22">
        <f t="shared" si="12"/>
        <v>100</v>
      </c>
      <c r="Y161" s="16">
        <v>1240</v>
      </c>
      <c r="Z161" s="16">
        <v>1601</v>
      </c>
      <c r="AA161" s="16">
        <v>5419</v>
      </c>
      <c r="AB161" s="16">
        <v>980</v>
      </c>
      <c r="AC161" s="14" t="s">
        <v>37</v>
      </c>
    </row>
    <row r="162" spans="1:29" hidden="1">
      <c r="A162" s="26" t="str">
        <f t="shared" si="10"/>
        <v>None</v>
      </c>
      <c r="B162" s="13" t="s">
        <v>206</v>
      </c>
      <c r="C162" s="14" t="s">
        <v>43</v>
      </c>
      <c r="D162" s="15">
        <f>IFERROR(VLOOKUP(B162,#REF!,3,FALSE),0)</f>
        <v>0</v>
      </c>
      <c r="E162" s="25" t="str">
        <f t="shared" si="11"/>
        <v>前八週無拉料</v>
      </c>
      <c r="F162" s="15" t="str">
        <f>IFERROR(VLOOKUP(B162,#REF!,6,FALSE),"")</f>
        <v/>
      </c>
      <c r="G162" s="16">
        <v>0</v>
      </c>
      <c r="H162" s="16">
        <v>0</v>
      </c>
      <c r="I162" s="16" t="str">
        <f>IFERROR(VLOOKUP(B162,#REF!,9,FALSE),"")</f>
        <v/>
      </c>
      <c r="J162" s="16">
        <v>0</v>
      </c>
      <c r="K162" s="17" t="str">
        <f>IFERROR(VLOOKUP(B162,#REF!,10,FALSE),"")</f>
        <v/>
      </c>
      <c r="L162" s="17" t="str">
        <f>IFERROR(VLOOKUP(B162,#REF!,11,FALSE),"")</f>
        <v/>
      </c>
      <c r="M162" s="17"/>
      <c r="N162" s="17" t="str">
        <f>IFERROR(VLOOKUP(B162,#REF!,12,FALSE),"")</f>
        <v/>
      </c>
      <c r="O162" s="16">
        <v>0</v>
      </c>
      <c r="P162" s="16">
        <v>0</v>
      </c>
      <c r="Q162" s="16">
        <v>0</v>
      </c>
      <c r="R162" s="18">
        <v>0</v>
      </c>
      <c r="S162" s="19" t="s">
        <v>35</v>
      </c>
      <c r="T162" s="20" t="s">
        <v>35</v>
      </c>
      <c r="U162" s="18">
        <v>0</v>
      </c>
      <c r="V162" s="16" t="s">
        <v>35</v>
      </c>
      <c r="W162" s="21" t="s">
        <v>36</v>
      </c>
      <c r="X162" s="22" t="str">
        <f t="shared" si="12"/>
        <v>E</v>
      </c>
      <c r="Y162" s="16">
        <v>0</v>
      </c>
      <c r="Z162" s="16">
        <v>0</v>
      </c>
      <c r="AA162" s="16">
        <v>0</v>
      </c>
      <c r="AB162" s="16">
        <v>0</v>
      </c>
      <c r="AC162" s="14" t="s">
        <v>37</v>
      </c>
    </row>
    <row r="163" spans="1:29" hidden="1">
      <c r="A163" s="26" t="str">
        <f t="shared" si="10"/>
        <v>Normal</v>
      </c>
      <c r="B163" s="13" t="s">
        <v>207</v>
      </c>
      <c r="C163" s="14" t="s">
        <v>43</v>
      </c>
      <c r="D163" s="15">
        <f>IFERROR(VLOOKUP(B163,#REF!,3,FALSE),0)</f>
        <v>0</v>
      </c>
      <c r="E163" s="25">
        <f t="shared" si="11"/>
        <v>0.4</v>
      </c>
      <c r="F163" s="15" t="str">
        <f>IFERROR(VLOOKUP(B163,#REF!,6,FALSE),"")</f>
        <v/>
      </c>
      <c r="G163" s="16">
        <v>0</v>
      </c>
      <c r="H163" s="16">
        <v>0</v>
      </c>
      <c r="I163" s="16" t="str">
        <f>IFERROR(VLOOKUP(B163,#REF!,9,FALSE),"")</f>
        <v/>
      </c>
      <c r="J163" s="16">
        <v>70</v>
      </c>
      <c r="K163" s="17" t="str">
        <f>IFERROR(VLOOKUP(B163,#REF!,10,FALSE),"")</f>
        <v/>
      </c>
      <c r="L163" s="17" t="str">
        <f>IFERROR(VLOOKUP(B163,#REF!,11,FALSE),"")</f>
        <v/>
      </c>
      <c r="M163" s="17"/>
      <c r="N163" s="17" t="str">
        <f>IFERROR(VLOOKUP(B163,#REF!,12,FALSE),"")</f>
        <v/>
      </c>
      <c r="O163" s="16">
        <v>0</v>
      </c>
      <c r="P163" s="16">
        <v>70</v>
      </c>
      <c r="Q163" s="16">
        <v>0</v>
      </c>
      <c r="R163" s="18">
        <v>70</v>
      </c>
      <c r="S163" s="19">
        <v>0.4</v>
      </c>
      <c r="T163" s="20" t="s">
        <v>35</v>
      </c>
      <c r="U163" s="18">
        <v>186</v>
      </c>
      <c r="V163" s="16">
        <v>0</v>
      </c>
      <c r="W163" s="21" t="s">
        <v>36</v>
      </c>
      <c r="X163" s="22" t="str">
        <f t="shared" si="12"/>
        <v>E</v>
      </c>
      <c r="Y163" s="16">
        <v>0</v>
      </c>
      <c r="Z163" s="16">
        <v>0</v>
      </c>
      <c r="AA163" s="16">
        <v>2076</v>
      </c>
      <c r="AB163" s="16">
        <v>0</v>
      </c>
      <c r="AC163" s="14" t="s">
        <v>37</v>
      </c>
    </row>
    <row r="164" spans="1:29">
      <c r="A164" s="26" t="str">
        <f t="shared" si="10"/>
        <v>ZeroZero</v>
      </c>
      <c r="B164" s="13" t="s">
        <v>208</v>
      </c>
      <c r="C164" s="14" t="s">
        <v>43</v>
      </c>
      <c r="D164" s="15">
        <f>IFERROR(VLOOKUP(B164,#REF!,3,FALSE),0)</f>
        <v>0</v>
      </c>
      <c r="E164" s="25" t="str">
        <f t="shared" ref="E164:E188" si="13">IF(U164=0,"前八週無拉料",ROUND(J164/U164,1))</f>
        <v>前八週無拉料</v>
      </c>
      <c r="F164" s="15" t="str">
        <f>IFERROR(VLOOKUP(B164,#REF!,6,FALSE),"")</f>
        <v/>
      </c>
      <c r="G164" s="16">
        <v>0</v>
      </c>
      <c r="H164" s="16">
        <v>0</v>
      </c>
      <c r="I164" s="16" t="str">
        <f>IFERROR(VLOOKUP(B164,#REF!,9,FALSE),"")</f>
        <v/>
      </c>
      <c r="J164" s="16">
        <v>1520</v>
      </c>
      <c r="K164" s="17" t="str">
        <f>IFERROR(VLOOKUP(B164,#REF!,10,FALSE),"")</f>
        <v/>
      </c>
      <c r="L164" s="17" t="str">
        <f>IFERROR(VLOOKUP(B164,#REF!,11,FALSE),"")</f>
        <v/>
      </c>
      <c r="M164" s="17"/>
      <c r="N164" s="17" t="str">
        <f>IFERROR(VLOOKUP(B164,#REF!,12,FALSE),"")</f>
        <v/>
      </c>
      <c r="O164" s="16">
        <v>0</v>
      </c>
      <c r="P164" s="16">
        <v>1520</v>
      </c>
      <c r="Q164" s="16">
        <v>0</v>
      </c>
      <c r="R164" s="18">
        <v>1520</v>
      </c>
      <c r="S164" s="19" t="s">
        <v>35</v>
      </c>
      <c r="T164" s="20" t="s">
        <v>35</v>
      </c>
      <c r="U164" s="18">
        <v>0</v>
      </c>
      <c r="V164" s="16">
        <v>0</v>
      </c>
      <c r="W164" s="21" t="s">
        <v>36</v>
      </c>
      <c r="X164" s="22" t="str">
        <f t="shared" ref="X164:X188" si="14">IF($W164="E","E",IF($W164="F","F",IF($W164&lt;0.5,50,IF($W164&lt;2,100,150))))</f>
        <v>E</v>
      </c>
      <c r="Y164" s="16">
        <v>0</v>
      </c>
      <c r="Z164" s="16">
        <v>0</v>
      </c>
      <c r="AA164" s="16">
        <v>0</v>
      </c>
      <c r="AB164" s="16">
        <v>0</v>
      </c>
      <c r="AC164" s="14" t="s">
        <v>37</v>
      </c>
    </row>
    <row r="165" spans="1:29" hidden="1">
      <c r="A165" s="26" t="str">
        <f t="shared" si="10"/>
        <v>Normal</v>
      </c>
      <c r="B165" s="13" t="s">
        <v>209</v>
      </c>
      <c r="C165" s="14" t="s">
        <v>43</v>
      </c>
      <c r="D165" s="15">
        <f>IFERROR(VLOOKUP(B165,#REF!,3,FALSE),0)</f>
        <v>0</v>
      </c>
      <c r="E165" s="25">
        <f t="shared" si="13"/>
        <v>0</v>
      </c>
      <c r="F165" s="15" t="str">
        <f>IFERROR(VLOOKUP(B165,#REF!,6,FALSE),"")</f>
        <v/>
      </c>
      <c r="G165" s="16">
        <v>30000</v>
      </c>
      <c r="H165" s="16">
        <v>0</v>
      </c>
      <c r="I165" s="16" t="str">
        <f>IFERROR(VLOOKUP(B165,#REF!,9,FALSE),"")</f>
        <v/>
      </c>
      <c r="J165" s="16">
        <v>0</v>
      </c>
      <c r="K165" s="17" t="str">
        <f>IFERROR(VLOOKUP(B165,#REF!,10,FALSE),"")</f>
        <v/>
      </c>
      <c r="L165" s="17" t="str">
        <f>IFERROR(VLOOKUP(B165,#REF!,11,FALSE),"")</f>
        <v/>
      </c>
      <c r="M165" s="17"/>
      <c r="N165" s="17" t="str">
        <f>IFERROR(VLOOKUP(B165,#REF!,12,FALSE),"")</f>
        <v/>
      </c>
      <c r="O165" s="16">
        <v>0</v>
      </c>
      <c r="P165" s="16">
        <v>0</v>
      </c>
      <c r="Q165" s="16">
        <v>0</v>
      </c>
      <c r="R165" s="18">
        <v>30000</v>
      </c>
      <c r="S165" s="19">
        <v>12</v>
      </c>
      <c r="T165" s="20">
        <v>5.4</v>
      </c>
      <c r="U165" s="18">
        <v>2500</v>
      </c>
      <c r="V165" s="16">
        <v>5556</v>
      </c>
      <c r="W165" s="21">
        <v>2.2000000000000002</v>
      </c>
      <c r="X165" s="22">
        <f t="shared" si="14"/>
        <v>150</v>
      </c>
      <c r="Y165" s="16">
        <v>50000</v>
      </c>
      <c r="Z165" s="16">
        <v>0</v>
      </c>
      <c r="AA165" s="16">
        <v>0</v>
      </c>
      <c r="AB165" s="16">
        <v>0</v>
      </c>
      <c r="AC165" s="14" t="s">
        <v>37</v>
      </c>
    </row>
    <row r="166" spans="1:29" hidden="1">
      <c r="A166" s="26" t="str">
        <f t="shared" si="10"/>
        <v>Normal</v>
      </c>
      <c r="B166" s="13" t="s">
        <v>210</v>
      </c>
      <c r="C166" s="14" t="s">
        <v>175</v>
      </c>
      <c r="D166" s="15">
        <f>IFERROR(VLOOKUP(B166,#REF!,3,FALSE),0)</f>
        <v>0</v>
      </c>
      <c r="E166" s="25">
        <f t="shared" si="13"/>
        <v>8.6999999999999993</v>
      </c>
      <c r="F166" s="15" t="str">
        <f>IFERROR(VLOOKUP(B166,#REF!,6,FALSE),"")</f>
        <v/>
      </c>
      <c r="G166" s="16">
        <v>0</v>
      </c>
      <c r="H166" s="16">
        <v>0</v>
      </c>
      <c r="I166" s="16" t="str">
        <f>IFERROR(VLOOKUP(B166,#REF!,9,FALSE),"")</f>
        <v/>
      </c>
      <c r="J166" s="16">
        <v>120001</v>
      </c>
      <c r="K166" s="17" t="str">
        <f>IFERROR(VLOOKUP(B166,#REF!,10,FALSE),"")</f>
        <v/>
      </c>
      <c r="L166" s="17" t="str">
        <f>IFERROR(VLOOKUP(B166,#REF!,11,FALSE),"")</f>
        <v/>
      </c>
      <c r="M166" s="17"/>
      <c r="N166" s="17" t="str">
        <f>IFERROR(VLOOKUP(B166,#REF!,12,FALSE),"")</f>
        <v/>
      </c>
      <c r="O166" s="16">
        <v>7500</v>
      </c>
      <c r="P166" s="16">
        <v>56000</v>
      </c>
      <c r="Q166" s="16">
        <v>56501</v>
      </c>
      <c r="R166" s="18">
        <v>120001</v>
      </c>
      <c r="S166" s="19">
        <v>8.6999999999999993</v>
      </c>
      <c r="T166" s="20">
        <v>8</v>
      </c>
      <c r="U166" s="18">
        <v>13766</v>
      </c>
      <c r="V166" s="16">
        <v>15000</v>
      </c>
      <c r="W166" s="21">
        <v>1.1000000000000001</v>
      </c>
      <c r="X166" s="22">
        <f t="shared" si="14"/>
        <v>100</v>
      </c>
      <c r="Y166" s="16">
        <v>55000</v>
      </c>
      <c r="Z166" s="16">
        <v>72500</v>
      </c>
      <c r="AA166" s="16">
        <v>7500</v>
      </c>
      <c r="AB166" s="16">
        <v>0</v>
      </c>
      <c r="AC166" s="14" t="s">
        <v>37</v>
      </c>
    </row>
    <row r="167" spans="1:29" hidden="1">
      <c r="A167" s="26" t="str">
        <f t="shared" si="10"/>
        <v>Normal</v>
      </c>
      <c r="B167" s="13" t="s">
        <v>211</v>
      </c>
      <c r="C167" s="14" t="s">
        <v>175</v>
      </c>
      <c r="D167" s="15">
        <f>IFERROR(VLOOKUP(B167,#REF!,3,FALSE),0)</f>
        <v>0</v>
      </c>
      <c r="E167" s="25">
        <f t="shared" si="13"/>
        <v>6.8</v>
      </c>
      <c r="F167" s="15" t="str">
        <f>IFERROR(VLOOKUP(B167,#REF!,6,FALSE),"")</f>
        <v/>
      </c>
      <c r="G167" s="16">
        <v>0</v>
      </c>
      <c r="H167" s="16">
        <v>0</v>
      </c>
      <c r="I167" s="16" t="str">
        <f>IFERROR(VLOOKUP(B167,#REF!,9,FALSE),"")</f>
        <v/>
      </c>
      <c r="J167" s="16">
        <v>432000</v>
      </c>
      <c r="K167" s="17" t="str">
        <f>IFERROR(VLOOKUP(B167,#REF!,10,FALSE),"")</f>
        <v/>
      </c>
      <c r="L167" s="17" t="str">
        <f>IFERROR(VLOOKUP(B167,#REF!,11,FALSE),"")</f>
        <v/>
      </c>
      <c r="M167" s="17"/>
      <c r="N167" s="17" t="str">
        <f>IFERROR(VLOOKUP(B167,#REF!,12,FALSE),"")</f>
        <v/>
      </c>
      <c r="O167" s="16">
        <v>0</v>
      </c>
      <c r="P167" s="16">
        <v>255000</v>
      </c>
      <c r="Q167" s="16">
        <v>177000</v>
      </c>
      <c r="R167" s="18">
        <v>432000</v>
      </c>
      <c r="S167" s="19">
        <v>6.8</v>
      </c>
      <c r="T167" s="20">
        <v>38.9</v>
      </c>
      <c r="U167" s="18">
        <v>63750</v>
      </c>
      <c r="V167" s="16">
        <v>11111</v>
      </c>
      <c r="W167" s="21">
        <v>0.2</v>
      </c>
      <c r="X167" s="22">
        <f t="shared" si="14"/>
        <v>50</v>
      </c>
      <c r="Y167" s="16">
        <v>80000</v>
      </c>
      <c r="Z167" s="16">
        <v>20000</v>
      </c>
      <c r="AA167" s="16">
        <v>0</v>
      </c>
      <c r="AB167" s="16">
        <v>0</v>
      </c>
      <c r="AC167" s="14" t="s">
        <v>37</v>
      </c>
    </row>
    <row r="168" spans="1:29" hidden="1">
      <c r="A168" s="26" t="str">
        <f t="shared" si="10"/>
        <v>Normal</v>
      </c>
      <c r="B168" s="13" t="s">
        <v>212</v>
      </c>
      <c r="C168" s="14" t="s">
        <v>175</v>
      </c>
      <c r="D168" s="15">
        <f>IFERROR(VLOOKUP(B168,#REF!,3,FALSE),0)</f>
        <v>0</v>
      </c>
      <c r="E168" s="25">
        <f t="shared" si="13"/>
        <v>8</v>
      </c>
      <c r="F168" s="15" t="str">
        <f>IFERROR(VLOOKUP(B168,#REF!,6,FALSE),"")</f>
        <v/>
      </c>
      <c r="G168" s="16">
        <v>0</v>
      </c>
      <c r="H168" s="16">
        <v>0</v>
      </c>
      <c r="I168" s="16" t="str">
        <f>IFERROR(VLOOKUP(B168,#REF!,9,FALSE),"")</f>
        <v/>
      </c>
      <c r="J168" s="16">
        <v>6000</v>
      </c>
      <c r="K168" s="17" t="str">
        <f>IFERROR(VLOOKUP(B168,#REF!,10,FALSE),"")</f>
        <v/>
      </c>
      <c r="L168" s="17" t="str">
        <f>IFERROR(VLOOKUP(B168,#REF!,11,FALSE),"")</f>
        <v/>
      </c>
      <c r="M168" s="17"/>
      <c r="N168" s="17" t="str">
        <f>IFERROR(VLOOKUP(B168,#REF!,12,FALSE),"")</f>
        <v/>
      </c>
      <c r="O168" s="16">
        <v>0</v>
      </c>
      <c r="P168" s="16">
        <v>0</v>
      </c>
      <c r="Q168" s="16">
        <v>6000</v>
      </c>
      <c r="R168" s="18">
        <v>6000</v>
      </c>
      <c r="S168" s="19">
        <v>8</v>
      </c>
      <c r="T168" s="20" t="s">
        <v>35</v>
      </c>
      <c r="U168" s="18">
        <v>750</v>
      </c>
      <c r="V168" s="16">
        <v>0</v>
      </c>
      <c r="W168" s="21" t="s">
        <v>36</v>
      </c>
      <c r="X168" s="22" t="str">
        <f t="shared" si="14"/>
        <v>E</v>
      </c>
      <c r="Y168" s="16">
        <v>0</v>
      </c>
      <c r="Z168" s="16">
        <v>0</v>
      </c>
      <c r="AA168" s="16">
        <v>0</v>
      </c>
      <c r="AB168" s="16">
        <v>0</v>
      </c>
      <c r="AC168" s="14" t="s">
        <v>37</v>
      </c>
    </row>
    <row r="169" spans="1:29" hidden="1">
      <c r="A169" s="26" t="str">
        <f t="shared" si="10"/>
        <v>Normal</v>
      </c>
      <c r="B169" s="13" t="s">
        <v>213</v>
      </c>
      <c r="C169" s="14" t="s">
        <v>175</v>
      </c>
      <c r="D169" s="15">
        <f>IFERROR(VLOOKUP(B169,#REF!,3,FALSE),0)</f>
        <v>0</v>
      </c>
      <c r="E169" s="25">
        <f t="shared" si="13"/>
        <v>7</v>
      </c>
      <c r="F169" s="15" t="str">
        <f>IFERROR(VLOOKUP(B169,#REF!,6,FALSE),"")</f>
        <v/>
      </c>
      <c r="G169" s="16">
        <v>0</v>
      </c>
      <c r="H169" s="16">
        <v>0</v>
      </c>
      <c r="I169" s="16" t="str">
        <f>IFERROR(VLOOKUP(B169,#REF!,9,FALSE),"")</f>
        <v/>
      </c>
      <c r="J169" s="16">
        <v>1572000</v>
      </c>
      <c r="K169" s="17" t="str">
        <f>IFERROR(VLOOKUP(B169,#REF!,10,FALSE),"")</f>
        <v/>
      </c>
      <c r="L169" s="17" t="str">
        <f>IFERROR(VLOOKUP(B169,#REF!,11,FALSE),"")</f>
        <v/>
      </c>
      <c r="M169" s="17"/>
      <c r="N169" s="17" t="str">
        <f>IFERROR(VLOOKUP(B169,#REF!,12,FALSE),"")</f>
        <v/>
      </c>
      <c r="O169" s="16">
        <v>0</v>
      </c>
      <c r="P169" s="16">
        <v>1164000</v>
      </c>
      <c r="Q169" s="16">
        <v>408000</v>
      </c>
      <c r="R169" s="18">
        <v>1572000</v>
      </c>
      <c r="S169" s="19">
        <v>7</v>
      </c>
      <c r="T169" s="20">
        <v>16.100000000000001</v>
      </c>
      <c r="U169" s="18">
        <v>225750</v>
      </c>
      <c r="V169" s="16">
        <v>97778</v>
      </c>
      <c r="W169" s="21">
        <v>0.4</v>
      </c>
      <c r="X169" s="22">
        <f t="shared" si="14"/>
        <v>50</v>
      </c>
      <c r="Y169" s="16">
        <v>710000</v>
      </c>
      <c r="Z169" s="16">
        <v>400000</v>
      </c>
      <c r="AA169" s="16">
        <v>0</v>
      </c>
      <c r="AB169" s="16">
        <v>0</v>
      </c>
      <c r="AC169" s="14" t="s">
        <v>37</v>
      </c>
    </row>
    <row r="170" spans="1:29" hidden="1">
      <c r="A170" s="26" t="str">
        <f t="shared" si="10"/>
        <v>None</v>
      </c>
      <c r="B170" s="13" t="s">
        <v>214</v>
      </c>
      <c r="C170" s="14" t="s">
        <v>175</v>
      </c>
      <c r="D170" s="15">
        <f>IFERROR(VLOOKUP(B170,#REF!,3,FALSE),0)</f>
        <v>0</v>
      </c>
      <c r="E170" s="25" t="str">
        <f t="shared" si="13"/>
        <v>前八週無拉料</v>
      </c>
      <c r="F170" s="15" t="str">
        <f>IFERROR(VLOOKUP(B170,#REF!,6,FALSE),"")</f>
        <v/>
      </c>
      <c r="G170" s="16">
        <v>0</v>
      </c>
      <c r="H170" s="16">
        <v>0</v>
      </c>
      <c r="I170" s="16" t="str">
        <f>IFERROR(VLOOKUP(B170,#REF!,9,FALSE),"")</f>
        <v/>
      </c>
      <c r="J170" s="16">
        <v>0</v>
      </c>
      <c r="K170" s="17" t="str">
        <f>IFERROR(VLOOKUP(B170,#REF!,10,FALSE),"")</f>
        <v/>
      </c>
      <c r="L170" s="17" t="str">
        <f>IFERROR(VLOOKUP(B170,#REF!,11,FALSE),"")</f>
        <v/>
      </c>
      <c r="M170" s="17"/>
      <c r="N170" s="17" t="str">
        <f>IFERROR(VLOOKUP(B170,#REF!,12,FALSE),"")</f>
        <v/>
      </c>
      <c r="O170" s="16">
        <v>0</v>
      </c>
      <c r="P170" s="16">
        <v>0</v>
      </c>
      <c r="Q170" s="16">
        <v>0</v>
      </c>
      <c r="R170" s="18">
        <v>0</v>
      </c>
      <c r="S170" s="19" t="s">
        <v>35</v>
      </c>
      <c r="T170" s="20" t="s">
        <v>35</v>
      </c>
      <c r="U170" s="18">
        <v>0</v>
      </c>
      <c r="V170" s="16" t="s">
        <v>35</v>
      </c>
      <c r="W170" s="21" t="s">
        <v>36</v>
      </c>
      <c r="X170" s="22" t="str">
        <f t="shared" si="14"/>
        <v>E</v>
      </c>
      <c r="Y170" s="16">
        <v>0</v>
      </c>
      <c r="Z170" s="16">
        <v>0</v>
      </c>
      <c r="AA170" s="16">
        <v>0</v>
      </c>
      <c r="AB170" s="16">
        <v>0</v>
      </c>
      <c r="AC170" s="14" t="s">
        <v>37</v>
      </c>
    </row>
    <row r="171" spans="1:29" hidden="1">
      <c r="A171" s="26" t="str">
        <f t="shared" si="10"/>
        <v>Normal</v>
      </c>
      <c r="B171" s="13" t="s">
        <v>215</v>
      </c>
      <c r="C171" s="14" t="s">
        <v>175</v>
      </c>
      <c r="D171" s="15">
        <f>IFERROR(VLOOKUP(B171,#REF!,3,FALSE),0)</f>
        <v>0</v>
      </c>
      <c r="E171" s="25">
        <f t="shared" si="13"/>
        <v>0</v>
      </c>
      <c r="F171" s="15" t="str">
        <f>IFERROR(VLOOKUP(B171,#REF!,6,FALSE),"")</f>
        <v/>
      </c>
      <c r="G171" s="16">
        <v>0</v>
      </c>
      <c r="H171" s="16">
        <v>0</v>
      </c>
      <c r="I171" s="16" t="str">
        <f>IFERROR(VLOOKUP(B171,#REF!,9,FALSE),"")</f>
        <v/>
      </c>
      <c r="J171" s="16">
        <v>0</v>
      </c>
      <c r="K171" s="17" t="str">
        <f>IFERROR(VLOOKUP(B171,#REF!,10,FALSE),"")</f>
        <v/>
      </c>
      <c r="L171" s="17" t="str">
        <f>IFERROR(VLOOKUP(B171,#REF!,11,FALSE),"")</f>
        <v/>
      </c>
      <c r="M171" s="17"/>
      <c r="N171" s="17" t="str">
        <f>IFERROR(VLOOKUP(B171,#REF!,12,FALSE),"")</f>
        <v/>
      </c>
      <c r="O171" s="16">
        <v>0</v>
      </c>
      <c r="P171" s="16">
        <v>0</v>
      </c>
      <c r="Q171" s="16">
        <v>0</v>
      </c>
      <c r="R171" s="18">
        <v>0</v>
      </c>
      <c r="S171" s="19">
        <v>0</v>
      </c>
      <c r="T171" s="20" t="s">
        <v>35</v>
      </c>
      <c r="U171" s="18">
        <v>639</v>
      </c>
      <c r="V171" s="16" t="s">
        <v>35</v>
      </c>
      <c r="W171" s="21" t="s">
        <v>36</v>
      </c>
      <c r="X171" s="22" t="str">
        <f t="shared" si="14"/>
        <v>E</v>
      </c>
      <c r="Y171" s="16">
        <v>0</v>
      </c>
      <c r="Z171" s="16">
        <v>0</v>
      </c>
      <c r="AA171" s="16">
        <v>0</v>
      </c>
      <c r="AB171" s="16">
        <v>0</v>
      </c>
      <c r="AC171" s="14" t="s">
        <v>37</v>
      </c>
    </row>
    <row r="172" spans="1:29">
      <c r="A172" s="26" t="str">
        <f t="shared" si="10"/>
        <v>ZeroZero</v>
      </c>
      <c r="B172" s="13" t="s">
        <v>216</v>
      </c>
      <c r="C172" s="14" t="s">
        <v>175</v>
      </c>
      <c r="D172" s="15">
        <f>IFERROR(VLOOKUP(B172,#REF!,3,FALSE),0)</f>
        <v>0</v>
      </c>
      <c r="E172" s="25" t="str">
        <f t="shared" si="13"/>
        <v>前八週無拉料</v>
      </c>
      <c r="F172" s="15" t="str">
        <f>IFERROR(VLOOKUP(B172,#REF!,6,FALSE),"")</f>
        <v/>
      </c>
      <c r="G172" s="16">
        <v>0</v>
      </c>
      <c r="H172" s="16">
        <v>0</v>
      </c>
      <c r="I172" s="16" t="str">
        <f>IFERROR(VLOOKUP(B172,#REF!,9,FALSE),"")</f>
        <v/>
      </c>
      <c r="J172" s="16">
        <v>158</v>
      </c>
      <c r="K172" s="17" t="str">
        <f>IFERROR(VLOOKUP(B172,#REF!,10,FALSE),"")</f>
        <v/>
      </c>
      <c r="L172" s="17" t="str">
        <f>IFERROR(VLOOKUP(B172,#REF!,11,FALSE),"")</f>
        <v/>
      </c>
      <c r="M172" s="17"/>
      <c r="N172" s="17" t="str">
        <f>IFERROR(VLOOKUP(B172,#REF!,12,FALSE),"")</f>
        <v/>
      </c>
      <c r="O172" s="16">
        <v>0</v>
      </c>
      <c r="P172" s="16">
        <v>0</v>
      </c>
      <c r="Q172" s="16">
        <v>158</v>
      </c>
      <c r="R172" s="18">
        <v>158</v>
      </c>
      <c r="S172" s="19" t="s">
        <v>35</v>
      </c>
      <c r="T172" s="20" t="s">
        <v>35</v>
      </c>
      <c r="U172" s="18">
        <v>0</v>
      </c>
      <c r="V172" s="16" t="s">
        <v>35</v>
      </c>
      <c r="W172" s="21" t="s">
        <v>36</v>
      </c>
      <c r="X172" s="22" t="str">
        <f t="shared" si="14"/>
        <v>E</v>
      </c>
      <c r="Y172" s="16">
        <v>0</v>
      </c>
      <c r="Z172" s="16">
        <v>0</v>
      </c>
      <c r="AA172" s="16">
        <v>0</v>
      </c>
      <c r="AB172" s="16">
        <v>0</v>
      </c>
      <c r="AC172" s="14" t="s">
        <v>37</v>
      </c>
    </row>
    <row r="173" spans="1:29" hidden="1">
      <c r="A173" s="26" t="str">
        <f t="shared" si="10"/>
        <v>Normal</v>
      </c>
      <c r="B173" s="13" t="s">
        <v>217</v>
      </c>
      <c r="C173" s="14" t="s">
        <v>175</v>
      </c>
      <c r="D173" s="15">
        <f>IFERROR(VLOOKUP(B173,#REF!,3,FALSE),0)</f>
        <v>0</v>
      </c>
      <c r="E173" s="25">
        <f t="shared" si="13"/>
        <v>2.7</v>
      </c>
      <c r="F173" s="15" t="str">
        <f>IFERROR(VLOOKUP(B173,#REF!,6,FALSE),"")</f>
        <v/>
      </c>
      <c r="G173" s="16">
        <v>450000</v>
      </c>
      <c r="H173" s="16">
        <v>450000</v>
      </c>
      <c r="I173" s="16" t="str">
        <f>IFERROR(VLOOKUP(B173,#REF!,9,FALSE),"")</f>
        <v/>
      </c>
      <c r="J173" s="16">
        <v>274467</v>
      </c>
      <c r="K173" s="17" t="str">
        <f>IFERROR(VLOOKUP(B173,#REF!,10,FALSE),"")</f>
        <v/>
      </c>
      <c r="L173" s="17" t="str">
        <f>IFERROR(VLOOKUP(B173,#REF!,11,FALSE),"")</f>
        <v/>
      </c>
      <c r="M173" s="17"/>
      <c r="N173" s="17" t="str">
        <f>IFERROR(VLOOKUP(B173,#REF!,12,FALSE),"")</f>
        <v/>
      </c>
      <c r="O173" s="16">
        <v>0</v>
      </c>
      <c r="P173" s="16">
        <v>85000</v>
      </c>
      <c r="Q173" s="16">
        <v>189467</v>
      </c>
      <c r="R173" s="18">
        <v>724467</v>
      </c>
      <c r="S173" s="19">
        <v>7.1</v>
      </c>
      <c r="T173" s="20" t="s">
        <v>35</v>
      </c>
      <c r="U173" s="18">
        <v>101335</v>
      </c>
      <c r="V173" s="16" t="s">
        <v>35</v>
      </c>
      <c r="W173" s="21" t="s">
        <v>36</v>
      </c>
      <c r="X173" s="22" t="str">
        <f t="shared" si="14"/>
        <v>E</v>
      </c>
      <c r="Y173" s="16">
        <v>0</v>
      </c>
      <c r="Z173" s="16">
        <v>0</v>
      </c>
      <c r="AA173" s="16">
        <v>0</v>
      </c>
      <c r="AB173" s="16">
        <v>0</v>
      </c>
      <c r="AC173" s="14" t="s">
        <v>37</v>
      </c>
    </row>
    <row r="174" spans="1:29">
      <c r="A174" s="26" t="str">
        <f t="shared" si="10"/>
        <v>ZeroZero</v>
      </c>
      <c r="B174" s="13" t="s">
        <v>218</v>
      </c>
      <c r="C174" s="14" t="s">
        <v>175</v>
      </c>
      <c r="D174" s="15">
        <f>IFERROR(VLOOKUP(B174,#REF!,3,FALSE),0)</f>
        <v>0</v>
      </c>
      <c r="E174" s="25" t="str">
        <f t="shared" si="13"/>
        <v>前八週無拉料</v>
      </c>
      <c r="F174" s="15" t="str">
        <f>IFERROR(VLOOKUP(B174,#REF!,6,FALSE),"")</f>
        <v/>
      </c>
      <c r="G174" s="16">
        <v>0</v>
      </c>
      <c r="H174" s="16">
        <v>0</v>
      </c>
      <c r="I174" s="16" t="str">
        <f>IFERROR(VLOOKUP(B174,#REF!,9,FALSE),"")</f>
        <v/>
      </c>
      <c r="J174" s="16">
        <v>2500</v>
      </c>
      <c r="K174" s="17" t="str">
        <f>IFERROR(VLOOKUP(B174,#REF!,10,FALSE),"")</f>
        <v/>
      </c>
      <c r="L174" s="17" t="str">
        <f>IFERROR(VLOOKUP(B174,#REF!,11,FALSE),"")</f>
        <v/>
      </c>
      <c r="M174" s="17"/>
      <c r="N174" s="17" t="str">
        <f>IFERROR(VLOOKUP(B174,#REF!,12,FALSE),"")</f>
        <v/>
      </c>
      <c r="O174" s="16">
        <v>0</v>
      </c>
      <c r="P174" s="16">
        <v>2500</v>
      </c>
      <c r="Q174" s="16">
        <v>0</v>
      </c>
      <c r="R174" s="18">
        <v>2500</v>
      </c>
      <c r="S174" s="19" t="s">
        <v>35</v>
      </c>
      <c r="T174" s="20" t="s">
        <v>35</v>
      </c>
      <c r="U174" s="18">
        <v>0</v>
      </c>
      <c r="V174" s="16" t="s">
        <v>35</v>
      </c>
      <c r="W174" s="21" t="s">
        <v>36</v>
      </c>
      <c r="X174" s="22" t="str">
        <f t="shared" si="14"/>
        <v>E</v>
      </c>
      <c r="Y174" s="16">
        <v>0</v>
      </c>
      <c r="Z174" s="16">
        <v>0</v>
      </c>
      <c r="AA174" s="16">
        <v>0</v>
      </c>
      <c r="AB174" s="16">
        <v>0</v>
      </c>
      <c r="AC174" s="14" t="s">
        <v>37</v>
      </c>
    </row>
    <row r="175" spans="1:29">
      <c r="A175" s="26" t="str">
        <f t="shared" si="10"/>
        <v>ZeroZero</v>
      </c>
      <c r="B175" s="13" t="s">
        <v>219</v>
      </c>
      <c r="C175" s="14" t="s">
        <v>175</v>
      </c>
      <c r="D175" s="15">
        <f>IFERROR(VLOOKUP(B175,#REF!,3,FALSE),0)</f>
        <v>0</v>
      </c>
      <c r="E175" s="25" t="str">
        <f t="shared" si="13"/>
        <v>前八週無拉料</v>
      </c>
      <c r="F175" s="15" t="str">
        <f>IFERROR(VLOOKUP(B175,#REF!,6,FALSE),"")</f>
        <v/>
      </c>
      <c r="G175" s="16">
        <v>0</v>
      </c>
      <c r="H175" s="16">
        <v>0</v>
      </c>
      <c r="I175" s="16" t="str">
        <f>IFERROR(VLOOKUP(B175,#REF!,9,FALSE),"")</f>
        <v/>
      </c>
      <c r="J175" s="16">
        <v>50000</v>
      </c>
      <c r="K175" s="17" t="str">
        <f>IFERROR(VLOOKUP(B175,#REF!,10,FALSE),"")</f>
        <v/>
      </c>
      <c r="L175" s="17" t="str">
        <f>IFERROR(VLOOKUP(B175,#REF!,11,FALSE),"")</f>
        <v/>
      </c>
      <c r="M175" s="17"/>
      <c r="N175" s="17" t="str">
        <f>IFERROR(VLOOKUP(B175,#REF!,12,FALSE),"")</f>
        <v/>
      </c>
      <c r="O175" s="16">
        <v>0</v>
      </c>
      <c r="P175" s="16">
        <v>50000</v>
      </c>
      <c r="Q175" s="16">
        <v>0</v>
      </c>
      <c r="R175" s="18">
        <v>50000</v>
      </c>
      <c r="S175" s="19" t="s">
        <v>35</v>
      </c>
      <c r="T175" s="20" t="s">
        <v>35</v>
      </c>
      <c r="U175" s="18">
        <v>0</v>
      </c>
      <c r="V175" s="16" t="s">
        <v>35</v>
      </c>
      <c r="W175" s="21" t="s">
        <v>36</v>
      </c>
      <c r="X175" s="22" t="str">
        <f t="shared" si="14"/>
        <v>E</v>
      </c>
      <c r="Y175" s="16">
        <v>0</v>
      </c>
      <c r="Z175" s="16">
        <v>0</v>
      </c>
      <c r="AA175" s="16">
        <v>0</v>
      </c>
      <c r="AB175" s="16">
        <v>0</v>
      </c>
      <c r="AC175" s="14" t="s">
        <v>37</v>
      </c>
    </row>
    <row r="176" spans="1:29" hidden="1">
      <c r="A176" s="26" t="str">
        <f t="shared" si="10"/>
        <v>Normal</v>
      </c>
      <c r="B176" s="13" t="s">
        <v>220</v>
      </c>
      <c r="C176" s="14" t="s">
        <v>175</v>
      </c>
      <c r="D176" s="15">
        <f>IFERROR(VLOOKUP(B176,#REF!,3,FALSE),0)</f>
        <v>0</v>
      </c>
      <c r="E176" s="25">
        <f t="shared" si="13"/>
        <v>8.8000000000000007</v>
      </c>
      <c r="F176" s="15" t="str">
        <f>IFERROR(VLOOKUP(B176,#REF!,6,FALSE),"")</f>
        <v/>
      </c>
      <c r="G176" s="16">
        <v>102000</v>
      </c>
      <c r="H176" s="16">
        <v>54000</v>
      </c>
      <c r="I176" s="16" t="str">
        <f>IFERROR(VLOOKUP(B176,#REF!,9,FALSE),"")</f>
        <v/>
      </c>
      <c r="J176" s="16">
        <v>69000</v>
      </c>
      <c r="K176" s="17" t="str">
        <f>IFERROR(VLOOKUP(B176,#REF!,10,FALSE),"")</f>
        <v/>
      </c>
      <c r="L176" s="17" t="str">
        <f>IFERROR(VLOOKUP(B176,#REF!,11,FALSE),"")</f>
        <v/>
      </c>
      <c r="M176" s="17"/>
      <c r="N176" s="17" t="str">
        <f>IFERROR(VLOOKUP(B176,#REF!,12,FALSE),"")</f>
        <v/>
      </c>
      <c r="O176" s="16">
        <v>0</v>
      </c>
      <c r="P176" s="16">
        <v>69000</v>
      </c>
      <c r="Q176" s="16">
        <v>0</v>
      </c>
      <c r="R176" s="18">
        <v>171000</v>
      </c>
      <c r="S176" s="19">
        <v>21.7</v>
      </c>
      <c r="T176" s="20">
        <v>31.8</v>
      </c>
      <c r="U176" s="18">
        <v>7875</v>
      </c>
      <c r="V176" s="16">
        <v>5375</v>
      </c>
      <c r="W176" s="21">
        <v>0.7</v>
      </c>
      <c r="X176" s="22">
        <f t="shared" si="14"/>
        <v>100</v>
      </c>
      <c r="Y176" s="16">
        <v>21574</v>
      </c>
      <c r="Z176" s="16">
        <v>26797</v>
      </c>
      <c r="AA176" s="16">
        <v>0</v>
      </c>
      <c r="AB176" s="16">
        <v>0</v>
      </c>
      <c r="AC176" s="14" t="s">
        <v>37</v>
      </c>
    </row>
    <row r="177" spans="1:29" hidden="1">
      <c r="A177" s="26" t="str">
        <f t="shared" si="10"/>
        <v>Normal</v>
      </c>
      <c r="B177" s="13" t="s">
        <v>221</v>
      </c>
      <c r="C177" s="14" t="s">
        <v>175</v>
      </c>
      <c r="D177" s="15">
        <f>IFERROR(VLOOKUP(B177,#REF!,3,FALSE),0)</f>
        <v>0</v>
      </c>
      <c r="E177" s="25">
        <f t="shared" si="13"/>
        <v>0</v>
      </c>
      <c r="F177" s="15" t="str">
        <f>IFERROR(VLOOKUP(B177,#REF!,6,FALSE),"")</f>
        <v/>
      </c>
      <c r="G177" s="16">
        <v>12500</v>
      </c>
      <c r="H177" s="16">
        <v>5000</v>
      </c>
      <c r="I177" s="16" t="str">
        <f>IFERROR(VLOOKUP(B177,#REF!,9,FALSE),"")</f>
        <v/>
      </c>
      <c r="J177" s="16">
        <v>0</v>
      </c>
      <c r="K177" s="17" t="str">
        <f>IFERROR(VLOOKUP(B177,#REF!,10,FALSE),"")</f>
        <v/>
      </c>
      <c r="L177" s="17" t="str">
        <f>IFERROR(VLOOKUP(B177,#REF!,11,FALSE),"")</f>
        <v/>
      </c>
      <c r="M177" s="17"/>
      <c r="N177" s="17" t="str">
        <f>IFERROR(VLOOKUP(B177,#REF!,12,FALSE),"")</f>
        <v/>
      </c>
      <c r="O177" s="16">
        <v>0</v>
      </c>
      <c r="P177" s="16">
        <v>0</v>
      </c>
      <c r="Q177" s="16">
        <v>0</v>
      </c>
      <c r="R177" s="18">
        <v>12500</v>
      </c>
      <c r="S177" s="19">
        <v>13.3</v>
      </c>
      <c r="T177" s="20">
        <v>13</v>
      </c>
      <c r="U177" s="18">
        <v>938</v>
      </c>
      <c r="V177" s="16">
        <v>959</v>
      </c>
      <c r="W177" s="21">
        <v>1</v>
      </c>
      <c r="X177" s="22">
        <f t="shared" si="14"/>
        <v>100</v>
      </c>
      <c r="Y177" s="16">
        <v>1535</v>
      </c>
      <c r="Z177" s="16">
        <v>3400</v>
      </c>
      <c r="AA177" s="16">
        <v>6700</v>
      </c>
      <c r="AB177" s="16">
        <v>700</v>
      </c>
      <c r="AC177" s="14" t="s">
        <v>37</v>
      </c>
    </row>
    <row r="178" spans="1:29" hidden="1">
      <c r="A178" s="26" t="str">
        <f t="shared" si="10"/>
        <v>Normal</v>
      </c>
      <c r="B178" s="13" t="s">
        <v>222</v>
      </c>
      <c r="C178" s="14" t="s">
        <v>175</v>
      </c>
      <c r="D178" s="15">
        <f>IFERROR(VLOOKUP(B178,#REF!,3,FALSE),0)</f>
        <v>0</v>
      </c>
      <c r="E178" s="25">
        <f t="shared" si="13"/>
        <v>0.2</v>
      </c>
      <c r="F178" s="15" t="str">
        <f>IFERROR(VLOOKUP(B178,#REF!,6,FALSE),"")</f>
        <v/>
      </c>
      <c r="G178" s="16">
        <v>560000</v>
      </c>
      <c r="H178" s="16">
        <v>560000</v>
      </c>
      <c r="I178" s="16" t="str">
        <f>IFERROR(VLOOKUP(B178,#REF!,9,FALSE),"")</f>
        <v/>
      </c>
      <c r="J178" s="16">
        <v>10000</v>
      </c>
      <c r="K178" s="17" t="str">
        <f>IFERROR(VLOOKUP(B178,#REF!,10,FALSE),"")</f>
        <v/>
      </c>
      <c r="L178" s="17" t="str">
        <f>IFERROR(VLOOKUP(B178,#REF!,11,FALSE),"")</f>
        <v/>
      </c>
      <c r="M178" s="17"/>
      <c r="N178" s="17" t="str">
        <f>IFERROR(VLOOKUP(B178,#REF!,12,FALSE),"")</f>
        <v/>
      </c>
      <c r="O178" s="16">
        <v>0</v>
      </c>
      <c r="P178" s="16">
        <v>10000</v>
      </c>
      <c r="Q178" s="16">
        <v>0</v>
      </c>
      <c r="R178" s="18">
        <v>570000</v>
      </c>
      <c r="S178" s="19">
        <v>11.8</v>
      </c>
      <c r="T178" s="20">
        <v>15.8</v>
      </c>
      <c r="U178" s="18">
        <v>48438</v>
      </c>
      <c r="V178" s="16">
        <v>36117</v>
      </c>
      <c r="W178" s="21">
        <v>0.7</v>
      </c>
      <c r="X178" s="22">
        <f t="shared" si="14"/>
        <v>100</v>
      </c>
      <c r="Y178" s="16">
        <v>91131</v>
      </c>
      <c r="Z178" s="16">
        <v>156322</v>
      </c>
      <c r="AA178" s="16">
        <v>124100</v>
      </c>
      <c r="AB178" s="16">
        <v>100150</v>
      </c>
      <c r="AC178" s="14" t="s">
        <v>37</v>
      </c>
    </row>
    <row r="179" spans="1:29">
      <c r="A179" s="26" t="str">
        <f t="shared" si="10"/>
        <v>OverStock</v>
      </c>
      <c r="B179" s="13" t="s">
        <v>223</v>
      </c>
      <c r="C179" s="14" t="s">
        <v>175</v>
      </c>
      <c r="D179" s="15">
        <f>IFERROR(VLOOKUP(B179,#REF!,3,FALSE),0)</f>
        <v>0</v>
      </c>
      <c r="E179" s="25">
        <f t="shared" si="13"/>
        <v>89.3</v>
      </c>
      <c r="F179" s="15" t="str">
        <f>IFERROR(VLOOKUP(B179,#REF!,6,FALSE),"")</f>
        <v/>
      </c>
      <c r="G179" s="16">
        <v>100000</v>
      </c>
      <c r="H179" s="16">
        <v>100000</v>
      </c>
      <c r="I179" s="16" t="str">
        <f>IFERROR(VLOOKUP(B179,#REF!,9,FALSE),"")</f>
        <v/>
      </c>
      <c r="J179" s="16">
        <v>10000</v>
      </c>
      <c r="K179" s="17" t="str">
        <f>IFERROR(VLOOKUP(B179,#REF!,10,FALSE),"")</f>
        <v/>
      </c>
      <c r="L179" s="17" t="str">
        <f>IFERROR(VLOOKUP(B179,#REF!,11,FALSE),"")</f>
        <v/>
      </c>
      <c r="M179" s="17"/>
      <c r="N179" s="17" t="str">
        <f>IFERROR(VLOOKUP(B179,#REF!,12,FALSE),"")</f>
        <v/>
      </c>
      <c r="O179" s="16">
        <v>0</v>
      </c>
      <c r="P179" s="16">
        <v>10000</v>
      </c>
      <c r="Q179" s="16">
        <v>0</v>
      </c>
      <c r="R179" s="18">
        <v>110000</v>
      </c>
      <c r="S179" s="19">
        <v>982.1</v>
      </c>
      <c r="T179" s="20" t="s">
        <v>35</v>
      </c>
      <c r="U179" s="18">
        <v>112</v>
      </c>
      <c r="V179" s="16" t="s">
        <v>35</v>
      </c>
      <c r="W179" s="21" t="s">
        <v>36</v>
      </c>
      <c r="X179" s="22" t="str">
        <f t="shared" si="14"/>
        <v>E</v>
      </c>
      <c r="Y179" s="16">
        <v>0</v>
      </c>
      <c r="Z179" s="16">
        <v>0</v>
      </c>
      <c r="AA179" s="16">
        <v>0</v>
      </c>
      <c r="AB179" s="16">
        <v>0</v>
      </c>
      <c r="AC179" s="14" t="s">
        <v>37</v>
      </c>
    </row>
    <row r="180" spans="1:29" hidden="1">
      <c r="A180" s="26" t="str">
        <f t="shared" si="10"/>
        <v>Normal</v>
      </c>
      <c r="B180" s="13" t="s">
        <v>224</v>
      </c>
      <c r="C180" s="14" t="s">
        <v>175</v>
      </c>
      <c r="D180" s="15">
        <f>IFERROR(VLOOKUP(B180,#REF!,3,FALSE),0)</f>
        <v>0</v>
      </c>
      <c r="E180" s="25">
        <f t="shared" si="13"/>
        <v>0</v>
      </c>
      <c r="F180" s="15" t="str">
        <f>IFERROR(VLOOKUP(B180,#REF!,6,FALSE),"")</f>
        <v/>
      </c>
      <c r="G180" s="16">
        <v>0</v>
      </c>
      <c r="H180" s="16">
        <v>0</v>
      </c>
      <c r="I180" s="16" t="str">
        <f>IFERROR(VLOOKUP(B180,#REF!,9,FALSE),"")</f>
        <v/>
      </c>
      <c r="J180" s="16">
        <v>0</v>
      </c>
      <c r="K180" s="17" t="str">
        <f>IFERROR(VLOOKUP(B180,#REF!,10,FALSE),"")</f>
        <v/>
      </c>
      <c r="L180" s="17" t="str">
        <f>IFERROR(VLOOKUP(B180,#REF!,11,FALSE),"")</f>
        <v/>
      </c>
      <c r="M180" s="17"/>
      <c r="N180" s="17" t="str">
        <f>IFERROR(VLOOKUP(B180,#REF!,12,FALSE),"")</f>
        <v/>
      </c>
      <c r="O180" s="16">
        <v>0</v>
      </c>
      <c r="P180" s="16">
        <v>0</v>
      </c>
      <c r="Q180" s="16">
        <v>0</v>
      </c>
      <c r="R180" s="18">
        <v>0</v>
      </c>
      <c r="S180" s="19">
        <v>0</v>
      </c>
      <c r="T180" s="20" t="s">
        <v>35</v>
      </c>
      <c r="U180" s="18">
        <v>815</v>
      </c>
      <c r="V180" s="16" t="s">
        <v>35</v>
      </c>
      <c r="W180" s="21" t="s">
        <v>36</v>
      </c>
      <c r="X180" s="22" t="str">
        <f t="shared" si="14"/>
        <v>E</v>
      </c>
      <c r="Y180" s="16">
        <v>0</v>
      </c>
      <c r="Z180" s="16">
        <v>0</v>
      </c>
      <c r="AA180" s="16">
        <v>0</v>
      </c>
      <c r="AB180" s="16">
        <v>0</v>
      </c>
      <c r="AC180" s="14" t="s">
        <v>37</v>
      </c>
    </row>
    <row r="181" spans="1:29">
      <c r="A181" s="26" t="str">
        <f t="shared" si="10"/>
        <v>OverStock</v>
      </c>
      <c r="B181" s="13" t="s">
        <v>225</v>
      </c>
      <c r="C181" s="14" t="s">
        <v>175</v>
      </c>
      <c r="D181" s="15">
        <f>IFERROR(VLOOKUP(B181,#REF!,3,FALSE),0)</f>
        <v>0</v>
      </c>
      <c r="E181" s="25">
        <f t="shared" si="13"/>
        <v>11.1</v>
      </c>
      <c r="F181" s="15" t="str">
        <f>IFERROR(VLOOKUP(B181,#REF!,6,FALSE),"")</f>
        <v/>
      </c>
      <c r="G181" s="16">
        <v>201000</v>
      </c>
      <c r="H181" s="16">
        <v>201000</v>
      </c>
      <c r="I181" s="16" t="str">
        <f>IFERROR(VLOOKUP(B181,#REF!,9,FALSE),"")</f>
        <v/>
      </c>
      <c r="J181" s="16">
        <v>76281</v>
      </c>
      <c r="K181" s="17" t="str">
        <f>IFERROR(VLOOKUP(B181,#REF!,10,FALSE),"")</f>
        <v/>
      </c>
      <c r="L181" s="17" t="str">
        <f>IFERROR(VLOOKUP(B181,#REF!,11,FALSE),"")</f>
        <v/>
      </c>
      <c r="M181" s="17"/>
      <c r="N181" s="17" t="str">
        <f>IFERROR(VLOOKUP(B181,#REF!,12,FALSE),"")</f>
        <v/>
      </c>
      <c r="O181" s="16">
        <v>18000</v>
      </c>
      <c r="P181" s="16">
        <v>30000</v>
      </c>
      <c r="Q181" s="16">
        <v>28281</v>
      </c>
      <c r="R181" s="18">
        <v>277281</v>
      </c>
      <c r="S181" s="19">
        <v>40.200000000000003</v>
      </c>
      <c r="T181" s="20">
        <v>36.200000000000003</v>
      </c>
      <c r="U181" s="18">
        <v>6890</v>
      </c>
      <c r="V181" s="16">
        <v>7667</v>
      </c>
      <c r="W181" s="21">
        <v>1.1000000000000001</v>
      </c>
      <c r="X181" s="22">
        <f t="shared" si="14"/>
        <v>100</v>
      </c>
      <c r="Y181" s="16">
        <v>27000</v>
      </c>
      <c r="Z181" s="16">
        <v>36000</v>
      </c>
      <c r="AA181" s="16">
        <v>6000</v>
      </c>
      <c r="AB181" s="16">
        <v>0</v>
      </c>
      <c r="AC181" s="14" t="s">
        <v>37</v>
      </c>
    </row>
    <row r="182" spans="1:29" hidden="1">
      <c r="A182" s="26" t="str">
        <f t="shared" si="10"/>
        <v>Normal</v>
      </c>
      <c r="B182" s="13" t="s">
        <v>226</v>
      </c>
      <c r="C182" s="14" t="s">
        <v>175</v>
      </c>
      <c r="D182" s="15">
        <f>IFERROR(VLOOKUP(B182,#REF!,3,FALSE),0)</f>
        <v>0</v>
      </c>
      <c r="E182" s="25">
        <f t="shared" si="13"/>
        <v>4.2</v>
      </c>
      <c r="F182" s="15" t="str">
        <f>IFERROR(VLOOKUP(B182,#REF!,6,FALSE),"")</f>
        <v/>
      </c>
      <c r="G182" s="16">
        <v>0</v>
      </c>
      <c r="H182" s="16">
        <v>0</v>
      </c>
      <c r="I182" s="16" t="str">
        <f>IFERROR(VLOOKUP(B182,#REF!,9,FALSE),"")</f>
        <v/>
      </c>
      <c r="J182" s="16">
        <v>84112</v>
      </c>
      <c r="K182" s="17" t="str">
        <f>IFERROR(VLOOKUP(B182,#REF!,10,FALSE),"")</f>
        <v/>
      </c>
      <c r="L182" s="17" t="str">
        <f>IFERROR(VLOOKUP(B182,#REF!,11,FALSE),"")</f>
        <v/>
      </c>
      <c r="M182" s="17"/>
      <c r="N182" s="17" t="str">
        <f>IFERROR(VLOOKUP(B182,#REF!,12,FALSE),"")</f>
        <v/>
      </c>
      <c r="O182" s="16">
        <v>0</v>
      </c>
      <c r="P182" s="16">
        <v>0</v>
      </c>
      <c r="Q182" s="16">
        <v>84112</v>
      </c>
      <c r="R182" s="18">
        <v>84112</v>
      </c>
      <c r="S182" s="19">
        <v>4.2</v>
      </c>
      <c r="T182" s="20" t="s">
        <v>35</v>
      </c>
      <c r="U182" s="18">
        <v>19849</v>
      </c>
      <c r="V182" s="16" t="s">
        <v>35</v>
      </c>
      <c r="W182" s="21" t="s">
        <v>36</v>
      </c>
      <c r="X182" s="22" t="str">
        <f t="shared" si="14"/>
        <v>E</v>
      </c>
      <c r="Y182" s="16">
        <v>0</v>
      </c>
      <c r="Z182" s="16">
        <v>0</v>
      </c>
      <c r="AA182" s="16">
        <v>0</v>
      </c>
      <c r="AB182" s="16">
        <v>0</v>
      </c>
      <c r="AC182" s="14" t="s">
        <v>37</v>
      </c>
    </row>
    <row r="183" spans="1:29">
      <c r="A183" s="26" t="str">
        <f t="shared" si="10"/>
        <v>ZeroZero</v>
      </c>
      <c r="B183" s="13" t="s">
        <v>227</v>
      </c>
      <c r="C183" s="14" t="s">
        <v>175</v>
      </c>
      <c r="D183" s="15">
        <f>IFERROR(VLOOKUP(B183,#REF!,3,FALSE),0)</f>
        <v>0</v>
      </c>
      <c r="E183" s="25" t="str">
        <f t="shared" si="13"/>
        <v>前八週無拉料</v>
      </c>
      <c r="F183" s="15" t="str">
        <f>IFERROR(VLOOKUP(B183,#REF!,6,FALSE),"")</f>
        <v/>
      </c>
      <c r="G183" s="16">
        <v>0</v>
      </c>
      <c r="H183" s="16">
        <v>0</v>
      </c>
      <c r="I183" s="16" t="str">
        <f>IFERROR(VLOOKUP(B183,#REF!,9,FALSE),"")</f>
        <v/>
      </c>
      <c r="J183" s="16">
        <v>82500</v>
      </c>
      <c r="K183" s="17" t="str">
        <f>IFERROR(VLOOKUP(B183,#REF!,10,FALSE),"")</f>
        <v/>
      </c>
      <c r="L183" s="17" t="str">
        <f>IFERROR(VLOOKUP(B183,#REF!,11,FALSE),"")</f>
        <v/>
      </c>
      <c r="M183" s="17"/>
      <c r="N183" s="17" t="str">
        <f>IFERROR(VLOOKUP(B183,#REF!,12,FALSE),"")</f>
        <v/>
      </c>
      <c r="O183" s="16">
        <v>0</v>
      </c>
      <c r="P183" s="16">
        <v>82500</v>
      </c>
      <c r="Q183" s="16">
        <v>0</v>
      </c>
      <c r="R183" s="18">
        <v>82500</v>
      </c>
      <c r="S183" s="19" t="s">
        <v>35</v>
      </c>
      <c r="T183" s="20" t="s">
        <v>35</v>
      </c>
      <c r="U183" s="18">
        <v>0</v>
      </c>
      <c r="V183" s="16" t="s">
        <v>35</v>
      </c>
      <c r="W183" s="21" t="s">
        <v>36</v>
      </c>
      <c r="X183" s="22" t="str">
        <f t="shared" si="14"/>
        <v>E</v>
      </c>
      <c r="Y183" s="16">
        <v>0</v>
      </c>
      <c r="Z183" s="16">
        <v>0</v>
      </c>
      <c r="AA183" s="16">
        <v>0</v>
      </c>
      <c r="AB183" s="16">
        <v>0</v>
      </c>
      <c r="AC183" s="14" t="s">
        <v>37</v>
      </c>
    </row>
    <row r="184" spans="1:29">
      <c r="A184" s="26" t="str">
        <f t="shared" si="10"/>
        <v>OverStock</v>
      </c>
      <c r="B184" s="13" t="s">
        <v>228</v>
      </c>
      <c r="C184" s="14" t="s">
        <v>175</v>
      </c>
      <c r="D184" s="15">
        <f>IFERROR(VLOOKUP(B184,#REF!,3,FALSE),0)</f>
        <v>0</v>
      </c>
      <c r="E184" s="25">
        <f t="shared" si="13"/>
        <v>2.4</v>
      </c>
      <c r="F184" s="15" t="str">
        <f>IFERROR(VLOOKUP(B184,#REF!,6,FALSE),"")</f>
        <v/>
      </c>
      <c r="G184" s="16">
        <v>1206000</v>
      </c>
      <c r="H184" s="16">
        <v>1206000</v>
      </c>
      <c r="I184" s="16" t="str">
        <f>IFERROR(VLOOKUP(B184,#REF!,9,FALSE),"")</f>
        <v/>
      </c>
      <c r="J184" s="16">
        <v>24307</v>
      </c>
      <c r="K184" s="17" t="str">
        <f>IFERROR(VLOOKUP(B184,#REF!,10,FALSE),"")</f>
        <v/>
      </c>
      <c r="L184" s="17" t="str">
        <f>IFERROR(VLOOKUP(B184,#REF!,11,FALSE),"")</f>
        <v/>
      </c>
      <c r="M184" s="17"/>
      <c r="N184" s="17" t="str">
        <f>IFERROR(VLOOKUP(B184,#REF!,12,FALSE),"")</f>
        <v/>
      </c>
      <c r="O184" s="16">
        <v>0</v>
      </c>
      <c r="P184" s="16">
        <v>0</v>
      </c>
      <c r="Q184" s="16">
        <v>24307</v>
      </c>
      <c r="R184" s="18">
        <v>1230307</v>
      </c>
      <c r="S184" s="19">
        <v>119.7</v>
      </c>
      <c r="T184" s="20">
        <v>13.4</v>
      </c>
      <c r="U184" s="18">
        <v>10280</v>
      </c>
      <c r="V184" s="16">
        <v>91667</v>
      </c>
      <c r="W184" s="21">
        <v>8.9</v>
      </c>
      <c r="X184" s="22">
        <f t="shared" si="14"/>
        <v>150</v>
      </c>
      <c r="Y184" s="16">
        <v>351000</v>
      </c>
      <c r="Z184" s="16">
        <v>507000</v>
      </c>
      <c r="AA184" s="16">
        <v>231000</v>
      </c>
      <c r="AB184" s="16">
        <v>105000</v>
      </c>
      <c r="AC184" s="14" t="s">
        <v>37</v>
      </c>
    </row>
    <row r="185" spans="1:29" hidden="1">
      <c r="A185" s="26" t="str">
        <f t="shared" si="10"/>
        <v>Normal</v>
      </c>
      <c r="B185" s="13" t="s">
        <v>229</v>
      </c>
      <c r="C185" s="14" t="s">
        <v>175</v>
      </c>
      <c r="D185" s="15">
        <f>IFERROR(VLOOKUP(B185,#REF!,3,FALSE),0)</f>
        <v>0</v>
      </c>
      <c r="E185" s="25" t="str">
        <f t="shared" si="13"/>
        <v>前八週無拉料</v>
      </c>
      <c r="F185" s="15" t="str">
        <f>IFERROR(VLOOKUP(B185,#REF!,6,FALSE),"")</f>
        <v/>
      </c>
      <c r="G185" s="16">
        <v>0</v>
      </c>
      <c r="H185" s="16">
        <v>0</v>
      </c>
      <c r="I185" s="16" t="str">
        <f>IFERROR(VLOOKUP(B185,#REF!,9,FALSE),"")</f>
        <v/>
      </c>
      <c r="J185" s="16">
        <v>198000</v>
      </c>
      <c r="K185" s="17" t="str">
        <f>IFERROR(VLOOKUP(B185,#REF!,10,FALSE),"")</f>
        <v/>
      </c>
      <c r="L185" s="17" t="str">
        <f>IFERROR(VLOOKUP(B185,#REF!,11,FALSE),"")</f>
        <v/>
      </c>
      <c r="M185" s="17"/>
      <c r="N185" s="17" t="str">
        <f>IFERROR(VLOOKUP(B185,#REF!,12,FALSE),"")</f>
        <v/>
      </c>
      <c r="O185" s="16">
        <v>0</v>
      </c>
      <c r="P185" s="16">
        <v>192000</v>
      </c>
      <c r="Q185" s="16">
        <v>6000</v>
      </c>
      <c r="R185" s="18">
        <v>198000</v>
      </c>
      <c r="S185" s="19" t="s">
        <v>35</v>
      </c>
      <c r="T185" s="20">
        <v>9</v>
      </c>
      <c r="U185" s="18">
        <v>0</v>
      </c>
      <c r="V185" s="16">
        <v>21944</v>
      </c>
      <c r="W185" s="21" t="s">
        <v>64</v>
      </c>
      <c r="X185" s="22" t="str">
        <f t="shared" si="14"/>
        <v>F</v>
      </c>
      <c r="Y185" s="16">
        <v>75000</v>
      </c>
      <c r="Z185" s="16">
        <v>110000</v>
      </c>
      <c r="AA185" s="16">
        <v>12500</v>
      </c>
      <c r="AB185" s="16">
        <v>0</v>
      </c>
      <c r="AC185" s="14" t="s">
        <v>37</v>
      </c>
    </row>
    <row r="186" spans="1:29">
      <c r="A186" s="26" t="str">
        <f t="shared" si="10"/>
        <v>OverStock</v>
      </c>
      <c r="B186" s="13" t="s">
        <v>230</v>
      </c>
      <c r="C186" s="14" t="s">
        <v>175</v>
      </c>
      <c r="D186" s="15">
        <f>IFERROR(VLOOKUP(B186,#REF!,3,FALSE),0)</f>
        <v>0</v>
      </c>
      <c r="E186" s="25">
        <f t="shared" si="13"/>
        <v>20</v>
      </c>
      <c r="F186" s="15" t="str">
        <f>IFERROR(VLOOKUP(B186,#REF!,6,FALSE),"")</f>
        <v/>
      </c>
      <c r="G186" s="16">
        <v>33000</v>
      </c>
      <c r="H186" s="16">
        <v>0</v>
      </c>
      <c r="I186" s="16" t="str">
        <f>IFERROR(VLOOKUP(B186,#REF!,9,FALSE),"")</f>
        <v/>
      </c>
      <c r="J186" s="16">
        <v>15000</v>
      </c>
      <c r="K186" s="17" t="str">
        <f>IFERROR(VLOOKUP(B186,#REF!,10,FALSE),"")</f>
        <v/>
      </c>
      <c r="L186" s="17" t="str">
        <f>IFERROR(VLOOKUP(B186,#REF!,11,FALSE),"")</f>
        <v/>
      </c>
      <c r="M186" s="17"/>
      <c r="N186" s="17" t="str">
        <f>IFERROR(VLOOKUP(B186,#REF!,12,FALSE),"")</f>
        <v/>
      </c>
      <c r="O186" s="16">
        <v>0</v>
      </c>
      <c r="P186" s="16">
        <v>15000</v>
      </c>
      <c r="Q186" s="16">
        <v>0</v>
      </c>
      <c r="R186" s="18">
        <v>48000</v>
      </c>
      <c r="S186" s="19">
        <v>64</v>
      </c>
      <c r="T186" s="20">
        <v>13.8</v>
      </c>
      <c r="U186" s="18">
        <v>750</v>
      </c>
      <c r="V186" s="16">
        <v>3468</v>
      </c>
      <c r="W186" s="21">
        <v>4.5999999999999996</v>
      </c>
      <c r="X186" s="22">
        <f t="shared" si="14"/>
        <v>150</v>
      </c>
      <c r="Y186" s="16">
        <v>13112</v>
      </c>
      <c r="Z186" s="16">
        <v>8247</v>
      </c>
      <c r="AA186" s="16">
        <v>15200</v>
      </c>
      <c r="AB186" s="16">
        <v>14100</v>
      </c>
      <c r="AC186" s="14" t="s">
        <v>37</v>
      </c>
    </row>
    <row r="187" spans="1:29">
      <c r="A187" s="26" t="str">
        <f t="shared" si="10"/>
        <v>ZeroZero</v>
      </c>
      <c r="B187" s="13" t="s">
        <v>231</v>
      </c>
      <c r="C187" s="14" t="s">
        <v>175</v>
      </c>
      <c r="D187" s="15">
        <f>IFERROR(VLOOKUP(B187,#REF!,3,FALSE),0)</f>
        <v>0</v>
      </c>
      <c r="E187" s="25" t="str">
        <f t="shared" si="13"/>
        <v>前八週無拉料</v>
      </c>
      <c r="F187" s="15" t="str">
        <f>IFERROR(VLOOKUP(B187,#REF!,6,FALSE),"")</f>
        <v/>
      </c>
      <c r="G187" s="16">
        <v>0</v>
      </c>
      <c r="H187" s="16">
        <v>0</v>
      </c>
      <c r="I187" s="16" t="str">
        <f>IFERROR(VLOOKUP(B187,#REF!,9,FALSE),"")</f>
        <v/>
      </c>
      <c r="J187" s="16">
        <v>9275</v>
      </c>
      <c r="K187" s="17" t="str">
        <f>IFERROR(VLOOKUP(B187,#REF!,10,FALSE),"")</f>
        <v/>
      </c>
      <c r="L187" s="17" t="str">
        <f>IFERROR(VLOOKUP(B187,#REF!,11,FALSE),"")</f>
        <v/>
      </c>
      <c r="M187" s="17"/>
      <c r="N187" s="17" t="str">
        <f>IFERROR(VLOOKUP(B187,#REF!,12,FALSE),"")</f>
        <v/>
      </c>
      <c r="O187" s="16">
        <v>0</v>
      </c>
      <c r="P187" s="16">
        <v>9275</v>
      </c>
      <c r="Q187" s="16">
        <v>0</v>
      </c>
      <c r="R187" s="18">
        <v>9275</v>
      </c>
      <c r="S187" s="19" t="s">
        <v>35</v>
      </c>
      <c r="T187" s="20" t="s">
        <v>35</v>
      </c>
      <c r="U187" s="18">
        <v>0</v>
      </c>
      <c r="V187" s="16" t="s">
        <v>35</v>
      </c>
      <c r="W187" s="21" t="s">
        <v>36</v>
      </c>
      <c r="X187" s="22" t="str">
        <f t="shared" si="14"/>
        <v>E</v>
      </c>
      <c r="Y187" s="16">
        <v>0</v>
      </c>
      <c r="Z187" s="16">
        <v>0</v>
      </c>
      <c r="AA187" s="16">
        <v>0</v>
      </c>
      <c r="AB187" s="16">
        <v>0</v>
      </c>
      <c r="AC187" s="14" t="s">
        <v>37</v>
      </c>
    </row>
    <row r="188" spans="1:29" hidden="1">
      <c r="A188" s="26" t="str">
        <f t="shared" si="10"/>
        <v>Normal</v>
      </c>
      <c r="B188" s="13" t="s">
        <v>232</v>
      </c>
      <c r="C188" s="14" t="s">
        <v>175</v>
      </c>
      <c r="D188" s="15">
        <f>IFERROR(VLOOKUP(B188,#REF!,3,FALSE),0)</f>
        <v>0</v>
      </c>
      <c r="E188" s="25">
        <f t="shared" si="13"/>
        <v>0</v>
      </c>
      <c r="F188" s="15" t="str">
        <f>IFERROR(VLOOKUP(B188,#REF!,6,FALSE),"")</f>
        <v/>
      </c>
      <c r="G188" s="16">
        <v>0</v>
      </c>
      <c r="H188" s="16">
        <v>0</v>
      </c>
      <c r="I188" s="16" t="str">
        <f>IFERROR(VLOOKUP(B188,#REF!,9,FALSE),"")</f>
        <v/>
      </c>
      <c r="J188" s="16">
        <v>0</v>
      </c>
      <c r="K188" s="17" t="str">
        <f>IFERROR(VLOOKUP(B188,#REF!,10,FALSE),"")</f>
        <v/>
      </c>
      <c r="L188" s="17" t="str">
        <f>IFERROR(VLOOKUP(B188,#REF!,11,FALSE),"")</f>
        <v/>
      </c>
      <c r="M188" s="17"/>
      <c r="N188" s="17" t="str">
        <f>IFERROR(VLOOKUP(B188,#REF!,12,FALSE),"")</f>
        <v/>
      </c>
      <c r="O188" s="16">
        <v>0</v>
      </c>
      <c r="P188" s="16">
        <v>0</v>
      </c>
      <c r="Q188" s="16">
        <v>0</v>
      </c>
      <c r="R188" s="18">
        <v>0</v>
      </c>
      <c r="S188" s="19">
        <v>0</v>
      </c>
      <c r="T188" s="20" t="s">
        <v>35</v>
      </c>
      <c r="U188" s="18">
        <v>287</v>
      </c>
      <c r="V188" s="16" t="s">
        <v>35</v>
      </c>
      <c r="W188" s="21" t="s">
        <v>36</v>
      </c>
      <c r="X188" s="22" t="str">
        <f t="shared" si="14"/>
        <v>E</v>
      </c>
      <c r="Y188" s="16">
        <v>0</v>
      </c>
      <c r="Z188" s="16">
        <v>0</v>
      </c>
      <c r="AA188" s="16">
        <v>0</v>
      </c>
      <c r="AB188" s="16">
        <v>0</v>
      </c>
      <c r="AC188" s="14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2017-03-14T10:37:47Z</dcterms:modified>
</cp:coreProperties>
</file>